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6B935C8-58AF-4B5D-9011-ADCA129632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Practice" sheetId="1" r:id="rId1"/>
    <sheet name="Dashboard" sheetId="11" r:id="rId2"/>
    <sheet name="Information" sheetId="12" r:id="rId3"/>
    <sheet name="normalized item vs discount" sheetId="13" r:id="rId4"/>
  </sheets>
  <definedNames>
    <definedName name="_xlchart.v5.0" hidden="1">Information!$I$10</definedName>
    <definedName name="_xlchart.v5.1" hidden="1">Information!$I$11:$I$45</definedName>
    <definedName name="_xlchart.v5.2" hidden="1">Information!$J$10</definedName>
    <definedName name="_xlchart.v5.3" hidden="1">Information!$J$11:$J$45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4" i="13"/>
  <c r="F4" i="13"/>
  <c r="F5" i="13"/>
  <c r="F6" i="13"/>
  <c r="F7" i="13"/>
  <c r="F8" i="1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E5" i="12"/>
  <c r="E4" i="12"/>
  <c r="E3" i="1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</calcChain>
</file>

<file path=xl/sharedStrings.xml><?xml version="1.0" encoding="utf-8"?>
<sst xmlns="http://schemas.openxmlformats.org/spreadsheetml/2006/main" count="14180" uniqueCount="2997">
  <si>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</si>
  <si>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</si>
  <si>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</si>
  <si>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</si>
  <si>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</si>
  <si>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</si>
  <si>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</si>
  <si>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</si>
  <si>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</si>
  <si>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</si>
  <si>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</si>
  <si>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</si>
  <si>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</si>
  <si>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</si>
  <si>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</si>
  <si>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</si>
  <si>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</si>
  <si>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</si>
  <si>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</si>
  <si>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</si>
  <si>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</si>
  <si>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</si>
  <si>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</si>
  <si>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</si>
  <si>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</si>
  <si>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</si>
  <si>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</si>
  <si>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</si>
  <si>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</si>
  <si>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</si>
  <si>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</si>
  <si>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</si>
  <si>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</si>
  <si>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</si>
  <si>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</si>
  <si>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</si>
  <si>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</si>
  <si>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</si>
  <si>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</si>
  <si>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</si>
  <si>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</si>
  <si>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</si>
  <si>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</si>
  <si>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</si>
  <si>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</si>
  <si>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</si>
  <si>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</si>
  <si>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</si>
  <si>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</si>
  <si>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</si>
  <si>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</si>
  <si>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</si>
  <si>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</si>
  <si>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</si>
  <si>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</si>
  <si>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</si>
  <si>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</si>
  <si>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</si>
  <si>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</si>
  <si>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</si>
  <si>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</si>
  <si>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</si>
  <si>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</si>
  <si>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</si>
  <si>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</si>
  <si>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</si>
  <si>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</si>
  <si>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</si>
  <si>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</si>
  <si>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</si>
  <si>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</si>
  <si>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</si>
  <si>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</si>
  <si>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</si>
  <si>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</si>
  <si>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</si>
  <si>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</si>
  <si>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</si>
  <si>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</si>
  <si>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</si>
  <si>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</si>
  <si>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</si>
  <si>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</si>
  <si>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</si>
  <si>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</si>
  <si>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</si>
  <si>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</si>
  <si>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</si>
  <si>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</si>
  <si>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</si>
  <si>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</si>
  <si>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</si>
  <si>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</si>
  <si>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</si>
  <si>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</si>
  <si>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</si>
  <si>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</si>
  <si>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</si>
  <si>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</si>
  <si>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</si>
  <si>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</si>
  <si>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</si>
  <si>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</si>
  <si>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</si>
  <si>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</si>
  <si>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</si>
  <si>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</si>
  <si>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</si>
  <si>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</si>
  <si>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</si>
  <si>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</si>
  <si>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</si>
  <si>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</si>
  <si>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</si>
  <si>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</si>
  <si>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</si>
  <si>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</si>
  <si>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</si>
  <si>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</si>
  <si>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</si>
  <si>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</si>
  <si>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</si>
  <si>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</si>
  <si>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</si>
  <si>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</si>
  <si>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</si>
  <si>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</si>
  <si>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</si>
  <si>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</si>
  <si>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</si>
  <si>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</si>
  <si>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</si>
  <si>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</si>
  <si>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</si>
  <si>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</si>
  <si>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</si>
  <si>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</si>
  <si>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</si>
  <si>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</si>
  <si>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</si>
  <si>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</si>
  <si>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</si>
  <si>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</si>
  <si>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</si>
  <si>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</si>
  <si>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</si>
  <si>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</si>
  <si>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</si>
  <si>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</si>
  <si>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</si>
  <si>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</si>
  <si>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</si>
  <si>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</si>
  <si>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</si>
  <si>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</si>
  <si>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</si>
  <si>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</si>
  <si>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</si>
  <si>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</si>
  <si>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</si>
  <si>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</si>
  <si>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</si>
  <si>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</si>
  <si>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</si>
  <si>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</si>
  <si>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</si>
  <si>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</si>
  <si>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</si>
  <si>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</si>
  <si>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</si>
  <si>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</si>
  <si>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</si>
  <si>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</si>
  <si>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</si>
  <si>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</si>
  <si>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</si>
  <si>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</si>
  <si>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</si>
  <si>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</si>
  <si>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</si>
  <si>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</si>
  <si>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</si>
  <si>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</si>
  <si>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</si>
  <si>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</si>
  <si>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</si>
  <si>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</si>
  <si>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</si>
  <si>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</si>
  <si>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</si>
  <si>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</si>
  <si>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</si>
  <si>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</si>
  <si>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</si>
  <si>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</si>
  <si>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</si>
  <si>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</si>
  <si>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</si>
  <si>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</si>
  <si>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</si>
  <si>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</si>
  <si>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</si>
  <si>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</si>
  <si>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</si>
  <si>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</si>
  <si>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</si>
  <si>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</si>
  <si>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</si>
  <si>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</si>
  <si>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</si>
  <si>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</si>
  <si>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</si>
  <si>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</si>
  <si>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</si>
  <si>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</si>
  <si>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</si>
  <si>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</si>
  <si>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</si>
  <si>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</si>
  <si>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</si>
  <si>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</si>
  <si>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</si>
  <si>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</si>
  <si>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</si>
  <si>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</si>
  <si>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</si>
  <si>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</si>
  <si>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</si>
  <si>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</si>
  <si>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</si>
  <si>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</si>
  <si>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</si>
  <si>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</si>
  <si>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</si>
  <si>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</si>
  <si>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</si>
  <si>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</si>
  <si>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</si>
  <si>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</si>
  <si>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</si>
  <si>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</si>
  <si>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</si>
  <si>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</si>
  <si>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</si>
  <si>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</si>
  <si>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</si>
  <si>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</si>
  <si>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</si>
  <si>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</si>
  <si>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</si>
  <si>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</si>
  <si>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</si>
  <si>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</si>
  <si>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</si>
  <si>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</si>
  <si>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</si>
  <si>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</si>
  <si>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</si>
  <si>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</si>
  <si>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</si>
  <si>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</si>
  <si>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</si>
  <si>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</si>
  <si>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</si>
  <si>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</si>
  <si>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</si>
  <si>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</si>
  <si>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</si>
  <si>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</si>
  <si>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</si>
  <si>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</si>
  <si>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</si>
  <si>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</si>
  <si>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</si>
  <si>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</si>
  <si>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</si>
  <si>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</si>
  <si>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</si>
  <si>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</si>
  <si>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</si>
  <si>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</si>
  <si>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</si>
  <si>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</si>
  <si>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</si>
  <si>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</si>
  <si>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</si>
  <si>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</si>
  <si>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</si>
  <si>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</si>
  <si>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</si>
  <si>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</si>
  <si>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</si>
  <si>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</si>
  <si>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</si>
  <si>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</si>
  <si>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</si>
  <si>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</si>
  <si>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</si>
  <si>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</si>
  <si>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</si>
  <si>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</si>
  <si>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</si>
  <si>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</si>
  <si>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</si>
  <si>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</si>
  <si>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</si>
  <si>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</si>
  <si>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</si>
  <si>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</si>
  <si>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</si>
  <si>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</si>
  <si>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</si>
  <si>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</si>
  <si>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</si>
  <si>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</si>
  <si>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</si>
  <si>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</si>
  <si>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</si>
  <si>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</si>
  <si>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</si>
  <si>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</si>
  <si>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</si>
  <si>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</si>
  <si>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</si>
  <si>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</si>
  <si>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</si>
  <si>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</si>
  <si>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</si>
  <si>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</si>
  <si>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</si>
  <si>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</si>
  <si>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</si>
  <si>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</si>
  <si>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</si>
  <si>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</si>
  <si>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</si>
  <si>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</si>
  <si>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</si>
  <si>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</si>
  <si>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</si>
  <si>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</si>
  <si>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</si>
  <si>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</si>
  <si>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</si>
  <si>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</si>
  <si>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</si>
  <si>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</si>
  <si>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</si>
  <si>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</si>
  <si>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</si>
  <si>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</si>
  <si>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</si>
  <si>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</si>
  <si>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</si>
  <si>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</si>
  <si>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</si>
  <si>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</si>
  <si>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</si>
  <si>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</si>
  <si>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</si>
  <si>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</si>
  <si>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</si>
  <si>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</si>
  <si>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</si>
  <si>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</si>
  <si>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</si>
  <si>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</si>
  <si>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</si>
  <si>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</si>
  <si>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</si>
  <si>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</si>
  <si>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</si>
  <si>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</si>
  <si>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</si>
  <si>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</si>
  <si>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</si>
  <si>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</si>
  <si>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</si>
  <si>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</si>
  <si>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</si>
  <si>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</si>
  <si>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</si>
  <si>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</si>
  <si>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</si>
  <si>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</si>
  <si>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</si>
  <si>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</si>
  <si>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</si>
  <si>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</si>
  <si>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</si>
  <si>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</si>
  <si>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</si>
  <si>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</si>
  <si>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</si>
  <si>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</si>
  <si>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</si>
  <si>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</si>
  <si>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</si>
  <si>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</si>
  <si>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</si>
  <si>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</si>
  <si>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</si>
  <si>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</si>
  <si>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</si>
  <si>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</si>
  <si>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</si>
  <si>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</si>
  <si>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</si>
  <si>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</si>
  <si>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</si>
  <si>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</si>
  <si>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</si>
  <si>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</si>
  <si>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</si>
  <si>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</si>
  <si>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</si>
  <si>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</si>
  <si>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</si>
  <si>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</si>
  <si>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</si>
  <si>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</si>
  <si>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</si>
  <si>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</si>
  <si>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</si>
  <si>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</si>
  <si>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</si>
  <si>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</si>
  <si>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</si>
  <si>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</si>
  <si>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</si>
  <si>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</si>
  <si>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</si>
  <si>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</si>
  <si>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</si>
  <si>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</si>
  <si>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</si>
  <si>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</si>
  <si>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</si>
  <si>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</si>
  <si>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</si>
  <si>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</si>
  <si>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</si>
  <si>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</si>
  <si>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</si>
  <si>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</si>
  <si>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</si>
  <si>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</si>
  <si>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</si>
  <si>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</si>
  <si>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</si>
  <si>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</si>
  <si>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</si>
  <si>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</si>
  <si>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</si>
  <si>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</si>
  <si>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</si>
  <si>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</si>
  <si>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</si>
  <si>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</si>
  <si>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</si>
  <si>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</si>
  <si>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</si>
  <si>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</si>
  <si>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</si>
  <si>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</si>
  <si>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</si>
  <si>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</si>
  <si>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</si>
  <si>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</si>
  <si>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</si>
  <si>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</si>
  <si>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</si>
  <si>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</si>
  <si>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</si>
  <si>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</si>
  <si>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</si>
  <si>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</si>
  <si>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</si>
  <si>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</si>
  <si>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</si>
  <si>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</si>
  <si>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</si>
  <si>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</si>
  <si>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</si>
  <si>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</si>
  <si>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</si>
  <si>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</si>
  <si>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</si>
  <si>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</si>
  <si>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</si>
  <si>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</si>
  <si>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</si>
  <si>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</si>
  <si>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</si>
  <si>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</si>
  <si>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</si>
  <si>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</si>
  <si>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</si>
  <si>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</si>
  <si>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</si>
  <si>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</si>
  <si>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</si>
  <si>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</si>
  <si>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</si>
  <si>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</si>
  <si>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</si>
  <si>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</si>
  <si>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</si>
  <si>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</si>
  <si>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</si>
  <si>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</si>
  <si>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</si>
  <si>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</si>
  <si>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</si>
  <si>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</si>
  <si>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</si>
  <si>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</si>
  <si>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</si>
  <si>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</si>
  <si>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</si>
  <si>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</si>
  <si>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</si>
  <si>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</si>
  <si>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</si>
  <si>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</si>
  <si>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</si>
  <si>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</si>
  <si>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</si>
  <si>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</si>
  <si>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</si>
  <si>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</si>
  <si>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</si>
  <si>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</si>
  <si>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</si>
  <si>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</si>
  <si>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</si>
  <si>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</si>
  <si>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</si>
  <si>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</si>
  <si>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</si>
  <si>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</si>
  <si>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</si>
  <si>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</si>
  <si>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</si>
  <si>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</si>
  <si>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</si>
  <si>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</si>
  <si>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</si>
  <si>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</si>
  <si>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</si>
  <si>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</si>
  <si>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</si>
  <si>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</si>
  <si>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</si>
  <si>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</si>
  <si>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</si>
  <si>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</si>
  <si>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</si>
  <si>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</si>
  <si>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</si>
  <si>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</si>
  <si>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</si>
  <si>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</si>
  <si>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</si>
  <si>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</si>
  <si>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</si>
  <si>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</si>
  <si>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</si>
  <si>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</si>
  <si>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</si>
  <si>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</si>
  <si>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</si>
  <si>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</si>
  <si>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</si>
  <si>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</si>
  <si>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</si>
  <si>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</si>
  <si>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</si>
  <si>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</si>
  <si>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</si>
  <si>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</si>
  <si>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</si>
  <si>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</si>
  <si>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</si>
  <si>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</si>
  <si>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</si>
  <si>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</si>
  <si>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</si>
  <si>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</si>
  <si>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</si>
  <si>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</si>
  <si>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</si>
  <si>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</si>
  <si>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</si>
  <si>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</si>
  <si>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</si>
  <si>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</si>
  <si>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</si>
  <si>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</si>
  <si>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</si>
  <si>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</si>
  <si>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</si>
  <si>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</si>
  <si>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</si>
  <si>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</si>
  <si>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</si>
  <si>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</si>
  <si>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</si>
  <si>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</si>
  <si>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</si>
  <si>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</si>
  <si>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</si>
  <si>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</si>
  <si>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</si>
  <si>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</si>
  <si>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</si>
  <si>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</si>
  <si>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</si>
  <si>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</si>
  <si>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</si>
  <si>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</si>
  <si>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</si>
  <si>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</si>
  <si>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</si>
  <si>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</si>
  <si>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</si>
  <si>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</si>
  <si>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</si>
  <si>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</si>
  <si>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</si>
  <si>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</si>
  <si>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</si>
  <si>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</si>
  <si>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</si>
  <si>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</si>
  <si>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</si>
  <si>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</si>
  <si>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</si>
  <si>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</si>
  <si>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</si>
  <si>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</si>
  <si>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</si>
  <si>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</si>
  <si>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</si>
  <si>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</si>
  <si>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</si>
  <si>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</si>
  <si>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</si>
  <si>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</si>
  <si>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</si>
  <si>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</si>
  <si>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</si>
  <si>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</si>
  <si>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</si>
  <si>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</si>
  <si>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</si>
  <si>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</si>
  <si>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</si>
  <si>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</si>
  <si>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</si>
  <si>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</si>
  <si>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</si>
  <si>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</si>
  <si>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</si>
  <si>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</si>
  <si>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</si>
  <si>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</si>
  <si>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</si>
  <si>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</si>
  <si>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</si>
  <si>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</si>
  <si>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</si>
  <si>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</si>
  <si>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</si>
  <si>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</si>
  <si>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</si>
  <si>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</si>
  <si>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</si>
  <si>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</si>
  <si>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</si>
  <si>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</si>
  <si>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</si>
  <si>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</si>
  <si>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</si>
  <si>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</si>
  <si>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</si>
  <si>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</si>
  <si>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</si>
  <si>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</si>
  <si>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</si>
  <si>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</si>
  <si>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</si>
  <si>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</si>
  <si>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</si>
  <si>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</si>
  <si>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</si>
  <si>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</si>
  <si>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</si>
  <si>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</si>
  <si>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</si>
  <si>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</si>
  <si>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</si>
  <si>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</si>
  <si>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</si>
  <si>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</si>
  <si>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</si>
  <si>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</si>
  <si>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</si>
  <si>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</si>
  <si>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</si>
  <si>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</si>
  <si>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</si>
  <si>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</si>
  <si>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</si>
  <si>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</si>
  <si>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</si>
  <si>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</si>
  <si>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</si>
  <si>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</si>
  <si>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</si>
  <si>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</si>
  <si>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</si>
  <si>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</si>
  <si>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</si>
  <si>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</si>
  <si>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</si>
  <si>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</si>
  <si>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</si>
  <si>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</si>
  <si>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</si>
  <si>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</si>
  <si>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</si>
  <si>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</si>
  <si>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</si>
  <si>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</si>
  <si>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</si>
  <si>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</si>
  <si>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</si>
  <si>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</si>
  <si>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</si>
  <si>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</si>
  <si>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</si>
  <si>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</si>
  <si>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</si>
  <si>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</si>
  <si>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</si>
  <si>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</si>
  <si>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</si>
  <si>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</si>
  <si>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</si>
  <si>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</si>
  <si>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</si>
  <si>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</si>
  <si>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</si>
  <si>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</si>
  <si>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</si>
  <si>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</si>
  <si>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</si>
  <si>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</si>
  <si>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</si>
  <si>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</si>
  <si>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</si>
  <si>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</si>
  <si>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</si>
  <si>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</si>
  <si>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</si>
  <si>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</si>
  <si>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</si>
  <si>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</si>
  <si>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</si>
  <si>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</si>
  <si>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</si>
  <si>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</si>
  <si>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</si>
  <si>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</si>
  <si>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</si>
  <si>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</si>
  <si>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</si>
  <si>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</si>
  <si>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</si>
  <si>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</si>
  <si>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</si>
  <si>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</si>
  <si>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</si>
  <si>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</si>
  <si>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</si>
  <si>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</si>
  <si>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</si>
  <si>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</si>
  <si>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</si>
  <si>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</si>
  <si>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</si>
  <si>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</si>
  <si>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</si>
  <si>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</si>
  <si>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</si>
  <si>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</si>
  <si>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</si>
  <si>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</si>
  <si>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</si>
  <si>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</si>
  <si>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</si>
  <si>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</si>
  <si>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</si>
  <si>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</si>
  <si>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</si>
  <si>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</si>
  <si>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</si>
  <si>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</si>
  <si>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</si>
  <si>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</si>
  <si>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</si>
  <si>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</si>
  <si>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</si>
  <si>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</si>
  <si>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</si>
  <si>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</si>
  <si>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</si>
  <si>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</si>
  <si>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</si>
  <si>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</si>
  <si>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</si>
  <si>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</si>
  <si>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</si>
  <si>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</si>
  <si>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</si>
  <si>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</si>
  <si>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</si>
  <si>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</si>
  <si>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</si>
  <si>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</si>
  <si>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</si>
  <si>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</si>
  <si>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</si>
  <si>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</si>
  <si>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</si>
  <si>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</si>
  <si>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</si>
  <si>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</si>
  <si>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</si>
  <si>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</si>
  <si>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</si>
  <si>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</si>
  <si>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</si>
  <si>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</si>
  <si>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</si>
  <si>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</si>
  <si>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</si>
  <si>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</si>
  <si>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</si>
  <si>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</si>
  <si>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</si>
  <si>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</si>
  <si>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</si>
  <si>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</si>
  <si>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</si>
  <si>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</si>
  <si>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</si>
  <si>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</si>
  <si>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</si>
  <si>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</si>
  <si>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</si>
  <si>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</si>
  <si>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</si>
  <si>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</si>
  <si>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</si>
  <si>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</si>
  <si>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</si>
  <si>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</si>
  <si>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</si>
  <si>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</si>
  <si>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</si>
  <si>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</si>
  <si>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</si>
  <si>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</si>
  <si>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</si>
  <si>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</si>
  <si>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</si>
  <si>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</si>
  <si>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</si>
  <si>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</si>
  <si>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</si>
  <si>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</si>
  <si>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</si>
  <si>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</si>
  <si>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</si>
  <si>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</si>
  <si>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</si>
  <si>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</si>
  <si>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</si>
  <si>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</si>
  <si>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</si>
  <si>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</si>
  <si>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</si>
  <si>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</si>
  <si>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</si>
  <si>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</si>
  <si>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</si>
  <si>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</si>
  <si>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</si>
  <si>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</si>
  <si>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</si>
  <si>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</si>
  <si>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</si>
  <si>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</si>
  <si>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</si>
  <si>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</si>
  <si>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</si>
  <si>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</si>
  <si>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</si>
  <si>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</si>
  <si>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</si>
  <si>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</si>
  <si>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</si>
  <si>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</si>
  <si>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</si>
  <si>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</si>
  <si>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</si>
  <si>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</si>
  <si>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</si>
  <si>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</si>
  <si>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</si>
  <si>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</si>
  <si>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</si>
  <si>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</si>
  <si>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</si>
  <si>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</si>
  <si>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</si>
  <si>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</si>
  <si>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</si>
  <si>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</si>
  <si>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</si>
  <si>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</si>
  <si>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</si>
  <si>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</si>
  <si>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</si>
  <si>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</si>
  <si>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</si>
  <si>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</si>
  <si>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</si>
  <si>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</si>
  <si>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</si>
  <si>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</si>
  <si>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</si>
  <si>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</si>
  <si>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</si>
  <si>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</si>
  <si>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</si>
  <si>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</si>
  <si>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</si>
  <si>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</si>
  <si>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</si>
  <si>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</si>
  <si>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</si>
  <si>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</si>
  <si>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</si>
  <si>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</si>
  <si>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</si>
  <si>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</si>
  <si>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</si>
  <si>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</si>
  <si>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</si>
  <si>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</si>
  <si>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</si>
  <si>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</si>
  <si>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</si>
  <si>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</si>
  <si>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</si>
  <si>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</si>
  <si>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</si>
  <si>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</si>
  <si>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</si>
  <si>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</si>
  <si>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</si>
  <si>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</si>
  <si>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</si>
  <si>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</si>
  <si>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</si>
  <si>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</si>
  <si>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</si>
  <si>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</si>
  <si>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</si>
  <si>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</si>
  <si>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</si>
  <si>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</si>
  <si>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</si>
  <si>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</si>
  <si>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</si>
  <si>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</si>
  <si>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</si>
  <si>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</si>
  <si>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</si>
  <si>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</si>
  <si>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</si>
  <si>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</si>
  <si>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</si>
  <si>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</si>
  <si>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</si>
  <si>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</si>
  <si>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</si>
  <si>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</si>
  <si>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</si>
  <si>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</si>
  <si>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</si>
  <si>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</si>
  <si>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</si>
  <si>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</si>
  <si>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</si>
  <si>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</si>
  <si>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</si>
  <si>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</si>
  <si>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</si>
  <si>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</si>
  <si>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</si>
  <si>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</si>
  <si>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</si>
  <si>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</si>
  <si>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</si>
  <si>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</si>
  <si>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</si>
  <si>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</si>
  <si>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</si>
  <si>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</si>
  <si>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</si>
  <si>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</si>
  <si>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</si>
  <si>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</si>
  <si>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</si>
  <si>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</si>
  <si>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</si>
  <si>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</si>
  <si>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</si>
  <si>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</si>
  <si>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</si>
  <si>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</si>
  <si>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</si>
  <si>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</si>
  <si>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</si>
  <si>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</si>
  <si>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</si>
  <si>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</si>
  <si>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</si>
  <si>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</si>
  <si>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</si>
  <si>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</si>
  <si>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</si>
  <si>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</si>
  <si>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</si>
  <si>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</si>
  <si>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</si>
  <si>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</si>
  <si>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</si>
  <si>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</si>
  <si>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</si>
  <si>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</si>
  <si>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</si>
  <si>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</si>
  <si>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</si>
  <si>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</si>
  <si>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</si>
  <si>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</si>
  <si>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</si>
  <si>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</si>
  <si>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</si>
  <si>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</si>
  <si>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</si>
  <si>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</si>
  <si>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</si>
  <si>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</si>
  <si>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</si>
  <si>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</si>
  <si>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</si>
  <si>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</si>
  <si>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</si>
  <si>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</si>
  <si>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</si>
  <si>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</si>
  <si>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</si>
  <si>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</si>
  <si>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</si>
  <si>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</si>
  <si>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</si>
  <si>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</si>
  <si>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</si>
  <si>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</si>
  <si>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</si>
  <si>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</si>
  <si>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</si>
  <si>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</si>
  <si>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</si>
  <si>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</si>
  <si>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</si>
  <si>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</si>
  <si>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</si>
  <si>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</si>
  <si>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</si>
  <si>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</si>
  <si>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</si>
  <si>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</si>
  <si>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</si>
  <si>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</si>
  <si>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</si>
  <si>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</si>
  <si>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</si>
  <si>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</si>
  <si>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</si>
  <si>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</si>
  <si>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</si>
  <si>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</si>
  <si>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</si>
  <si>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</si>
  <si>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</si>
  <si>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</si>
  <si>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</si>
  <si>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</si>
  <si>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</si>
  <si>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</si>
  <si>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</si>
  <si>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</si>
  <si>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</si>
  <si>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</si>
  <si>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</si>
  <si>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</si>
  <si>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</si>
  <si>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</si>
  <si>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</si>
  <si>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</si>
  <si>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</si>
  <si>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</si>
  <si>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</si>
  <si>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</si>
  <si>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</si>
  <si>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</si>
  <si>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</si>
  <si>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</si>
  <si>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</si>
  <si>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</si>
  <si>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</si>
  <si>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</si>
  <si>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</si>
  <si>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</si>
  <si>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</si>
  <si>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</si>
  <si>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</si>
  <si>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</si>
  <si>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</si>
  <si>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</si>
  <si>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</si>
  <si>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</si>
  <si>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</si>
  <si>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</si>
  <si>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</si>
  <si>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</si>
  <si>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</si>
  <si>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</si>
  <si>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</si>
  <si>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</si>
  <si>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</si>
  <si>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</si>
  <si>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</si>
  <si>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</si>
  <si>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</si>
  <si>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</si>
  <si>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</si>
  <si>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</si>
  <si>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</si>
  <si>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</si>
  <si>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</si>
  <si>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</si>
  <si>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</si>
  <si>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</si>
  <si>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</si>
  <si>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</si>
  <si>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</si>
  <si>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</si>
  <si>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</si>
  <si>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</si>
  <si>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</si>
  <si>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</si>
  <si>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</si>
  <si>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</si>
  <si>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</si>
  <si>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</si>
  <si>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</si>
  <si>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</si>
  <si>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</si>
  <si>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</si>
  <si>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</si>
  <si>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</si>
  <si>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</si>
  <si>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</si>
  <si>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</si>
  <si>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</si>
  <si>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</si>
  <si>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</si>
  <si>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</si>
  <si>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</si>
  <si>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</si>
  <si>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</si>
  <si>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</si>
  <si>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</si>
  <si>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</si>
  <si>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</si>
  <si>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</si>
  <si>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</si>
  <si>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</si>
  <si>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</si>
  <si>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</si>
  <si>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</si>
  <si>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</si>
  <si>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</si>
  <si>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</si>
  <si>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</si>
  <si>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</si>
  <si>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</si>
  <si>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</si>
  <si>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</si>
  <si>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</si>
  <si>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</si>
  <si>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</si>
  <si>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</si>
  <si>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</si>
  <si>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</si>
  <si>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</si>
  <si>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</si>
  <si>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</si>
  <si>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</si>
  <si>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</si>
  <si>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</si>
  <si>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</si>
  <si>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</si>
  <si>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</si>
  <si>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</si>
  <si>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</si>
  <si>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</si>
  <si>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</si>
  <si>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</si>
  <si>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</si>
  <si>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</si>
  <si>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</si>
  <si>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</si>
  <si>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</si>
  <si>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</si>
  <si>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</si>
  <si>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</si>
  <si>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</si>
  <si>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</si>
  <si>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</si>
  <si>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</si>
  <si>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</si>
  <si>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</si>
  <si>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</si>
  <si>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</si>
  <si>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</si>
  <si>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</si>
  <si>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</si>
  <si>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</si>
  <si>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</si>
  <si>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</si>
  <si>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</si>
  <si>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</si>
  <si>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</si>
  <si>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</si>
  <si>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</si>
  <si>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</si>
  <si>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</si>
  <si>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</si>
  <si>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</si>
  <si>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</si>
  <si>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</si>
  <si>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</si>
  <si>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</si>
  <si>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</si>
  <si>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</si>
  <si>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</si>
  <si>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</si>
  <si>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</si>
  <si>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</si>
  <si>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</si>
  <si>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</si>
  <si>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</si>
  <si>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</si>
  <si>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</si>
  <si>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</si>
  <si>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</si>
  <si>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</si>
  <si>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</si>
  <si>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</si>
  <si>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</si>
  <si>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</si>
  <si>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</si>
  <si>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</si>
  <si>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</si>
  <si>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</si>
  <si>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</si>
  <si>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</si>
  <si>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</si>
  <si>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</si>
  <si>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</si>
  <si>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</si>
  <si>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</si>
  <si>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</si>
  <si>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</si>
  <si>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</si>
  <si>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</si>
  <si>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</si>
  <si>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</si>
  <si>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</si>
  <si>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</si>
  <si>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</si>
  <si>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</si>
  <si>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</si>
  <si>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</si>
  <si>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</si>
  <si>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</si>
  <si>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</si>
  <si>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</si>
  <si>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</si>
  <si>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</si>
  <si>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</si>
  <si>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</si>
  <si>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</si>
  <si>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</si>
  <si>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</si>
  <si>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</si>
  <si>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</si>
  <si>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</si>
  <si>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</si>
  <si>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</si>
  <si>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</si>
  <si>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</si>
  <si>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</si>
  <si>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</si>
  <si>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</si>
  <si>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</si>
  <si>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</si>
  <si>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</si>
  <si>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</si>
  <si>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</si>
  <si>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</si>
  <si>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</si>
  <si>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</si>
  <si>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</si>
  <si>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</si>
  <si>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</si>
  <si>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</si>
  <si>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</si>
  <si>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</si>
  <si>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</si>
  <si>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</si>
  <si>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</si>
  <si>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</si>
  <si>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</si>
  <si>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</si>
  <si>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</si>
  <si>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</si>
  <si>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</si>
  <si>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</si>
  <si>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</si>
  <si>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</si>
  <si>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</si>
  <si>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</si>
  <si>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</si>
  <si>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</si>
  <si>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</si>
  <si>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</si>
  <si>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</si>
  <si>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</si>
  <si>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</si>
  <si>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</si>
  <si>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</si>
  <si>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</si>
  <si>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</si>
  <si>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</si>
  <si>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</si>
  <si>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</si>
  <si>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</si>
  <si>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</si>
  <si>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</si>
  <si>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</si>
  <si>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</si>
  <si>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</si>
  <si>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</si>
  <si>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</si>
  <si>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</si>
  <si>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</si>
  <si>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</si>
  <si>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</si>
  <si>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</si>
  <si>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</si>
  <si>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</si>
  <si>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</si>
  <si>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</si>
  <si>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</si>
  <si>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</si>
  <si>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</si>
  <si>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</si>
  <si>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</si>
  <si>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</si>
  <si>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</si>
  <si>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</si>
  <si>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</si>
  <si>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</si>
  <si>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</si>
  <si>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</si>
  <si>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</si>
  <si>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</si>
  <si>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</si>
  <si>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</si>
  <si>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</si>
  <si>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</si>
  <si>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</si>
  <si>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</si>
  <si>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</si>
  <si>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</si>
  <si>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</si>
  <si>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</si>
  <si>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</si>
  <si>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</si>
  <si>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</si>
  <si>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</si>
  <si>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</si>
  <si>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</si>
  <si>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</si>
  <si>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</si>
  <si>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</si>
  <si>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</si>
  <si>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</si>
  <si>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</si>
  <si>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</si>
  <si>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</si>
  <si>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</si>
  <si>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</si>
  <si>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</si>
  <si>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</si>
  <si>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</si>
  <si>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</si>
  <si>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</si>
  <si>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</si>
  <si>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</si>
  <si>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</si>
  <si>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</si>
  <si>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</si>
  <si>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</si>
  <si>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</si>
  <si>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</si>
  <si>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</si>
  <si>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</si>
  <si>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</si>
  <si>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</si>
  <si>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</si>
  <si>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</si>
  <si>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</si>
  <si>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</si>
  <si>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</si>
  <si>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</si>
  <si>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</si>
  <si>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</si>
  <si>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</si>
  <si>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</si>
  <si>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</si>
  <si>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</si>
  <si>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</si>
  <si>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</si>
  <si>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</si>
  <si>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</si>
  <si>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</si>
  <si>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</si>
  <si>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</si>
  <si>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</si>
  <si>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</si>
  <si>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</si>
  <si>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</si>
  <si>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</si>
  <si>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</si>
  <si>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</si>
  <si>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</si>
  <si>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</si>
  <si>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</si>
  <si>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</si>
  <si>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</si>
  <si>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</si>
  <si>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</si>
  <si>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</si>
  <si>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</si>
  <si>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</si>
  <si>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</si>
  <si>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</si>
  <si>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</si>
  <si>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</si>
  <si>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</si>
  <si>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</si>
  <si>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</si>
  <si>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</si>
  <si>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</si>
  <si>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</si>
  <si>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</si>
  <si>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</si>
  <si>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</si>
  <si>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</si>
  <si>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</si>
  <si>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</si>
  <si>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</si>
  <si>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</si>
  <si>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</si>
  <si>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</si>
  <si>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</si>
  <si>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</si>
  <si>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</si>
  <si>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</si>
  <si>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</si>
  <si>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</si>
  <si>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</si>
  <si>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</si>
  <si>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</si>
  <si>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</si>
  <si>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</si>
  <si>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</si>
  <si>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</si>
  <si>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</si>
  <si>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</si>
  <si>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</si>
  <si>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</si>
  <si>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</si>
  <si>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</si>
  <si>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</si>
  <si>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</si>
  <si>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</si>
  <si>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</si>
  <si>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</si>
  <si>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</si>
  <si>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</si>
  <si>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</si>
  <si>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</si>
  <si>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</si>
  <si>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</si>
  <si>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</si>
  <si>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</si>
  <si>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</si>
  <si>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</si>
  <si>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</si>
  <si>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</si>
  <si>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</si>
  <si>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</si>
  <si>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</si>
  <si>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</si>
  <si>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</si>
  <si>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</si>
  <si>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</si>
  <si>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</si>
  <si>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</si>
  <si>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</si>
  <si>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</si>
  <si>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</si>
  <si>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</si>
  <si>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</si>
  <si>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</si>
  <si>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</si>
  <si>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</si>
  <si>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</si>
  <si>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</si>
  <si>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</si>
  <si>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</si>
  <si>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</si>
  <si>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</si>
  <si>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</si>
  <si>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</si>
  <si>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</si>
  <si>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</si>
  <si>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</si>
  <si>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</si>
  <si>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</si>
  <si>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</si>
  <si>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</si>
  <si>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</si>
  <si>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</si>
  <si>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</si>
  <si>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</si>
  <si>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</si>
  <si>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</si>
  <si>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</si>
  <si>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</si>
  <si>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</si>
  <si>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</si>
  <si>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</si>
  <si>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</si>
  <si>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</si>
  <si>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</si>
  <si>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</si>
  <si>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</si>
  <si>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</si>
  <si>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</si>
  <si>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</si>
  <si>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</si>
  <si>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</si>
  <si>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</si>
  <si>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</si>
  <si>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</si>
  <si>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</si>
  <si>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</si>
  <si>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</si>
  <si>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</si>
  <si>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</si>
  <si>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</si>
  <si>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</si>
  <si>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</si>
  <si>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</si>
  <si>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</si>
  <si>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</si>
  <si>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</si>
  <si>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</si>
  <si>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</si>
  <si>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</si>
  <si>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</si>
  <si>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</si>
  <si>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</si>
  <si>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</si>
  <si>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</si>
  <si>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</si>
  <si>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</si>
  <si>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</si>
  <si>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</si>
  <si>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</si>
  <si>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</si>
  <si>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</si>
  <si>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</si>
  <si>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</si>
  <si>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</si>
  <si>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</si>
  <si>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</si>
  <si>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</si>
  <si>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</si>
  <si>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</si>
  <si>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</si>
  <si>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</si>
  <si>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</si>
  <si>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</si>
  <si>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</si>
  <si>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</si>
  <si>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</si>
  <si>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</si>
  <si>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</si>
  <si>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</si>
  <si>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</si>
  <si>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</si>
  <si>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</si>
  <si>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</si>
  <si>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</si>
  <si>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</si>
  <si>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</si>
  <si>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</si>
  <si>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</si>
  <si>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</si>
  <si>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</si>
  <si>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</si>
  <si>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</si>
  <si>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</si>
  <si>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</si>
  <si>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</si>
  <si>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</si>
  <si>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</si>
  <si>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</si>
  <si>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</si>
  <si>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</si>
  <si>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</si>
  <si>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</si>
  <si>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</si>
  <si>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</si>
  <si>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</si>
  <si>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</si>
  <si>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</si>
  <si>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</si>
  <si>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</si>
  <si>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</si>
  <si>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</si>
  <si>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</si>
  <si>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</si>
  <si>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</si>
  <si>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</si>
  <si>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</si>
  <si>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</si>
  <si>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</si>
  <si>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</si>
  <si>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</si>
  <si>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</si>
  <si>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</si>
  <si>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</si>
  <si>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</si>
  <si>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</si>
  <si>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</si>
  <si>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</si>
  <si>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</si>
  <si>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</si>
  <si>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</si>
  <si>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</si>
  <si>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</si>
  <si>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</si>
  <si>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</si>
  <si>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</si>
  <si>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</si>
  <si>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</si>
  <si>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</si>
  <si>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</si>
  <si>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</si>
  <si>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</si>
  <si>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</si>
  <si>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</si>
  <si>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</si>
  <si>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</si>
  <si>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</si>
  <si>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</si>
  <si>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</si>
  <si>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</si>
  <si>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</si>
  <si>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</si>
  <si>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</si>
  <si>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</si>
  <si>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</si>
  <si>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</si>
  <si>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</si>
  <si>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</si>
  <si>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</si>
  <si>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</si>
  <si>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</si>
  <si>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</si>
  <si>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</si>
  <si>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</si>
  <si>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</si>
  <si>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</si>
  <si>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</si>
  <si>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</si>
  <si>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</si>
  <si>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</si>
  <si>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</si>
  <si>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</si>
  <si>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</si>
  <si>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</si>
  <si>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</si>
  <si>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</si>
  <si>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</si>
  <si>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</si>
  <si>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</si>
  <si>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</si>
  <si>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</si>
  <si>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</si>
  <si>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</si>
  <si>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</si>
  <si>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</si>
  <si>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</si>
  <si>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</si>
  <si>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</si>
  <si>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</si>
  <si>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</si>
  <si>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</si>
  <si>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</si>
  <si>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</si>
  <si>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</si>
  <si>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</si>
  <si>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</si>
  <si>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</si>
  <si>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</si>
  <si>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</si>
  <si>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</si>
  <si>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</si>
  <si>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</si>
  <si>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</si>
  <si>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</si>
  <si>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</si>
  <si>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</si>
  <si>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</si>
  <si>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</si>
  <si>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</si>
  <si>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</si>
  <si>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</si>
  <si>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</si>
  <si>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</si>
  <si>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</si>
  <si>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</si>
  <si>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</si>
  <si>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</si>
  <si>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</si>
  <si>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</si>
  <si>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</si>
  <si>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</si>
  <si>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</si>
  <si>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</si>
  <si>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</si>
  <si>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</si>
  <si>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</si>
  <si>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</si>
  <si>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</si>
  <si>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</si>
  <si>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</si>
  <si>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</si>
  <si>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</si>
  <si>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</si>
  <si>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</si>
  <si>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</si>
  <si>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</si>
  <si>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</si>
  <si>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</si>
  <si>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</si>
  <si>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</si>
  <si>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</si>
  <si>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</si>
  <si>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</si>
  <si>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</si>
  <si>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</si>
  <si>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</si>
  <si>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</si>
  <si>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</si>
  <si>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</si>
  <si>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</si>
  <si>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</si>
  <si>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</si>
  <si>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</si>
  <si>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</si>
  <si>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</si>
  <si>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</si>
  <si>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</si>
  <si>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</si>
  <si>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</si>
  <si>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</si>
  <si>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</si>
  <si>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</si>
  <si>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</si>
  <si>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</si>
  <si>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</si>
  <si>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</si>
  <si>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</si>
  <si>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</si>
  <si>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</si>
  <si>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</si>
  <si>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</si>
  <si>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</si>
  <si>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</si>
  <si>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</si>
  <si>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</si>
  <si>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</si>
  <si>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</si>
  <si>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</si>
  <si>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</si>
  <si>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</si>
  <si>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</si>
  <si>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</si>
  <si>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</si>
  <si>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</si>
  <si>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</si>
  <si>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</si>
  <si>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</si>
  <si>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</si>
  <si>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</si>
  <si>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</si>
  <si>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</si>
  <si>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</si>
  <si>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</si>
  <si>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</si>
  <si>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</si>
  <si>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</si>
  <si>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</si>
  <si>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</si>
  <si>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</si>
  <si>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</si>
  <si>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</si>
  <si>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</si>
  <si>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</si>
  <si>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</si>
  <si>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</si>
  <si>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</si>
  <si>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</si>
  <si>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</si>
  <si>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</si>
  <si>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</si>
  <si>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</si>
  <si>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</si>
  <si>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</si>
  <si>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</si>
  <si>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</si>
  <si>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</si>
  <si>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</si>
  <si>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</si>
  <si>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</si>
  <si>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</si>
  <si>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</si>
  <si>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</si>
  <si>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</si>
  <si>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</si>
  <si>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</si>
  <si>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</si>
  <si>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</si>
  <si>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</si>
  <si>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</si>
  <si>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</si>
  <si>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</si>
  <si>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</si>
  <si>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</si>
  <si>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</si>
  <si>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</si>
  <si>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</si>
  <si>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</si>
  <si>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</si>
  <si>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</si>
  <si>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</si>
  <si>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</si>
  <si>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</si>
  <si>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</si>
  <si>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</si>
  <si>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</si>
  <si>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</si>
  <si>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</si>
  <si>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</si>
  <si>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</si>
  <si>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</si>
  <si>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</si>
  <si>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</si>
  <si>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</si>
  <si>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</si>
  <si>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</si>
  <si>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</si>
  <si>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</si>
  <si>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</si>
  <si>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</si>
  <si>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</si>
  <si>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</si>
  <si>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</si>
  <si>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</si>
  <si>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</si>
  <si>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</si>
  <si>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</si>
  <si>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</si>
  <si>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</si>
  <si>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</si>
  <si>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</si>
  <si>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</si>
  <si>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</si>
  <si>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</si>
  <si>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</si>
  <si>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</si>
  <si>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</si>
  <si>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</si>
  <si>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</si>
  <si>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</si>
  <si>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</si>
  <si>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</si>
  <si>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</si>
  <si>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</si>
  <si>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</si>
  <si>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</si>
  <si>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</si>
  <si>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</si>
  <si>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</si>
  <si>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</si>
  <si>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</si>
  <si>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</si>
  <si>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</si>
  <si>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</si>
  <si>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</si>
  <si>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</si>
  <si>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</si>
  <si>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</si>
  <si>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</si>
  <si>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</si>
  <si>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</si>
  <si>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</si>
  <si>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</si>
  <si>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</si>
  <si>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</si>
  <si>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</si>
  <si>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</si>
  <si>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</si>
  <si>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</si>
  <si>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</si>
  <si>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</si>
  <si>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</si>
  <si>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</si>
  <si>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</si>
  <si>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</si>
  <si>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</si>
  <si>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</si>
  <si>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</si>
  <si>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</si>
  <si>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</si>
  <si>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</si>
  <si>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</si>
  <si>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</si>
  <si>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</si>
  <si>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</si>
  <si>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</si>
  <si>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</si>
  <si>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</si>
  <si>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</si>
  <si>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</si>
  <si>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</si>
  <si>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</si>
  <si>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</si>
  <si>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</si>
  <si>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</si>
  <si>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</si>
  <si>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</si>
  <si>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</si>
  <si>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</si>
  <si>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</si>
  <si>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</si>
  <si>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</si>
  <si>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</si>
  <si>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</si>
  <si>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</si>
  <si>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</si>
  <si>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</si>
  <si>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</si>
  <si>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</si>
  <si>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</si>
  <si>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</si>
  <si>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</si>
  <si>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</si>
  <si>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</si>
  <si>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</si>
  <si>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</si>
  <si>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</si>
  <si>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</si>
  <si>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</si>
  <si>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</si>
  <si>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</si>
  <si>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</si>
  <si>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</si>
  <si>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</si>
  <si>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</si>
  <si>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</si>
  <si>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</si>
  <si>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</si>
  <si>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</si>
  <si>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</si>
  <si>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</si>
  <si>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</si>
  <si>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</si>
  <si>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</si>
  <si>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</si>
  <si>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</si>
  <si>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</si>
  <si>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</si>
  <si>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</si>
  <si>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</si>
  <si>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</si>
  <si>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</si>
  <si>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</si>
  <si>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</si>
  <si>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</si>
  <si>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</si>
  <si>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</si>
  <si>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</si>
  <si>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</si>
  <si>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</si>
  <si>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</si>
  <si>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</si>
  <si>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</si>
  <si>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</si>
  <si>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</si>
  <si>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</si>
  <si>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</si>
  <si>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</si>
  <si>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</si>
  <si>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</si>
  <si>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</si>
  <si>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</si>
  <si>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</si>
  <si>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</si>
  <si>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</si>
  <si>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</si>
  <si>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</si>
  <si>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</si>
  <si>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</si>
  <si>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</si>
  <si>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</si>
  <si>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</si>
  <si>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</si>
  <si>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</si>
  <si>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</si>
  <si>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</si>
  <si>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</si>
  <si>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</si>
  <si>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</si>
  <si>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</si>
  <si>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</si>
  <si>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</si>
  <si>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</si>
  <si>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</si>
  <si>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</si>
  <si>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</si>
  <si>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</si>
  <si>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</si>
  <si>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</si>
  <si>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</si>
  <si>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</si>
  <si>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</si>
  <si>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</si>
  <si>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</si>
  <si>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</si>
  <si>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</si>
  <si>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</si>
  <si>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</si>
  <si>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</si>
  <si>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</si>
  <si>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</si>
  <si>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</si>
  <si>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</si>
  <si>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</si>
  <si>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</si>
  <si>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</si>
  <si>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</si>
  <si>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</si>
  <si>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</si>
  <si>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</si>
  <si>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</si>
  <si>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</si>
  <si>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</si>
  <si>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</si>
  <si>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</si>
  <si>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</si>
  <si>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</si>
  <si>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</si>
  <si>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</si>
  <si>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</si>
  <si>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</si>
  <si>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</si>
  <si>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</si>
  <si>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</si>
  <si>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</si>
  <si>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</si>
  <si>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</si>
  <si>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</si>
  <si>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</si>
  <si>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</si>
  <si>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</si>
  <si>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</si>
  <si>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</si>
  <si>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</si>
  <si>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</si>
  <si>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</si>
  <si>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</si>
  <si>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</si>
  <si>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</si>
  <si>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</si>
  <si>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</si>
  <si>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</si>
  <si>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</si>
  <si>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</si>
  <si>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</si>
  <si>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</si>
  <si>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</si>
  <si>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</si>
  <si>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</si>
  <si>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</si>
  <si>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</si>
  <si>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</si>
  <si>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</si>
  <si>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</si>
  <si>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</si>
  <si>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</si>
  <si>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</si>
  <si>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</si>
  <si>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</si>
  <si>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</si>
  <si>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</si>
  <si>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</si>
  <si>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</si>
  <si>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</si>
  <si>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</si>
  <si>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</si>
  <si>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</si>
  <si>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</si>
  <si>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</si>
  <si>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</si>
  <si>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</si>
  <si>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</si>
  <si>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</si>
  <si>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</si>
  <si>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</si>
  <si>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</si>
  <si>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</si>
  <si>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</si>
  <si>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</si>
  <si>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</si>
  <si>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</si>
  <si>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</si>
  <si>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</si>
  <si>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</si>
  <si>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</si>
  <si>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</si>
  <si>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</si>
  <si>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</si>
  <si>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</si>
  <si>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</si>
  <si>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</si>
  <si>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</si>
  <si>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</si>
  <si>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</si>
  <si>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</si>
  <si>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</si>
  <si>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</si>
  <si>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</si>
  <si>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</si>
  <si>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</si>
  <si>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</si>
  <si>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</si>
  <si>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</si>
  <si>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</si>
  <si>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</si>
  <si>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</si>
  <si>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</si>
  <si>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</si>
  <si>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</si>
  <si>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</si>
  <si>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</si>
  <si>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</si>
  <si>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</si>
  <si>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</si>
  <si>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</si>
  <si>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</si>
  <si>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</si>
  <si>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</si>
  <si>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</si>
  <si>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</si>
  <si>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</si>
  <si>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</si>
  <si>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</si>
  <si>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</si>
  <si>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</si>
  <si>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</si>
  <si>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</si>
  <si>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</si>
  <si>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</si>
  <si>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</si>
  <si>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</si>
  <si>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</si>
  <si>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</si>
  <si>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</si>
  <si>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</si>
  <si>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</si>
  <si>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</si>
  <si>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</si>
  <si>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</si>
  <si>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</si>
  <si>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</si>
  <si>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</si>
  <si>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</si>
  <si>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</si>
  <si>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</si>
  <si>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</si>
  <si>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</si>
  <si>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</si>
  <si>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</si>
  <si>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</si>
  <si>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</si>
  <si>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</si>
  <si>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</si>
  <si>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</si>
  <si>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</si>
  <si>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</si>
  <si>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</si>
  <si>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</si>
  <si>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</si>
  <si>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</si>
  <si>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</si>
  <si>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</si>
  <si>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</si>
  <si>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</si>
  <si>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</si>
  <si>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</si>
  <si>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</si>
  <si>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</si>
  <si>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</si>
  <si>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</si>
  <si>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</si>
  <si>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</si>
  <si>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</si>
  <si>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</si>
  <si>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</si>
  <si>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</si>
  <si>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</si>
  <si>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</si>
  <si>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</si>
  <si>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</si>
  <si>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</si>
  <si>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</si>
  <si>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</si>
  <si>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</si>
  <si>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</si>
  <si>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</si>
  <si>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</si>
  <si>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</si>
  <si>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</si>
  <si>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</si>
  <si>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</si>
  <si>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</si>
  <si>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</si>
  <si>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</si>
  <si>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</si>
  <si>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</si>
  <si>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</si>
  <si>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</si>
  <si>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</si>
  <si>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</si>
  <si>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</si>
  <si>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</si>
  <si>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</si>
  <si>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</si>
  <si>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</si>
  <si>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</si>
  <si>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</si>
  <si>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</si>
  <si>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</si>
  <si>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</si>
  <si>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</si>
  <si>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</si>
  <si>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</si>
  <si>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</si>
  <si>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</si>
  <si>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</si>
  <si>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</si>
  <si>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</si>
  <si>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</si>
  <si>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</si>
  <si>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</si>
  <si>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</si>
  <si>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</si>
  <si>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</si>
  <si>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</si>
  <si>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</si>
  <si>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</si>
  <si>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</si>
  <si>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</si>
  <si>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</si>
  <si>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</si>
  <si>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</si>
  <si>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</si>
  <si>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</si>
  <si>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</si>
  <si>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</si>
  <si>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</si>
  <si>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</si>
  <si>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</si>
  <si>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</si>
  <si>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</si>
  <si>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</si>
  <si>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</si>
  <si>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</si>
  <si>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</si>
  <si>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</si>
  <si>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</si>
  <si>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</si>
  <si>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</si>
  <si>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</si>
  <si>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</si>
  <si>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</si>
  <si>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</si>
  <si>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</si>
  <si>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</si>
  <si>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</si>
  <si>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</si>
  <si>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</si>
  <si>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</si>
  <si>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</si>
  <si>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</si>
  <si>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</si>
  <si>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</si>
  <si>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</si>
  <si>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</si>
  <si>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</si>
  <si>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</si>
  <si>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</si>
  <si>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</si>
  <si>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</si>
  <si>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</si>
  <si>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</si>
  <si>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</si>
  <si>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</si>
  <si>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</si>
  <si>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</si>
  <si>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</si>
  <si>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</si>
  <si>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</si>
  <si>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</si>
  <si>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</si>
  <si>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</si>
  <si>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</si>
  <si>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</si>
  <si>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</si>
  <si>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</si>
  <si>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</si>
  <si>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</si>
  <si>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</si>
  <si>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</si>
  <si>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</si>
  <si>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</si>
  <si>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</si>
  <si>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</si>
  <si>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</si>
  <si>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</si>
  <si>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</si>
  <si>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</si>
  <si>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</si>
  <si>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</si>
  <si>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</si>
  <si>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</si>
  <si>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</si>
  <si>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</si>
  <si>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</si>
  <si>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</si>
  <si>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</si>
  <si>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</si>
  <si>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</si>
  <si>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</si>
  <si>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</si>
  <si>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</si>
  <si>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</si>
  <si>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</si>
  <si>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</si>
  <si>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</si>
  <si>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</si>
  <si>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</si>
  <si>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</si>
  <si>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</si>
  <si>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</si>
  <si>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</si>
  <si>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</si>
  <si>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</si>
  <si>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</si>
  <si>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</si>
  <si>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</si>
  <si>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</si>
  <si>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</si>
  <si>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</si>
  <si>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</si>
  <si>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</si>
  <si>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</si>
  <si>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</si>
  <si>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</si>
  <si>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</si>
  <si>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</si>
  <si>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</si>
  <si>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</si>
  <si>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</si>
  <si>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</si>
  <si>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</si>
  <si>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</si>
  <si>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</si>
  <si>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</si>
  <si>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</si>
  <si>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</si>
  <si>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</si>
  <si>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</si>
  <si>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</si>
  <si>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</si>
  <si>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</si>
  <si>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</si>
  <si>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</si>
  <si>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</si>
  <si>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</si>
  <si>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</si>
  <si>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</si>
  <si>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</si>
  <si>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</si>
  <si>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</si>
  <si>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</si>
  <si>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</si>
  <si>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</si>
  <si>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</si>
  <si>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</si>
  <si>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</si>
  <si>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</si>
  <si>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</si>
  <si>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</si>
  <si>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</si>
  <si>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</si>
  <si>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</si>
  <si>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</si>
  <si>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</si>
  <si>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</si>
  <si>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</si>
  <si>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</si>
  <si>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</si>
  <si>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</si>
  <si>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</si>
  <si>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</si>
  <si>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</si>
  <si>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</si>
  <si>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</si>
  <si>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</si>
  <si>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</si>
  <si>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</si>
  <si>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</si>
  <si>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</si>
  <si>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</si>
  <si>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</si>
  <si>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</si>
  <si>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</si>
  <si>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</si>
  <si>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</si>
  <si>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</si>
  <si>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</si>
  <si>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</si>
  <si>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</si>
  <si>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</si>
  <si>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</si>
  <si>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</si>
  <si>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</si>
  <si>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</si>
  <si>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</si>
  <si>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</si>
  <si>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</si>
  <si>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</si>
  <si>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</si>
  <si>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</si>
  <si>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</si>
  <si>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</si>
  <si>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</si>
  <si>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</si>
  <si>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</si>
  <si>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</si>
  <si>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</si>
  <si>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</si>
  <si>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</si>
  <si>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</si>
  <si>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</si>
  <si>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</si>
  <si>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</si>
  <si>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</si>
  <si>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</si>
  <si>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</si>
  <si>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</si>
  <si>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</si>
  <si>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</si>
  <si>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</si>
  <si>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</si>
  <si>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</si>
  <si>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</si>
  <si>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</si>
  <si>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</si>
  <si>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</si>
  <si>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</si>
  <si>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</si>
  <si>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</si>
  <si>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</si>
  <si>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</si>
  <si>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</si>
  <si>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</si>
  <si>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</si>
  <si>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</si>
  <si>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</si>
  <si>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</si>
  <si>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</si>
  <si>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</si>
  <si>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</si>
  <si>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</si>
  <si>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</si>
  <si>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</si>
  <si>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</si>
  <si>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</si>
  <si>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</si>
  <si>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</si>
  <si>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</si>
  <si>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</si>
  <si>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</si>
  <si>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</si>
  <si>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</si>
  <si>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</si>
  <si>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</si>
  <si>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</si>
  <si>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</si>
  <si>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</si>
  <si>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</si>
  <si>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</si>
  <si>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</si>
  <si>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</si>
  <si>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</si>
  <si>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</si>
  <si>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</si>
  <si>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</si>
  <si>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</si>
  <si>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</si>
  <si>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</si>
  <si>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</si>
  <si>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</si>
  <si>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</si>
  <si>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</si>
  <si>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</si>
  <si>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</si>
  <si>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</si>
  <si>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</si>
  <si>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</si>
  <si>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</si>
  <si>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</si>
  <si>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</si>
  <si>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</si>
  <si>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</si>
  <si>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</si>
  <si>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</si>
  <si>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</si>
  <si>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</si>
  <si>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</si>
  <si>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</si>
  <si>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</si>
  <si>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</si>
  <si>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</si>
  <si>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</si>
  <si>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</si>
  <si>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</si>
  <si>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</si>
  <si>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</si>
  <si>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</si>
  <si>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</si>
  <si>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</si>
  <si>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</si>
  <si>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</si>
  <si>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</si>
  <si>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</si>
  <si>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</si>
  <si>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</si>
  <si>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</si>
  <si>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</si>
  <si>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</si>
  <si>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</si>
  <si>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</si>
  <si>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</si>
  <si>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</si>
  <si>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</si>
  <si>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</si>
  <si>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</si>
  <si>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</si>
  <si>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</si>
  <si>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</si>
  <si>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</si>
  <si>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</si>
  <si>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</si>
  <si>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</si>
  <si>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</si>
  <si>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</si>
  <si>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</si>
  <si>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</si>
  <si>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</si>
  <si>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</si>
  <si>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</si>
  <si>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</si>
  <si>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</si>
  <si>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</si>
  <si>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</si>
  <si>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</si>
  <si>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</si>
  <si>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</si>
  <si>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</si>
  <si>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</si>
  <si>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</si>
  <si>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</si>
  <si>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</si>
  <si>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</si>
  <si>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</si>
  <si>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</si>
  <si>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</si>
  <si>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</si>
  <si>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</si>
  <si>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</si>
  <si>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</si>
  <si>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</si>
  <si>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</si>
  <si>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</si>
  <si>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</si>
  <si>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</si>
  <si>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</si>
  <si>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</si>
  <si>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</si>
  <si>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</si>
  <si>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</si>
  <si>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</si>
  <si>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</si>
  <si>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</si>
  <si>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</si>
  <si>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</si>
  <si>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</si>
  <si>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</si>
  <si>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</si>
  <si>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</si>
  <si>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</si>
  <si>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</si>
  <si>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</si>
  <si>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</si>
  <si>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</si>
  <si>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</si>
  <si>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</si>
  <si>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</si>
  <si>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</si>
  <si>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</si>
  <si>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</si>
  <si>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</si>
  <si>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</si>
  <si>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</si>
  <si>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</si>
  <si>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</si>
  <si>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</si>
  <si>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</si>
  <si>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</si>
  <si>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</si>
  <si>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</si>
  <si>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</si>
  <si>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</si>
  <si>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</si>
  <si>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</si>
  <si>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</si>
  <si>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</si>
  <si>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</si>
  <si>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</si>
  <si>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</si>
  <si>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</si>
  <si>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</si>
  <si>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</si>
  <si>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</si>
  <si>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</si>
  <si>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</si>
  <si>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</si>
  <si>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</si>
  <si>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</si>
  <si>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</si>
  <si>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</si>
  <si>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</si>
  <si>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</si>
  <si>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</si>
  <si>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</si>
  <si>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</si>
  <si>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</si>
  <si>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</si>
  <si>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</si>
  <si>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</si>
  <si>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</si>
  <si>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</si>
  <si>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</si>
  <si>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</si>
  <si>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</si>
  <si>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</si>
  <si>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</si>
  <si>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</si>
  <si>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</si>
  <si>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</si>
  <si>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</si>
  <si>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</si>
  <si>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</si>
  <si>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</si>
  <si>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</si>
  <si>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</si>
  <si>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</si>
  <si>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</si>
  <si>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</si>
  <si>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</si>
  <si>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</si>
  <si>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</si>
  <si>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</si>
  <si>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</si>
  <si>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</si>
  <si>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</si>
  <si>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</si>
  <si>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</si>
  <si>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</si>
  <si>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</si>
  <si>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</si>
  <si>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</si>
  <si>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</si>
  <si>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</si>
  <si>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</si>
  <si>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</si>
  <si>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</si>
  <si>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</si>
  <si>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</si>
  <si>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</si>
  <si>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</si>
  <si>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</si>
  <si>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</si>
  <si>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</si>
  <si>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</si>
  <si>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</si>
  <si>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</si>
  <si>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</si>
  <si>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</si>
  <si>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</si>
  <si>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</si>
  <si>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</si>
  <si>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</si>
  <si>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</si>
  <si>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</si>
  <si>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</si>
  <si>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</si>
  <si>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</si>
  <si>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</si>
  <si>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</si>
  <si>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</si>
  <si>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</si>
  <si>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</si>
  <si>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</si>
  <si>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</si>
  <si>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</si>
  <si>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</si>
  <si>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</si>
  <si>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</si>
  <si>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</si>
  <si>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</si>
  <si>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</si>
  <si>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</si>
  <si>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</si>
  <si>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</si>
  <si>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</si>
  <si>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</si>
  <si>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</si>
  <si>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</si>
  <si>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</si>
  <si>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</si>
  <si>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</si>
  <si>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</si>
  <si>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</si>
  <si>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</si>
  <si>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</si>
  <si>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</si>
  <si>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</si>
  <si>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</si>
  <si>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</si>
  <si>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</si>
  <si>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</si>
  <si>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</si>
  <si>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</si>
  <si>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</si>
  <si>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</si>
  <si>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</si>
  <si>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</si>
  <si>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</si>
  <si>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</si>
  <si>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</si>
  <si>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</si>
  <si>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</si>
  <si>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</si>
  <si>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</si>
  <si>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</si>
  <si>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</si>
  <si>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</si>
  <si>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</si>
  <si>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</si>
  <si>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</si>
  <si>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</si>
  <si>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</si>
  <si>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</si>
  <si>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</si>
  <si>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</si>
  <si>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</si>
  <si>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</si>
  <si>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</si>
  <si>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</si>
  <si>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</si>
  <si>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</si>
  <si>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</si>
  <si>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</si>
  <si>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</si>
  <si>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</si>
  <si>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</si>
  <si>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</si>
  <si>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</si>
  <si>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</si>
  <si>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</si>
  <si>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</si>
  <si>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</si>
  <si>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</si>
  <si>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</si>
  <si>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</si>
  <si>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</si>
  <si>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</si>
  <si>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</si>
  <si>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</si>
  <si>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</si>
  <si>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</si>
  <si>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</si>
  <si>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</si>
  <si>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</si>
  <si>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</si>
  <si>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</si>
  <si>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</si>
  <si>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</si>
  <si>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</si>
  <si>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</si>
  <si>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</si>
  <si>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</si>
  <si>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</si>
  <si>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</si>
  <si>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</si>
  <si>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</si>
  <si>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</si>
  <si>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</si>
  <si>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</si>
  <si>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</si>
  <si>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</si>
  <si>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</si>
  <si>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</si>
  <si>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</si>
  <si>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</si>
  <si>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</si>
  <si>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</si>
  <si>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</si>
  <si>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</si>
  <si>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</si>
  <si>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</si>
  <si>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</si>
  <si>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</si>
  <si>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</si>
  <si>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</si>
  <si>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</si>
  <si>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</si>
  <si>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</si>
  <si>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</si>
  <si>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</si>
  <si>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</si>
  <si>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</si>
  <si>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</si>
  <si>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</si>
  <si>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</si>
  <si>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</si>
  <si>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</si>
  <si>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</si>
  <si>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</si>
  <si>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</si>
  <si>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</si>
  <si>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</si>
  <si>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</si>
  <si>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</si>
  <si>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</si>
  <si>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</si>
  <si>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</si>
  <si>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</si>
  <si>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</si>
  <si>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</si>
  <si>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</si>
  <si>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</si>
  <si>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</si>
  <si>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</si>
  <si>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</si>
  <si>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</si>
  <si>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</si>
  <si>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</si>
  <si>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</si>
  <si>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</si>
  <si>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</si>
  <si>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</si>
  <si>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</si>
  <si>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</si>
  <si>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</si>
  <si>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</si>
  <si>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</si>
  <si>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</si>
  <si>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</si>
  <si>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</si>
  <si>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</si>
  <si>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</si>
  <si>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</si>
  <si>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</si>
  <si>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</si>
  <si>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</si>
  <si>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</si>
  <si>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</si>
  <si>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Row Labels</t>
  </si>
  <si>
    <t>Grand Total</t>
  </si>
  <si>
    <t>Sum of Actual Price</t>
  </si>
  <si>
    <t>Difference After Discount</t>
  </si>
  <si>
    <t>Total Actual Price</t>
  </si>
  <si>
    <t>Total List Price</t>
  </si>
  <si>
    <t>Difference List &amp; Actual Price</t>
  </si>
  <si>
    <t>Average Discount</t>
  </si>
  <si>
    <t>Percentage Actual Price to List Price</t>
  </si>
  <si>
    <t>Total Sell</t>
  </si>
  <si>
    <t>Top 5 Sales</t>
  </si>
  <si>
    <t>Total Product</t>
  </si>
  <si>
    <t>SALES</t>
  </si>
  <si>
    <t>PRODUCT &amp; COUNTRY SALES</t>
  </si>
  <si>
    <t>SALES PERSON</t>
  </si>
  <si>
    <t>Product Item</t>
  </si>
  <si>
    <t>Year</t>
  </si>
  <si>
    <t>Month</t>
  </si>
  <si>
    <t>May</t>
  </si>
  <si>
    <t>Oct</t>
  </si>
  <si>
    <t>Apr</t>
  </si>
  <si>
    <t>Aug</t>
  </si>
  <si>
    <t>Mar</t>
  </si>
  <si>
    <t>Jun</t>
  </si>
  <si>
    <t>Dec</t>
  </si>
  <si>
    <t>Sep</t>
  </si>
  <si>
    <t>Nov</t>
  </si>
  <si>
    <t>Jul</t>
  </si>
  <si>
    <t>Feb</t>
  </si>
  <si>
    <t>Jan</t>
  </si>
  <si>
    <t>Average of Discount %</t>
  </si>
  <si>
    <t>Count of Actual Price</t>
  </si>
  <si>
    <t>Column Labels</t>
  </si>
  <si>
    <t>Total Purchase Item</t>
  </si>
  <si>
    <t>Normalized Purchase Item</t>
  </si>
  <si>
    <t>Normalized Average Discount</t>
  </si>
  <si>
    <t>New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</si>
</sst>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47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42" fontId="0" fillId="0" borderId="0" xfId="0" applyNumberFormat="1"/>
    <xf numFmtId="42" fontId="1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42" fontId="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3" fillId="0" borderId="1" xfId="1" applyFill="1"/>
    <xf numFmtId="164" fontId="0" fillId="0" borderId="0" xfId="0" applyNumberFormat="1" applyFill="1"/>
    <xf numFmtId="10" fontId="0" fillId="0" borderId="0" xfId="0" applyNumberFormat="1" applyFill="1"/>
    <xf numFmtId="42" fontId="0" fillId="0" borderId="0" xfId="0" applyNumberFormat="1" applyFill="1"/>
    <xf numFmtId="0" fontId="3" fillId="0" borderId="0" xfId="1" applyFill="1" applyBorder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0" fillId="0" borderId="2" xfId="0" applyFill="1" applyBorder="1"/>
    <xf numFmtId="42" fontId="0" fillId="0" borderId="2" xfId="0" applyNumberFormat="1" applyFill="1" applyBorder="1"/>
    <xf numFmtId="0" fontId="4" fillId="0" borderId="0" xfId="2" applyFill="1" applyBorder="1"/>
    <xf numFmtId="42" fontId="4" fillId="0" borderId="0" xfId="2" applyNumberFormat="1" applyFill="1" applyBorder="1"/>
    <xf numFmtId="0" fontId="0" fillId="0" borderId="0" xfId="0" applyFill="1" applyBorder="1"/>
    <xf numFmtId="42" fontId="0" fillId="0" borderId="0" xfId="0" applyNumberFormat="1" applyFill="1" applyBorder="1"/>
    <xf numFmtId="0" fontId="0" fillId="0" borderId="0" xfId="0" applyFill="1" applyAlignment="1">
      <alignment horizontal="left" indent="1"/>
    </xf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4" fillId="0" borderId="2" xfId="2" applyFill="1"/>
    <xf numFmtId="42" fontId="4" fillId="0" borderId="2" xfId="2" applyNumberFormat="1" applyFill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</cellXfs>
  <cellStyles count="3">
    <cellStyle name="Heading 3" xfId="1" builtinId="18"/>
    <cellStyle name="Normal" xfId="0" builtinId="0"/>
    <cellStyle name="Total" xfId="2" builtinId="25"/>
  </cellStyles>
  <dxfs count="5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</font>
    </dxf>
    <dxf>
      <font>
        <b/>
      </font>
    </dxf>
    <dxf>
      <numFmt numFmtId="32" formatCode="_(&quot;$&quot;* #,##0_);_(&quot;$&quot;* \(#,##0\);_(&quot;$&quot;* &quot;-&quot;_);_(@_)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214255354536"/>
          <c:y val="1.3377940513460104E-2"/>
          <c:w val="0.74234673175858246"/>
          <c:h val="0.973244118973079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8-4250-9297-B9DCB5B6EA9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8-4250-9297-B9DCB5B6EA9D}"/>
              </c:ext>
            </c:extLst>
          </c:dPt>
          <c:val>
            <c:numRef>
              <c:f>(Information!$E$3,Information!$E$5)</c:f>
              <c:numCache>
                <c:formatCode>0.00%</c:formatCode>
                <c:ptCount val="2"/>
                <c:pt idx="0">
                  <c:v>0.8521642954099844</c:v>
                </c:pt>
                <c:pt idx="1">
                  <c:v>0.14783570459001558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8-4250-9297-B9DCB5B6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Data.xlsx]Information!PivotTable1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Information!$C$11:$C$23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Information!$D$11:$D$23</c:f>
              <c:numCache>
                <c:formatCode>General</c:formatCode>
                <c:ptCount val="12"/>
                <c:pt idx="0">
                  <c:v>195</c:v>
                </c:pt>
                <c:pt idx="1">
                  <c:v>196</c:v>
                </c:pt>
                <c:pt idx="2">
                  <c:v>180</c:v>
                </c:pt>
                <c:pt idx="3">
                  <c:v>189</c:v>
                </c:pt>
                <c:pt idx="4">
                  <c:v>174</c:v>
                </c:pt>
                <c:pt idx="5">
                  <c:v>239</c:v>
                </c:pt>
                <c:pt idx="6">
                  <c:v>203</c:v>
                </c:pt>
                <c:pt idx="7">
                  <c:v>194</c:v>
                </c:pt>
                <c:pt idx="8">
                  <c:v>184</c:v>
                </c:pt>
                <c:pt idx="9">
                  <c:v>190</c:v>
                </c:pt>
                <c:pt idx="10">
                  <c:v>196</c:v>
                </c:pt>
                <c:pt idx="1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9-4AAA-BFDC-E47A034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83199"/>
        <c:axId val="66289439"/>
      </c:barChart>
      <c:catAx>
        <c:axId val="6628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439"/>
        <c:crosses val="autoZero"/>
        <c:auto val="1"/>
        <c:lblAlgn val="ctr"/>
        <c:lblOffset val="100"/>
        <c:noMultiLvlLbl val="0"/>
      </c:catAx>
      <c:valAx>
        <c:axId val="6628943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31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85896415200789"/>
          <c:y val="8.0605051403751113E-2"/>
          <c:w val="0.45302422645267171"/>
          <c:h val="0.749404261162674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Information!$G$19</c:f>
              <c:strCache>
                <c:ptCount val="1"/>
                <c:pt idx="0">
                  <c:v>Total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Information!$F$20:$F$24</c:f>
              <c:strCache>
                <c:ptCount val="5"/>
                <c:pt idx="0">
                  <c:v>John Gunter</c:v>
                </c:pt>
                <c:pt idx="1">
                  <c:v>Zulfiqar Mirza</c:v>
                </c:pt>
                <c:pt idx="2">
                  <c:v>Robert Harris</c:v>
                </c:pt>
                <c:pt idx="3">
                  <c:v>Victoria Sherwin</c:v>
                </c:pt>
                <c:pt idx="4">
                  <c:v>Stephen MacGregor</c:v>
                </c:pt>
              </c:strCache>
            </c:strRef>
          </c:cat>
          <c:val>
            <c:numRef>
              <c:f>Information!$G$20:$G$24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D3A-BC75-35D51A88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8495"/>
        <c:axId val="58868911"/>
      </c:barChart>
      <c:catAx>
        <c:axId val="5886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911"/>
        <c:crosses val="autoZero"/>
        <c:auto val="1"/>
        <c:lblAlgn val="ctr"/>
        <c:lblOffset val="100"/>
        <c:noMultiLvlLbl val="0"/>
      </c:catAx>
      <c:valAx>
        <c:axId val="588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4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Data.xlsx]Information!PivotTable7</c:name>
    <c:fmtId val="10"/>
  </c:pivotSource>
  <c:chart>
    <c:autoTitleDeleted val="1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64141896241702"/>
                  <c:h val="0.21910108046535151"/>
                </c:manualLayout>
              </c15:layout>
            </c:ext>
          </c:extLst>
        </c:dLbl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layout>
            <c:manualLayout>
              <c:x val="9.3975921445008433E-3"/>
              <c:y val="-1.2187023475818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64141896241702"/>
                  <c:h val="0.21910108046535151"/>
                </c:manualLayout>
              </c15:layout>
            </c:ext>
          </c:extLst>
        </c:dLbl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64141896241702"/>
                  <c:h val="0.21910108046535151"/>
                </c:manualLayout>
              </c15:layout>
            </c:ext>
          </c:extLst>
        </c:dLbl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64141896241702"/>
                  <c:h val="0.21910108046535151"/>
                </c:manualLayout>
              </c15:layout>
            </c:ext>
          </c:extLst>
        </c:dLbl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alpha val="97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9864141896241702"/>
                  <c:h val="0.21910108046535151"/>
                </c:manualLayout>
              </c15:layout>
            </c:ext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>
        <c:manualLayout>
          <c:layoutTarget val="inner"/>
          <c:xMode val="edge"/>
          <c:yMode val="edge"/>
          <c:x val="0.16627470727100274"/>
          <c:y val="0.14951480911244103"/>
          <c:w val="0.61072911563261978"/>
          <c:h val="0.86762583578791974"/>
        </c:manualLayout>
      </c:layout>
      <c:doughnutChart>
        <c:varyColors val="1"/>
        <c:ser>
          <c:idx val="0"/>
          <c:order val="0"/>
          <c:tx>
            <c:strRef>
              <c:f>Information!$M$10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14B-48B7-BC0B-5F19CF33488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E14B-48B7-BC0B-5F19CF33488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E14B-48B7-BC0B-5F19CF33488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E14B-48B7-BC0B-5F19CF33488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E14B-48B7-BC0B-5F19CF334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>
                <a:no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Information!$L$11:$L$16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Information!$M$11:$M$16</c:f>
              <c:numCache>
                <c:formatCode>_("$"* #,##0_);_("$"* \(#,##0\);_("$"* "-"_);_(@_)</c:formatCode>
                <c:ptCount val="5"/>
                <c:pt idx="0">
                  <c:v>137737</c:v>
                </c:pt>
                <c:pt idx="1">
                  <c:v>127355</c:v>
                </c:pt>
                <c:pt idx="2">
                  <c:v>127289</c:v>
                </c:pt>
                <c:pt idx="3">
                  <c:v>150973</c:v>
                </c:pt>
                <c:pt idx="4">
                  <c:v>134662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4B-48B7-BC0B-5F19CF3348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Data.xlsx]Information!PivotTable7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Information!$M$10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Information!$L$11:$L$16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Information!$M$11:$M$16</c:f>
              <c:numCache>
                <c:formatCode>_("$"* #,##0_);_("$"* \(#,##0\);_("$"* "-"_);_(@_)</c:formatCode>
                <c:ptCount val="5"/>
                <c:pt idx="0">
                  <c:v>137737</c:v>
                </c:pt>
                <c:pt idx="1">
                  <c:v>127355</c:v>
                </c:pt>
                <c:pt idx="2">
                  <c:v>127289</c:v>
                </c:pt>
                <c:pt idx="3">
                  <c:v>150973</c:v>
                </c:pt>
                <c:pt idx="4">
                  <c:v>134662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C-4C53-8E9E-BD50F049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420480"/>
        <c:axId val="1775417984"/>
      </c:barChart>
      <c:catAx>
        <c:axId val="17754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7984"/>
        <c:crosses val="autoZero"/>
        <c:auto val="1"/>
        <c:lblAlgn val="ctr"/>
        <c:lblOffset val="100"/>
        <c:noMultiLvlLbl val="0"/>
      </c:catAx>
      <c:valAx>
        <c:axId val="1775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Data.xlsx]Information!PivotTable8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Information!$M$18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Information!$L$19:$L$32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Information!$M$19:$M$32</c:f>
              <c:numCache>
                <c:formatCode>_("$"* #,##0_);_("$"* \(#,##0\);_("$"* "-"_);_(@_)</c:formatCode>
                <c:ptCount val="12"/>
                <c:pt idx="0">
                  <c:v>15611</c:v>
                </c:pt>
                <c:pt idx="1">
                  <c:v>8504</c:v>
                </c:pt>
                <c:pt idx="2">
                  <c:v>10742</c:v>
                </c:pt>
                <c:pt idx="3">
                  <c:v>11473</c:v>
                </c:pt>
                <c:pt idx="4">
                  <c:v>11721</c:v>
                </c:pt>
                <c:pt idx="5">
                  <c:v>14743</c:v>
                </c:pt>
                <c:pt idx="6">
                  <c:v>8244</c:v>
                </c:pt>
                <c:pt idx="7">
                  <c:v>13671</c:v>
                </c:pt>
                <c:pt idx="8">
                  <c:v>11218</c:v>
                </c:pt>
                <c:pt idx="9">
                  <c:v>11053</c:v>
                </c:pt>
                <c:pt idx="10">
                  <c:v>8608</c:v>
                </c:pt>
                <c:pt idx="11">
                  <c:v>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9-40AA-A923-ED79F245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85536"/>
        <c:axId val="1775393024"/>
      </c:lineChart>
      <c:catAx>
        <c:axId val="17753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93024"/>
        <c:crosses val="autoZero"/>
        <c:auto val="1"/>
        <c:lblAlgn val="ctr"/>
        <c:lblOffset val="100"/>
        <c:noMultiLvlLbl val="0"/>
      </c:catAx>
      <c:valAx>
        <c:axId val="177539302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8553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 vs Average Discount/Year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Sales Item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'normalized item vs discount'!$C$4:$C$8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'normalized item vs discount'!$F$4:$F$8</c:f>
              <c:numCache>
                <c:formatCode>General</c:formatCode>
                <c:ptCount val="5"/>
                <c:pt idx="0">
                  <c:v>0.64150943396226412</c:v>
                </c:pt>
                <c:pt idx="1">
                  <c:v>0.37735849056603776</c:v>
                </c:pt>
                <c:pt idx="2">
                  <c:v>0</c:v>
                </c:pt>
                <c:pt idx="3">
                  <c:v>1</c:v>
                </c:pt>
                <c:pt idx="4">
                  <c:v>0.41509433962264153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A-4841-A320-84D2F2503110}"/>
            </c:ext>
          </c:extLst>
        </c:ser>
        <c:ser>
          <c:idx val="1"/>
          <c:order val="1"/>
          <c:tx>
            <c:v>Average Discount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'normalized item vs discount'!$C$4:$C$8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'normalized item vs discount'!$G$4:$G$8</c:f>
              <c:numCache>
                <c:formatCode>General</c:formatCode>
                <c:ptCount val="5"/>
                <c:pt idx="0">
                  <c:v>0.66771090555215085</c:v>
                </c:pt>
                <c:pt idx="1">
                  <c:v>1</c:v>
                </c:pt>
                <c:pt idx="2">
                  <c:v>9.8047434649729828E-2</c:v>
                </c:pt>
                <c:pt idx="3">
                  <c:v>0</c:v>
                </c:pt>
                <c:pt idx="4">
                  <c:v>0.12905588472475607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A-4841-A320-84D2F250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58191"/>
        <c:axId val="492558607"/>
      </c:lineChart>
      <c:catAx>
        <c:axId val="4925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8607"/>
        <c:crosses val="autoZero"/>
        <c:auto val="1"/>
        <c:lblAlgn val="ctr"/>
        <c:lblOffset val="100"/>
        <c:noMultiLvlLbl val="0"/>
      </c:catAx>
      <c:valAx>
        <c:axId val="4925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6A9DB4E-0F5B-4038-A4CA-A1FDCACA1707}">
          <cx:tx>
            <cx:txData>
              <cx:f/>
              <cx:v>Total 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7Hzbbtw41u6rBLnecoukSIqD6QGaqrNdPsdJfCPYjiNRos6kTs+27/aL/cuxy4k1NZ002j8SYE81
kIbJYtXSt8h1+NZi/fOu/8edvr+p3/SZzpt/3PW/v42NKf/x22/NXXyf3TQHmbqri6b4bA7uiuy3
4vNndXf/26f6plN59Bt2kffbXXxTm/v+7b/+CZ8W3RdHxd2NUUV+Zu/r4fy+sdo0fzK3d+rNXWFz
87A8gk/6/e3a3Ojh7Zv73CgzXA7l/e9vX7zj7Zvfpp/zb9/5RoNYxn6CtR45oJhS6vqe++WF3r7R
RR49TSN8gNjDuP8468L041cf32Sw/LvSfJHl5tOn+r5p3jz9/3nZC8GfR1VTBI/PHBQPIq4vvzzT
by8x/dc/JwPwlJORb2CfQvK9qSnq7y7+2D3438eciAPqEso9wh9RJS8wd4Q4cJFPGBGe+PLydt/9
CPq7XJn7T28uzI25b3ZT+8TaD/5k+UQJk9mpMt5d/ALKOPyzh/5r+5+SA+ERn2DyCLXwX+oCH8DZ
oMxz6dMBwLvvfqGLQ7ABn4psN/eXlfG8fr82nqen6ljKn6+OIFb5zZ89+V/TCGEAuSAc7Xa/eKER
5JIDTgnxBJyab03Rd8XYfxqelk1wfxqdwh0c/3y41/kn9YpwY3xAwAO4Pt2dgBdwc3EAhohxLp48
AHuJ+nel2Y/607IJ6k+jU9TXvwDqm5vyJt89+r7j/Zc3OaMeopTjJ7vzAnVE+IHgjDJMd9/5aG6+
K8Z+uJ+WTeB+Gp3CvTn9+Zt8e9+ru2L37H8fbwxmnpAHswKAfhPfOMgFC+8K9vDf7useof6+CPux
3q2bgL0bnqK9/fDz0V439c293j3+30ebuAc+wh6mzH3c3S+dKvEOfCo8vosp3Ykl/744+5HfrZsg
vxueIr8++vnIP0Vbz/79tcL6/4Y15sse2Z+E7Z2ahvzntmle09Ey74D5jLjgSB8PBX9hiQQ/4B4l
Lhf4MdKcBJrfF2f/oditmxyK3fD0UJy/+/mHYl3f65v80+vZI4oPfEaRYJg8Y/utE3hwtsKj4HGf
gvxplvt9gfaD//wkE/Sfx6fwr+c/H/6L8ka9YqjjuQdEuMhlaH+GBQQE9QhjCO0H/7vi7If+adkE
+KfRKezzXyGrfczq/6hvbt/MM1V/L7n/awEn9g4AXuxxQfcFnA/+QgjPR98o6dvk6slP/bBw+3Wy
/1MmKtr/pqnG/vgFDkow3t/Fb87vS3ur1d3rmStPgCuAM+PtjgTER9+YK0QPCPEfDtSTuZpYqy9i
/bnn2q+e54UTjTyPT5UQXP98axXc5DefXjEfZpAPcCJ8tmN8wA9/A74j2AFzAX2f7vfT35fnP4D/
9BxT7J+G/w36P34+9Mv6/v7u/vX2PfHBCFHC/IdU7BvMMToQPucIQ9bw5QXpxLfG6fty7Id8t24C
+W54Cvny/BeA/L7ObvJX5P8pOnAFAnh3qdrLqBSB8/aB/Of+U7I2sTXL78vzH7DfLZyCvxufoj/7
BQz+or7JX3PDe2BLsAf5AH6JOj7wqE848/mTrwYK9NsN/3059oO+WzfBfDc8hXzxC2z4oNBFdvvn
3uyvRUIQCAGqiD3wx98YGYfjA+H6PiKgkC+vCR/0I5Lsh/3rygnwXyem0AcnP9/W/GEbU78q8vyA
+tzlrvdyuyPvAHmQF/vkqcgyMTI/IMh+4J8XTnB/Hp/C/scvUGr8o44ezvprllQcYNyEYJ6AuOXR
orxUgAPchGAc/OsupISz8a3B+SGZ/oMOvj7OVAtfZ/5ND7+A5bkorInf/PG5VnevGF46+CHIYQS7
/GVgiemB63PkYTGp9v6oHPvhf7l6ooGXk1MlXP8CIeaXk3qjX9MKOYA0bHXX88ku2X3hCMABHHhA
WHCoMX7xA/us0fdE2q+Mb55moolvZqZq+OPdz3cFjxvlsKjvX/EoQKEXKu8Y++yJ+XnpkBHmB1CX
B4fhTeL9H5Rmvw5eLJ5o4cXcVA+Hv4BNOr438X39QI42OwP996s1wI5ij4JJQi+9AoXglEFIBLXf
p9fuOx8LZD8ozH41vFg8UcOLuakajn+Bqg10B+hXzHsdgg44Q4RwvIP6hUVyODog6CEDJtOY9HuC
7Af/Sf4J7E+jU8CDXwDw0+LVCwIYQTXY408R50tfjMQBeAEP78oF066374uzH/fdugnwu+Ep8qe/
APKX8Y16XeyBvkSwm11O9rc+uMBIQPfbg0F6aW9+RJT9uH9dOUH+68QU+8vVz/e6T0z49/v8/loC
/N/2w5edpH+1F/S8AAruNSNSjwK/STHE/k8n4qUfhtINA+YT4+cK2stz8QPy7D8Wzwsnp+J5fHoo
zn8BVkLWN6PSOwT+fvQDHUBQTnl4uS+dgAM1sUeKf1cWntij70uyH/bdugnqu+Ep6PL851uieTSU
5vUwx9Di6WJgPnfIQor1DRWHxYHPofi145wfFPMtG/Fdafbj/rRsAvvT6BT1+fLno7690TfDq/ag
EKhdQawP6e3T6yXwCJg4SLc8aPdkjyH/S+B/RKD92H9dOYH/68RUA9uPP18Dl7ZO71+x2vJQ4fKh
sOuhJw28xJ9QyIihFd2HdpR9+F/+v/9bp2r409RjP/5fV07w/zoxxf/yF7A7Fzf2k3rz0HXwmv4W
HCrCDPuIA9X2jd3xvAMKLRACAUW9j/n5UWn2q+Dl6okaXk5OVfFw+QRu9Uyut/zbwP/uDZiHjotH
K/z3ne5/u1H+/WbYl13zN/oVT+9r+3oachi0zAFRLXb3wtyXZ8XhwFdDlZJi9lSUn9DW3xNn/yF5
XDU5HI+D00NxCvvxZx+KK3Vv8ps/vfbz13IzRA48TODi11NzyQPz8I2FgraTA+iqZsBMwMS3MdEP
SLIf8eeFE9Cfx6e4X/0CtzG+eq3Xskj/9czPV1T3GqJpd/RzT9hrKeD/s6a3iS//hoN4vq07uzE3
8y/XfH94dqe6ydI/89uP+lt/+v0tosA7PF8efviIFxYGInW1sznPb7+/aQxcIj7AjPGHznboYPcE
wmCcuvuHGQcuEGPPhXIbosBec8jp3r7Ji9rEv799qHjCC5rimQeXLLkPq5qHoiuI4kJHANwPEQLq
Q/CPS5/vVANZOkRF/ozS099vcpudFio3ze9vwXG9fVM+vu9BUmhgYiCZEC6033vQ3ecBjV7e3ZzD
pU14O/o/PnJMZNNm4TW9S1dFkjT5TPeuMh9IB5LVUjm1n89VJkY/UKJH3cxJo6o6FMKxYklZVbbn
pC8x32aJ4cnajULTfo4rXDSHvAvbuch4adeNxmmzxokl+SKqmO7Xnh+VsUSjG4eLkurcXvHUaaqg
J2OHVtVYF2iGehuLDxVXRRjLcFB5d+FXiKaf/K5nVSRJz2M2c/Msaz4lcapOMtLU5SwudKc+9Q02
SVCzuhbrZPA67yRWtZqPcYrywLqJx89UPPax7PNRJ7OGxii8dHkn6qUtbD9Tg3NpOnFXiG7b8jCb
kTo9Cz3nqCaKhAFxdFJKn3rGX2bWIBwHLlybb7Z+Ifwr162vrShRtO69kLgBZmksR5e/81T83quM
2IyVaPJ5SfsRIE1GP1va0PpDMJakRfM84o10Ykb8K69owlqGxOm9hS5LEx12Iq023Fdxc+U5iTMu
WRM3waj6trsa03rUkYQnqPN12hfkpHB4eGShiNIsitTp17pwokLmqMzWDWa6CeKqRpdN44k+iOM2
TwPfhn64HgtHFEFYeeicZF4hAqT6wk8CVMT9beL3ql8UYdi7y37wSHQ6OlVIAh2J5hY3KDwmYTLy
s7ob4ygLolprmaUD/ogrO9ykjV+fdYp5MtHxtgspmzUpcXyp/IqdC6d9N+YGrweFyL1uUDwuk3js
mkSWPYvjRd5j4t15vaVR4MVNmiypN/R2WyZ9kknHiPaDYr5fSndosmUa61pfJ6qvhmVYodDMElOX
3nwwXRWex1nin/QGuQmZoTZK+b2yVKP7dOSsv0gHU3XroW5Efaz7zM2xbEtNcBS4KDWZWZKRk4rI
okFjSlYNL5JylBwnqbsu3V7hO8ZDXkWBM7hdMnetyeL3paEj/8jdwVWnWU1De68cJzFM+iSuR9nW
bZG3y8YXYVEwaSrfK2ZYk2hrRxzyeuHWcCjnQ45FMk+LpiluRdjZaE3bvuIXZQ+9S+9I1DRuJ1Wi
dBVLfyyaThpcmea0cYXSx8bXXFez2HU1WoWo9tGcE7gJK6mySLQoIDyJfCdoY5JxvGZFVxymCfOX
KW3rJe6a/NivRBZUDdnGtB1zmdpkuDBjxK/LtIoOwwThRcRpe53mrAmE4Olt1g29VFXqR9K4tgzQ
OHYBSCYWYxrnKydNs2UiwlwHrstZI4fUFnmQOCUOwq4fD3Hr617yIU8vfY4LLpPBwvZNrb0arK0P
wcYlK2ZGtsmTIp2FovucJF503Jfhpa6Rf16kY7RxNQfci6hqQGa4GSPbDs5DDdcgT7KyJ5e+xjyT
Kq+9pQuWcNP5NM2lDZNuMTjtsIhQz965tB7PRDk0G+0Yc1QPdRsMTc1mkfCdpdEk7gNfkPa9l3ll
O28rIlqpBBjTRTfW7rLCnZKmIf6h61sby7Ya8mWS+u1qLIfiI87LNGix8uZ+65ULHvteKz2FHVmS
0J8hM3SBKd1Murhx1lgrZ2vb5hSZGPCyjbuI8q4IxmqkQRumjMm+Zn4AxGN/yWlpZyIx9rCvezHX
XdrJEWVuwNphO/ROf0tbp1tRWtXnpunVynGVHwBx4wZOi/sF9tIwcDwHHXrKN5sh7uIP0ZDywCk6
PgtdVi94b8O1yqqLlNfhgrEklZ3PouVI+1pG2ibHKqPFUeLU9blySrVuFRs+ZrUbGsmI41xWcXmL
qagXqu/sh8jn9qwydS9tVBCJqkEDIt0Sp1586OYJnvuZK4LQydo1S/RNNLaqkAje/LDl0TYaM3iL
j0dJWaNmfW/xIiubIfDqIp07gohVjFm3tj3H2z52vA84wezQ89ty3daq3JhQH7a4bmYjM+bBZdF5
Udt85TWimVW07baWRWTTtzTcRkUcLolD8aovi/pmCNt6jhpSrVmZhLMGZ3YlRnPLQYVzqjA+r7p2
kWU6PkqjJF8hNpBDbwz9j9plZSrdTPCFlzoqC7zQFAF0LLunZa6Tyw4aaD9ipXottV9FS6Novi64
IacoHorAiULfXfsRsUgOUZdfeZqeFU4CHtFx8bkDTUAzp4mrBXPLYebgTJ+13L1oa8pXJEvYde0i
FGSqIwvlNmkwpMTfdF5O3ouB01mC60FGtL9ztAXTokiN4fNMmIQBEw5hUg9eG5RhQi7clLkS+/1Q
w7+uPTdwcudxV9cSTJcf1Dmy8yqMKthApbM1kW9lVbsjkVFdmOMYPXhx+BWKPA6cJNT1Ih8JP6si
Vh3htE8+d2NEmiPrxomiKWwCYhVqJS+sgvO4GLoSxcYuuzjRpPQk88HtRB+sH9UoOlV1Z9tSVk0T
MmceR05SaS4FVWndJUGr61CPkfRjzkM7SuInMXEfFF7H7oWLEW7cft1ZFtqgTd3YHvvMabJ7D3EW
3mBmh9SVfkTNtWlQsa7GyoXNm4tFrwsTpJm51lU2BFx0ySppqDr1GycOGIv1ZUpz7S8dNRJ3AfVi
ls5FW0eLPO+SLLB+Vpwb4CFmeRqibSKYmdc1LZkss35YUNOMq3S0etaRNgo6Xg7BwFMtvbaxcWB8
Uq+Rsu3acQZ1NMY0u8ptn6VSl7y463AIgRUt4jjoVVHMwjznC1LpdzllQirP4RuiiiyoaZpsHR4l
N2WVkXeOLTtnbgy1izrtzEZ3YyqCshx9OPpieN80olhlRZot+m6k98kweAHDyllGI7/pwhKiuIij
M7/VYuNnzJxzW4DZgA+EbZNYbtciUbEjoXKSQ3iGPdmk7KJsfH9Gk6QVkg6Of4d71UhhOv6uotmH
MBzMRQ5xTSRVnPCzBrdkUT0YLdfBVSdLG+qFNh01h2XR1GLWRzW+6Lwwq8Dp6DxZjiQnW1uN8XXf
iwuUxf5pCdHvgsVWSDTEyWmVOB2VfduE5SwLS11JkttkxmqWXfetl21VwvBqLGi5JUNkA04rtdQx
16sibjGWvPbtpa9Yf6QiboLYGTGVyKHt2k9sMctoxcBhjLeOiKk0LcKS5l7+wfBBBTxsRSlJWvRU
jrjoO5krRIeVaZQfy0oLcsZG3/1gSdWOskGlbcGCtux951fe3Zi5zTvwjG0emH7UAKBNj+M8Bhve
E7ROWIIu48HHW+p00VVWhMltWg9RP4ts0b9rsVuteJ89uPKsi+f54ODtEOlmG7Pe3WYoCzcpfIQI
PKd0j8ZsZJc5MtWhNxClpWhSz5uhEeKYkg7xOy5QtPUa1Y+LkTjmokUdXhpa00imY9/7AcQaYXMd
sVZVsxQXXnffZ7l/DpK+r52wkEkRdikJ6lIhfOtXlaHbumrq4WQI3T56X6WQj50kFrW+L3vmj70U
LunsJcoKVW4dpwixfPg1nGYWR7bJwaJBBuMJqYs0aTciq8Cf27p36Ba17tjMo4y4aZDpskcbL+p4
vuCtSH3ZYj+NVj5t9ZyFzSgdpHXQNypc1Shb+6QChwx5QZA01Xt4rnIedW0DYsOJih1wgBLitXKd
ka46cjpnOOwsvU3DtN8OIxVnTeUlh1naxDLLBJKm60rJLOUy414faKQhpkBONKNlchjToZM81uXK
xCpbMx6xNaXZxzbVZxa31Ux74PT50H4MMUToJZzqWZ9qZ+nQjq0ceO7PcEDJRQSmO/BMhz+aro/f
oUqkG9GhcKl4xbZgTBmE3BSNC4e46qZhlT7sw5bcuKXHzXHnFv1d3zA+rrzaGWJIlfoOrdsB0sEZ
0qxOjiGKZ9cUbvyNm65FmRN4iTbVCTI20e8zNfT3EfLA9ane9fUqQ6yt1rEOQbK85HhVtR2/tpHK
8jnxQhEuvExZd+0S3cezAS43r7syAjwcVUAKO2aorOduN7RJoNPEcSGwY0W1colfkrnPC2Uh94ph
C/MMIrO1TSDK2OCeds3J4A9Vf+NFXojnsbXhnWI1MbKvim6QDQHXI/2SZ/6RzQce33CTec42jH2e
nTm8Bej8KDKBSC0Bc05Z3G9GIQpHQhdoHwdFqUI+8/qSVJISG/EzHYZIB0nXlNEZopqHW6+tSzpr
2jAeg2xUHZ078FD3LaN5cexD6scCP3VGurDt2ISrNNG+NxsdB7Tt8Ng7iguAT0IJiIMfGCtdrEa4
8JfKzA525ST2iqpGb0LPE3My2HChEuGelHGhFtUYeiscJvWdO5r42rYklnzU7L1jknFejihfhk5Y
LpM8B4cJXcZaVtDTl8s46/Xt0IZRInNC9MpzNT70+1zMK5d90DVtYee7PNvEdeNsog73c5pmo0yd
lM+SHJZFeVXctjjLKqkhLLjLVMsqibEW82zIdCHTQtcrh9bm06DHYuN2NLwtgUEBG0hLImapO3qL
AZV5KYFZqYYgN2M8ziMPksDEJeXSccdhwYAHcaQbFWiJI2zOshCFhwOK2iV3BD4d3Hycd8WIFjwy
V7wYhgXXDM3dMK0P26KBkzfm+MgfUryN0oQnsilr/4NQWTMfsWtuSeHYQ+3W8aLHHExH6uNPTmnq
wxg4mvNogC4Y6VZ+twgHnuQSgbeRllqdBH2c9wH2COTvcOAXNGMAyuj6gHB4RoYaMuuehIedN3gz
SK/TNY9JY+Zh6okjY4ZkFtKQXhRDlL4zUZSu8wYAmWUQ06xpWA2ysBith6FKZtr24WHcFd0MY5Su
DEpiSSNTzstWma2rfT9chWFVfkyUSdMEEoLcihO30bnZGMehFAJJGvUb6CAp+UlZxYIuU1R7AnJi
XQjzoovmBZ91V5RDraL46WcCn//813b324NfioBfxx9+aPDrXyflfX5h4Fam2d6U03c+MI7Pb/1a
Knzg+Z4riRPe8PEnC/8Dqfinkz/IOD4Qcf+ZcTy6bwoTP/8K0BfS8WHFI+kIXSJAG8JdXKAVIR+A
/qgd6QiN4xC1A+EH94mgQiXIV87x4foFhZukDx0QUP+FCxdfSUew3AcMjgYRj2wk/PbS7tFfKAlq
dHtIRwR1mZesIwIiAVMPhCTw8wYEc/cl69jwwa/cnofS2LadVUlKA5vXSkadP0uJdY/LrD5HXj33
hlYfaRebuSnsxiXVdQVJXsjaFcTsEKZC0L2kabvAtRvLAkOAVXGwpVqJmRXiTEG6lor3YXVThGUQ
9ZmsomQzlJAyWfa+NXUuS88ct666HLgyJ8A/LiCDSgLBP/kVuWsz7Mq604swM6e10uvWJNcRbOdZ
GuJGas/2V7nJBTA3tA4Iqa/Cjs1iXsdShaKXedudkDw+rAzxZrFXHOVaLSFHOGUp7wIWozbIq3Gd
cxC+xd6s9NJ4FhYokbFt7ikZr4e2n6cJhHON6haV036uetYttC6DLBpvk1SfsBQeyym13gCtOKM8
uWZM2BkjkIfH+WdnTOBHJQv7oa6zUztkeSDcRoZU3FF15NForeKr3qna68SlVcCNX4HVGYFp6yIc
6AHEbMGE6CCKSucyTzQ8Uy97YMVkh/i5nzIVlE1SBeWYlwGtxg9Mm5nRPZAnHKhkQoA37eND0qBG
Etuc5Ko781p8ApcNgxGbADKjbSrAXGZF/nGsEcSGZb8RacQD4+ZbWoR5gGrgbXtID+d+it2F04UQ
moNXjZNyrlO9bH3gBqLxzAv1ltTZMaT0m6aOreROeVHbBKxrDdlj5BQLZtKggyTmzunDU4ezTc/9
ZjZU8GZfk1oSM1RLB0KjWQu8QC7HrHEO4axIC427cmTFqsn0sU76AJHSnuY1uXB85VykNWQZeRhB
hteJfInteOV40aGXFhdVPVaprKpbBcR6QCFk/QyeEks7sG7VcsGDhgzhlfJRNMtJHC0KpcgaD93G
JuBbIYwJIdCsVAA0JA0S2kMEHHlLxprTug4/V4hsmS3f52lez2qIjGVP0xMF8esR8eIFbjlfiKEZ
Fk5I+yCpxFbVw2pQIptRwzcxMJDSDPZ44K6RpmzdRREh5ywf23NPmXEBGbEjUZGAXFX8IS0AI+xH
g0yV1wNDTY9SW3+otXjnOnrLdTws4sqt4Qji/tjLs7UeqZ0NNvnYWQScXF21c/C5V6lN4TTi4rgr
O+COIOmaR1rdksRuUcEjmXCWzBVxVyLZaq+tZKi8bm2SyAkyWymZeR0kQ15fHELSngVNw4alB/HN
TCGRSd7rVsa+vuuQyiAtqgupjUNnJrGHCOhRJqJ2ZrpslVUaDngczyA8hmVJfyfy9Kg1tpFxSN1F
2TgBrrMN7yvpOH0FJDi+zVu8xI1Kg8rqfJYpksF30ZVQfT1L7SBNpOexPlFYV/MSDkhszvLQWQhx
naCqh62Q3EXdUWshNiGqPo09YwOdYGD4vDo/su2QedImPLoguC1XJEXVEXOARKWizOY1EOEL7Ebx
GsV6XYdte61ZCdwkCtEHKF5cUDscDdEQBkCQV9LLI3pcGkGDoac5lLojJW1u2azLSLL2nH4MgE+V
vehaoNFEPst5cULGfvtAlVbI74HlqtJNi/I5bITytBPO4VC2h40Wn0beXiZJd6UzGtRZDOlq79wr
1gqoF7nhHEpBJxErA2/EG68dDptCpZJBngkcRxIUg0/giwpn1RjgSQbadcumINkWDyTgjm8DFakg
K7pV4bSnsW+PgdMFW+BGemU7Fcso6g4t9TdN6uBZKXK2GoV7ZDPnQ8UMlrhq3fvEJ770fbBfJfYh
gc1xtnHzopWo72f+WPdHrs6BUMgiIxued7Ok6SnQHXwxtPkF5fpjWp8XA1nlnYNlBCk5GH09N20E
pGmqh8tQQ52kBvsNqaW5Ghhutk6EN3k3zkebb+Kha1wJzDoUc6DSIzvqdQurIMdXYcaDDo3lnZuC
+RxSlm5TFp84ZR8B82Qa6do4npfa9MAARSdddoPT3J3RwiYBT4djINjYTWvLTyoyzbJGMYEsja5q
gVZx4Sw6486KsBhl+cD8x2zTRWPAkTp2lLoaqWLzuM02EGWvFQXjS6Fs1joN6Acqbf5g7gfu97Mq
0ofsoRaEWV7JPhqTIG/LIG3zee6Cj6nsVhn/Xc3AG9jwkKXdJxdVwRiJIKUmqEM/3paRe183+h3i
4TgvvJou4ho2U0F1BjxKj4Cbye1MAU29GEy4EHmpgBgkSFZ9ZVdxLNSC1LYNjO3Ovdb92KtxUXBg
AwXQq6nrmCBHYAA6krJF4+h0KwR4oHbsPioelhDyNwgtq0Yx6RpIdXo/BFawhhwpcewwzxvmrnDu
jB/6cXzvM6sl6QxEFmUG/sqBbCQ3tFz1tGgDCMOTjS7i5FYlUbvwRgdyHcpjOuN9GMkqTIsgZsre
ulA0WY9Dl66c2LPvlYeHKzoArT+IPDtzUzoXQ8tnNT2h0WIApl1SqL2B6b0gjvc+y9PmMnHbLhj5
+7ykZl1AEW4RGygBRJ3OwZuDkYX0yMypNlo2XXgtGu5LXgLBGbldNvOqeAGE26Z3Xaj0/Q9357Ec
O6925ytiFQOYpgydWzlPUJK2BIIkCBIkAnn1/5Ltcp3fVR546sGZnNqf1N0i3rDWs9DTj52T6EKD
zGIZjKfKrPFn2+Z7M6TxUQSe/zix5TVcE/Sy9IGmer9YE70SJnkZK+8asXAoWDgNJxssQxlNganG
Gd2y78bliGsyYIyownVNSSW7XYb21OQ+5PSwwL5ZSqwSUK2mA6dxpdK5Sset7FJ5Ea0tWs4KKNMv
KZ8ulCbFEPalmPKC2jnfrTSYd73hUTln42HtgieRE1loCE7FBGF2pM7eLlG4b5a/85iwahRp0a1T
6U9J3bYpeqa8+NqrHWvKIcFhyOlt1miIGtHHKoMiXx16qzpa7u84Ic9z78oo2HS5tV6Vr22RtKss
cpMWOu/rvglugk6jz9sy7r2qTVQpSPgTzv1ehpfBzyqer8UKnS2GCkTiOzbw7z4cz9ucVGOiRWkc
5iWGg5CKKvXYXlB9oLAY5BTu+2wuMXbtdJKcYCpl+yBX+JMPXrfjK4MuR7YHmGk3kTRYeoWd9sxt
zxLJdbwSG5cRRInDpO1LFiRhRVY0tGVNbvWA9x37XyxNzoGPfjav26+BacEn2e5iuxV0mA89rOqI
h7d4qDHycZhHG5SJKd9ZmdS9IAdInFeu1ZeaHzzfPo4kqbqZVmP0KGX/bkb2OmB1HpdsZ3J13Lz+
Iph3TCf/Blps5bxWVbLtw8pZlxejz3duhnEq1Poru+wthnL6Vxu6ZHqXqfohPj3HVkOdkZeZ93sb
asjhZN90UED5CBvS/jNW1DyxJ0PM+zYdcp/t5cQwzatdJPJL1N3km/2A1HSZ2cUnDyzZ7qXLz7qP
4WfNu6xpC9WoS+JPOLymK5oAhUw6dVYEsw3k2qvu+GeCWbdzHSTvPMPMNA5f4RQektmrxu66bCMt
fTbFFXQUvK8BP2b1k9+hw4ONaZpc1iStli2/TpO8lZG6N14MXYVdkwT/oMvuYifqTT1Es+fg9jhT
hv1tz9el8Kbw6vO1Wv6sFeuhmUy+LEFxNMd8fXcY1GjSv3LeXwkG1XgOzkhRvnDSPI8D4cXGOKvX
YIEsiKbF9Z0M/HfO4r4yMtJoCfqw6ug2Xb+h5VRZ2xabm9dqyLwCvuBRD/nLkmB4mRZ9WpUP1SIC
GBF59yYKnqfxLXXJxSX5N54kXomlewgBpxQmaWiBZYTVtrFfQ7PldTZ2u7An5DqsY7QfRnHYXHjT
tv6dTbZazGtTqDmhBdUWSlT6k/CYF0qvL9zL/zaKpszQxmBolsbk7w6zUotW5g/epR/ScnPPuC9m
P3rgK+Kcz2VCzMPATbX68+3kgpKF+tyhBzaey2CBoAVoFx/pRosgSd6Nuc378WZl6gr+4DHXtOpU
9AavrQhQ9tAzlCp1OD7r7atLPtvY+9miM/fiOz+pgaDIv7J3v67xYd70VU46uley/eckv0o/fhG4
6LiMyVp3ZCktXl1DvZvY8rqDCxESU698/M0Dee+YqeUI4zH9gXhzEO1wZtx3NyyIi8ZSaClpV8wm
OqFpY1vbinDhTdW1+J+DThdoWDppwbfkH9SyrmxmefRkFJa2T8PSs/O1H709D6F6Tc1BKfXRZd6r
GpOyW1u3i/2lqzMVcnAK8Wcv7BGa/02sMJJuHopNhDW94LMNSlA2WUkHW3u+YmVnTVbEzfgLfKEY
Q2AqbPAfOi/L6jRANeepWap0sdExsBlYolSWUZ890bF5H0WHYcvoCwvCm3GaXszWC8A/gz2NIqEl
XeMXIra11J3Zqihqv5aRPEovkvth6T6bELNklMlpj8n02Zg1LWBcHT2xzoX21Juh07vohh7jj8fK
uXGiTG37LbC0lmpz/glsRbrbNMxGniVfzMoHfx7iKtDZnWpb6Iu0G4tVzrehr68bS2464g9F20I/
3dSEEzVvcU0pnM4WLnAB5OHdS1AGvJmIQ5rBnm4RLa/k7La9n8Gx5hAJCztCxWxyZ8s8aYdTP/sQ
0VZOX4OAPTVTOmBXse7vp+nbDpWYoYF5hxCiIf44plBeTGH5U3BHugP+RKAoUkzwnmL3fbuUzoYP
A7iXJslryuex6GNb53L6waXyd73adrSXAcxAChqnZ924U5YO15SHWCYmADBpNnmVM+uyaxIAP4nk
6SM3pKnxkTrUh+MaCuyQDNOKk+5uoR00m8TQCxzBWRTR6IVnoodhN4pxKtrcDiVPx+AYdi0mpWnq
P2jm4EV4sOlS981gd2Z+u1sJno0ufZNedrEeFqU5PCWx+M3Qa6NVfDTUzw5ylR3qdGvTwoXmA870
C22Ho0cSrO5w37cZrW3LCUTi6AJ/ozm4ITxjNO2LBLWqUoKX3WiK0SOXJEaFSwP5pAMIxfXax3jG
rdcc0VqEl2LzCCiaXxxiFJbZLh0C/hn0LqhdZ/p9jt16zxZoMK7RtmzM2AB3aPtU1P5m+lJl21L4
OH2oHvTcMnpd5ygq1LQlJes9hbkufNG0+dJ5B8QtOJt0uCF4ErO5+WR41IbUe+LZnFbB2NW0Hcte
DbtmUKywW1DHzVIoulKoMGjLrZCkgEOkSoBE9UB0EWp2SAJ7ZkqzQuXrbgw8V2nJVSnj4RwE0U2L
UU2Ew0lZ/kPyruYEHhePDkY0ZzJ99Ql9dnN2Z6wpcZf1TmfhKVW6MLovZ03agpv5g+a8nHvxBbv3
Zuqbc7++s1SXcljvI8Ju3dq9ecN4AQx0iDG0JTIuRc5PcebfZ7ItIw7PRHlNNXj2QmR7F4kOSpK+
Y+Z1cu1DO2ayINtWx9n4BlWBHFOMxBgY5YwW6xFIBEnEdj1bgl3fwsj2GoyndLrRcPLE1q9X6sxt
H+b3OJZVk8xPhNEe5eyHYO7bIv1qm0njGEtcQc0fOhfmN8a1ycuklV9ruVXzJmEc91EVeeq9N0Ph
Uw91VwYXr/XTgqJPFTbJz+3cPpuZQc6arDvNDb+n0djUsQ8fvRummwUcD2iU7XHr07y0uis7570u
Q3DLHE3LUIaYLjcylIOa3li3rqwIgwcvnxUmov4llBOshQkSRD9ifNf5rjNh0bEgwoTS/M6dkkfq
2/w6AEeClNNGegeQ6KB4dwdEBG0xw7Krd2AtXgjbnsMcldN0Yj3TLT1GrLlCGMpLTzQJGkPkM2yJ
Ld/D3w0P4dh2uo4ZOzZbgwWRpDDd3COgsjczYaT+zxzCf1OK/1Nu/0/1/f9XOf9PAf+/y/l/UT/7
fyDE/1vNR/Qth2Ce4EsPUvJ3Rxgug/mfCHEUQpUPcRceLseOgzRO/0PN//tyigyAMMlwQMM8zEEw
/y+E2AtSpLxw2y2ul0khwf8p/f8Pcn4YJPF/k/ORuoiBtBA/In/3AmX/43X8J0QsaAuhMvzz1F2W
tiVFx9kuM4IcO9pR+dIMPg4u3oOtwbEp4C9ZfGwGMd/xHELUkIXiPIeqf0oWnu1c5ykIT/5WDWwM
LnMeYD1OmC3ZNrsZE9y0nBgImuM4LmuV5JAk7PRX589xIrCLYTYWRpUwLB/gyNV4cSM2ZpNViQ37
wnfjC1n8Fa8Eil44kVOP3z7qoISZfhspF1frOGCQyDE7sH7RhdeNWIJWc/YVFMsk8H69MH/Vstux
TdcgduCdBXNfOIvJYyTYNb1kPI0WywuQJFlvOeq2mbNq7RR9mqbPdY2wT/D4oEOMXowk+P1T8MhE
t8sjebMQj+w2Xzy5pN+zcagatx1GOh2WdqlySLdY+Drwy11eGzvPxdQ0t6ihaAnzVjUhKTVPrsTr
nqlXz2jKRPT5LciA1wbAwhQ5jIS8lh2pIM190ASLhliSpmij8Mef5+bdZ8lQ+eBuDmsceJUYg63U
Ux8dAaiAnaB56XKMd5aJwyq6CKBk0z0MCo1DwqrzI3HugEDWnp6xck9kxCjvf0cLaaol/teMyanx
vftRPMWYXWOxM52+5gukw97aT4WVbw+Qnj1kgbqZuvk0LhC2T3RFp2znDthtBLUqtPJol+ANT9RQ
rpk5h/nyMITDZbR0LSJwNXv4O3fbsP6oNG+raB6OuXHmEEuHUW89dEs3VSntTlbDSVeb+Me5/mYk
vt0SPEsKS4Lwobi33IP2vtpf2G2ibMlwFDHFcvnn98OK3kmi24Pre7jrcVur1kEWN7hsGnugam9b
n4EbZabHnLddwiEl+8FavrMRfVBJv5uHoOhb2P2U8u7gj/PNbLmGHDJ9Ux18D5JUel2PUadPUMOH
gubgO1QQAAZfRhAbrL3TXfcz8/g+UNtvaCkcD7a4WgZo6yra5SFWym3FFjVClhhm/pyR5blr5xs2
+o/Ew78QGVTvZQ1g+E59lbmoTmlzlNt0apLha9Z8q1NMv5+GqC9izBtcka4rXRvcYnaohlw95RId
MkOH83qQS01YtnT5x5alDOEbRH7yyJUb7ibG2yKKBtlC1wwOLQu/uyYKT4BesmpwOQwnCQgM2NVp
6uLP0Ea1AgWgQC9u6zHfpsLwu42dY2jC6TxXA8+KFeQydm4onv+SNT6FlO1HfdJmtwWuMC5mlYbr
icOPCZCrIhHiOKh9lMJB2CBGAE1dnfoIIjwzNoNsKXAWbG8qF/kw6l6j+VE6qHQiKFoiipDjtePI
l930acl+BteTjq8mS/41sOM6GHgpMEfIjNs4lYT5UZFrmY4fdrFBjuM5SC/AoLaFQHY61TLQDDLW
DeSCqFkfMn/11pMBuw+iK1p5/B23hkD7JKg6AOEGj2fkmAO3bz78dkisKDNAfcO9n8xkuE1B80M4
GbmA+ssJ5adcTWCbIGqLMT3QNVyxSS0R7c4YjboEoiEgh8r3SQjdxTQNXtTCoi81iuzWzxGUqAJg
I/dQCQgMkJiMR9dKGJ3RJkxcLq1rgHksMCb3zUSiV7hwUPvs6o9qD1kn+WY+8znYznaL6rmFRnCO
2w02aJEoNmHaUC2BrDT0ExZ2FrUGUMvqiXrRSFXsNvQbYC6hdsU4jYzmxbBEPsahqJd3AOTSms4q
2zc9Ye8C5AVdexz4LAaU3zDMhcQMV6rmY49THq9L9wYPqv+ct+AGBuYtyVrvKuchepI0YuUIsg1G
UrI+RgH00xjU0rtE5qVylL5EuWhLbvW/nBCAVKMT4JIMjs7SFSAugXi7wxCqE6an/DRtwE1n0HTd
eYntlWBhyzkrBSyQRKOImvlg2rZmncEHL+9sNBcmz/cdlnrlBaU3wgNDpV0PbDsFdlhKCuIz9cTV
5K6tILU+cc6xcRn6Pke8zumYXqzB/wGveCM9tk7hYyJtDoKnB4t5fQrjrHJgNRQcg51ueTFFRJa9
Z5fagn48eU0PR87usd/HHym2qCJ0EYeBmCy7DafoCCjmJWlkqYzZSsJP8zZWtpuwexgcyXBqHhJO
r9nIdlh8HiluDi/GNIue2NqIi1tdVIY+ZETm7pE6EUfS92ehugUcqQMoHFMD+J7u8dcE06nHAjz9
D3ZTLH5tUEQq4IfGrGMV5F1/iNiK7SNNa9XHcKDHtUYY5B9iIX2d0UbcWbHuAiN+lfYuhC17msyQ
cvybrHmPyDrvIGafxTzeLQOU0qgpwRkUK2/3mt0OfQJEP8tfoBFdwKw+JL2EijUupoJrjqaTwH4Y
u30/bofUV7/+utylkehvB/ziypFtPyNBUQfOu5hY36TqL3fU5ZjGNVbop5y4T2pvafcnUbVevrci
2IHJK/PtAk600oOpDMYltNLM/JPx8kLaFjJxiuK/uKCpPRFiI3fRn6GPyNA6PS8p4LHGbDeA3g8J
pJhLEoH85eHdErOmGHJhCs+JOxF33d6Q9mlrPgez4NsV9A7WyDGlNoBCpgs4JCfq2nex+eUaZWCw
B7SXSefHYGnPmYR0leITGFP+MMcD6vE+SVGXnS8OcyZZyUdsQNDeftMIVjXxvnolDxko/XAMauv6
apRrueQwaNSEBwCcWbfHRQ4vYzjtVskq5gcHlop3RtV1lM1hojgg2K5Wb/hp/+hlIWrsXoCX8Vu5
7F6jeDkkcGQWOtx2PQwr5bNsl8VuOEax20eTPKyz29km/1pAkBF+N9NLw/FsTXBw178kAopx/jS7
8QIdCPPNsyG0Rm4BpsfrBO3NX5P+RY8+uuBtvvn5XiyAtylkGMQvHDTJSMCKTZNXf/o0wvvOuwat
/yIp/EYu5DnswpLMtIjdUvU032vuPf/xsDVr03A/dJl4GW3+Gli/f8SZzAqszUEhmbnK2N+zPvlN
2qhGluxhmHKL6guvE63SlUODuEQzT+tfVk3Conr1puxv7w/qbLXDPpaEYoYeKqZQCrO1wMRHi9m7
ES3Uh/wjYXXYnWd+L3hctwZs7cyhrkq+sTs7ytc44ze69TtwAWSPRy0tWBP6Jaf6bJBOmn356ch4
hsR/k3eBd5z4CNenVYcuzZKtZH4cNzA/Jhglat6Jdt7eLDcDOu3H2OeyYlPA6j+fWad7NqORG/+G
LN5QpmGUHWg40efWUtjoh3Fwb5tI7vtgdpUnyXs+fRnElXTYHIxcl3ql6X06clv5IASQdTKFT2Bc
Lp2ed20CjrKxtuQxIh4tnp81hPyQ3OQB2bN8myuO3RwzkVDPchgA/PsJ2b6hN0BGx6Ezl8iZttIT
YORsCW0VhF53BRPcV9NInpRCiwnG+E6K1b1v4bz9co6fqW3hB1FzbfEM1UrfAUN/3gCWQAY7pdt0
7MHaFYhNlCpAmmLiVbuyS9SnOzMmOwXrOZ5g6JF+wSqeevfbmixFLhrz0jfbkwgxYQEHnhY71wNV
0FmavqQ8ePVoclYpRWbDHNWiqj7zwAOm+SVzzaXlOdTG9sYbslct3DdIHSDe9zmgYsr5X3N5g0Re
NSKrqdZ1CxegtlQlT3EweIctgRA/k/7oMYVYlTwH7XYNWxag+lu8DxqWXA+1if1HGE63MKR2jg7V
RoAmIkqTFNAQ1GHM4D/M2O9K1koY4OndiIRUA/w7XxcQVjI5YHtoynkZyylhh3luy5FIqP3gB4s5
TmTBTLcegCI8Rz5SY1JkICWX7ilHk21Et1chPYLlfsYgeNJSyB2doVFN03riFlGy4HXKdF76TRze
Ig0A7sk7WdQvOoivHOhVrXu631ZeL/E92spTjP9IEW3rLgqhtMELgndvCmuoPo1OvyKoWMLlvdnG
oIU9GvxaxX+Y83eatS861xfdQCmGZPiGUO0VBBvOdn5Y8WdJ6GHpV0wcHzTdcYWdgGC8lW2C/urX
Sx9CX8dyV/f98DpJnb8g37aA4skORKSunHq9QwzrduPoyKCv12JssROyyL4mY/Qx9CSo0pzfgHT5
nDZeq0E8N5Nby1b8hTeDf3rJyx5ww2k2t1O4lggTHiY1+aXvTZUdyV2WNupxIsOuVT0M1RDT6ZiO
9/30l1pLkW3g9pdtCm+RhhIlYkNCI0Rd9XNUrFybenLhJ4hYXYg1+kebRBUybgCHOIF0nxt2SI1U
EV12yR+DEWVYPqLUiHPgZkyJ5JOkA+pIDm+ExetjtkVfyAA9Yb0PCLjw1DhoC7tF6x14qA6RUUSj
JHuwGlAsDR9sy2oTpnWMpKXU0b9hVofMuseEjm8jBnfw8RiVsCMhYDhl57wnO7X0z3AYh1nc4/uB
pgcap0ARzEERcN1wWUaItFu/5/YVvHeKSMEEhW1L2o+uy0AnBtRJMFATrEWjsSnc6TRvvlnDfdh4
vG9+WKS3a0ta4AG+HIIjnihP1qCQ8AfGQFI0Et5IYyg0aJ6FT3MQjnd+sPmXrsOzN8H3L3ufazAB
vYaPhERXnyZrpVYsz3TbrpPAiEvGNCnnWMod5vkGGzUeYB6yoEpSO++3DSxTPPo7m/tflDSw23yf
BcdOIJwxxZM7IF/d75WhH17YDM+BpzwsdCz86l0/vc5pkO4bJcwuZynfD3SEi0ay+UgQzrzDChtA
7kReEOZ9fKCTafDZiynaNU0WPUfNENvSa3wAcB4Q54d4o22M3y+x5ngQmp4oWtlpHNIcyuxAuiIH
ZlDp3lBM9V28omkknbygtXTTPm03ZJr+ZI65W/S1GZvgdkioPSEJwsXOt936L8G3K5YKnP4RFUge
2dysRyOZd9qWAbvHQpA3VQyCAQ93q5/r2m9S99rlmzjGXeje5jF1rNiMRAPAy3xInLO/FPMUnP04
3Q+RoQcfFs2to2L918U5ll5frPUqB/gB88CyvExbbEES70xe4Hs0dSDHbb80zJWpYkh14Xn4RMgk
2efx2n2hkJ+QyWjqaTP+AYn9xVXoVO6H/CnfizEQZ8MuiRD4W9bS6YFcosj5YyEpoQeTSX7wJxIC
Q9twhpRAyTRRVwLHxP47iacM/RB8Gm/pDhnW+CqGeYBj7Y2lDjTMD5Ma+Bx/+uKIUpJEjxBhKDTq
Lb5JwiX9cqFon3zR4fMCytvuc3/0dmPo0ydjG3lG4Dm6AMnvKhH4ZwQVYdJsiY8wBpg+sJa+XO5T
MvofLG70e5OGoAzVsmz3ID6wkGRW9F+MI2RWuFl6VYjp9pBOS9Ih3BsdJuKwxIqYx/8GvzcrYjmR
BWZCl+44xRxOfTd3p9iT7aXFePS2dHY9tjqKEffgTBUpzRMPBEpITxF+a7FlC1CaXqoY47qcolfs
TxKWEJoM9dMj50O90O0Y5wkSF3gGBpU/OC0/YW3uJ0VPtlNsj0iiQZAwSMFLIskujgtdFlGss4YC
IFOZZSWIuPU8cri+BTXo/oWLmnYDQZTvM25NhUXePCWeDSuVITYDM8xvhipZ0hi7xwAKavH8kmCd
3uNeiTQC35HSB2mHZu/jU1njFQAOzsC+o2ANK91pLDvMenTv4ffsVDYGlZibfkYUw35mi3yFdR7c
eb4jmAOGcx/Z6+jBbQw7sFJdnrf3yGKnV9gqD5KInciG+9XNZr9E26IPcpoM2yur06tLl0lUqp/B
0Awjst3B30m1zXIUvJ1JGYXrmAJHVvw8+WEMVK5DSe2B2u1HR75iiuQyVKLMXVk8gJBee5FcMCHj
xoPVg9oqohA0IjfLdApGOB9aLnSfqNx1ZYQAx78+hM9XIJvP8Bd1PkJZA24S8DFqhyF2KQwj2rw3
o1iB7up+Q/XDpQoFOK6Jggz1CUyaQT2D8x7XIsXPPVGmwJl6aX/ZUmIObciOS56mAMXh+9pwzOoo
MOFTRLa/0WPLzNGSANdFRCldTwuECrTXDrc+OAqiRIO9v4QjDRVKSJDvIosNEWdrCyCqLMsRogzQ
SKyBg/Zrw7S/V6nRX8GkeQWMyxRtkoxI/Ms6T8zOa6K9nuwF+Qz7EC4C272OfPeNKIVfxD3mECzM
Xbxhv86askUTP2K9mn4Q4ml2WzYD1t4M+0Nx4+bqROPOW4Jv9kR0pjEAtrVkp2SVdwgKjBh+BFP3
iAyGHww7WF5MehoG7JAEp61l5yhAxW47ZW7DlL0QPT3j5gEIiwuiSQaQyeCFSTVt8PclFnrIHQQf
L/guCdoW/OPjEu43Re17Tj156SMobbh/4BSi1mK14R9R4DUH26v3RLR3gVueDA1+UUZKi48SYyn2
cO/GqHTEYCGh1hBbTf78BgkM/2SlbwuSUnXSZ7YMYdHXg8wqXybAigHGYGSLewbKyVJxmdL3UJJH
KEnBHiwyKfI+urMuXQvfyr2IAWN3cNwRrXqZ4WpWbCPLPXSmOz64HYe22vpP0RakFxl3Xw71L+gV
9F4vJhNiX95073kQ0+fYw0UjuDsCCXQMJwYnKfNAUafQ64CE7pqQhh90lU2BZpCUdjPpM1dJjQBw
2Wn/CVY3KVyGiylmTA5xLr57Et74RMJypqAldfYHArWwdmNffsd4VkZU5SrS/a3fmbluJgqYF9RQ
ah/7hCz7zR/GB6P9rA6Ju0xd+IoU9fe8JJ9L+zzDhfSprPlmon2fvsoeDgSSQNCcFgHyv0NAPIg/
txwAHeXps/VzXBQgbOFBAFCrKaEibsXkBxBT2rkYF1sh71rGTN4ZqHxmBj85jjXe6i5GRaBwX8Ti
77A3v7g1RV8XiIrTqT2BF8DFCy3yDC0hD+k0UMim6slqfUtzXJKABfpit2jPfewLvA/9mq/9TzMb
BS0yfTD+1B46zGkX6A0HmTF+7QIMefh6nV3kDfQuCrAXAKr7iRIMpJuUwx0E4geHqb9IDHZlauPH
JI6REIG4PfE0rxc/+IteHODpkDctDbaC8aVPgFdCpq+WTPxY3lokeselQmdq/VveDt4zEPnhaHOa
iH2UeO9QDs56gFYNBPMlC4EXps4dfDPfT6v8N2rNy41ajGhS/M6shbzl/7oheM0mZIllhKQLIS0I
HBbzvcqabgdF5dlyqOZAz+6ZP3YnyM/b1eN02gnLcJ9PL8YyTVJdTXN0kav7SPr+mLMAnxzUsMIK
+QQ13itmARYm4cteOUKABs4wj2BmHONVlBLo9x9XE8ur1ElU5V1SbXO29yPqV34w4ZOjJYIrTYHP
OYaW495WgI/VYHKkArbw6oFvQZIvs/dOB/9F3nktx42k2/qJEIEEEu62LMuwiq5EUjcIiZLgTcID
T38+lDrOFqkZac/c7oi+6O7pUcEkMn+z1vdrGDrIYkMUCeNUSBTA4bgY2ibhDieXM3c6liq998vI
Ra9pPDmGchcijo3PrRX2N3qvI33MA/TrHsrMsx1r8aIzYQu4dNaWQ/PNrWoL4WFSP45Tl7xykA8H
tLJfJ82PXuUUuCcfU2TeslwCzSY9QYuvT3GwDEq1JyvyVeKvI9+NlqIFoWMmJt+EW49H20u0jWmi
qUyLo9+iF5/KtXC9L4OiYEfZQ6MkRWPMM8fbxhKLfui/G+zLKk1eQvowBe0hlJ/JzUQVhx3NX6ZG
oa/DsLVuDZvvFBfxupbJNyMGbjNy14R5C+hJm9RMLqpq7F0q0NELCtUiMddoZHhJBjE1eZxvXsDH
wMbAO0c9uvmBtfgF8314xFWzQjcqEFlyqBBhLEwU3Fsjwjks432u9F0tLKrabNEwXBaRmLrPlsKT
3fkI5vzcvUw9JignwmMR70Xs3MRpsvUS4qqkpqRS34R9htTVV8dICxRmX+EvEw/PJjyoEoe1P61o
aYyLMA+KpR4hzhlibpLaVVEeVTvtjNpNiVpb60Z4x1xa2Y0s02Sf+JqGvFdaSxgYT6OfPWvm8IMu
Frc7nW0jh28h5wghfPEoMLVtOqxMpKS7rtcfYd5chkozl2Ue7iT2qhFTo5+LW6uyEWWhZKPrd8BN
sudgBDITiVif+5qbBtfiKsb0PTl0N+LEpOKoe4dUGCgyJuu5nhpWTt/jKBgssacd8qSBwOnasl4q
Tb1i9ZUrSFHyNuFONoVdaku0bDGQKOI281MRv9b9D1XT7NBY+qGY8HlOkfW9wQBdNcOicuRNkZmC
BlZOwZdJqJfCMrO9VfLBGsHJ7KYnzEFfCr161QfaChAH1i0gE8R6qkt5rcoeF1Mayg3wHnflkWF6
QlsYZqstfMIzwoZArAt+FrnofaegJeGj2cd4y/wAMYzlL5WuH5oADVvZsDtMLqWGpAA0AxYFL4m+
tsSmt9WyjqcbL0tml2uhY+CFqkTaf8qGTKxSC79UEg37gUFC2zCT7sVJqC8jXgqhhzn1WdrmW0u3
o6u17dzi7LQwAQfhhysVinxVl9NnKy7u4/jYJ8M6i0t9NaWSBCYtnhRP4Tglgg1c2E8CzT0SRo68
Scd8IxraaZ8K1p3V6T9s/S3uqv5rQ/9wYzkJP45sU3MWdeF7J8dx7wEMLBPHPMcldSDEeZ8SwzcX
s8EvtrtHjVjjZkJC73ntl4r1FS9Sr/9kUpCNlUuRurHvdSO4mRoHtlexpaZKUyOUdMg52gf2cV08
6GhoEWgkyAbjC6r1YgFT5Yc9bbAeGP5CItdc5WHwYlTxpsevva2N4H7KaDYOsAVUMD34hCBSD+k7
0yIJsh+BnTKxBJuErU/91moJWzlqzopN3inzLRinlWrR3ns4SfLYPwR9djAVwj1nstuVk2Q3cW7u
vJKzOsG7+8aBguXEgzOUa/W2iKiu10VRrTxDUZ+hjaf7WX7m00pQkU0P5EIYeGjK4S6RqJOhUxUp
divD6Z+oAFPuassbH1yFEN8I/G+yULvNS3L72Em/BXV/a6fVs/R8Pj3TAzAFAwvWESsZn9MASctc
BaM65gSF2XPaI2xFCkqtiJqa3UYoatONOY3BKmqEj/+wfOvN9KHu+cp0W99Ju6H4GB28EsGACF4S
hw5+KcofWYEcYURx33CE4CKK5lbZSNHfwstmdNFtFoqvbWIXt0ZboQ2u5UEP2hYHI1qGLlx7eT9+
tvWseo6mptv2GsU/h6IQiA7nphm110Em6xxJ2UZaPUZOrV9WMdQNJ9nL7Fsa+6cm75beiOCtG55C
GaxcVPSFKNaV0fyg1kk/U/f5sPzx0rtxhMU+vxtJVvuKAjUIqaTTSIdcdXCb5mDM3sPpNdCnZelm
aAfEQqTOPWW7rRlKSHLRelbGGKxF36y2g6B4Vzh4wshXN2ba79KGPckc61XWRSjU3EXWdfyD25xq
XPFFgW3EkWfaA7syFhswcm+aYt8PquY27/RjxR7vKY1y2n1n1MSZSDpyNKtmjrvE/JShPAxo/Hny
ETvZvhn1fRjOoYDs/SVnNhmgvnJzTkRXe9FURl9ZYClzetQ/41aYOAREfYTpseGUXbldW++EgY65
u9HdjCCStRe522YM3zA2LpoC0huompTHp7PHpYHzVFPLTwo/3bbS2siSI91DoQ50I8Qd0iTBOoyB
dVihWnFAhj/MgF02MIvlYCc7cvxFldnraULSFDTBrrLH21pEfFlGv1BJ8Kxr3R43ihtn94Sb/Sam
SzzEqbbI4i8WpuJAgg7E+K93wbr0ae1OM2iA3KIStA2MQ1vJXWlPDXo+kypuhvmMy8yMKkMwrIdL
q4tu8gklwCARhU5b4df7DHSTP9kLP82+WKl87pzxTM0tXQ3U9u380FXqJvc4vCwV3ms1hkP6P+Ow
hjNHnT4ux++GT+rkj/IHQIFlOvGgrPJB95LHydp7ebMaU+MxyrtTT9OEjb0ioyrr9eBFzTpOEmQR
xZZWI9bmTiOPdlnZI+fjOlfJyUzVdKkJT9kgQwqulFPgZOytMV+7LWLjSUxvNYFTVCWPXjo9unV/
E7UuffLMu40nVx2VDhYMSdJ0LrrhMBgToY7/7RdV3b9yns++8v+hXV6FaoYw5zqp6Rm66yGY+1Wo
Vnrd5Cc5S8MvHOs8Jr6ttjJvk2+5U6XITnsKqRHwjuPQlR0RYDg2xrpPafX+RC4jZfw3HnjM9O+u
xJmVdyCkkbvOU4b1WVL3C3czAk5lZ43IF8j36i8eKm6JRrS20WXj/3pQmaZ9o2zvPqVtUT+6jdlv
aFzWzUqb7OT79bH8A1L957n8xIL+X9NdmrC3/73u8vE6yPLd8L4rSmH+f/1EKQjIB6wUZpAJcAq8
L/6Xn+JLSAmMjGApSSSPDqMLEGz+g2+FmGwLw7SZ2O2Ylsno0P+vvTSvk1NM3UOziWYSivh/Ir0U
83r9n/WMkIJL87g6yVx227D0DxwFKxF2AN4luIu1erwLrSFddlZWLay2104gy4obfCXUW1k/JI99
GVOZa2DoaGNztGvKG75MpUulvaIeGFJ5l0mTsrl6TrjVqNQWi18e7z8L7VferHj/AV4v2GXOhnRQ
gtiOLiBT/LrsqzK0Ha+pKKcYk3ZvBjqeBSNpN2kFUtNusxc1SPNJso/Nfn272MJ50w5/vgiUrx8e
mvBwQpkef83y2A8PjaIMVkonTe+02JZnRNDGl6wTaiejxKNTqQMmgqQQPv/5V8V7kex867wgwxPc
+fw380r69dbDCL9bYNTFXVjnkX1ueid/BeVinEajiLbSmZzjVJbBU5RkxJd6V2Bv9+CnuYsQpWK0
yYbcvTeaHhF7nwT52nAq8RNI/m93pd+Xk+ExYcxwaHh7zEL58HYy36zHFrjgXeON+bGfXfehV6ND
t42OsryuHIHucrBIREKwg395QPOf/n4xG/Mwe8Omh8mUm3kK9a8PqNar2HRg4t6hPjvFehk+SRgz
pxaiya0Wq2hvUxqHdKYoOoRSVDuEZt4KTWS8T8ZQrP5yOfP7eHc5pu5IHdG149iGqcsPO/QUOx7e
2yK6IyPlk+pKs3+bZCtOujfU2SbUAkpirlZfCk8Z5Eie2S8MqxyPYCby4Ha2moerFi/NBYzy397U
7x8StSrb9Ewd/bfLPPQPq8nSYiuiduKeVakXO3soppPbG/WrEB1NOrcCSdJ6xo1J+fKQxrG2J9JM
/vKIrkv2/SNyXc+2Da6At8YUrvdvLIybXk61Ed4NJW0R22rLi1Aa2lxNg7ZHB3y25DXufZCEDfLK
kNrQsu5CDPEofu/GMBSQS/DNkIcE6adRykdYXGj+LEQuMKkkXZy6sQ45iNg3BEvO/SAVZRBP2psx
GZ7U0Pb5wiwcSYIl8NHG6kAJopxWLTzTaNEHOWhDf+RDGucXpYOuIgMbpwNGjobITrUPGBQLEvdo
Tun6jB59GSOGnZLIuKmKaDx7Qd6//XllvUdusxGYnBZs/Y7lztRt/cOryzrkn3Jo4jsZ9fbRyvXk
JpRD9xJKA+BmmnSnsAipAYwl4u26zm/+85+3LDZAm7lpJsLl9y8tIPwyJTLkO4oQ2l5XQDkAhloH
Vilijb7oNGQ/qdq40nkrkUDc/fnn5e+3D2HI9jgfKYLq9Pjf/z4oMK8r+iC908eKVUHDOF8rz5p3
O2vq34Qry9froh5GXZxAK+Q/ENeFEz721HMXBTOa7ks7UHRYXTItbFhhtSjbWpw6e+JDRerKa0QN
RG9B1gVS/mgQp0bp0Tag0ZTCMmm7dmnSugcIC2T20deG8ZkueYkDq01dsYKcFI6ohAYuSstyAXki
5Kf7aMBmnlMFAt9VdeJEokgHKm/z5mLBTD5pCH3fkrG1DqEKspdQ71DqeZO/p9M3HsLrxm5XunNf
GHX5mkUlf/6fn+7vD5eg1uAZ2YYA4vRxD+2sGgMlIos7jSMeKxh73F0pzGBnWJG4Ef40fsWlDj3F
HJEVjoH8y+KaF8/7HYEdyXBNRoiyuM2PAUlmZAQill+fgz4owR2k8xc171BR25avMq+tvxzm4n0g
PX9N5rwFEgEZhFTc8vvl1Dgia1OQhWfiGz7iJPSqfTrTkyNRG8tCy+2VFUXTMtId6JfSVatBQE+I
4Tn++dGL3w8MLoVznVnxdLGJMd5fia8Gl666O5xDPQyOjQvAoGwR18C+C9HfWXp0m8a1v+6TLDk2
OatpEUWejR3bWaexhtV2irsXNwp+UtL+96c6VTakFNfJKbwS48MHh1khKAl69LNj99FWDF21Z9JK
iBawsF/RJnjUu0axCIop+stq+D3m4adti4ITv+oK4+MpJaw2QELayLOLruJSdl26KJocm3iFN/St
M5Q4ybpz7sCsNkvseXIBnwIetVbDBEpCvVyNOCZuBoDGNy581OE//lxYMmxEAgwZvN55zPOvIQct
RC/slSHPOtCPC/p4Z5mrtv3cCLAAoQURzIFM3kEuRI8+gjv8+pc181vMY0Ji43txhOQySCXeX4Bu
p4k9iogwtPC053qEPEvHATKmEUDXr5po6ygR3QYYJRFvoxj81AUwlVGXef0FAIr+tyOd3/vw/b67
ng8nOuWlDPlQKM9ZZr+gY9oLL/7xl3v+LRCe75nvliRAEO59XBSu6OLKDVzj7FTUD5aYZdsNcwQK
zBl+dGyDNDjGlO02uV6Ur0NSWujhQX46TCbYhSG86aWQovlW5FG9Fl7r/WXRzp/D+0fAZO85CHZx
R0qGT79/JTjByYlo9NzhzjSOEgkHfmp8FUhb+YTJz5n2gXYgl+4+GxLzL/vZ7xuoJyD3WUyPmg9J
a14wv9QF7IZCSkq0e1ch5A8XaWg3Fzd19ZNTtwZ4NpOk7c/vw5hv6N0NSzQkuAWdOeInnPuwP0DU
MNLMbeN7K0phHYSBNBd1XJgblwbp+rqNkg+VS78VzW3qYCZIldXcVTlcFafMytcJedTaqBx9k9Re
s5ADUoHQmYrbWUhxT+w3HCA8r/wgmj5ds5akoMf957twP64qiTHDIZ2zLeaBzxNh3z84h8kIJeSr
9hzUUXn0KkMd6MlXDDaRj2NDCaoMRHIssq5BvZ5NyRtKiUsFf+l1DFRQUm9srJ0dSQaBRBoeiMIH
H9v19l0/etktLZMX1A8EAZ1Ips86mqDtQEdgEZiuenJDs/+eeGK8u0YACDqLnWdH08NAHPqN4g5N
Wd1WA6wGa/icTYbxnLROt6NASXQLwp2yJhTP0lXmjTEq7UYkib9RfWevsr7PN1nneGdfQPS3CviC
zYh6qbM1ir4hGLdt0at8A2Q7+gKzSULlGVN0blT1o200xPxCrPdIO3ERTVP5SWOXO8bN3OWz2vYR
fs3Cm6yzIad40/kTXpsh175k1kQITx9obWeTNdecBWojKIv2ygmjU2k0yY/Q0/KLI01kdk1pJLfB
0BUXJhfoh9jPOAHbeKK3YIjXKPOdHbUwtfF8grUcY330l1X88buhkCYdQdIK81IIT37YSC2kA2Ms
Kv2scotAbGhJFqw5cqMTt/Y6uG5/Xm8flxthByGpq5OFkR8yquf9cqtjc/I6dPpnjtLmUvWV2o4y
7einVYNjrv/8Y+L3sM60KD+xqvnLNT7moprVDAbeEHkerY6IKirrDqWxGR7crB7eMpKspV27MxFD
C5Ibks5uLZ26OxJHXxgTA1rACnj6gct0H6zwuCYEE1l2ox6gD2X4AJ4HBr/85XCdy1zvNxZ2FWij
wmRL+xc5KsBqq7eMWpxVC9YIijvog4rI/VhAvoai5NkDneLKbA5OHLVPjpTfmJgDGLEV5o+mh+xj
sFGsaDPS+gHt9dTxkV7+8mh/2/24SGxQkuIZU/242vcvcnIR8/gJF1krHSZ0b8a4xDDWbVB5tbgx
Sm83eh7zQ+ivnibR9k+gfVZZwdwcqvTfLR2q/n/z4NjPCJ/xUvMI5wf7yyHAb05SUwDLYYxYh7oW
zYUODjtoVDiPMXHaYfQLBvkYSAodLS0+d01H7Kt17hacBkTKpjXpnjSkJRSN32QY/leP7Vr+NKXB
J65/WP/WoJvwwFJBHasXJ1VO6Z0V+89eXw6Htq6hasUljrQaP4zu6Q9lVRLvTba7Iz2Hswp14M/v
8beiHq+RSI7impyj8I+lq8DuXbygvTh7ZW8dZB6Vr7QU2aBTTDCL0TGqRzPgYf75V/9FGYafdXEj
UilCWvyxqOchoU0rLTfOQe4FXw36h9ReQYAQbNZrzZj6+3jKrUPllc69aUzF7mcS+F9cBYRZ2+Ni
pPSu/vxf1ouX9EOgzZ5cmNKwbWtwg8sWHdo6tkUA6rb4qmOH/2Lmg2SwAf8+b0EG/scXQUFbCIJY
iuKe+FhXcNqqdUz6NggE7RDdDee/mFz5BidUnPCbFcdySE/Y9aJVb1nUzmrp/uUarqnMu1BmLqpL
Tn9JSE/w9iEZdHpRNkRm+nkg8TDXA7NNgAHw4Qb5vG/6WUSUnyaQAvNxCk8yVOJxAJj0nWkh4bSy
pVW++kFCWaLuK5zSAGt3WieNe0eV1sGa09cAjs+uEnZ9yRixsyvBMPYLi8kH0YY5bkgBiyYiTHAd
kt5rndZhnNnf0nwe6+8HEAU3iqS2YOmxhX048NK8oxHZ9v/sEWkxkkrhiNqGk+Xcj44jDlUO8JQx
R18Yn5E+cKq795K+xKHViCSLwJLo6IzxWOXGY8AoLrgFNJgLLxvWqWVNq6BmyEJV9+apaKyXyuyo
ajCrbNfWmXMXaXX9iYOxWyLPd5Y/S6QDeo+zmnp3BJ7bIzKxI9Vtp1BKPoVhfBjZMlZNCIWByAAt
oZirqUNiUdGGVWUdiGCSU2fgIrEnDctZrPZtDY/YSxprneh9/qKyYLYPhTlgs6LYFR4T2Sw5BCx8
wdpK7OxbwxTjB849+Fe8qp3tRGIPGEU9jV7Z/pgaZUCrRz+bdUZwC6Ch3Xpoijc1eOFPTqdpX+nG
opQK5+qByT+TsdKWpcJUWN3KiXKTUWSOuvVTd9iSs7FUyMrc+67Pi51LX+FeeXV4yMpxU02Jz2wI
51mPtHsAxJjPoMsj2irb6K2wY/d4DZy7qSFMEaW7x7sY7wEkRluLivKQIQYD8ujsRyMcwL4aamv4
9EYnOBa7fC6DxS0SfPrw43dsTMkpiqn9ZrlPnAlN4aBMVe8GJrY8u3n/PUcSdupHI8Z4MWLxh81p
LOFUfsmS1tuTk2kbpHjdwo1FeHY9TLSZP3smcubo3MjCukP03K3ozx6jBDYNGipG2ljzyYLbo3vI
YnhkCJGnT45I1QGUoRiWVejwL6//Edh/8AxhZT1if9ujYQVk68RADWQfBQeAc+nPs8ouB/r8c9W3
avBrazlfcBgrMJUE1XdJEOlb00JGANrfGe6pKLfZAjE9BaYQu8e1ZoxymcdwfWmm4kH6RHKQshPJ
JBcdC0c9jIu28xjlxptTNyNUM5C6h6YMis+m392mnXAOvNNmaVm5P3NBbLIIK0NBldarVAczYMmx
eSoZTLIMlWUdI6t29xUWeFzCkIYTQ9WzBiBLkKFwGgXKBkJcqokapobtnPSyvBVj0u4m6Wr7Mi1S
eBpSniIYA8uRWvDXvlDFXe5RSw8srVtFQx6tupwhG2PUlyunw99sOAUydWbdaWsMqfAFc++h69zp
mHt4eqpeJqtIw5UGQxMQlRF0xbKUoXj1oGVHTMZT9arNSvzcTQtRViIwujgMfYMqFEFlEnbrL42y
ks+1ioYfTq/ttFL6O7Aj7iG0S8ZsKFsu0f99ErVjsJX6X7IgTR6awWGgTxu++DVSMzeX2TbAY3mX
qtRelvgcb667IhL95sIxtKGNwoVFiJpxC2OJTo0vcDumEzo0A9tg99msGM7FjMaie6vcOtmx9xe7
uEGJg/Oqq8xVw7CR3urrC2Fvc5FzffVnKX9QKYtQl3LaoRoPvyQVu58WJ+M83I5mTeeA2FQozyaf
BGoccVEz3ACyNmnQRdGHB9MajJsh63ywV3p9F/eAV0fZBGctQxYCtqs8dVaeHTRBq3Ph5gjGFq6c
OHQdOY1rwSCtTVC56tmNdf/ElKOQoo3D9hKB8V47zfjgG57CjWiXryWi7RSZJm2JZcm6Xk89k04W
psUpU1exeg0VEkdYISz269NLRxvGSVvtcZZkb76KQHNnVhhvsxTpiE7+d6uJLn2TSAxeTKvuv2XB
UNwOkCTOdlZoj0aLRbLuAXxVQ23udKfud0JOKE/9hqEVUVZuitaxF8GowUOZOToQ89WSEWvNxXHx
ceTpRMg8hdRprlvZOBjNpQTFHDGrLjVuwqymZRnnDhnAYOHpk8YnO2NXh3PzZET67TRwyk74WTHe
ao0FPgMRI2ido6mJaZ+NqtgmakyOtYv+JArmoS0jgzyYetlSx80nVKq6Wxirum3AeA7eS9bI8nvZ
+PTinNKA/I1Y6bWwo4e8N8at1mcbPw67A6QDGGnJbABMJ/e2YfDPTgrDunETsLtGByt49hIwGqh5
HI0+hrvjWmtDZC4ysezOtvv40LX4Rd35+/ZagHqLa4W7xh1bLokInS08sb7PukcDEgiCRG9NUDp9
jzxk2t2YFj9LjvEcHEGZkVuNCVVLSMHWNu2AxeVmgIIsdKA7eFjCF7YW6kdKYLPZx6u3nV5gDFdx
wNmmhS/MuoQQbiEgnKHYeo+WM+sL/SmjT7vF8jS+5cR9KyozYGTjqQqQCblNfdHiufXceriRkSl9
k/pQP2MyQHtbxfp4MH1hLD1NUZqr43FveLJdhpWTbbuxoqeGXvq2irR1NjESoPJkckK3bKIbThTw
36Dfqk7XVn3Wfy+w0d0KjwlyGNmstanI0VNHRo9Gotv7YmzZ2IzO37gYtR5SbUDg5jTFOc1HSnzS
x3Tpzl99xvZ/oUaTnodqCmhOj6L7LBhh+nQtlV7DPQVx4V6ZSfZ98k3a+XleLXPIQfjgbXCMlvQX
M13iBKYfNDgEJrAio3LODv3nRS5TQFBeP35KRw3PYJnjtraM6lSwNW9JawoodDkuJ125EsRUFexa
Rai5Msyakg8f+LPf+smCrql3211PSBVPu5q+5a6EflPRgTCY2VW3MV/51HqcZsWEPMss+3Pczd+y
QdAWqMJ8aOfiWe7pVOutAs2u3QWrJOVJta5LiTwmBUSpGrne42j29qEtAXwSBgk4/PYuT3r055SX
XNoLkYP6o4vde1TYc1Q8qwf6wLY/6+mgcftJ6N4P6KZ6zDC68VoSVpBEMHMBynLR88015HEVkgSM
x4u+V2SUcxzJhIDy1YMYAwTAnzAbRbbbPsD0ZDfwdY49Z6xf8PmzAj0XiR72EbmnghPuo1jYb8CJ
mlPlMQcAiZs7oUjU6gMj1w2QW1Otvkqp+LmU3uw89qd/asCbPQV4x89YHu2NglHfLV0xMfTw2uI1
NKcFUWcaXI/o7FHeyYQi2RovqAY73u+bJfSU4aHPo3Pim2oCJ8vPLSLL6R5pMNXfAEV3Lw2dsmNB
WQ1gmKID7eoDmLxrlYe5oAamYl970Yl6i4WO0//ebEv1vagMOtF1CJA/lti7cSH34L+6uonA2xjR
Lm+MTZRb8D64nFd2nqpZdLZFQRuG6a2aXBwsFSbJqM8Dc5lnYX8YJuNSu6V8AAl0N8bWhXFD3mU0
B6wSEgOi1/ZcvLjiVXK+soLeqE9v3SDQWI+4I1as9dnq6QfMTLAzUWE8NwB6+TPj3CkfLF9PdvRt
xrWqmQGRaraFP7PsjyJx5SY0u36Dyc0+TEW4lzHwD51pky9YxL+g3yByC2F5nkengPGCU2OFA56h
hvP4DAm0BeLw2DnrWJrVG2PO8mEhwS8DM8616us8MIRZd2njn/AHm/mqGUz5jbXne7uB64tvCzCz
qIzxrdw4mRm85HZpnQIwRT+gHDIABWZq+IxuVMbP6ajPJwCVT6ZJD2b14nZhrR0TTFXBeoiNTB2d
IdM+hxHI9VLUXoCwetymdQrIFgcT+I3gnLnmfuyzdm9gGD/1tog3Rpyq29jXv6uoJh2CyJLep7nL
4c05kHxhR0S6icodB4AdsZmt7dYyjqObCW/Rl57zBVuSUy/TeTbzPslz+QlWpRnhI26Hc1fXXnvn
d0GokLq2uNkxehr6JzGmOX+eO1D1ZyAPvlxzira9QyE+VSQXHZrFpep8UPB0o5z7STfB2Vybzz/j
h9RWNUQReMrnMjLb87VPfa3RKm3GC3UtLBObPNYYB6LozNf4vo2s49MxsoJP5/qfxboAPF0owCd6
AJMLJaRAiHSNPcq5KxWDXdpe/9Ma3+x9Ove8A6rleA4kVnFZGXOh0WzukomlUemZOHFo0n1kgOol
yyL1GsVV/8Z+3oPxIpXjGOYX/TlrDrKSoAAaxzPeYYxGvS3p+eRmWr62yZhWUAYj+0cb9dBGrrFk
ms8JAfLj+GCCGT3YdpusUjUgd8uzqPjUzAlvkPXUZdGgICWJXPY6OQrydC9yaLO0g8utt3Ptr0mY
0A1eyG4gHWWl16yJUQDJUFqf58vUZ006zcW0fLmZh4gsvNAHfDVvqUVZ8wdqQXndJSVPDT9Yvp6g
coKw8BJ3zxREsdGTMjqpSUEYolZBXRTr41xB487DoJdMElFqU3vTAF4v/NF2rrlogTjsOA7uenSh
y04w2RvelH/D7uBcgr4iUIDMfiq4RTgoMoC14Kd7rfPiYxoSW2luGjzWCI9v+WaZ6OMBw4Nm14iH
ommbC6+d50e0mawruF7rhtEfPrz/7D6TQAaW5mTq+zJkpkRrqdusqdOTyjX+Jki/XCshordIxmsd
DwDEmZU3kUW4Igm+eZo73TLrCQKIF+jh1zzSeTi1j8lqcRV+OHiTd3ped3fUgs3DoJlM5ByjiCY5
TzTtrfoCIJfSoZPYNxknOtkJhDZqUNZDAkn8+mqnWAejLBPdTwHgktujk82+OgTej10+e7h6/ENp
SLraBUw67GORraWI7adMT4A3zuWZasI9C5UxWBfIIk9xqAMBIEJ41Bh0BruS8e/0enygAQOwmy0D
CCLSbVZwnFDUCxLK2UzkjNnl5nbAzxPV9Jkhq+i879RcsQgHZ9hRKR/3Q19cQi366pgAB2PFPD1O
QDmuXIOUvO+M9thjyVwIeqj37VhVb5703Yc6VAy4tOcHJpWnfa/BDKRL5qyaDH2gPHzfy6Q8Mfel
WWv2hL9oiiMT2IkBVGCowcl7c/cSTNzwVTgMidM6/A3gepiBqvAbABvrmNEYpgwNxg297t0hOWNZ
QQuva9Hna4EGeDEfiz+WtlpPyhk//RROOTZwRL9LzQtlrGeZjlm0SJSVfGaeiLuqG2TUPyVGaeDm
31K4anfX5a4Cz78viC2YnDR/3UnKyFiqIeZ9M6RPyVy/1u3CD1aGUDbKdY2CgB1QLVE9hHFgJBTh
FCxpFrjpabc/tyPIpwvLmRgZzvfYOIu+iSZo3Si/7LluvNVnBM/gF/qmEUlJBQT/eCRHAnhL6yss
VOmV0EzazeCqprEBwASgiwefqXeenlDma0JtXum+wYRXv+5wFpjh+bq7SdQUN4ZlgTyM3BO+V9Pc
XKuE1xSJSgdziyInFXcAgq1LNYeT1/SO82gGWvZ8hQa6GfjIiQmwqo79Y6En7n2PEuEyXTfiCt7f
BVP5IW4KnDnhgMqpRQ2wZ5IPiFKa1afBkA1DrvGdaBO+xkJ1X3G++WszUvqdPg8gxOCbvFrRWO2i
Qa4rHK8nimPaQ44Ganmt9JUmUizk6TFGeA8CXW+VMJAl8yUFUj941O3wcK1sez7Tc+2sJ6kZsk2v
LLlr7JwxX1d91FzauhYkkd8Vz6lk5KVdBwWJ2Kgx9NQP1loxl4hq2OgPSR3npxRdzX3ngRugx9qd
WtQiW9eZN9bSsb4wSi496PPBFwZhewJtBGxCj/sftG50yiKdWOj4WDeWqRM2MlLGX6U9EfSQ6dmd
Ps+7zDCN0IMwvTdnGqnZoC3tcqf9OmZ6i+e1+H/MncluHMmWbX/loeaecDPvBzWo6BnBYN9Imjgo
SvS+Nzdvvv4tp27hpZgqCfeNCrhQXihTYoQ3ZsfO2XuvK4G7e+P1qlgztwipioS/Mzr0jF7q8NA5
DVW59icceYzV4ysnYYJsE11BKGJUyXVnZyz8SpGx6rBITRs6ZBY50EHef8N9jCein1K+TT+mwyug
NeeUvcsO3/d5L9LsUcRF8DQCzuBZc72c+7AMgKogwWtLBglAmiS6xcow7ukeAUDAT333/iyhHha7
KrBpGlS6PFp90O5LerCwHGr/4APDJMasSC+CZtjWZWheClPHDzqrX6akjy8paCjKnDS7NBUAaVvL
r3iB1GO+6DAAm9oXZhjIXQDp6Sw4HeA4GqeHTAbjQ2ib2VUQUBi4peXvnVTZRwxFkoBU/8rjUH0Z
VIb8xvOUfIZZ7Jzen/g/DCB+0RFHzub7js8ygxz+Q0e8IY2SjHjFuNFT+QPN82/+nFTHbiBQQguH
tPPK9PdD0RakqGkSMcgRF9LwrXUSlOH3HwreBp3WPneH8Ob3n+6fqhKGQ76JH2CRlHgfRzT92JIj
VGfztcnzCvvb/ZS9ywxsO5ZYSKHtnvq+JAPErJswuPz9D3+X1f88F0FpadoUNK6PGsv6oCoJc4fE
UK+xrzUxrPFqDsb687voky6VuRVJ1pzN2Hwa4MpzilC1dWMRxvc9M/MKxUeR7H7/ef45GMa14NN3
Am73C5Vi0hIC14eGf43r0qEIrZlbmMuR0fToCmY2i/fvf+AvLoAX+ISQBRh/AlN6H4RelNs6reHR
XE+kwW8B/ZFsNWJe+ibkZF5PdWXfGdWo9+xQwTlOBM5NyYdbDY1qj27iBk+//0DvD+PPd4QPxNRw
Ge/iFZH2zyNemdjUBGo2rmebHhmZu8Fri0lqZxKSsVNd95aT2LKPLH+68OaRaMUhup2UDyzEBs+K
0Nzs15NbN8Tnm+l27NrwZJYxFW+S+I8gGOpDP/TJH+Zrv9Ah+DxFpicsNDbeP1QWpg5krnxpwXjq
s+3c1epgNDF9o4VM1sChQvesgB6lROqSa6230OONSy8N8zVpIzER9TOmauQ/ZDkkQty04FUOQ+Rl
p/f9wi9y//b3F1osF/LnC81HRpNpBgz5g+CjPrSyszKOKfuvvYyMF8/srJ2O7WyfYGkgKIeTEFjr
6QKiofN5HMktzKLhs/AFp+LloENPyd+RyR//6ZVcnrh/fC52DOHhhOHTfXglLSlql7OwfT3EXfpU
VV6INz3pHzGM5pskj+RtQehr2o5YYkOXCEHGPEQGI9w5wxJwj/5SCFkoRjcwSDrc1KDLdZiXf5Ke
LPqHj5+TkycZ7yZice+jFmER1w6RARgqe5/wvPfAkimrPyeU+UAQmD+AMKCQafOXMkmzzSBnOq3L
PO/3d/KfiwYGXjQ3eJ5sVtCPUklqLjYdk4Hn+0DXJPz0G4ltnKzwbhLswMTo9z/vn5obfh5CvACR
IlYh/4MwZJANFiWdy2uLgGCTRuIr45hyX9WpjTjPd05DDudqaGvNEIai4Pc//RfSWaK++NnIMUFV
2+6H3SxpJoA4Ja/aGAow6sqloz25/hUcMprYSh+ZMGSXfmEn63FEnZeBV7l1YtiXVUko6VjVD2Rr
Rbeokf50ZX5xJwTSFG7Cou51PxoY2iomqBSk3HWSo5p9Fwi+68wYGNckE4fdHzQ6v7gTrDkeoo5l
v0De8fNaOVH42kgtnSWNNT04Fic8LZLqHvY3Y5yCOMa67e0tdOrg6MDH+pMc558SIdqmAs3qsorg
3vhwK4xWmIFb+w5EHqe/wKESHUo/L1+bkCAVkQINmhYJMSNeIEZ+CcDSf+iCBk5VNriHiOzkP/i0
fvVw8IFosroCkahwP+weFm7F2qpd95qenfvYphWkqsAC0VojKKKR4XpvBMZ4NOt5QcLJOPRNpvZk
v5CvM0qX8BIVJ18HMxpex3mRO/z+4f3FDeMqcakRVbNofNzcatsqjMjy/GtbAKVd4XZmhNUXnJaX
IW0msvH1vVh+X6/GcWY08fsP8AtdDpsrbgBHLMF19NR/fmTUWJGdTrzKta/T6a6LJptWfwZzdMpO
BCyrUxEV805YY3hIxjHfZy5t2z88N7/Y4310FqwgtrQDYtw+aKRwPFTuzKJ+Ezj9EUl5yTxuVHs8
yIxDjXn+5I9kiTQtbR+Gkfa4k8ktGND+ZFVxBIy9zZptJ7uXPiITg0SY5FuK3ujaNWinkIMyLMwk
WoS/v3S/2JcwUSzaEl4XNDQfHi2AUZwka9xJ3bLG0bHybnucjSe7dpdTyTL2653/3qb/LQvyQ1Xw
v49w9v8POsz+e3X1UnzvPv5V/xs57y6L6/9sUD5/H5GCYEbmTKemd2/y8gd+eJMN3/3LYyyDYpuS
S+IO4yn/YU42hPD/snjw37dMNjGb2/zf7mT5F7u4zYKKAY1bvRiX/0WGEfZfKMGRTUnTRD+1lMn/
Bhjm5yOPw1lHIspDVolESUrq/Z/fQfoIglzHuDnHA13WTVPJCYWaTfjYq0F2sMvZ2vLsk/KkYwAm
Iy3j6W/X6uZHkfKT2/jn2oVPwPfGZoA/2uFZRiX18ydIBiJYM5DWl1WHEGQjdesG93ZkQcubsHjV
xxFJknMTtsy/DdhuowsOprBUVawj0Ua8YW6HKTb+wyv2biH4fzUVnwvDB5pT08Fo+4vPxUTYUWLI
xaUcFJISnwE1QWqJD24rSzOaykz0W/eqYypCPVqMAXxGq5gYhHU6SW+YiGcDio3Y8I5O1fXiTzXf
zydpNrkAAZ7ERoamUPxze8ks0uZqy6kvE0TsPUl6psUwuDb8GwQlRf2GKWNWJ5KonG6nZZuAHLe9
0v86ZXHfbqLAae+CTMJliUgtnHe5o4PkZih14vzhVP1hnXfQ0wWUSTy0ASpZfv1whwWyN5YrKU6z
OebjhS5VHV40pM4Q3NGMhDfEblF+JwSsv82yNps26dB0zhIrqpI/1IvLj/rbTRVYGVnrfbywy4PH
//n5YSuTOBzzhbuGE0GrNfSNLj8PtGexLGd9SsHsNoru+u+f8Z+3Wi4AJzG+tgsXysGI+7HpUcLP
dst0UqfKFAjU+rlloOS4mWmuC0UUyMPsMMpfka2boFeTBb8/Gamv737/MZZ3+ecvz31gs3VFQGb1
P05Z1lTncdzUxUm2VYbAhq3PJhe6CUoECL//UR8eTr7xYk1f3IWLY8r5WPsUpV1qwtibk8lwzzgi
PnP7C7tIoWs3dZVUfzio/bwf8pVYD3kH/EAuBhmWxp9vaxNGrh/ZcjxmqTH1G0QlyyUUDLdOhdcZ
xWNbFgiMJoW04PD7b/qPH83u66H250tKPsY/VP/Mvaxg6hrsoyJlik6bdSOzWrrXRPZzXQ00AO0W
VCRejt//5I/XmNoJGwXfnJqbrsnHw4dhTlHXWmV97KJGmAwxCt70H8tRzBjvT7dUOB9MSERkcBLG
t8G/QdSKo3+5Fn+TMOPZoSdv1BoEPCKqbYSN9I3w2UmT7h/Yzpb3uirXaVCAawpS4M65tk9F7oVA
OOtmurY8hUc/s1Hr11O+odflrpj9+aewTYhwkdBjWzW62A04OuV2YT03gTscGsQSdwNenfXYlmJr
9epqdML4XpPqAwwmD0La3zsUcET5Hk1jHpXxXedo/7u26d8CFTLM7ju9iwyRM8snM5nH4Ss5Xcbe
MTN1FmPto+Yy23UgQ3FgylmgcmqkT3CxUHt/JuHFGB3/OgE+sC4iWI5jDZjUROF12Y5Vg4bPnPGm
l3nGRZEl07/kEVFwexcvAYCThhpW9U56JFE9Ip27eBzoMiJHhVzuQqbfaNGHexV0HEQ6NHB1r948
EswZktlZsw6GbAlGNeZN4Sqi/QIU4o3T0nriMqBCiu36iq4T2TQGulCsvOKgLJrug2PWTziS8H25
Y+avWoBXL23Wyz1hXd6udMLqIWISvZ1NiABsz+Ir8QQTHrqmXcKyo+ls41LuELTfOj5OZeUqcesv
KDFdmfpNo49b+6kTlMflbA7TG9TXrUUowsrjk2j8K5OJA6N0mcf3BHx+gYJBxqBrBs2lrKBBUcPO
aycO1d6ZXCAcbn2fFqV1rGIXQJbdcJyuGoIkYv4z5h6q2bpGYBknGcHqStOifwj9LP6cIrkKNywP
6XUGTPte+KG12Bf0U2ELFDaxDrZNnxkn1JDQQRIf2tYUkE6xagpf7HXT4LPOIYis2swEmR3oKX3F
BnbCIJADBUcnHqXBzjOa1CnAsBs8XFejPXJiQNby6gCaIJOqW0BhE1r0MhpPJLV5n/SArX0Vt0V6
iA2DuC2VeOpAMOCTjMz8mzU54qImZWmfWmSvx26urxrPSFb1kO5MVGXr3mzO/TSCuq9rp3yc7DnZ
zMSTrbQ9e7tcJnJdOJCbEY9nJAYz52qHaT7bYVVs2AL0lkAucsXJargn3uIyJesZsGz1zV0G20Md
MWSZinvhxM+TICwy81O181rm7pMYzc+C+C6SaiyGJn19CWmbtOuElNdKD3tZzePWyjPIajjKtokE
OCaMkO7XYPvDTgujY0qazjRFvGAvUTQfZFEjlyXO7N6dw+KKORsJM2E0XaaR1WxbgiJORu0a/boj
7NxC7tv2QDXJakETIzU6EccrgBd7U16TRBvH43erTqSzrhDbobEZ87OIVZqd/HjI808x03Xjc6Kn
ghF+4A9OvprI2ozPdVCX6TcRpuINhVstn+bSau/KqQQEPJSNUld+Kl33OfDaJHxqa7Zz8m5nAiuP
mqN09uZXmmgCQ06de+9SZ3xr/SV7JE77dr7Rto+WSuIPNjcgT8jB+1GYlYbbA8hhMqztizG2+VTd
BI9hJLCPEaExDvSIfNQoyW4ydA/5KI2p6rq+H/NdkFYyvhi6PASUNhX8Ddoy8OghsMnOsYhI09dj
3fuXgJ1n8mHHMiFvfeISlOsqG6v2ciRiVxOmGLKpbJvKzymbRcu68gTcbFyEo+TNrEqzD1AS5EXU
bZlLju6aoPTBvnTq3MnOTQAx8sY2G3ZYaQxz+H2eeD/ORZ3ZL7KlcDyChpofy4BHLFpj9KM8BqDO
ruQ1Seh8GkHLjHuIRIAXcIqp4yyr2opgTRDZ56zq2dLoH1YjHu4ZgJ9QHpL1oomyY4+YeQYKNfro
AVwfKTZ+tiGAtlBgeVg1gw/wgBsbSo7q7PQlSvoc6hOucQfWT5e08YUZaGB868Ig292F3cgdirde
mQRtu0sg951dNUiLwMfGurM4DKUJcWflRPKzkTeEcJ4FaqQsOjl9QWrRGowstC2HVR53NOI+k5vb
l0iUbVqFZKiZle5491GGmFsESem4wQuS1ZDnYtJYyo3ITO9bUABnoxkoJg/28qiJKNx6iPO8vRM1
+a5K4oh4WFvbGcRF16IRQXS8X106OcKNYzBiNHoC5zm035lgc1sM36xJCKTMS9ktB35Z5o9m6jfb
CMtLCt+wzHDO41eFtUfcQO4v21NY2d/twmSkBDqOWTFR9pyKojeqj7a+RV9gzhcsknZ3F4UsmOuy
pGw/VHEdJY+1kp3LGH2auVKxaKzwc9lOJUtW2BdJeNdIYdLY6dwmtxn0c6gi7juf4iZ9SyhbEL7E
i00G3F9oN5UiWm+SFKVTOfbpg9EE8bMXERZOaPK4yv0Ar8rYIV3FGRnin2pC+0qBlPqC7Sd8FJMO
jgTKEtadiHrj58J9oix/buAYXfD1yt1QcgaiCze4qyrPTq4dDigrehNQc11U6gbZ10uj0XrkrZ3s
Qz/1z4YqwvUAIYaaoO5I8QmNe7MKyz2QQPYWvLxr14aZTsVl3tasK5ugC7xrqOrWOliiI0QfO5u4
acSqxUjoLMFd/cKRqHa0KgOMI0a/rYNoRjcysrD41ZhtZm2q/M7x4Qb4xkxOqMFRdNw0QZofY9/P
kRvRVj97Dmp+wIu2eSFnoBfE1ouDJUjCTAuCiZN4QKwGaG6FCqpbB6XbrMwCvaQe22mRCzYniXd5
xT3JT7rkqXYU1zqmJeajyq6drzKqCatMQ5SHY09QZtGXF6r0m9tqZvzmW9V00c5Y/BHafbcJdrlr
IAasOrQrm4pQ/7UYq/gOWazP70Xeo5P3wl/jyq8vW7MsEQrFtXedDi0h9aVFzGtvzmIdtErotWP0
mmjjui22iapG9jyNRgVXQAKGp1WDeCOm3r9MJ9t6kqRSyFVeVsDnaqMxSTVOk12fdAoJntMS6B/H
ofOUMUh0dl4QFf5nuyUC+UoPxNLCt7DRtaUOZI41xiDSPx0f50lNRBPFEFGjCUK+QkGGyvv6PmGz
PpJwLb9aURWeMmuQFxLWrSaeNdJ7C5YSwU6OnCCYosrftFWQ9isybvsjvoHhuVJtdaOcloKKb+/f
IT4S7Pmulz2URVqNmynS8jmRlv+YeOl4jNuuulNJCINmOdhvbKAPFyZqMzijbUeEfaYBLySJY++w
KNTudtKDCte9nYXfVD8FT45IGp/gtlrBJjAm/hwNHvIVW2NsyhW6J6Q3aJ0P/MV+tEIPnuQIgpCR
j4AkxA7PYHQsAitYIZVh36JZS/CbRD7Tr+2+7i+npG2/aJzN94gNwhCvUz8/W1bksqHUkCK9agys
Kx9aBp14s2gGpClVenYyXvsj0tbuUXHgv2VBz1GHmnl63Y5hflA9LppxNPNp1w16SECzNRbheJh8
SUc33R4w6gSiwnKj7pCSETJwfeFTIj3MHKKUpzRHQBkZWxHPI+lxUAnHNhH3uoeJoK25XMeZE+26
dnT2bRhVuw7r4UNW5i+kcNkHvqCjFxCN9cylbZZokbrbEAMnvI1JzP4OEM+0jwiKOzWcm/aW20eb
hnEMHJE2j/VVQH140yCeRA3vwcAdkDc/jlapjn7aZGSvZ8W5Louz0YDYYoYdkrnb+NdSx2pnjpOD
oYto+pU1eO1+SqIjAm2AQn5mI/fP0vaSOQuPGL1nzlSmMg61W7TXTjUbLz4HlRGC5Dy/8rLKYmNa
bvkZsW/94tjlgJnA/wbpFos03m2/3xrI03rKlYHDFXn1BzvhOFa0PsApkUTfUZ65R2PgvWjLROzT
DmTHxKCP81XZnaXK261w6q89IjzI0D70KFBc4t7lFLzRRREfOJPXoEOc7864uJa6Atl5H5GdEAa3
ZijNB3Juw6NJFbuWyA6u1BAt2aUVcjJ3Vltk8d4npwu7KyPFxOAbKt4zMpb4d2rvwjF1vS/wfm1F
kZhQTJiUkDt+yXgYeVnWNWsiQwF+VnB2/czNj7AveEeaUny2h9Tc1WBgL3L8qGuV5ODu/G7BJFlU
Y7oOYBI4VFQzH2gHvijczGb22loeJI/cAMujDYjDQk0HEEf5ZnJ7jqMGwbVFEKlmPyLXf50G+7EG
EHvMOjc6kpiNFixY6JWW98YZq7rXnCOvUk4eHYrwKUP27xsDedIUyBu/6+tr2Zmld54IVR6BpERY
u4rRTCB24HdBh+8ox8KbObngLxzjgXlP4O994EwpEdIeRILaV+EXah8yswi6ilaTW9yhRJGfprZZ
oqSR0a78KONQJkT25I85di0nJ6i7DJ07M0P8gS0xv0gq+bkfdH03xCN1VBPqm7JuhuM0BxFrtidO
IaBqGBF2B2TU1+u0KkpcceTHjY7lPzdu6687KzegL8inVAl5cOOJJqBJgMqmDPJzz7hq57fKOzWx
vXjG6uKVpawj68wYn0ms1tnaHrz8Yi5ZrwkMAdJXutgHcl+PV2PrTZe82wihtR1cjk3sHtMw+8rR
OL3NOIasR6ORt6WteNbZoQ5jKd1dZEYUZTwnRIvLJrsoqjHdTjJP7tOg1lc25X990Es8r+l7xRe7
MepPUCqbK2QjFkK7ojnkSWMA7uSO4LAvdzzRHpnJ0ph3tKznaR1h0XlrB1tBlEC0WSP+3eb0sbZd
0IIiFllrkXdG5DqnPFbGrV0RQo1Ts1gwJ88xSWY3IIDaO9cFGYXkn6OiMS30OoiHQUJtZpZDd6hr
/S2xs1atddMRytmViYUeL6u/zF4Kiw/gjFiV7Ns8f2PfbKmGXxz+2mKdkK6/Qk1+I0gUPxJaQLJl
I7uTZTf+edTSvqLXZ912GpfYai48edBxeCrKyG6A7eTeonclPAtvu7VXiTGMWyKF1T3hzeV1b4mE
5FyoB0g8zbeYhgaVfchxdRhhX9GoC+9tU5lXlasJjx6pCUEMQFJtk1qbayFK91ijXt92czDsiWy+
0CaRKohczV1UL4bPTgk4NhzR1feeXvlymtSbkpSTfV7Z82q2U/dLl5k4FunFdCuvZx2j3ueC+Z23
aylZt1yA77kdPNdRBtqlsIM77IHMXwcvwUBF8oYYGrEWoM73Q9OmF5GNwy6K0Met2k5MlwZQQEEd
7TjPpmzU7Qiui5aIg02s8k4caZ1Ho53GF5egwB0d4AIft9XOnKI8rO/RMN34zeQAgzUKqLlBN8/O
hnYjwl+V5V/yOR+6z9PEW051FOidQEqPS7Wt7NcAt+B3Nku9Trixl502gB5V6LpWzjDZ972dWJp5
oAnOx/AGVkzZ63oNOG7YJBVU4hMtoxBHpeuH8NroHH3FlwaLGlZ4AcEmdp1nVEzDIxyjdojhIC5x
MsEKa5ACpcOD3avn0RV6aNxVghjRgseuhA/53NqMEI7GkdJwHM70YsVzqpH9mrX93LLTns0W+xe9
EkqOOsK/f5Mp0YxVuJEoa2HouBaf7ajfzzBtTGfgCssaZ8lYq9ze04FB9uvOY8DW4FEmnRqZ8G9l
XdflucGYguh0CvmdqYvD0qBudOaGN4wERYxTqAyDq7n3knlTNtrWD1Gg7DPuptI91wP63S99aZGW
Mw+Ai7Yh0CLMBYmpyn0Ju5M3EMcEf2pqcpqIcdJkATgbbvjdJK2RyVRpFin3hA/GGSGpl7j3+v34
zMIdjq9GjF0e6ljogFNtMxe9k2AQ0O38IYJWkwSdmu+82cxp6pEuyxEzc+up3c990ZInM0MIOUX2
vISyGQqpdGHFCQ39ChM6/7AFKiQq/chvWAyR1XrRhY96ND0gzPSucgdf1c2cOmHyZYZkQUuTyEHu
9mR1qOkq2Xn+UaWkAVzjmOPgzwDbkqemFmPG2prHkI7hqFW0J2rCcjn+BqEF2nk24BeS89nRBcmo
pS+aHpX5yTciWt9mMMDN6FlpaMwTtjc+O1Fa4s8TuuyqLVOJ0N77Qkm1pzSlWRBlo4nuPyEFbM1U
SOEIssHdHE3aC/3GRveWnYdyrNI3I2lrDkGaCv2iFmVDKmcPQILUmilX09ss/BZxuRfNvvtG4nNa
EQOPhtq9EiJeRmZVxYW3jJZfSb109Z1j5pJzqcIK1+1ckGEJDg2wRadCWPzs0qO0/cRinMobaqG0
pUIWza2scvGSxZbrEIvKaa3lDG+14xZH7LwQRGsGMpBr0EC7yNYSBd0rIAWyD1fo4t23psMH/DBk
AXb4Va59k38gLVkeFmeyHXelHFFRPBUeLLcZVTa0j5AS86ET4cLNGie/XhFjkR5lF3t4ZsOURUpg
0Ldu+wiM0q4Ja1nuKJOndGsTVeRgg3Hn8iZNU75n3FUE9K5m6DYlzJVIfApTvM/jqovw8FDHMSUj
v8gDc9oYQ3A5U+piamfwZZ/x+KJnZuOf5W1sE1lKCmfLgDQscKB1kx/sMiIA1K4xZ741zY7gJFrs
PKsljInOWRZxM11finILem6G4WW5Q8FwLC3DzdCJLF4PTU1txcI3NsdS2/wp28MaTs3HzA35sD/7
RwfqT3xBxQMHfftjKmq/39bWGltxL/MeG1ijPbe5CFEQN+spM8CUGB1k8VWFoUnvpr7w5TaY9VBe
DV3T5Zt07I0TD5cRkCSKRGbmJ7Z3doov4SXohGFsJs/N9jSy0/rIUVNOJwZjvQedFf/dIZd9Yd7F
WTVBTBnxe24CRHIp3iLCIGkriK48j3YZbJyuwK8/U+xTw5K6BBuYqRLsRTMbiy3GHhZDR8mE5q4d
tM86IENiZaJhprsmLJix2ThX3audZna+EbZuvmL30jdRwS06TFK03bcAKUlGUQoxCgxuW0wb8rPk
s5cXvG9VXXOYknNUf7O41S/0iDLroIKxmnaYtv1qQ+5BaG0mFoZwu7xhLNE+h/pDTvrjvFZpPn39
8XKqduEN+mYbEEet4PTA/5bdMB9KLXLE9q6kMVhAKemOMi2cAdRjUbo71dJJZChUl3KbpV16Ejoq
+1ViWdCy8fqM09GdZBtdW3DQmlNqlLm5ohTtFb3UuEo5V6pE+FpsymGm/+jiWoCgjd9q5yksrOuo
MnCET0ETYRCGNuJ15gBVogL9R+dZhm7KhbPp7DSGtLwjQ5Gi+GS35NVtEtkwxcvaIqNxGlWEQ7jr
2eLL3UipuQW1ZwNdknMR7QdJTPqmy7Xy51URZU2+d5RXTUdO7IyHV5IVN33Dp0Bfk23Azc6O9tNq
2qDtHNsd418664aD8HRXp8H01EzldCmnjKE4gwhkbhCskKWSyUKa0Rp7UwMdJ/Bc2Bh4rJqdshMD
/Y/CRxo+YZxzmn1gOL4haJRTabNOF3Duc5ue2DUmvbja+WnAEyGVSqz9mGvmWTE8vh5bZJcZfIe6
MLICFyUAmWNXYGfYDKafHmb4rCChcIimFxw3gkfbrmycR4rh3ibyTcX7mlZtvCkWp7CJjzdYqy4R
zk7QEvvUNn44bOwszeX6xx7xY1QKAzEHT4v9+N5J3Ir8lyBzqtsK+w8tC4ap6qmeYuVe/VgxvUZm
4lG3ZpXuRogxznriZIGA2bAJQN8bXc+NCxCh2fimYAGzAqPBPkj02umF5FZe1EiNiSzoLdV9c1sJ
JEmz47H6gMBx9xN1GGr3FmqUWebd51p4pt7qyZ/Lfu1V9SDxY4y9S6XMTTap2aImNQ6lp3gsxBRS
Exuir+qbwWZ8QedTjcbeLLGkXht0PsNVUkW9/yV3fCc/22PmvtJmaKbLzlDQt1O2Rf1AReTou4jK
d74Jpbb0gxf1EOYpNfSFTWiAvsxLMDN3LRkJ+sFFWrQkrvAkJRehQajNa1q6kyl2ickmebJmkOff
2U/yjA3FTAosZ/SvZ+OqQz5Q74c0N82DYwP75mDZS9sJNhyhwxELoyYn5RWfXYQh3I7i6tJvHag9
yzIl5o1B0MMcb6pRGnhCRcBAYTgR3TShv3X8apjozsNA37qanf5LW2iyocOBQBrEKQ3BgZ9GAL4a
sy1tc+rhJVda38M40fUth4kp2TOPdfxLL+8HQrKwDUPAwizzOWsnASYr6/Fn08MemXIcyqLxxRX9
p6LZctJT1jFiaEqzvcUO+PSvGgmFvkXVNUWufeiSrGTrQpXhKd7iopivIkCN33DZsgIYrogNRRDq
FNZfWkcqm17AoPMzwtd6vPexR4A7inqes5JAFf1gpgGGS1oXdX0wwD+QyOmMWX8/m9Q0BzPn1HPQ
s2c8MWjqDsNgTqSmq7RML0Pt6KlaR66eRqQ7RvTd85h9vnBmNcpPEbnGXz1Dps2riTuWc+Awxi6Y
26GJMXFjfO6WNDVVyOhroLsh/jQEgFVfnCnk2QhpbwZvDFhGQnVUHMKjn9JkY0HkgwsKK1hQEZWZ
lZ07tOsQ57XbmfcT/SyoVsuFPVhEb6rLktyP8ipEi1Hv5kLJ7Nlhzs9Cn+UaJy0qVtAVOwuyg834
kKLrWxwnLgijKqx8F8gTcYOXJC1zoupEHHFdixurQfLEfJLQxv3ERx4S3L5ZOt/WIWPpU5Uot/ta
lH07IawiSBrNDlOo/tTWsq4OLZmjYhmyJJDHWiXlVU2nHNuhB5J4WpGR4Dgh0cWVmj5VTt4kdEcw
tp+LRpX2ncYgaB+KFvfTW8MJPTunweDOR9KQ4X5ta1P5wN2NbOqSi6QjCPgmDT3buyIYN5SMWqhY
XJoitVjeemUZ04kzQw+5Gi+pevZAjQZb2sBF3xEjXZnkVvWD09IrzKMiBKataL1gmm4qN8q3BZoK
o762DK1EcEamn8R4RnIKXQJn+LGYKX8vJfmgAlyO784CCLBR4f4iIQ/I79S6uh33uipcOLD2FHTP
ZWrX2csYOwztAsHE/WbOuUOfghx3/w+x9L8lLT0nr23VVW/qoyT0J3Xp/6Qb/ek/+rVK9X+htJRZ
4N/u1OZFvfxLRrpoY//zP+6rXsX/57/e2uT15e8C0/c/9kNgCsfGNJFZMToyEeAj4vxvfalw/7KR
nhOYKYXvoR76l7bUkPIvIT3UnuimFmFegFCsW37Sf/6HYbt/wffAoWiyzC16VfnvqEvR3y/Sq7+J
zhAKobYja4I2QUCS/fJ9/64ZspOOnY3WDsEjopDgR4dm5ci8Az2JR7//LEcbHKI2ys67jC1zRu9i
NSPn0JDBcX1lidm1L90CSPqmrRHbrNFgIY5jSh3PV+jne5y3jRUQluPMKgrvMttu9SVpunmztcw6
aA8zdMd95thRdJRDLRRwgbKPg03i2oNGi0CiBVxwplHdmmWVUy2t26l7ydE/0THJWUeFv2HqF90i
QZnHDTSCiVgW8PY1NFG+dbTPUtreC/UknMZrgCDIg1ZzaYd6O1AyqsfBY7yzZhpNW370mW9fE+PA
CTEr6a3fm8TJwD3DpFp87YwOsU2EZObW6ZF/H92q6eBmjpVXbqQYyW0odN1Uh1y32n/oGbU73SbR
9EyQreAN/FpEqk4Pyg8GwH9SIQW5oIeig7Nm8CQ3gBk9bzpzKnDSeaMKzzKd1f9l7ry22+ayrPtC
jRrI4ZYECZKismRJvsGwLAs5HqSDp+9Jd/9VNsqyRvG/6dsvkCJw4t5rzTWhB4iuNLfpyVXl51Xy
xeo8ZT6MU9PVPww39hoMsxiAk2949LMGfEAxYlugTgZQB7RiKfRdFjdaRgs0TtuvseUk4iqxFVdZ
GXYNmayojdR9d1Hx9DsORLP4ITNHoxo+GdAn8e4Mo6HooNugBEZ+bnel0eCN4IQ6+VzFq3kHtklz
3mkI2ZaflLOGIJnAFF4bLX/TmFadRhv1uhxNgx1GGsR08wMHgiM4nvDHJjyIJA851zZFCyMi74fK
uIIx583PSo8v1qDhlRCpvB+QiIqv5qSJ8HmG69d8abqxqm4IO95gKGqCWSQPJwUkvmAj+xKR8r6P
Ro9Dd+Y8mzj+3ijnhmwXw/CsutGJqk1C92ng3sYZWZimPUV+XHFtWiFvUCCCUUzkQWByuEmjyjGe
jMgM+xeOtiACQRt1Ky4Hyaj6IlEpbLh9TQsHA/RQosASuVc85FNVpiQyp9U2Heb5NlQ6NmZMYVQV
Y3UizUVhf/QNL4YaZGX8OROOUur2SWq/EE+r4Ti28HxSDPLGRL1CFNKqN6PihVG4jlxbaX0yMhMb
N25tyv5IyRTKX0KRaH61OVZ34YbTjaVfZalXzde5XmfcLEO3Bxgg9U1jKnQL2XoLAyBjPmyZYeEL
/6kepHWPj74zKb6vGyjfzSVtwNY+QDepvLWqtkN3p9RgI+E9nriUxClXGRO3yypTeUbgIwaM4Z43
vrkmFvS9aheKtVPqfEwuG0yj+nurqlm11ZQ+IeRjbNJ0E6uy71fzRBZ3d92SjtrtZkUUd6bB/XkN
Hoc4wLg9oRxmKaBW9KJVN+rgmNOaskORrXupVC8kTjaxTwQtjs64Z+m4qsEfHDQH+hX2XR7qilaO
O/lelrk7p5wR3SELUyjwF4299qBneRuyFyyScaDLrNteSY+ZVIneRY0FtR62YzHvOi7sWDGRVlKX
r2Hyb3QiqJ+Hoh9J5wTOdKEY7XCDMEjJfSNNbUDStZmLVW5Y5XPPLeAHAg/7QkMnvh5AsrxVyL4R
hIz2XRG7zyg+QNwJUMfwGVtkClkcghHRRRYUmWITBT4PVOYb1k/+EMUleRcMCpIeLZiRgp0qLfxl
ZIqIl8mbEDgkhZJ8jxAsPnEOjq7B0Wk+Nc5kk0tD3lnYsoIaXGrQhL08lnpePETIFW4Fx079EDri
3VZthKJhUprbRsG6X89e9Zg6MEvXKpe790E/Bd23KGKQQLkOYBAarBtyMbWHiMsNxe9yiN7VznCe
nVwniHXqab4kcrI3bVcgoejt1llDmLG+mPY4zcEcaoDKihzUtV7pBH8MhUPNSw+bawrezgaruZtt
UKvgrimFMf3o2+Gx48gUEwA9lM9k7jYPrAA6VCtT4cJZcGXeI3nE3p4P3lUiTlGiVonWqdTlZU4B
/Cv91Fk75lU3bgb4xEA9YdhdO03qcNeNp71deNlX4m5QdGqV228Hlx8FQEc1Ue+X0YAalrIsURia
Vu/QG7dPI5t95MPmJDDRGUzzLsedwqroxM8lwSqX0eBy9Qw188GORfuCT7Pfaq5tb8fJSe4whIlN
k0/qbnCUg3RhM8RG/UD5icxo0xvDaymUbNemUlsbdYENguqlvOhsFlsDj3GidwRvqiEJl70s1QOS
KPAZWvJKHFR50KboSOyLhUZytLovWl2f8qBU89Ix++tMujmkznn2pTaQbtByh5yqik5WEh5p3Npr
C3bgbQ8k+cKbT0cBA4n3SxIK56DrtnI3CplBraoA9oXcafVMiV68ZGiDpnAg1aqW8p7POjFAXpMC
1qqVyryd1Ip2Xy3JspImTwHZ3BBtMWpT7Z37dzz4154DFKxpwhcQezfOSGa52TTKJk1a86kBabI2
kvrKybtL6r/9Po3rRKERW6jvYQZkvqVUb7aCJlZjxl8UBRdYFwmIiIW5RyjCcUGIA8plMLcqqB/W
HrWiV92S1O7NY/hAPrG1Zed7040wgeFLeQGREijcLK0uahIHoOalJLkKEkL3tc7NawWxhfwcElFK
YU4XHHLcHQuqdyzmVAmKIrK+cAxS7K9N1Q7R20SqCQ2ZvGzuslzFQVOTa+F7iVKSvZmG3VOel2ro
t3biNT7Xd1H4gxLCsPPB9pAh4Vqc1nZFxKnkTuMy7Lzknja8xm5h176QsdwlaQ/1rLNVnxyE95po
J+zcvVL84IKZXLm9/ZRTk3uhqcH6jLqQjolarHuopA1WFvJVQ/SfPoKUGRIAgWMviMJ0Qm+RxULF
y9aWndToeWilTHLKjgB93WemhiI3qWJYQWUYp4jlOI/oS3T9F4pbibIni4plu6d0aa97LQFv6rRS
fp9i5VQ0GZKqu6YK2ARRWzffLUoHFKNauZ6p6X8dwrTI151q4+i2qcGiodG9bSocsUGIVCNzp12f
pm60MV0nXJtxFflKk3P/bDWzOIZdwt8Tpd26GuejFVK72xZ1WR7pVNH4Q4SK/WM4Nb8UR9ui+cKc
nykKKauFnjckZbGgruwxIoJ31vuNGIzxaIRA2OpkolVEVWZ889KsvAd/X764mZU9oyY1n6cw7u4m
6hF0Th1itulnu09uK6hADFD0Ccp4o6+r7hqyif0oVd1LGikEatgj1WV3zt8KpJFBn5nqLs5GG8tI
37JSGsV1i3qBXmWKVJVMj7thNMu1iBVtG45F8Yi/aj5YuqU9xU79mFN+OjXO1KBK5+GHbpETN+XO
D0A6WTB4CPY9y1NWdexEuASGO84Jgt00Manac/Gk+9C4NzpcnX06O9Fl6zmMWXeK2GzV8DKrxI8k
t1JlzQSgnm6azR2i1Mo4CFJcT0ra4sk0CsWvSjXnopvHeGtzexdLlxkndC17FFaZB6Yoyqtq7M2v
Y1XmDyItzGnFVYQsRWVSnKCbas6nTinjaxOJ8irX0gz/LvU+xAhdZq0zbm8lh7MJSqmV6u9lgiE5
nzlgrMREJ3t0Clp2WeLQibeyjt0/G/N+o9ejvccWwKmhbEsODYpu7ltosummRHQpVk3Uhie9FI2G
dUg2QyAoPTwCoD4BmbQa6aQb0U0iEMd8VvTWerdsmb/qTT9eJl7HcXE2269SL3V/LqhgkHytEnvf
ibIG2eMWB60UpJVTUJnWdKzUDd3d2m+Uthlu8XDQNaceEnGmEze5PppXQzG1gQZqeFNQVLxzILNe
darG2BZIfejQg7ch4Q3fWa/3zYzErCQdUp8heOZqy0g0Wqd0/KlLe7TFqd6v+7oQKAZHJ1u3Cgl3
SGMzyzf1PIc5F89HXOOOelkxtnO/pBPATyI2kK44mMkrkxE7XkF5zR4AoLNsKTIO64vJSp1d3LjG
XYNhZteg7KKp3CZOiMbFFI9jrXL3GNNJW0vwXta6J2kapnGcadNTL+QlkDy08pqS5TEnbTXeybg0
UPTm1g0caiVoItP+bumjaqxymBk3Luvw3qRcfyTAJnoFnOWKPSIT3dmAo2w3I11MiowSxt6ppA5W
1EsRYFdp3s4XVmUlgIFEMmwRiWYvmMA4BeZ2+xBNgqlYcXAktcdS3023I/UlDNM95SHjibpj8jqk
WrKpunR4ps6C9MJkfdJsGuG6YRcsVV2sXPdzH127LPFkjuvQ++gJnY6wo6QtywXhmvJY6EO5tTap
FUOr7AjfvUqMzLnyKnP8pnGmRDtlm9+HChsXyfXWib+Uhu11zqIIsLwxj+T/lA+l65UvjhtxnoZP
VFRYZrr6rq49dUskRX4hEX18tTOU5oBIbNS5rVKv2H/CN7Pu0J3RpLh3ER3cqnNOLD3UEAkwS7ci
5qaVbPpONQNa0Gxa0Bkfs4GuLvWycWd2Tv9k0v/fMiLqr5baq3tphtl3iRbq2CQuvW1RjUGtoEoe
1dI6NDZFXbov5lOsaeEe75G8l6GS/rDpaeETMfqL5hS42Ktd+N2KbEErVsRXNrSDO42Fkc0n6cGy
cmW6jXUvZ5BN4lvl1d5tEqrhVp88sbE1d48yqz/mdhEdSo9UYGrmnYqWOm/uXfwAX7uuKS71uuXW
DRXmGKNmO13eMnmFOq5WAB/nYYkYSiRGOq2Twjr5acICfYmoj6kByLsxqnsxc3JZTZpWbYENwGBl
DZeo4lOq52MeJgct6vO11idWy7G2zb+YM/EB6wi3EYtaXvlOwcWQNbzQbr1IpwzYOMI+UT5HTvF9
lNGyp+HM/zHa3m1E/G/NZlvPzsooY27YlFA4WUcJLxzf867j6EQrXacE6TvtNHxrkK0895MYH2tt
Lqw1LhpL3+Bgc79o5WwODKnJ23e9VXsXcm6S9HWuHM/bpQ0H/ZGYGSDQmKKmrcpFT5C8lr5huHX8
UBXjzVCaqNWGxn2nQTW8iCRXBYxWt0+vK82iqAQ4dFbBx8l8heLuVVigWx7SIWPyTjpl1awZoycv
lPYOHLC4p/oRBhjLbGU9YtmxIME1mbNW20juxqm1kFUVVoJ2HT8kjptI2hs3lW15UCxEXFTkvfFI
8iTwn5kyXBa0M7A5LxQu6pvGerMjtQnCDEDGBsm+aNdoVLL16ISKD6BM/QGLlUpIpeobZC7FuBba
kCGfMtN53LQFB/l9bY8D08IlIoLqDiFoStRg4GfLzNclMUSI/UhHQh9aN48TknZk3R3N5sSLUEQU
SfGdwjPtczQ1KyDi90nYD37bj8p3VRQxl9+TOGQ2JrRciXnklGr4FKkcYg90FTFmkt5q+VwG+ggM
220RKfaKOd07XZld8Uu5jSlF9mKz3Au/jiTBQqIomMuakV1JV4k3RTvXG/ZWzA+ADqLNbEl52SCI
dla4EFVYammSbC1aNncwBuN1Isrc28QSjwXuIjKQAQtmAu4frJNLIoIoD2ZaIQ0OBBMd3B6vhXrX
5t5A8a3pZH5ByQMQNMGxcbpOph75JIcIxbhva1FFN0pYn7qFjKwROqKexaaNL2Luy9c+KlJrm1lt
0+V+R5cJ7bXdzNWXxGX52PVZhv1nRbrNFD53Fm0o6CeNHSoB1Na49/yay3sU5KmTWTeCG7m5D4n6
6tbpMHKbAWbthRexPsh546oJ3xp3lnO0ptp9H9Mu9b5OrghxMKkdi9OmEobdHoeQiA+uD2b6SKYO
Ek6TRo7YmxWmhW3cE7x6GXK5DW/xCIbVNufqMO7nkYVyO3cZ35pEhfUGyXhu/NlNU1wo7M602xGh
w0vEqmlPBO2akedLC1/kJnQc/v1AbqBxG/9MDsLjh3eB7+5g4M2eton6obswx7hLtnB65/6uGZ1h
3iaZXoSwApvOuhyE280YKzNp7iwQz/GOIlHhXCDW0/rAmGbKkqu5n7XwTnEtvlwoquL6Lj80CigX
ymEfeaLobiTGDLky8P/JIEX+p2zJoiyhjQpdUW7SpCZ0beYMY6xsKfRq55mTHR5zdSo5KJ9atY82
zRmW3TLtMVG2KWBH+r6WcuPNE987dxDY1v8lHNCo6uTQqO0kUr9xLjkhm9+8WMN5C2xvXssY94bv
hqI6Olo4zYQo0x/e2joXrLUyaip0fkLEb8RUjMewt6kzh0gE4obpyQ0l381mGNij0nJI6ux8lYm5
CAxyANdd5nH2IObxFStDtKHLHT5SyyhWuto6+54S4r7IMNbbcm73J6i5j/Y0ucsGS9nEevvd7uhN
0YZ6jiqvX2GybS4pwjoPVuG210POEQP+ojOMoDfV8XrqyrcmnB4nt+j4Lve5lcW0SmfvQJbZAX0A
2n87o3xPNjDZLkTEDDFiwEZFij1nerqOO8pacR4/tTjc8QnUziptTkbATmnRJczFpgEJGcSAHHbO
AJ2+MzmGlZ23gpUQCIh8m85tCry487gNC1WuNK9Dns5meWMJjKDEwRjYQYY6DveWGJpoBTk1o7LC
Ai4JXSLKArmpwCO1tSZW2YzMMLyeTjwY5Bi0Mz7M3LlQBhHtUqMCMKuQFdHo+Z1wrW+JneMNKlji
byM3xBaqRgRZjKbYx7LWHzokeO/SteMrlFpjiwaryG/wCrN3NRbrV131l1rfNy+mqnVrOnz5nnO+
igyNr/s6Eiu6izG5+AVzioCiZnp3S6LsS0swse0kG4Kw1uzXOB2OwzzlXxCQRE9DDXaHG4fz3UCO
9aoWCXVLHuyzIzh3DCJO7qWMoDxO2oCeLZcbVEfqmqJZSRcRGL0xDN5JXtHiQwQYTmD7k115Mg0Q
W5K+3Tbgb6XuRXcK5tudsJMfsNjsPWSra4Oq4iobnEcNZh1+NYWlGjsD1dABovIUvpvDmO61uHBf
K8ul+UmFvNGLN1kbNoVms/bRsT716ORWmmNqfjxyYle6JrwYnLa+cYrpG8d6ZV0iOVmfajSriuzx
G9y5UN01arK+4/S3nMFeCybtqg49dp8pvcnp4aCwS8atNsfl81xlLRRiU+s2dVI391kHn53sjim/
myt5C4ct5OLWq5tZGWvCZyLFN3NQ51Woar7ME+xsRnafxgWWkcZrWz9kygZZLOpvQ6bezZ1xJzv5
CM5jZ5dAfcyuelactrpIC3uHnDHaNbhg49QYX0ptmi+TXh5CvIEb2yDGwIxrMwi1sjt5rqrLonSn
g2ZR8xk52+4bHQl3U8fTSkssLfDmMrpKxm4bIV340XgdxznYA6c6MMAou4Gh4IBqT1p6WA2VroPT
OM3anapdldMs0TsPu2nDeSs1vWCgs+ZHg4bx0I7IyxD2M2vo8NLX4wHdXbhPsnZYG31qD5sebDkt
glQg+KoOModAb8U1bogJsRKVWM1CW4Xw5BqWUmb6sdFZBbcos0QniubOx3CtjUEe2glxFKF9ZdgM
23pOpp0HEsWfh/ypVlP21DbUHtUcRwA1msKnx1QenBi0sCyA2zdYnFuklVHLyMySbvJzA48Ycpan
QseFwcs63drSSdAMl5TEEuIUN9xin7RcI6wpbnyYnVzToBoGnAWKzYAj4miSgfpG/JCy0nDvrGtA
7ac4lMc645WihO/dtXbiEze50A82EQzUWZroac5yzn4oRXGHklExZymxv5BKXgaaiJtWkRNPtwAc
kNJx4/KYWreGwMuNAp6F3Ijq00Ygozcuo5w1dDJTpoy1kXWwZhxXUX0YKQCvQrc89lnYfNHaWluf
VKqrNMRfwa5T7hzsN+wRjjJt1Miyd33UBwPGK67GHQIUuoRy3BBSfewLuz9QIWQNj/FtIVS6lWlq
XfAOS4x5KTFBWcklBbL3o4m064jGJ3uIoRNTPLG4B6yBL3w/FYjflY7TNMAaUkKlmvjYyFzqJrSP
/CKPx/WsGj0/V1NG87IlA7Hcoyr4OlFH3iseQBE2vFy0mw7j1uWA5Hlr0zv0C216jXXFm304GGGK
rATFhI8lX0WwQkxWBT5fNw5T2nZPhL/UF9hZBCnLcX1Lc7tcZwomRqR0kg5AMnqg7hPlG+ULjs9K
FnDZ0S5heuePc5jKLdYuhmuTvLnSinxKUrda6d12CgiE0xnRXgPlIyugmSP0fniRx8wkXjuNMQti
icbi0MMhUmv3e5J2yqqgGxFuBGCYiHNSm9WrxsxT8hTqukOPhr8sta14bdFI4zxb6NcDrVfKP0jq
hqSnJjQhwe8qGyuXbOtxK2ed1QfV27CtpZTbWM3VHZZIGnmelv/o5/KQOlNO4Z1wFzwbyjUrNTo0
yabMMRU/oRuqDwQsdVjhx+GTiMYFVMS2dAcxCGARsqRMzXROmL1fEB9kt42KUUqbfKxhx90MrGav
0d+VnwH7fofRoNo2VEQB4ERUE8UJcYO/f1E4WmMGsD1dgzAxm0NhJ/p0Ia1ZU/1fFBN/AEz9rm1x
+Rm2ZjiaaRkaLCc4XIsvAoaW1kWZbAyaqc6mGpwuXdFcCV8GUp4UUoNqMXNA8+IHLbKt4RMSzoIj
9fP7daooOthryyb98vQgfnmiY4Psu7K9ZJOUikm8IUVYc2Ul6BbM2DHIBFYcr35GPpEOl2oPd1yd
a2oMOA5Dn366Eh8jr1a9S63rhfU/DMD/SHbzZ63Mb3Ka/z9lzv9B2Y1mg675C9HtW/4NIddvkpuf
/8v/SG40zfuHfiLvOKoJswxG8v+T3HjeP4C22Y4KzsxgXzrxpf5XdeOAetNAQREk755AWKdx8r+i
G/UfiEMAw3ngIxDmAKb6j0Q3P8mN/5LcKDrT1kQt751Ia7+MtHJw4pw4Q2OvdFWyQzbsIMrHU3Tn
SGSYnSethPAkXXnCZ177aDhlSqeYJtgcudothMfqcCL0HJXUcPf52Fic6YxiCum7d/olp1MXMg3x
Y7FKP2kTukXJPtBiRQKa3yX70UGp8ctj/8PcXWSF/uunLGieXiFQV5g9BY5cCmslU7cmS0ELB+YP
JYYNYDQcmjCfld7PMKkcI5o1FJ5cLc78Ke7rHxWM5S9If5p+1TcTm3qadiH9U+DIl2Fh6S8j8QR4
dKX7lXedY+IxylMjcyq+uTOWdn8aiuZFjp277VkmnvrBNY9znDmHv//E39lg//yFS+TxOHZC5a5r
7emK5s7KREj4XTdLXA/oWpVXrif5kzXPDkya6JRlX4S1M34i+/t9sf/Xdy+WxMkqu2ZEqbs3jJnr
LheWl8ZD6zJMtDc/+Y7fiWv/+o4FKypEFGvZiP4ZXMb03TFk+Zq0inrvSCu+8Kpkyj/hmeq/gwT/
9U2LnYT4A4NQzZN6gaf3Tk/IvWvDVqU/rxOxKwdH7kjLMgrfVkflNqeUdp1xfalWVhupjyAl1Edt
6N3XcYgHAPxZTZmwMz12phrzxgrXukSx4WpvnBK5v0+U+T95Rqct4A8T1j29n18mbKXGsUn+aRfM
iRUgQzqYmvoJ8O6jjz79818+uifsXA/l3AVydLDPlqTV15+M3I8+enFEyLq2NKlQd0GoN9eaGt+p
kI3+Pik++mj997/aIz0xjY2Gv1pkPgpjvIws0v9cyP+wonz0yYu10TGBpcU2n3wKB4kJ+ZTlZzy2
jz56uVbZuEFM4CGBrqgbWi3rXO39s/5qZyGezHSimh13BI+VqZzE0lN1+ZNp88Ff7SzWgILQJZgO
lgi8hnKenv5oQ3Nz3l+9mPoCv/lcVnEXVK73WuWpH9nNf3RM/edcX54aS1i8ZmqchrUivZVdzo65
ojUuHiBZRO/n/fmLWTn1CGfDgu/owJfHKwtWxjdoQ8WZ7/T0Qn6ZmQT0avboMRIL6RFcM1FkwV1c
nflaF5Oz9FwqIRkcaWrqIBTGTdc2n5xoPxoxi8kpAPIRG1h3AV1sP4pwgMxmc3/eM19MT8ENFLpB
2gWOLu6L2vJTddie99GL6emWVUmrIOmoLXOvVSPQU+0nD/s0oP+wfi+TzGclGQxSrFhUaKA+hSf4
TthmHqW7YT44kZXeRV41fMK6/ODxL+8x6K6qLJ6ZVWPR0u/HbCLNT37HRx+9mLBmr42RHhFXbJCo
hX4WCHnin/X07cXmjNgYSq3XiiDmYu2iNwBgc94nL6YpbkkTRAsGEtVwvnTqgCNXv/77R5/+uD+9
19Nz+mWKytgMyTyr6S7GdH0MIIhc4MNyn3hJs6YCpuz+/j0fPffFZE314STcDlmDpczXdgjNoKfW
c+ZbXczXuBxtUAa8Vb2JH+zwx1gqn5B9P/q7F7M19CI65joJt43eylPg4FMxyP68M8ASa1qXSY4l
h4eCcpPiWh3ADTtvKbAW22nsIVTVapgnLbBPbPn0pJMBq+hZb9Na7Kh4Gg0Ig7YI7Nm9yOopwDN8
3jOxFhN0QuJhWgDPAowb3dq2K2KSus9uAx+8TWsxReMRmz5iSyaSR1ar3cOf6s87hVqLOSoiqPnA
EkVgacUXrzFf6zA782kv5iiAaL2cp0kEOnazzHXXrT76573IxbRs+qrCBcyLRHq3qfUXV9pnDsDF
lKyIeKLPz5rllsbeVt2NkHef/M2nUfaHNctazEmFcFTi1xnbAwgqpGAhByPOuetxjPNbVRreUVAg
99bJ0CCvo11tXmuiAQnRRdRghRyyflVqkfXcu5P7ElP1xPpiG35G/MlNhXUVJGVSO99ikiruksyz
d8pkp4+qQKbrJYjNLVwhk+YN+9noFD+yDBLLmywP+qGJd3WMe2GVqFrx1upmsRWk9exG3ZH+pMzF
GrGmSVbgWNl7TaT9SceHc2+EfoSnodadhwly7iYk+fhOkXbVrVQgUHd6B7VsJVApnnfCsRZHBXXI
kNMPbFZdZK2J6fFFa583XM3F0iMKrWihpYgADMQdwYZ3UILO/OjFumPMo2KPp+EaJvtMz327ys+b
COZi2bHzKOxQ6otgrgmrp2b5Gjvqec/aXKw69PcKm7AnESBXxfArQPN4YX//yWz482QwF+sOApRp
xsssCO4OLyozOeCFP2/PXkZvzChEEIiWjJF+pGRvuqlPVspnxPgP1mJzsfTEM97hPmYWO7NOX0Fe
zCI8c5gs1h7BruRR9+Nl9pAmwQHo0XTesmYu1p7YQPpW5boI+sjdTBMc3fyzzWkRIvDPG5+5mJMK
MZMNrQQRTHCPv4VzjmTHlPQg59B7yFkLzFU3uzS/MRMfipTbFHiIz7JyPngdxmLWktiWzv2Qsl7H
ZAaoBt1+RRr5ebujsZi4qaihkVLf5NiNXnk6jvWZE9dYTFz23PgUssgLEfmugnToRcZ57/rf4jr6
MbPKgmGkmcmDWmokyifjmQ9kMW1RfGR9nrGnY6K5PvnLClGdt5QZpzf8y5EevW07pWElglJvb5Am
b5SWveWs1cZYTNpCQJexTn/2NJCmEB205sd5H7yYsq6jzXNnjTwPDw+kXuC8+mxefTSyF1O2Hkqk
pBjIApFeIizHcys2f/+jTwv4Hw4ixmLCaiBxRgZ2tzdQFm2wB6ElkKLY0uyarmsjj867Dy/ToxBv
zVbc8EbdWBirLBxu3ZSwu7//CO30iP/wK342Jn4ZL7pS1ljyIubmPNubzCHdkdpKSH0vKXDhkTyr
11I9tGXrHCakHdveorknkfi+m15jn7fZ6It5XJMtg5oRmSsT4hJ1G+3D5NPf+MEQ0Bc7cGLU9VgR
6x0QUn8zoairtfiTC/TJfP7Hx7eYyVHWt/D12ce6MStgiuVpfgVXUF8rdgaXmO6ZuprtutnU9qlz
NJJq3ky1sneBxNw3oAheZGKXh6b2hO+Rz3PjKGjzx5FH0URTs1aNvNrMZqQfK8UaCflow0/e/J+f
irYMq5lLZUzLHusYaEcVpI4WYvgWjv/3cfXRpy+eC8ZxAcysbwJb4YQJztIa1U8W5tNH/PuI1U6m
/l9XOG3sdU/WbhOoSuXek3bcHeLSNr41+KHO+uv1ZWScBIzfOAVvFckcdBesZmcPxsUaSkhgjl2N
46DRuRvpfaUNcNYL1X8O0V9mskxIl7ItNqyiwyNOskO8Qsr4ST36z+9T/9mT+uXDNSJFEBdnXBWF
fanO5b3p9mde+pepQQg0cozszM9WYnp2YQ/awn47ZxzSe/59sORRo6emZDaxBRyGcOzQrGKTP+/D
F+ca04qtBu0ybpCmqh46CKLrhN7bJ2uidvqYfx/ourZYFBsJNZ9+XL/HhWZu3DwDH9ErL9JVva3Q
exwOEzW0MM3Ui77QxXViWNVaBYq57vVSXtBf6vddmrg7Mi60Cyx0ul/C/toRx6Cdd9Ze5rFyTx5J
8pY9OTetESC6ysgBVrVPnu/ph/7pASwWkbAFYEwegh7I2ZmQ4VnYLrD7X3eWm/hKRDQH6nlitf7+
Nj/6tsW6UuDkJ6lC1YPWE/0VHmf7CDbMBOnpisvYNk4t0tGZPknP/GBC/VTT/DKhZJzUCoCmLgCp
7x6glXp+D/3H//tv+fMaidji92Ef0nC1B0sz9rmX10GD/2YfDWrryyEeX//+FR/9gMXBKlZbRZQD
PPCWYK9VV2RvyVCet9r8vCP98nCs0SboN+Zaa8USg3L9HFbZeU1ddbEgEOrk1UnJFU7Jt676Q5fn
PY5lvKblyYreqMtYLYuvnACzKzep3fOeh7pYCbq5m0opeiMombldVxIXFIO+O+tFnhIYf91Pk2K0
aNBxOyuq+oKS90qkbnDeRy8mcDqXbT1YMUKdssN7qlL0vyc+5cxG3TL619On0AajyTCJ9KuRS5Xf
1PLT9NYPBri62KnbvMOMpqZGYOReundsLtuu20ebvtK1Q5YDAi3wf3xPORXfN42dBCUg+QuvrJXt
NI7KRuBvOrBVhp+d1T/6gxaT2oCODnohP7GnkQrZg0gRPHT7v7+qD1YMdTGdI4xOlaeneABaUIar
OBr6W6ef1S+umeSPf/+OD1ZYdXFjIhq7GiaFnOpSx5ncWE0Onj2voJGg7jVRbyM/0dv7v3/Zn58W
orPfh7WlydLwILIFso0eMZIFYZd98tF/vvlp3mLfLycL8Pho6wEz3AtqG+q4rqZX2pxEGGZZyc/7
BYtZb+izBb7H1IPcMN9Vq8CSXp61CoJ8+/3hhHoHGbGL28Bzh2qPYWnejBqs8r//4T8LAv++cZPC
+PvHZ+YIhSKbm6CawAQf08FWHguomms3VtAjxanefvHCxLjhypccYdPCxk49DTtbZBo37ezk5crK
Z3k5TFK8a+ButzKM2qs+LtRr9uByS+2w2LuchtLYi7eFW4drWtPNmkj6ONr2ZhlvZ1saxz6FAVXa
XrU1i6l6EniS15Bu9ScwjipEhYykmL//6I/G22IC1VahNDKNQHFgLw90aDVhrJ+nNAF2+PsDLVuL
jEX4TAFyk3Q1QhhcEez5WXv/54nyD+9rqdHrRy92CQz/b87OozdupG20f+Xi7gmwmLm4G4aOakm2
gm1tCAeZORRjkb/+O/2+3wVmhJEFzNaYaXUzVD31hHPaI7Vg51TSERoXqHHPK36PPTOkLAiMgTVb
YKdbsgXelhiftLTZ4qGRwzlpU5R9V6xsc0M7aBIYmSlgHGxNsyucRv93nTw0Ov/9IhTYOhRDeeNe
A/Jy42fX3kV0TB/sVf+8AMK//funWwvjwZrOeJYUmtjDvWHWpjHaXTv3H7UKvvOIvJWybktlrMWW
y73kT8VDhX+OmdD+3z2A3pvlAutVx0BiZuxNWeSfM82fgN6XH2Wh/nntZsrh75cnA8wwanVq7N3c
V7tt6Mz7DK3D0ZG4TeindJ9MNTRf/vwuvXMv3vYLWuTBYbz525FJmwIEtLmcq1UqOsZZz//8J/75
cCW8N7dbRznW5ZXYjkWpoX1eXOu5NlTxOOgWpNxFcTifoVcgnSvCP//F967gmzXXLWpjhtusH4ee
GZtAlsuQBrXqzPjak3pa63Z7xNQsPzydXheHf3qr36zCxTTo/jQ729G2Z5A6SdOjj1j0/CiX2S8i
yolJLCojPeUmJcBp1t2wm+Yk7KDnI5rZrLNbjm2c+xhf2qVCIySK14UpLqxh+VzHelnX39KlEUGr
bePt7CJJ2enWMNxcWXbPKMecO2MeXOa5YQDe+7iH7hBcVSF0KW9HcFVe1jFthmDrE9hrq7OEDu6k
0F9TFWd5/jJOWhuZy2RfiirxP0gfvXOshpX69ye51bJEt2hcOlYeb1+4+WX6u9c2Ww+sOtNeeIvS
YwN+OlryyXi1APhcnGVD89H55bO2ON19Rr4pgJc/hota1jhndFgL4TFlv8eJQdI/Py7vLRZvlvyi
A20xOxytnevhl+LnpalF+kG0904E87bfklGclqPbPB0nifzUVJ6JXsoaXzqrIfVrQCP5Vz/ibfNl
v85g/BI1HYEIXD24CdIv8j0f3Mp3LhGC+L+dXHC4Mb6lqumYCmtles/cADzbcH7/3RrxtglzMUrD
b6dhOrYCC2agBku/Hbse+gXs/rBqzTZWWEpJKRn4QP98xa7h6T+8tFec6V9PY90ymhIa/HRsNLf8
YYqsYXCs9cpQtcxq13Xl/yyHRS9DTdbJeW26tPvgL793Na///pdDd0J7Keg9fT0yhPOipHPRQG9/
8Nni+nL90896s/j56C2VSrPpmA01ujy0dfN5TGT10+qmepfW6aSiSfeTCPmQvme60b5sY7d8Zxab
Jos/X9r3fqDx9x/oE5ZaXq43zLxmX+crbpOy3vjRL7x+yj/9wjfLip94s5lKdzxCaSWxa5bnAnqY
EXWeoJLSD1Z1cPq8Pydz0UfUuprINluavpqmZTgd7uYH28x7wZz7ZuEg4s0yxqsaOGijFjN/IA5e
L1fCbnpJopU5mEPTFh2Yx46VGuQKqIMVKVwGo5LxgCqqF5wbqcbXpOg/RvWQMTfvrukHxc93Nve3
zaQoYpKmY3R5n3p9GqTmWEaNtg7BYlTWB3f6zUza/y+m4/P++60eIboba5PPxyUh1odYYIzIJmwu
gt1Im4LK7J1MTDE/itVbVYzAlyNGNmcbzImMmzLNoDIUHUIfTUC89wJc57L++nZVZbcA06FaOMt8
e+0dP3tmjkoUwdQr7ABp+zkjcxQxizuFDRZhpmGX2kZ9mwAT++DReCfmeduj2iA+mu0+Q2U5fhUQ
z8oEhw4OA8/9YYzufhmbD0qW74Q6zptFbJiTQa2mJQ7lBohxmyaoHKXOCL2TItLK8tht8/SDRfq9
x+nNspWi3XAwXImDUa6YV7xtOUH4Z/eexvmDx+md3dJ5s3htcN+BafT6QRmWCNME1fZoeM+1TScG
FdIk/lfrk/NmfdqYtcdi09b7YjVDV00hKJkPVqd3lj7nzeLkVj1oH5jnDFUzCCqOsJk/eKbe++Q3
qw3MjbXfFgucnNf2RxDOZTT7UJP+fEneeZDeNrLSKSzrOV8rjElg44LSuY6Q5X1v3ZKQXw9pBZY6
rt3u15//3HvrxtvW1szqO7MuMJlQfXb2A1CIX9gg+mcHP1GkijLZ+/pQhTnaXQxRdOEcK2UWe+fK
pp4BWSUBdsGP1ox3nuy3zbBQ7Dxm4ftlr1k4EMeNVaKCz/1RveOdjiPxth8WXFa9ZclQ7XXd1PAl
XcNu0+vRUqg67QEIqLzb61OT3Guc4stdN/bz70zay0fVo3cGOcXbttlqpYmChClEhaWNAOSKYFrn
YADR4CRr7Dt3FZKAXjZ35rIeaZKMKV3tfGbacTxEhpv+Jh0K3k87j3rsSmSDDeOfyQBr1YkMXJ5A
rD7IwL/3IF4f/78ER6aNrsARLTxFcE1RiaKKWc3cbqhr5x0Upm299Ry4hR+8r+9tF/abJSfXsR92
W1/tfavyhgiAk/4T+lT7U9vSkRMkwwYhzFD7p+272y+xAHQDEAcx4iTmof9gGf9P+8U/xDSM6/7t
V1eeBf9IZ1QcOYxtYDZJixOs1CLC3FH84NiT7p2yEEf67aLNvxrDtv0CFT7IGpke3HLqmmis0INr
llHEcoEm44BGxXCG4nbXmJ355IILYwKOo2ippiSDuNnJ51FTyUOx6uQCdSVe7XZUMvrzK/7OHvi2
8bDnefaghJLmSYf6rqg7d2dOkr7eASzvzTxN9km3kjqsnGX5oNT3zntsvbmKmjaADXY0Blo2tCUy
hbkezEymntMml5///LPe+Rtvu6I7/Kpa263THjeZCl0Cvhj/mxWJFfbpn//EO7vg26ZhXFGW04/6
tHfknGNOMqbjZlfljasyGGlel3+wCF9fqX946N52EKNV0ZsyyaZ9mdrfx9VKv+VKek//6kdYbwLD
chuLDh7nvNdrMz+lY7OBeXLbac/gVHVvDev4wU1/71dcF5K/LBiqTqAzUX3d+y5uPc/GOlnEf/4N
73309Qb95aP9BppcUqT1PtedqJzZBf8XlwDrIH1t7/97kf9PM9X3bd6Mw//7v+/c4rf9razCjSq1
ZNxXm5sctqqyL7ndpnqgK1s7lLXrfFTaf2/zedvuiiU9SQcoavt+HoCDmtq0xSO2qDOgki7GfuVG
U9MeqFGcvO5LtuGl/ldX722ra2L7AjF9X9OtoPRjjtDhAJpq+3f35m2ra2Ih0yNf03Db5e0mq++F
vn7/d1/8zRPVaFjCnGZu9ks6mOyYSj9NRf/RDXnnoXrb7prKroWXpXE4xowV9lVu0dycffnzV39n
dTKv//6XJ7YtdBxHGUe+PJ3dy2YB10oHy35APCBe/vwn/ss5+Yd1423nq6sthOIO594CP7YTbGYx
ZSEW8xW9nFMeM9Q+z0lVlrEOu/kWZmpxLrGLQe1lUCMSy7h8gRyBh+/JBExDUtLU7tpyygFoZe2L
7pXws0sfJWhTjmVg5pq3qxZkvAXwxVsorkTV7pR/17vV30lHN8tgEP72yrAFJa+84IGITY7hsIIZ
r9fxi05aJG1t/lWshdpZeMC+YNVUn4xU00ijGkU0ZFdQVY/gHaUfmsxMy8x9OhnlwwQui2GWajsM
ZO4G+SVZEz0AxJzdeQpWc9I0oLhhLucHackZPwN9NLdgRwUP5OO8rQCqQW1TmtY9JIu5P+VTIJK1
PE+91nfBYhc6+FC+yiEj/XvL0aEJIfqVT1XbJrfaVqmHRm+0IAe/30CMXa04o3E3DVCF6Q8GBMDI
o6fxiZJ1tvfbAn2krEv93gFjv8RtZhV3dZYWFxsAxiEZBuiF2oCU43ok9qhFgruA6jEY5623+yGw
W808IHpJjhzK3cgHjXxIi0ytYZMO6yt+N+OU15XVhj50czsAbr944Ywuw/lkS/DAixprSi5bI+9h
K1k/k0mgOdWvsWTNqMNFLVaLXlDO2ZNt1lWxY7GDxZalhsOWqht25FSYKcHU1n4XegJYSDFIH0Ba
5ZynAs1Igz8zNGx76YLS8AzQyrU7xvBvwT+hGzuQagLgJ83lsUCwDIvc7ki/18xH2Tm1DsmYXiPh
6Fdmt/eXSs3UEFH8BnmTbCZksrEoI3ua8npXZG27PE6jAOSoeRZLwACZPthA9GANyob18Vog/IwE
enHPyzCJ9ZPLD3lNutn7DsOLgLUBc3XkTDjfVq5+pffDFtlr2VyJ2Ka/pAhml5PupKCshmlm9yKU
binwqpPMeqnKtKoCDN/dkyY1++LhpT6AUuoeN4UFYDYQfgq81GHnAU0PSGQ7O1rpaY91nGm09gsH
xu/CSIYrOhHkXFD3ixO12yiboOpdNBbu1ug2pCnPCgasJXkw807UlAxq++ApibBx08QZ42s/m4HR
pchhcqyaNwtzUmHbKU4JkEtVhZQdCdRvHApNRh6imwJHlSo7ZBsahWSwpkM3mskSFmnT73xNpJC8
7VkVeSAn0NRrpQN5L5Zu1zmeusWokB8cH6Z+V07+rnbUchonc/WOFhVsL6qkJpzAm6EEB6Ly8rvc
1t2Lb0n05D6kI/S3QxquLf6jALRkdVC2XyEvUFu3S0ox5GHfl/lP7MtJf9ugUZ7vVKHNP/JUwZ4F
WteM8eKVPyuGdU+VdHCktuvc9GfDgZz1PIz+b2zMWR017BJwceZEZdGg584dbtPioC2r8XrVEt71
llPc2QYgy8V2MMy2a7pBqjO0FT36lEvKkkySY64v+zvSYfITX7//NafeOO81SvYP6HKqR3utgHk4
3tKGYw2y4aonxysgVnFsC6e6VpnkyZ7Ulcu9mEh+AdUvwZZDHeLxUuCeNOg9hlzFI+V7766FHxmn
9ao+zxbHHbKSJYYoHr4wzVNAfZWP8aKFMHVnTxkV2kEiX0AjcapEDlE4nyTxmysvjEqDTVdqfsh7
gVDX2vRPJDLdGBJ0FlidhmsV6roDOJ174NCQe2D2QN75+JNedVlpO8/rHTzptvuTnhHCrDSrf4jW
ZQ0AI1cEzOs24ZyZnDdFPd/JprV2iZO2kGarlLXfLT0mNdNtjhut60+9aBvMCps6+0tXftKtpYkd
yLq7Xnf9glZ6S6igrPtbk3SPa8trV6NbdpDrrMCpmrgv0Y4WHL2YWL8S2TdEXsFUzslNb3nzL3/O
+mhq8cQs4DmjJUVIKQvLrYPRLNIlVh7WSm2wnTDV1Xw36P10MNqueWgL0yD4ZeUfscta5q4t2lqF
WELXPV6aymQp2MovHkK1RzTOVDh8t9VDs/UyqPcQKZ+ybmwoGbIiBnmaZPdjxXhUQC92EfNCrRFA
mT7ehi2/xfgEw5Skn/tkL27/e55JZ1DlpVVU2xLrODqdHRgw4dmOe19DP4LBIoIE7H43psFs0HDj
mWnLZgs3R/Mv0vdMQNBd/jx6NQKQftZkODlL+4S6pjtB1rS7SDe2gWVxqrEZta2B2Gua6DxitaxQ
Kk5plt3bRum00ZQXGgqDTFP3VrZQotpsJAiMbtY798oBbxZjuO231MXlzjfOFFtnmFZWc9lKgMdB
gdP4vt1M5icS4d8roc3HDEhUF+jwQokAcjOGGdhfBvIIAPi2SQX9jA4DqY1e7jWn8F7oXqFjxLX7
n6uHlBFOgfqap8V00qYy/e4nibn3/UI8ym1Ftmani8cYYcEsgyvHNNiKxXgFlZueMKMbr5kFKtMi
rvg8Lk4OBlRakV8ZLWn8GfWt43bjrvLa5okSWr93ktE8oN+QO6sV3r5pCu/c++TmPRcKn1T4wkaC
N/ILeIiFUbXLbSsRun3y/c2eI2S4PBsOdobq4Dl2Ca6q9Bbtl0MDXaT8VI374tr3hdYcLir0wPIT
2OHyyfSS7rui1/OcguV+wJm9PrGkgntNhMAL0fk+EgDWRZbfKi/vs/a1tE08LDO7z6wPY+CPRnFT
jOYYmRqS9cj1U+emVGpBldAl6sEps94MkYn0u6qHvZfLavm0GqraIf9Ok7hJlfc6idKMsTwn3mkp
lvrctMRkAYsUuuE+bwHv8/+aHRYrY/g05qsoKd07+l1Z6O0PDU7h13GQ7udxcFG7oCQ69oPGgHCj
GecpYU4eRfhKuY7Wx/4ZcrXnkWMDxReYQq0vkJioScBfvqogkDm9FCBqY6yAOG4aQJxOsLpmh0C9
5YlFEyXvU8S6CXC/yd73nb8yBd3Ls74kOGhgTd8pMqbNLrUsbb8ZWr8EC+XsLszaRO0n1ylPTj8/
T61nRtdq6UyOz21vGtstTLDPjf1DF/TiMVnYWr/GVKZmWCSDDRfRbqedLjgJ5mLxLhrR/FNtMVI1
6UbzJC2tnnY9xp1uV0qAUmni5gF8WLgAuFpxo6uky3GPdPRvBJ3XMW49DDDGQmVhhoiyKSm8E0Yt
s/gFzzvbEV+RZGpx5pwXR6ttFFh6gdqUwW549ta2N0yt9fcDb1cbGqjA6v2omX7oWJao48kXxUYn
WJ5dXB/XZ0HZhQe0wLEb+OZsn2jga7DN96TQnE77kZtKy6K0yohkNS2ZL2CftEjL3HIOCTzzPDA1
IcMa5ElU216F2ZSWNdisCaKXkIE4ubC72YNDbTubY2Z96cwcs0o8pZtl/0o7oGx4SaAxpplc7lFZ
+k+FXA146KoltlGE6ltr6Yx4k109WStr+TZatEQqmv7cyiUJOs5Oc2Nowvyir+MEddMh9ltG/SK5
s16gjyiQAgxtVRdS5mQ4tKF3KZzA6Lu71FjprzO9Oj349SLumior99Pm7VJvKF+rfpH7ZVXJLfEn
b1JfTLFdrq9Q/5T/mQZsjMFmN/TmoUsH5/uKF2kK104JYz8WFhajvtOkF25bIbh8el7egiRHg4wW
qwQPejVw7jJcNmHL0fvgK0bIMq1J6TABtj0HnAM3g2gtE9qtmsY6vU0rSMU2FKt4JX5aYt+XNt18
TDePu2Eaz0btyn7PzN3207YdJD9/PkAK8z/J1X86Qb5JunpqRCLjOqhPcKjUyGHa6gxnu76FRDvt
cuGu6DiM6WQbmfcyLcVghrKd5iOliHEHqZUzz8Br77qb0uHwDx1W7utkv7AnagRVhhxEFoI4YXVR
cIXlig4unsrV7SE8a9WFC7LoB5TSTh2aSUoNsBzFfMOAHnhWt6pqag4mMAUjAWOxo0G+uM/LtvtR
amZy8bvFulq5sC4F2WBpqFYSgz4jc9ymRwOZzHOWqLSMcKX1UcsO8NINClg6uY/l2MDJp0PSs74m
taV/4sWbbpqBs0GQe7QAjchqeAlnw7uZlFNCgofXmSD9gXIeQI1Yi1O2bBqLuyjZGB1SwWVhVp9o
IPCfkIsvjxorzOPiJNnB1VysDtKzaAdFubTiok9sHi7XkVeOeHah4H+NQLurOnDZMq5xef1vW5L5
X6XTYWpoVa1+95Xt/4b0uOA6rhznxsgt170kzFSc2wWrJQMyxop0prWOYP3Xz1NmsPikkoA28H1b
JbG5tfN3s9iMQ9Xm+reems5X36ajuofRm+06NNm4JAbxYswGZ9bczXemjSnPYqHLcaczAnVdGZaS
5kiZBzQ1nXrpgUiXw1b0FKvG5bnxWoi8trk+c0R+ThbmlKPULcufvpzto/RG86n2Juu2GNYq2nJz
5RZWLU7DdgUWHGR9lzwuq2MjjmY9vqiq0KmC2FCoA4KxnmB3sY4y9c0KsLGO7aPdOrKxtT6evVao
B90x+0gxy3apOKMMQWaLwoYZzDE/ai3zmt2YdZUHdZk6+m7x5+ZMixgFFoIC1KhZ8WX16kKgu3Pc
l6QyRzNcyYSAmWaSLdAwt3RHkvl0wtR+pT272gjknZvm0rHb6dcjn+VZxdmw5nIPZx0OxjTB9tdG
gxgJcN90O1M8W4JV+haBFswQjsutLlbWwqKeaAgz1ddEt6tPMi/Fua3q/gReehgCLF/yTmNK5zx5
6BJCIx/cOnZrfFYSL3xJ14zbGYGbaultBhOZe1+o5GxvssEVb1v3JhJ6O+xL4O4B8W1+RxNP/zBW
mjj0wlA3KbTdO3hd+RNdwt7EhoKHE6WeWI9Lobm7wXLzT31ObBjNnG6/AWarbl0HlmdJ7EfiYvB+
uEvRPujFApZ6XqsXtzHxiYH8ah4Zuehi6Ko9ztfcxFlA5xvQKGoDOVMMQ5EE9dIiUxRa2n3y6EL8
yThPcqYQnRdRnzTDjU/0fJpXWROadtWhR+AA/Hr1fvqJnzzashvJBmCUjKdsNY8lMnYRll0tHhEr
THejyJHDc2oOXCCgX4EOuF/ZnYdnw7QQZVzrCfd+o6HhwUBu3Gp+gfuyy/RuCIirx2h2feugcZoz
YvS9cKVb/OEA7Ce5W4Utd6zkYsFuZBmQpdPG+G2mw/xMj6FtRvIqwVEWDUzhAD08BvM6/7CLCjJ+
T7E9rodixV/vyvWLcjHK02BFikbLLDROm1SvnhQc8GeCNswtqbgdjdH4pfQZS+iYMTleOd7c7Eaq
i1gIbI76rkr8p9zK7Z/+NFZnkC0O+t9cNo9IMK2nFjcFMZPqb91u8h+sbl74Jkvu/8BZ0EZ97+Wn
fhvdHcN9hMAFFqM06JsqebX1EpNgDj1119JRXh2hqg9l3NkNLjWqkc5n5jAJFUDhqd+I95xDJ4aJ
s0JpxZIU+EUr++qpULnbR8Y65s8WmfYiZhnEwAEsKyHWNEmOJEXFyP1o5pIzhTYNWiBbAy1Zondq
5OCHl+eqllj6Hf3u3qXI9Dzfdxy9hngmU/DU+8o4FNk1Bil70ww9A91jYCermRNG5MWNkYrtdZSW
/VwO0ibR0/g5pqdieEATxwoHwX3lP8X68YRAIL0MctwuygJhHsDwXo+zWYMTpX6yMnRK7BFxibo7
Ejb5jbE4NqImp3C7yJmdyolhoJiPSEjZ4PDPXKVg9liLqFjaFOgFVVY+iRawi+FcnSpths12HZof
WDycUOiN3p9ZDJGL5aNjiighfbFfS6SYYTmk5sFrtPGhkUjIAjo0vAP6Jgj1/taa9ziztx0dNdZd
07g1gsSB/FTbZroT6GsvvrYGPTAB1BPyWaW/BitjaCFzCcnBZUj+aGam8XkGp3/T5O0AX0+vj2W9
NtR3svxmWxcHaVrS7ZymrOgb18vjOlv6uZ/07uoPFIds7LqSZKblfq8kZW/eAUwWZAFWGg5GGmmx
gnC4V1u1ET+0LcuNRwt6PhEzpLnvnjbL8MJFw4zaL+gIOIZtD8KpuyclNjbN0vaSYHXy7KVwJiPn
cM+DPE1G2t7lbUN6IZtqnaFyR+S7wZRefgSU0tyyqTHcKIhvSMBRmS1iO1M+ZvK+Mr47/lifpO5Z
J3hK08mdmINS1pZWISl082vj8QEtOmCOMUSykS1d2wq5aareQUggjq7NBYHAVt82NZGDK1zjKQdd
QoK0M0QX8Sj6R8mz+bW2faKMlnr3rVZKDZsT4tJdSYvta5X0zmdsh2msb2L7NGSGe+RQhgCsFKvi
HtnbeqQbFK+tLGd6M8rFcml4Y7yPY5u8RTnQxNOypTupDeLXLJf8vtC85bQ6Fanqbkznu5J39Bsm
GCSDKY09Lu1Xu82cmiOOqWllpWLWUSFpYzbA4/zOZPFRryszAIemH0YAyxx29TEe5WgT4c4M6pn2
sptWme9BJvhfJr7TQ996w4OP2zFwDd3A4Sm7A9AXGTuKdcMr++9eUXpPldSR8WVVJyO6IawkLPRM
/zz0Ur9t/Q1nc+f1J3ZsdrXBNwg+ZGVNbWR1xvJ9s4V23+fdioeY6Z649dMkojKS52Gmcv/b7NLN
gt4gtbyr/zCJHZKAdeRiaDI+504xTo/rjBsrthAiuzFEfPeY2MW64ja1UQZm+oiJEuX1TMjYWrLY
e7YSbuA2kzpOfWNAOapbYZ6sZey/t66ldQ8u4t19NvX1z/o/t75emtSJVCUr9rkmU3OQWYJDyrzO
2sOU6uMQUnZsrSdfQxwUI6+Y4dpXFsctfcwPg40txxOJ9dBmZL/Qo+Bd1C0/vymx8e0QExDYOEsp
POIPm1zCRltYQC6+/Wa2Yt4lxqxdiATEg2o8O1xJscWDJ1VMeDZFHrmAC15k/WbtcivkcOh/ndzU
DQRf75DX5K3dvlAHi2QkKQLkYgxZu2HWNPXnapLeXeWNco/0rfyyck4ciNf67mmdyuEeW+n4xTXI
92jwIPb11Wbs+fYDdq92ZwyZfexETm+JYC85WUqikZPE0cjfbrPMN16MkSWHbJUWFmLOXibVUtWR
y7rTtnn92jsUtq2OLGOQsmreubm34R4aPEos02wcrd5In6jN+E9i7JrdwIDUngEzhr/cbrUuVA1o
Y3IgwOaBNdfrJzRg1q90tORX23P6NtDGbGP3Bowc10aRP20LE3yFSttXEu/sVWqd7DY2JwoFeT/Z
d05zfS56kiAabqpctgjAvOSuofJxGUSf23E7+t2ntR89j+yfJnGkGDoZHJpOWARToU6bZhgnjtXT
LZOB2Y0/0BhDe5JCl6L7Wg8TZSnvRa57nykTJGfUXwywlqnwPrdq8Y+WDQC+EmX2pVGG+rZtyRAP
Jg6pzBWYpgvDrEOYceqJ+c0BuVCTPbdaL0+TJuaYLYgO/26wTjUpnl/82xCRB6nvURv6F0dmQ2T1
uFiA0Re/0tTGnCWcAmewx6D9lKbHjOd2P5olYyQUV0vkR519MucpO0u99gnzErfCx5dvl65mAQmz
1UezTEJ6C9jmSnKr3JK4o6RWxwomAmP+m7mFGs7YcNC7+nueZPqp60d1aHrfuWnWTtwUPdbQtvfm
owcW+yG3c2gqbkYRgf2yL791XYr9ySqT7jgNDjN/lBvwq5sEFJ+otUHmbNwceGy/WFiYi4GDDIWE
HakE97vdo0Hblta9V7T9+bRslWiKQev3CzDFovmVD5pLPYhlPcuS5ttCkfSg0XgbZWTO0J0JCWZk
dZG1oCKdNcHAn+G/kH9xLvh6u2icFeX4RFGpKRbZ0gc26Oue1Ej5pfX9jO/tyT5aXKeADlu7e60s
za+Q9Hgotqqg54VHWOx4FnO61WrSIBaNm1ggCf2fZXqtIWbppp38TCd4spZ1+ORx9e66Tstjqa3r
frGm7DuH7uJpMrPyq6em/KewE5YmEuVL1GSUGElyq+ZiFQYGL73a5sjHanxxjAb7YZMbQHLH5GGd
FWPBHWF3kJKB3I9rZ8XWuvKC0esQsSHlBx/r/G8eweZYbw2dU5PP4CDPwzklLRovpifRMZaNEVrJ
uj5K3xhvhkwMSHh7agZhvvn9njD0hVPnfIX1bBmRo6ufNgOJjJ6Qzkq9diXY04pwIBl5qYuRV3MU
SXvIRF2WnFGFd9uPi5BBW0/iwpGr2m9j7e9obhQnKDXrC7pY/8U11Mib5NQ5NGqZdSgyzVV9M/3N
d2KNH3eXu/CDODg1sZmby22/GAximlc7WMl+4cV1Wo+fvJQgRMceFmeISD4XjEgeF8tkr8CDcLFA
o5whZ/aXRQ3qRKWufpK24mxRMlVIjdfZGeK6Y0ApCvosE6Gu8BtSNGtZwyWFfmNb98a6pHvDq/Tn
lG2Xer4tGDMAyuMHoyCdH1BaWF58si+/SmAZcBe7ghKg26QHbxXqWJPVlkGjEZRNXiF2pOLFPQK4
PCB4aiLB9nRitDg7KH7MvV81HYHiXOb7dUrMc8H5kS62iiNSrSr/ZGMfDijGp8eVBNi9RvubEWhy
616astQ/pXhDT/COxbHSxXhJTNu4s+2i/1U17VLcDN0605XgjNZhNHvnuZzq8ZslhPFj6YthN9op
M7TeuH5psHya50n4udjV66CnAY1O84XFncyJZbExFzQkKO7HN2XAVtijWRTcD75tv7Npln+d1wG4
3JQ3dPNJ3pzKt6/Y7spfHusa6efQKL85aKA2SfPU8+ctcz2Byor9N7NmiIyO7Z3HchLH3mq1OIH6
faIKtXwz3aTadRojuKNeKPIElrZLRjoVEzhwP9EkUDzvhY+O0vXbyOmM5LeyEz8GL5G/tptHEtkq
tJYs2+zt5rYURqiGedqt5mz9tMy5OSBEmi5WM6fE1l1rvrQFptWGMuu9WJyGAa2+N24bEjUH3TW0
m2ya1S2ngg5ol0W2O8PxfkfrJNYMb9Xk8wRFh6ccceehzzVnP4l0udHTuaiC/2HuzHbjRrY1/SoH
dc9qThEkgbP3RZLMTKVSs2RbviHkKTjP89P3R7t2n7Lsts8GuoEDlFG2JiqTwYi1/vUPk1Fa/ppU
2Q2SNzWEiSstlhXhKTVQOgPiXUE6XL2b9X4cdn3SMhoraqt6y/aHcpkj7KKQ+dr6UQ2EgZdg9QDr
wgjEatbkOCQaLTMZziSc6fIJ2oRNoiL2kSBaC+OIhd/+IfLs4l6Ax143Ra2H2bqKO8tLU+YOuTpR
ACYnRnJxyN3LniQWgv3eEOb9YmcdCyAvlns2v+6COtQDnjSyT+tAnKoNz8IfmD0ic1pz415DaXSf
iSr5pMrCvmwQLXzMhg31FvMqHvoSf9sKiHLv2ou7A9KLPmFS8UE5bR82+kjdWwwM8Cgjwj7uItD1
wtoe3uGgoylmBMd8v01GQl5bjkwjLbogMWpzT49M35am5UIpV6o3yHA9159d0kiTKJ0e8UyebzGu
RXqcCygv7UCoFA5cZmC6OHpoPESwNpjeHzJn6gMvK/LrVpPqnDpudj/jTgoKL+2UueE8Xo5xbzyQ
PNZHflzYwm8M8PskdZPHpCima5KeN+ptDR4/s33cE3QJZlOqNYznrHCPrQ6AS3RMzcaJl/ZndCjO
xWiUWhtqK35Ml4uXRbuK/X9FdF53QZkBewXEcA03hrFgYoP3Vn9ks4t12ja9wMIz0kbC8yQGtt1E
bC4yL9N5kkwLn6CWRNf0BeboN7H2NtL6aW9FpXYE7JuOVhSTTTuuTXpKgSM5OCpvfjN7U/Y2hphw
UdVGe5VjXXE2WkdcuyXCMj83+zxUUkXajhk7jMIy65JsV5PS+J5NVXb35hAVSTDJ1DvoJodxgFVu
aX0oW9UGuV4xIC3xxe1XswMQG3Fx8ou8nvSg7asPbtqM9i5j3HAQ1ho9yglq1E2vIc4wiEXrHi18
Abx9TPmW+oi/0vIw1ovgewzLlOqBa8xfHHD/wKI5HqE18OoIpfUUJ+6avDXZhdWeUrn/aEDIuTE0
CepS8Xhi+OBMZUJfx8Xf9HjmXWGgme5aWyN3Gd3jDrGqs6s4XH1I1M3FDFvzUjIl404bgpBk056u
tJa4s55QaBE2pvSK4xplUXZJsTpnk49bhhOpi+2G5SQq8sAGTMnooOlpMCPIGhfs3TbUVSOcqLw3
rKR6ipo6jwOnjb0yQOSB/Cau0jbfedgZfKLWGnQqjHZpL8wBoIB5ZQbEPDrEKoZW4Vh8eTtRBC2x
XDSfAPtxIAkIFZeZFtHTVC7JBE9HiukgCZKcTqrJiD9WuMlp7yvwmWNrMtLmHB4/weOxnecyZTqw
i71ao+wrEpFy4ilS73ifbPvACML52Cy6q4f442bAC2aVrwfDhOa+tvFgB8namjcrYyFQFEJpl52s
lR32tt2SR5/JF1N0DIVKzS3NnbUSZEE4obrLlkg+dkUFwySG1GQJohudiTTJwkVgbHsb96MCPfRd
tjCqfbsTMbcOtj2NJe5gudKNg+7KnCFTnJYFoHY07vVUIVFAggfPppyeuWHuvh1a61RsWqMG2vWH
aenRs1lAZteRM9nRkXJ31sPCHptn0NP+Mzhv+ZwoKR7I/m3NXQqv6pKRDrQ4smpbv9bESmy0okCH
Hy7y6zyZ5y+NPXvHClAGbBy/iw+JTlTnrjNVfGg7U79C+9QFHSAdh7KrvEPKwn7v4XjZ+CNJlUFK
GvN7JGvZTQyl64GlTPRqnunP5kgwfWXN85UZieXGsGZJvMC0EN3psmGKZpEPrtZpPieH/JL3at3b
adVw9lb640po/J7nf/YtmZpnm/L2s91vyJLj6sXb2l0GFhVTa95a0FVHle6JUK/xo5YRi952cc+U
GYjAIUO53EdVXR0hzTQvIzScS61LyT924y/MoKLzgvODQYSyq96hz7Fj2Cypm/t9kpGFoKeOeKnF
rZ0dtRLnAFOQNMLwtN3FkyQaszHqSzAC79Sa5CPvi3GieIndKoUlJJS6RPqxfprceGEKaSBTAVJ/
6AjtOhdQ0D+JQSuebUaNGHMnNTmfIzT4ncGE5rJliewpopNw1DTvjgfQu6/qPLppBrvzBwq8/bwY
ZZC3C/A1vty5B+dD0X3jyeA8emmd3tZaVb5MWg4CukYV85+or+5y+hPbn9CXWd+o9f+vY+oOn6vr
l+Jz95/fJc798/t/dt/+DeE7eOlfvvtHWPbwde6Gz+1y/7ljevjP//xGDd++8r/7yf/4/PWnPC71
53/88bEayn77aeTdl3/89amLT//4A1nI38av28//65PbC/jHH08P//EmaVVS/sdFl7+Un7ofvvdb
Eh07958CqMYC7HIt6+9RdJoUf+qusB2PzEHLRAgGu/ivLDrD/ZOMdQ+PSNt1hSk2svdfWXSG8yfZ
j6ZOFWs7JhDXvxVF9z1rWggXAEQnRUjY0mUC+1qqpcH3nBhyRBQc495MlsOCherf3pifcPK/507/
eIlXygUEONj4TFxiju0rk9QFDORCOXoPv77M99T/f11GepiNCun9YPTYAy6oXtejIMqnPZZm56pa
0Dt5b7Rq+I35wFd3wP+as3+7FmQHg+BKnTTO10oPj7z7jfUTBe44XsZGf1lhho8vT9BECzY6mZ9Y
IwGp6mDHHIbFco0a5LgA8W/vrjdBU9Pkb17+9i7+8Cs5WBS6uhD8bq8oAEZqG3m1zlFQxdp9beXH
eFJhZgyXaruxrfuk8t85AP7uktva+hs53jYVpR8MnqDQ1duS0IG6J4+4RAY8pL6WgjzM3m8EXT9b
rsbfXuUrPn7v0qy1Da+yztMNWj7F7M6/XkevlGvfbi5nrMmD4biWfO0YyhyK04vKmrz46nbVy/el
y8CQawnTupKFfTXK4bLrU5/051vdtn93/U1V9fpOkmJvCJfCVLdeP5ItHFITC9qImRO2Fu0NqEaw
dPkRF/6zGyUn0sRPKRgEEsJjU7hPcdf/zhR4Wyw//Aq2hM/lGCZRma+EX14E78YaCxCvQu3lmj6b
cJRrUikM3X0q6zWgMtnpIO2WAgExzG7nmsnJjfNgMGCnNYNPtJKf8uCxFM5gGZeZV0J9y44jYlgx
VLe/vmffe058u2U8h64pECTxWL5SCTdtXUqbIjiA0nHVd6mfa1iymYNvTd4DVJZLzxZXpd59+PVl
f7azuRDLyOTdEnlfB+EUEXyZaCpZjeX0wWuL2xrb8lbG97++jPWzVe/qromJDhCJ5b0S0FiKiUHb
p1GQ6Y9VVt+SRdztQFRDJuWUj+JEuOKpUWqvZ9p522LSKg69RTubi3eeyvyuBqSj3Yb2sMKpUHcy
m8KiF7tegyVogR7qy3xwU7XXqvyIjvGmVmsg1yVAmRLos3XSN1RZf1xEfPj1azOdn601rDGYwzmO
zujo1b1bY9fNtN4BkzW8x9gpbk36WzC2K0n3jY1S4OgbJ8Ia92vSX8wU6rs+exk6FeIye0otG+pQ
8gx3cpczEqrF5m1zsyWjzprtg0Lt7UhQXDF1pQ0P0U8dS2eEVmmxQ8oj7K97pijHkSnBmmkh0k+/
M8DiHFju5hjO1hqoTh1KuHzCHcPtndST1I9MdlZskIxu+uB0kJUbcWx5RxUfj73pWjTNTVRA6Jiv
Y6u7SOfivJjafpjj+2WiihQEbUcgl2DUqZ+p4uxhxQ5j0fea9Hl2sePjgvhy3vKUn4dF+U5nXyuE
Ab3Mn5ulvywc99OE+rnr5kOTSH+J09M6myctKncRUJdumUgbhr3Q2xeTfI0kLW/HRJHkErc3wjCv
XAUHU9LhQh2t0FI7KnpYveZFqxmz1+18bU48tjZuAUZyj5/SDSRUQWR89jguNbV3md+mMCk8W4Wa
isNB9Teuq10MGaneAPccRodKMcmrASYc8y06oiskUW/S7VwQ9s5bvLB3fDkws6XLvspaF7JBFG4b
SSW/xLy32767vdf1Uu+tMrSb9y6uun5S8iFLfJoVw+4mgm+xzkdH1veAMWccmtDFOA/ahPNWou3b
EtiMn1WN60Gt3Q09ALMa0sL7/AyV7VRMfbVzBIipZj/Clw9HFZ+6bSIdJX6hrU8Am1dSsPA0wliT
8apXg09K9Ln2ZpIKvHNaymNDlb7tOrCKDpBvrlyAA3CAsEnFUWWIhof4firHamfVKIXaaf6wFNo+
dcftD8SckmMTs5409x4gBj51eRzOfYsVts4CmYzinDb6oUYdVMAqLIzuooNhBkwOsyc+bWgKjNsT
VKtwcsZLqxp9o1uCOuovkKRCB1mDDuat68iLRA33kZ36zCJuXG4cBOjAgr+lGrQXE9+jWITAT77j
GR87xt67Sp92idkycbFP262OyQ1JJIWVq73RRjxjYHuiCjqCMvq48R+6StvbxJaMgKxMeFnHeDX1
k7qnOD5lyxp4a/R1DUAeYjymvizZemjMKMzjNXBM9SDjOLRzThcOVmk+usbgV0Z6EsYUQnQ9tNut
UZnPEI7Ol7FKMe1g/x3HojgKI3rCCu03O9TPNnlPmi7BANJyYH1+X+WsbSMZi5pegMPAjeP2viph
JAvzN8f+V7Pw12cu5H/bwSRRusZr65E0shmau54XTF72hRnUrpWYzOTVbS6WoDPsU7IUx6GUyW6p
BmY+5W1WqnfbmaqL6G08spIQr91LlzntnJ+hngHdLcGvt+tX/hLfTlrPlR6lkUuh/TpJA2VGXBaR
6wWwycSuNpDjLd76cRL2kZnkaeb/mmecDDl8WC3zyhYz+p9yG+v+zo3uqxX0D28Y5PWvhZIhX6vT
TZFPuQVlM1imGIqF+2iX6wdIqYceUoBEwmZa/WU5NS8JiWyNw2Zha+Gv346fro2//Qqviu55LDSA
CH4FYc3X+DhAYK3ql7RzHn99nZ8tDkc3bMsTsJdZI68WIVSoRDN7ywuwYnyudftKOlpIW3fsV+/r
M1KOEaQ8SIpsQ40Vv1vaG9vT9ha7kBe1Fxphna3nnas2ORUDj238uwC5n5XNnN+GKdFSe/zl1Xsh
FZ6bDuMQWJBqh0IpjFs2HvLZUgA4IK+90UbhoHlPmrJipg1i9+v36Cf9n6NbhnA4PXRhvTad1wiZ
jpuZnJ7CeA8uHbqR+RE2D9Yav2v/ftL3OLprGYYwbMqy19k9Wo3zeZY3Hk4dF8VghaBUQGFuwDDq
YNU2O/JvpMHmV233q7XOJT00f/T9jvhaRP2t1crJxin6hEvWNoUYB8cghI8L1X4rdJldQmZrSMLj
k1vXmUAXGiy33kVMjrYVsdCU2TD0F2sKF3vcF1CHUcEdpczPqydOQIQXXa/ercm8ryv9MBQjphcj
+VZFMPM9xYw6gCqoVerKlcW5SLQ3daE9QGgN06a7MRD6wl05JxmHXyxO+K34iRInQPlTh3zVbtO7
IoX5O4pjI9P3C13VMjtv9LxBCzaG2/eTQrAn+iHsa+vYc9q4lYD6P4STzRk3x++2amzgemU3XIom
Duu8vxhLdTWnqW8M/Y29ROFIFQgz6GTo68Glzd6eksHj8117o7Njerl93IqlaRp81EnvlA3Nq6Jj
6dOTirMvo5sdLXple5jvG2+9HcpZ32XpuJc1JWLSXRjUwVul5XDY9iM6OYR4UayFsa7du5kiRVEd
OO2QQswfbbO/XNV8ve3fS2ufIvN90kT3UF6hS2mXHfYhdVTPu60UiUb3jOgNU54rGZfvGdUeIi2B
pB+90TtKcOmegSH8ZRToz/nc2kPrYhV4yZ2i+myoep1KUdV458VhUNzGp8nq/e09HPvmRi/UvbfM
vmGiPeH7EhDW7USFs3kcZ+tK8/gzaQ9Tk3yZef+qdLgs3Md2XOj0hA+yzQg0IZmwv4CoGzBOuGME
GHjSu18dL2x76qc8DyYoD1shY6ce7tsIzmVkXXXaHHjI50glPEfMK51yuSZV9dJGweyk3FPWmiKp
BFPOs5DztShuVie9B2s+lN17aTDcmorbDTNyI8oqZgSw905TMV7US4wXGl2MvQZxkt0xuUJuPl2W
NKeVyO5KGtbUQ7rFPARlT3yIx5QiuY4fNixkWyNyXg6KbWqc2J5Yg9sRW3jdxeJk56Vb4W8UrNcp
9LA/k+yufcT6RNtrtuuhjYW/3ZuNWSIL6Tux9uBUvEEabWeSH8WcHY2WSm565JF++vVm9+PhJ3Uh
wRMtx/VMT772yvMMPUXAKzzeWu1h6wdMe7hcqSq3ZVCm9jHJ1AN6jkNiL9vIfNda3m/a0h82XH4F
QEtCMIVlshFuXevf9qRKbxAVWrMXML4NsYVhKGfvUD4el6L3f/1y6XRfIxIbGCMdy9RdV7psg99f
zChxeCg15Qa2SE8a3pW7eIECnnTxvQPrnzkb6Led3WkiZua1HNLGeIOC633TxPf10qCftswTzq1n
ciT2NDI7bZ4+SDvx3VlJ365oOdkbjJSjaRmp1DWpndMsOY1bnF3vbmXO9ubSpEFDOgyJOBoLTUFS
gXxMh0kO/gZ2rfC3GUPPB1nDyGFQAzklO0bRcOlR/laOdQUh5CQs8CMnuaf/uO94dFCRX3uSFYWZ
0C4mNXaF0Qej0L6qclUGSSw3Sf7qD7F6m7oEnksJec5Yrqd+60Bz9ijL7OfdXLILrsXZbuXV1Mfv
Siu507LqFoE5yc5zFMKSmpl2MLMsHPZY1mpJ42hG960RPeiZRKerhezDX199D8EgL7UHjcPWN4v4
HjauucN/4Wjb/QetjT8vs4S87VpHWda3xNJejDy+GlBEp7T7LM0QKo/RQyWFb5DogoJFO6PWeNtb
dIR0jmi96zBqxpCd4KSS4gCd+xS55W0vaOoEx1VMs2aW9MDVuFfNSJijUvdNr+/Zka2Ms653z5rp
PWRcE8jszoj6PTzXc6NbJ9PTr1z6aSJ+w+256CwttKBHz8YSsMxOC82+JXlE6TMGMe77Oj5Bp9ln
rbrftlnGrE8G2lGnH/yxbdtNfx18/eFeekShn+3yIWHGRDfboMM2ORTX9igZf+2GLvMRyDyYtdiO
4NQH3v/kyF4FgyvwEoQE38eNdbRN4e4w0fSV+2XIHWwxIELt7Cg+5Vp2zLr52nLhJfcCzlz5kmUu
uvDh2srzO8wAiIWtzlvjnbIpk7P1pdb7D3Gbw2koNKhvzPFP9ZLf9b3zBtnXfWe69w2bc+hBcEDG
XdyqLnraWuw4zdEzOomvtcPeYEczZ7WlgIV1pEKZc1JWMCymKXRJPyxgyJS1c6HTJzP9fS8T2njq
7RwCD8yTDjbrSqAnJFog/1PuyMeuozpp1vmaiDZI0o5T+inUUM729Nkrx3hvpUUwMCK53E76tlS/
qZ1/snO4ukPN7FET6j9g9T3w1sYrcgLXQwtFRtl28MrtEbTLcwY68eut6sfL4SYFRM0DDfBJp/T9
RoVpQTxbfUmDlA+XW30S0zW7ZfmyrfR6nn5zuZ8cBDboI/YVdGUgoK8NEheXj0l7cgI4N8ecBrtN
nHGXrfoBzMZPjOy9vsQPuC+ck7g4Jt3gz1569/U1/1vTv6vkY1t11Zf++2He1wHdRwy8WsCT/p+P
VcF/v/yS/+sP+m5m+D9jSEj9/7fV8cOQ8Jx82DySvs0bt6Hi16//Nhg0xZ/b+IgZHyM+D18/cM/p
c9f/4w/vTz4IZYwmSvIpNoH/Mxa0rD8NQDLdAwym19kGhv+aCnp/2h79gSuE+PbZP/41G/1rRMc7
9t+00XLMbRppSeiLoLJS8rfvF3G3JRrSvkG7GlGye303w1ovteTWMVT74LRy/g2Azy/+t4EDY0yd
OYPYgAUgEGG/9lkSXQnrYoztHRAnKjGDurwztQ94hES/UckyEvj+WpZhQ6gXFnsCL44C6lUvzZw2
T92+T3ZrvaAeAqFE3ak/1J6lWQv61YbkTT92mDAaFKazjk1S4JLR0+YwFFu5jjkS8bjPEsOPjFQd
ITlasA3wpf1kdZtjA7Ch4kysdOecSwtitEaSdKRNKgk66tKHoXeFho0B+0SgDTK3trguVDoxlMUc
r3qkXGGlFUb1cTZamAeimhz8CqGpckdMfa6aY0mQjtqXqYEqEzpshEmwDS8Cv3q3sOGIDEV3W0mZ
mGGv1Ut2hS3v/HGok+6yhV3ovBTpXNlXLs4Qt0ok0VW9OMnHfIZgioLZAFMTJgzOOYgcb7Wln6Wq
A9zGcT6vblByRldgrhkEwoRkPZeapee9DGTUCgvHImOp3LMg8dHycRDMYQaiH8OKeZ0l5orb8v6o
FFqX51KLkWW2k4Zz6SUc/Bz7AUA49N9MoArj0qWhh6MqZjh/mNxnxipzEHZJGEqgA5gxAVkNF8Xa
IafOSmt4i26GyrAZ6mp618Qwsa+EonB8xOsFkROHrRC4hAKnjvobZ5rJTfNrk/wHFL1JZHle6E4C
y/y9p6Ofx/Nx1sq23y2RhoJq31UNHpHMQchBsE9pocW1c9P3jSy6u0QrGicPaiH0QfkMRQtX3xW2
vdT4+sTCWW+dvjHKDBJzajm0OIMz6PcRMSTFW5V6SO3CpUboC8CuTd0LhVfVeJv4flnueAGmZwQ1
NCt8OzPsC9rGF3VccTY3eiw8bwdItjT3jjXg50Fzbt9EvdC6fWcQdxAgemrfYpfPImpGvFP3dWtW
2NKkuiwDKxk8sUuTNh4DmeRWFqy9TIvjmLUL/EUDqth+cor245rWmM319ZCOh1WHr/RmaIuqBQRs
TX0cKZv7Qd1osw4HfzQjSk6N97oKYJcjwGwcd8iAhjwHQ4NyA91tqnnvEHk4fVlTt9LkkoMJ6F+4
1g0GBh130wI5DEA8B+vTZOBPdZq6QlTXBoCsdc7HuckvE4Lh4NDX+qI5vm6v8fwANazrjlHTbF+6
udzuTJ4K81pqGVSr3czYR4S2KyIzyCRU5mO61FT8WLzI+rNe5UyUEUvgGo7IQBEBYRrthw57TbRZ
Ipkvkr620S5oyQjnLhemrtZT28BVGcKuzTpMrdzII5N6H829Jot9JWYsbPpsLEbmHK6jti6yNg4d
AoFy1+M0OsMGW+qjuXTShk1ZZ0UQJWKBTGTG2LoNDAgqDFmaLoNkNOg+DGpRHl2iTvQ9RpA4aOFK
7umhpfWZd5t52JcdYdJOj5mhTHUV8SC7B9GYg/GgZpvlG2p5DpMUQ7RZHq1+rufYt+xSbKOnUtOQ
DtaeMfZXkMo2o7V51TBl6lKhBYNtwnLVJQaOPlCwVp/LlDH8hQZtvTkQexh/KpmUrn68iq3/z7Mm
8U20C9eLwiAsmCt9fUCuTtkncLCYdo2Ld1i2zgjTpnUSYzgWVOOByYGAp7iRDJihJDnlzRKL2H6a
NHOe5p3R5wq6J/Q1NutnE0u5IttcRXCoeV48hqj3UWysLvbs7rxU7/HPWEzz2cC9wWNdTnR5VqeC
gjw9uHK2oZuVpJlY3WH6pBqi47GFGO2IMOoPYyOIe1K+hb7Lnj7NZtwVzdP/r/Lppv5cPvTt58/9
1Uv9uor6n1gfbdkl/+tfhccP9dFF/5Iv39VH29d/q482BpSHFFtnw7ehfkJz+qs+kn8C+khYUzZ1
kABt5gD/izZlO3+Cj8JYMMHKN04T1fdfBZIl/oSAhas2Yxxqc8hT/06B9H2VDxQvUVrbgiGUrgsT
S7nvC6RKFM2KJAxNYdJP5CXoL6jPDD/vTeu4mmnnx8KIf+PgzKR/+7H/BQMDr5sOIlSDit+i/DB/
yLy2i6y1jV7fMdzr1qd6clMkOFjY4iwYpZhXjGTryXMVLXV9naZu5dysU2SIXYbZYXOZYsXZnqzI
zNu9NbauxcTZQY8z6muyQgieWjRbjvmJbQO1U5rxyPpk6iGASIlR0J/dvNKtY+21TX3Su6SomHuk
dYmD9TgHGWWIdcnm1SUoU8z6rVLD8kkbU6vxV8zcApXpmAVGTje+G7M0HveTnazmtjtM7S2eyfWD
TDEqB4yrV3ki97kHBejyiCzQ1bPfCYxW1UFzZbzwq80I93aw7Rwr7Gj8Zr9MUfRvBkfM0yHmcmAz
Ys5ovudsSRaUlvRFl/E4SuJcemzlqaTa1p4u+qhgatZ5CcdBpUbvUCDyuUtjw7gxlXJjNMe2/lwQ
36Y1M8I5arvpikKK1IUWUTi40uS8K8qis5FHd3Z1G01OVezzvJq1h86yFivsJ2T6Z/piFNKuTOf0
YMRG9owkQ76ddQ342WylzYle1M8u+tgbvXSnD0xcUfYJkblQ2pKVF1oh7K99xM5m8UGvULczEmeS
v8utmGw1l1AJ1++1wjSO8ED4eGvFTGO0AoeyBLsuZ7cualJQF6yHMcocwVAdz0ashFQfqtruw3Vg
otbsNKzgh9tkAQh7oKDkmvi6NM+URLEvm2UpfauzbGZ6s7Oe0qSvrrOu0zbEvkgeHay4kj31ImZx
SxelH/Wib9zdnDQiCTMNC7oDdW/d+s262noNrFZm7WEdzXyNfdSuVnSDL/o4fXKtdgZGwEQnJb/N
VtQcp0UfCtQ4djcUaD6StLst9Kp+1sF1kahqNvd+tBsbfVGSm6DAo5NUKMgJ+m3SPVlNZRZqDvOw
26wzrOy2sYY+O1BqznXpm2go00PfcxYHhij07g41ER4WGJpU5TAFk2la063eDGX6VNRmnJ8Fy55V
KLPtq5mUk3OqgwZ9/aC7UnodZ4IpsyDWPX5ytM6OkwVt5krsd/JauStqySkSI7okr1TDhcgiR76H
AawYGKCe6fZ4yyCYaBsEZIc1xu8DZHmtn4HPJcZs4OLtbpkGXnVpdXxS1bV7V9YljlXD2DXd8yJm
uwxQUKOwdqxKBJPr9HNIcQMPoRxtvl8b2l4/VM5sZE9j3vKo6PUMFI4qO0/fONgYZ7eTtOvisU+q
ogvbImHfQJrLgkw9L0mCVKbdYwJNm3yuJU2XoFkocz7CY0+dQM6EeR1Kpyk/952WfMmZEN732PiJ
57h01106VEbPLIJg0gxBl6ZW942V2pm3n0RnP6omca6rwcAuinFVTLxLoyeIlEzTj5s2DUxQUsju
zgEPlYvcHOxdqSIaAebP+1WJJ2vBZloo7hU6DKSiufLRNzm3nqry20boGlAoyTo7yeTr0sqM6A1m
M0MbIndJnDuUkY+lVXxhDDP1mADO4qDnvXExrIh7dmWCJcqSWNcxu3Hu4wMzPSDRmIM8MatPZhEZ
u4x2Bk+i4pjNSYsln3g7puBkJWrMYFiNN7VbfS640VdO0yPHJXcEWLo7LAhsL1Clfyj74sYChQ/N
fooDPQKNpVfYTXD+A2+7Mx4Gdr3mNie0ykGjzU9T0h/qXo9JxUli300m52rsop71MCL/jxjMJkbo
0Rfs5FBdO2XJzgrczhhqUMm1l8Zv3MIiGGzFh0yZPXknGDNkGGO9M2C2oA55U9rLJVQ1CCiGOmHG
dZB63Jx6/GBamWFZ5DWQq6LzaiKNtm0OA2tYLxUMo30hCKMfIi/Z6w3eGQ3jeQRw7GJDes8RNgXt
RitUdnEya/bRFKMv9irxdnWWRwb9LlnNpX6MO7PYRSYTS1u3LlSP5VBSrecogi25apXfYsG1axq7
35kSIyIjw0/X8wBw1WAB3OOv7LmBVQ2BMq1PputdaEZOP23i79YVyzMizj72o5i7FE9YCY96uYe+
j1JFPVpeSjlfIOH0lpR2lrnXDkEDHoVLkmIKh+kTZnOj5d41aLwZX/bNla3kSUHdvB4icadj0IJg
i8UUecPbcXTudIpoAOPkjJrnOLpkypHqdm0mETv37BW+stODqjEptTJzuViW/Fbg5BsYnRkC+1nq
5GkZok/RcVJpWZlcaLX3IR07BqF2D+fLJ51WB5Rlg9zxcE13njsbO4PNJxRTfme0q5YG8KYbfHy6
fkSwtqAb6IkU2Gm1U2hBPY95mKwiwr+uGZuwlvl0QComjlMp06cFg2zg2xm97s7AeQYBvlTvUDkp
Ho21w7AUZSaianPITi3yg8eyd4wXD0nJe0+ra+lLp/UyBsD1ma1juWk7kheqXLjvHLc0TvaalS9E
fbRALzHg5lCQPE6nzHs2twpDKpEdlcyYF7SpVafh0JjuY1cPGB7T/cfA7yukj27yqjDiwLiKVYaI
b1CrgtY4ds8zOjrUcLHzvpZmE1ZVntxllI+cE9nI2Hde5A3a1Be6L6a2SrOtXZNUeXYwDFXJDyLz
euMMDxhIiIRlRctPtaDvHHesD7VErjX1A/6lqxbf4Jozf/GaxAy8qsoav1q05K1w69XPsLOWftNW
GRMCQwB1ZFFjJthYWHIMOtCpGNgnXyaf2+i+1dO8vy4SxQy7NGPd3RNxgh6XqJ8p0PSSF21OkRZg
BaJdk5NCTmyELOQwjFgPdGP7v7k7k+24lSzL/kp+QFks9M2wAO+dTicpNqImWKIoojW0hvbra0Mv
KpeCkam3cpqTFxGKJ2/ggNm1e8/ZJ7lKeAD7yBjdNx/G92HRRu3kwduDFBmb27ZTdJNipgKhM0nI
TBMOQDwqRcPa63Ay4k69d2tadlBmoCo4HcyTC5PlNCySgeN9lQO+tNu8+dI083Iw+NMpREutH7V0
IlZMJ80pmOkA/dA9hHdml+lfm1o3EQ8D7l9C+jkJNmYs1QdUQ9bXrndWpAEAu108CB/la5Ou3Rt/
3/jweVLZqENktRKoiQZGhXR32GCMPENYo9ZFzxr3FBuy+uJN7ktatNqm61bQCtSlw5rzcZsy2wxV
SWoO6+KayJ0bmxY82mPbEVnDHluGDcFfIQCnce9Ttd+nhZUeLBbQg2rQgKRmVewiKneWQ2iXxCp3
Z7eB8VD2pk+1UwxH1fYl5PXcuR8otu97KCXsVI1zVrb9MWlTcawZAE0ch4eoZ7LUVttMuhUdIPxk
lyzvtZPT9cttYuAj3cC0Sldrm5Q/Gq/r5DbrhvLowUC7XSZ/11dtRPe/xYeQLH3Ho22qHNCnaCmx
YieL9jqxlxucSuJtLrrkq9Z2kB5svy6OqI98oEEDOp6pZpjkC1mES+tUTCylFk6AHX6yp3Z0OZQa
9/TQ2hNHc7IOHMcPTWaegZzt8Z6lB5IJm5C9B72Fc9xL2v6w6ANBNGLpvbDuUghipgsIp0unE3x7
FJHGop6UaeJ1zDMxH7JOy84qztROGqP56nPSqX5aVeRo+Ixh9Z0HZ1HXvPPH5xr1lLWrpeO06IAF
GMfZjdQXb2i8C/Q2nXqmGB44UsJNWoQ77rVo4JTG9Je5MUB7O5itBSJuoXXT44jceeCBxibmSI1b
OpOz8S120SJ0qPLyUCMmL2zIXMIuLKA4h3i/yNMGDrmCuiFqD41kBmgO81s9GnVG9A8ZbWGLD/fq
jMJDChl7KeNCoHNjMGVx5Z477NCFWkAUT7lfwUcYWveU6KZ8NFfpR1LI7tTn5nQqobwHXeVl28LN
ftSN0ht6duAWbWIQIArlSXMvpnnEJACtx2/NYmuASA1yLY8FmKRR3y1Whw3aHFjUK9FgHMP5k81h
Hw24IAfKnfgKBBgV5lg7sHYyzul0hBPCA6xGgnroXQP1cqwfTCxy3VDNDync5Xw3gpa0N9RiKrRU
XVxGXL5HxUp90ydkGvRD+hw5SXpmVae7KxcbJQgNs5ZVk0DvxtgNvR1dLFbxqz2W7tbwkPBGRpw+
wbmGsd8AiqgABV8Gztgb6BnWD69f6he0myQCtsVwLyK4xGXlPUFxbI4QUvIb25blUwt8fbcQDLVV
Wgwx3iKiIzIMFFSsQfUmL3sArVJz6hVcNV5yZbBRz74GhShNqfQX7uaeQFhIttMDvChnb0N6jyk9
mpUjUEQdqiROlNtkboYNo0EdtDRb/n4ymuGolYOpbrQkIh+BdsfJKx2VhzwyAgfHWOElpwmIPwt1
czKnVIi1X1dpaDJ5fXY6zwqjkoN3FvPU9rYy2MTpF3OsBOkbFXxhaJvxHc08Zwe2zrgUTek+x9G8
fGS+cNtAadpylVp75QTZ+SE+327rF4MVanDzGRY2ggGwEr1/jjJqRQg/lXb2PHTWGsg4fq0awnva
Lg+KzuNGlZT2xHiI/M5xK9rpwopz/lUQYVOAcB9YpUv856knlWUKW5AXW6MBbz9CnX1fjfpb2Vv1
bk5Sq93h8E3UrmxgJISVbaw3JOfM8+iOoHdqzpY3QpXucSZ8M0CIC/e34pHHHme9ETFrf5kxWZ7g
1mIR0PqORMi0t+atNmeGAbS29FIgCd4Q44jQ8s1kmPGLGefNq13EKiBW2MTe3Ddbmq3R0fDc9FTW
zN0CiATysR87HTJvOVlzuADc+LBZih41zf0pwS/voDZQBCdGN5ghvzxN9I4ewssce20aGIT1/Gg1
5W4ATwLVHRXJDO2UTBxQVV6fE1LmCcMC1Y+QopFBXiD5bxqNwXtKAgRwWZwdvHMSMmZiIq9APFht
b26E3XcvbG7y2I2QFPplUodWNKQka9wzACawe3zxcRRf0Mamj9KZ81vEaAQW1Grh6ntnl5/lFEHd
2DWAUPRt5OR9xwGopVBotTx7L7qi2w2oG8wfc2/m3wtErvyws/uGN3M6IWqo9xnhn0et9SEhQSoG
s9nleTqzF8fjPbkfMNwLrBzAOwbd/rK4ozEcavB6L2rgRw8r1rGbMdfEGlcA7iJgAXTO+dxoxW4p
lK9tcBHkexKl6R7PTNruMxCXiEVyw/lW6DFzD5o2MtkYS90hup0zVRxcI1/0XQHO+m2sPWy2OZMc
N4QlNJmEtyYlQ5W5+a4JuTxNWr8ONysBvEON1KVcvURAb7FKrBawhyFH5Pk87rADJy/ENFL8sIdq
ywEEQf5BcdZxo8J8QiiUivRiwC3p8YPziE2m1F9pT60gE3uMz25qRi+NdB/Zv6Fpa2NXvY892RVh
XcIH5s6au++55RsnDPKcx6NfDS67GPjvUqvLH+wLQ3IchXDv0aRChWK1bJ/SvM9oYSU04Vdtc3VY
SWItzuV6OAlvabaJrgGdUIL0AEkaJ35SPXnpa684ZcD/daKs7fi7qis6C7aIdE5K0SBoNkwj5sEj
6tHyZXAMSHIAFGmv4dChNZDPyRRvdbf7xTA3QQJMKWaHTcOiTp8isWhjAURMv01WwQbT9oSV49Iv
aUZ5ZA1PodES0nOKOl/VYTUm7Q/+NkW/PVBq6HlRv6pEROeyqwHOBiLL6xyKcsuL1DZb1IZUD4TM
Re1aVPZ44rZWJ60nTwdTwc7Ev8YzaXLz+gPUtBgSkFx3LP48+9V4stfmiZFK8+h58SmOV7CgnzmQ
ftLIBokX5GPLbo1sUUI+DCWNh+VQdMYEGp7eYF1dZYyzPjTAdMMMSBjIynNB4LtrBPVq69mZbi2W
nSurXAQVYYTdnbP49Gdmf6pfS8vmWtVM/6dw9CL+iWPFkGea1lr1ZBolGh2Ov2bx1OozP3+rak8R
JNWzC4msmPmA09iY+aWzQee9ydKlByPBOND/+dXLoYHFRTJURi+ol+C0bpJMpPambNyowi5ljtlB
G4U2hQ5g5+l+AuvwKmyTFzBsqONsxGtzx6ypl88CTHO3G8F15duVjkAYmEk8OhXp2ORbxs+6s59B
0dHzGlufC9XnLV9JdSavr/idaL0SA1Ndhc7wP6DTpstz0zayey1cQEBBXEcLsQdGX0z3LJdxtif2
nQQBeATclAnH9fxCqIYF9nf2sj6/1Vl6JEl3ef9C4d+p59KZovZJ7whI2Y2VW60bGsCHfa9ZbhO2
Xs2ryW7hg7ZjBfQAVQCfygOy5xzpA5K8UEpFkiy6qPI2aztWlIHPMJ29Kal8GltQGvaAcnDajKIu
oeY4oInDqUD5ExhGzyRqrNGpptDj2DPwHAtnVkHbTtZzOkGvCuAwHSRgr5yAQfloRQND6P+jGUlJ
v81CDaUi2w3AH0cLm13W1VcyNvTq6FWd/frbZOWfEo//PhkNJiNKEojF6EZ8ZCWAbf91YpEBg/I1
MM0MFc3mWk5mCrRTotgL8Hq0AAL0/u9lm5+kFrwXOhYDkzrEYcYyn9OMKabJ4KB4ChBi16+07wYt
jLgbfuIe6zdGv6zQ+A6gqzcwm+Pcw/RxN9NqCdSYN/fFKDPyCwbN3mYG4SeosSX0pMb+1oyeGjd2
MnI0BknFZj8rsyw5uCjU2yTGfnFB4ux8sG0nVYGKQqucgYj78zVlOPX7OGb9eshVEOnghTFMhkH/
ek0XYdQ62wf0EFqb3NvkyKIih3xp2tNdO0JiMaG54IONm78Rtf37hdUR55gmmi8NeMAvjctv2tuG
R21IS8B0QwZbTcsL50jbOPmZIAuwA58R1N/abf7Vp8kNBIxIR6lkrxM5XbNWCc9vb9kiOekHUC8s
EkV0SxB1SdsJ+sWULcgcm8j3UHc27pWpf30qvdYPaOATG6T1Xid2QsE2DxI4tP3faIM/S4f4CXT6
yQz9GBd6hrteqt8+V9m0Ro7vg1NzZEx3ngSzlCUt5WLLtD/7m198/UV/G8BxETzkQy79TcAIPE2f
fnF4eU5VdTpsGwbJvzinJpnwOBGPf76zPn8p3XAZtLkICLmzfC77v34p6JtZxjNV8XB2rMioG1Ly
ZKsEbg6tDPaGP7/d5xuZt0NP5hgmI1IGAZ8NxuWspyXrUYWha9140ill+AD6bV3+opxFv+jmtQnF
xkBneaHG2vz5A/wSwv3LlWXYiaIdg7PNTNX56///7WeERg5PmcEQbk7V9C8JEXFYh5AaO4wgRXyl
5sAoQg4VCTB20uWv0QLsnx5Pg4W5d1tE4L0W0zFRTBVvuxg3OGFyKAO2yshx0iE3TbHtKhMOojVF
A002xfoRNvGYcsZYjOWAVGSErSSSuaIBXIK4nIFWacRH1MRs2L1i7f9rLmMPYNE2DBLWGtQymTEZ
9KZbRgI4XbCNTt037LVWei4pZI1bJhFOjSDUmedDWyhN3RGCyHX2u0mvnjhbsKEyumE82GQTm67C
+InmrNS48uAPS7lDVbNuvWPEP6tBVPk2B8p3blzTvY99iF3w7DBGYfY03T4AY6fr+1Gz1504S6gG
jEHy4UnpTsF6Kn5K1rX4e1xPdbQj+8A7ScJfso2l3P4m83LyuEzMEiHXOKUGiBgznHrlRNFLCT+f
yiRJkueFzO97V8yKzRSHcRLYuLXNrUH/vbhJ25oNndQeihDliWk5JPY89z9tULjLofKTHvdQBpUG
uuDAdo+0yac5UZuZTqCal6KbMT1ex0zpJG0N2PdzYPmUVPASE6qo3PS4UPRp0r2YMq5lxDRnIZAv
Fuqo5MQGLdGkMtD7VY8QweCnJzRvYtqlJtL2ECrgBP1YH4GXTe4oHcRjDe3r3p/rBhXK+gp9avEm
PQMaMl26sXGDKU5T/8Bw79dFcPnSLnNwgshExYddqPGJJpND0t2pya9fiVNQDG/qKaLTPPq7lNDj
F8NsuWsyjTnHLMbmNiK3Tm6jGuJaHQnve5RPly4rmS04ZTajdrI4QBZdNovTX1XaBIGU6DJM//AY
0XdZdDY/9Co37uc419FQeq5lb1BgLcWJYxOcqT8/rJ/ED4aOIpQDNoJqz7Ud55ck+bdHFbZVXps6
ZKy0S6npSXRy7/mOrFMeUDEt1JvkNvN6LuCf3/fz4quv3Bt0m7y/QTnxuZowRs6HkTcy8C581vdY
0FomC2L+OzHqurj+vsgjLaChpeu+7blofz4LROmrWoPKKiT/pnCfid+UPzPNbBuU8r4tA6N0ObgW
C0iDc7To1VfU3tHHn7/qv11i30d4y2ZmITr0/s1Mib/FEKV0GNyM3nRHCB7vmFbuvW7oqCJMe36X
8cw1+PO7fq4q+MbIY8A2o5hwXO/zF2cGl6xsODojxM6dTeSWC6vWOu8uyvZ1iNNB/5t1/9/2Ob4n
Agp/VeSiaPE+6WhGnt1J5syBlyT1r9MMWXMTT+ZPf25ZSv787T7fPgiM2WPg4yDXcTBvfi4UUK34
asqagAwvHfYaQjtxTxTbUr79+Y3+qx8PFTYoEh0Biv7ZrJn0cWm1lrvgBKryNxsBWRNYScEf+AOM
LxcK+/tfio4/vy9P/qc7F3zGaj6wPcukNrU+O1PZ9EqoGfpI7aOKq6Z1HR57DbRFPkN73RpW5bwj
2Z0+7LTS322hBtJXCH743iVmqrbCm5t3A7CfsUWsYp9zJogrSMAH5C0H86kmewCtMt3NIEVr8ewz
jP4uU0NTmyryPI7ZdPfYaod5xTSk9bgx4mH4XqRA0DZZ6k8neKPkUhijP38nNrZrQpGJJrthdWbE
1DjV26gi0ewX3ZiOiDNKj0w6l+1qXllcXyvfk0qFidV4vhk4wpXm3v11vu4pDFAtMkgDJzxINzoq
emL9T99QLENd5C2IR6vFchmnlYM4oLhh1U4smPFB2wtsXNavPoHf1vw5kkr2X2FyrrhIzvrenTXM
vEJcoBi81VQVPeRurDPGXUa45qfeIQZs23mqRj7UA1K9CgNMYGCVSWWwceIkjYF3oyvxLNQqyxop
VjBfvDRDKz3cmBYLWUk2y7VDH/Bl+tUISjAmBth7l/eMXFM6bKmvXTtbKr4IOh16zjMf0s+8aW/n
hdWEZomwRy+Hj6IwIQ5CIIzZ+GdPI/DB5bm/6eyMjrWdW2pTt3VvHQhTnOlwCvgBKRB4dzfL3j/A
Lze/AiUfn22PymLjATKrT6Iy7TP0TAuaawJodAvetNu32boyKeR4B8bVnkN+QsQWOGeWsrDWjUN7
7vIFdVo92ue/9gSb7mDLuhaJ/OavplBmpWX3Wifj+lPBWVfHOk6px/7695kEefFZS23Xu4ED7lk3
Li3Lr5NdmRssg1N9UDMs501edOJVMJ95xD6f0z2ytGj5hi4mJwpLVMSEEvdF15wyd2/Pvr0bZ5/0
k8KfImjYS99HlwwQWrFrV2j6FhWIlJd07GbAFpNjgbpF4SNCdIfczH/pX5Z25iOXpYrrvSM9OtbF
zNZJ+5u8maDlGZFM4NYfN2tT+Oe101Y+XLDpn4yK/5EB53+ZtcZmq/jvlaMhnpr2e/Ef//ejTX98
L//j4WfdvxXpj9/FpOsr/NNr4/5j3U1/nWDhefGf/19Lqltw9jjG+avhRdehbf2nllTX/0GMp0El
QP/CtTiP/aeW1PiHYRjYbn0bJSYnNM/5n2hJDUYwn9ZtPgAljWX7NkwNz/5s4sKijwCoLfYorGQ8
0PywsSseiDpAqi2IsbNa7RuqsXqv1XjuyIXtNs3oqGvt+dWL7g7TtSWsjzGCIL4qJsrzObfSN8j4
UMSWegDdPqTO3oUtQZ7GmJZh2mr2T9fM5pMtdWfz6xWnJp02oi/e5tzQIY4h/Qpa16teSERR6XG2
yvqo9fX0HNu1umlsM3+wxta+cfSZtDavqvnbGcD2BWHWtaoX5wnhwvw8DZkbqr57t2adV+yYIx5Z
iVwSjAfzMjrkpAFQnjYgqEpYFUV5KUpme1Ghrkkqc7KI+/csU+6tC0GZMGvTOGa1ph3MoqMIisRL
ShPvWinphgjBqhcx9e5tYsflvifM5ChnFGS9qrsPGvVvADuS4/o3xcgrkkJiPwpE3w1R5eeh9osb
FJ/z8zjy5tMk7A9Ebe4hTXOXmj97I0pD36DEzK8t4j0z/PU1OCgSjgT38+XXp/TmMb9qRuPejnP9
jqX1zc2XbhNTMTMY7btNNdnOoaQdv+GoYn9YpHG++L3Vopk3RoXaRGoHu0vyq+1HydHQkwm9Kq8w
ufYHvyqjHL3lS2hC0ITvGg56BYjsJxNcaZjJRNs5Cop1KvnaaOTx+Rp83jla4RvNnF9Hy6Fyr7jj
bhfH4JsIPr7t1tq5R6mXh+TK5JwjSUw9DEkxbekLEIOpN8izIDUb77LnNUew9mzAtsiQlq4/Hg50
FrzKJSuNi0smDmStSQo0VSQMfGRu8daUBe9oju+yzd44bCL8xaBxXC9raSoXjhRfuZy5wGYj35aY
AOuBOf3GrWPnw/Pm9sO24vRokmaHzTFxD5mJ32qKnFuL0MfbWbTWN6MyuIrecMvRfrwrZ20Mh25E
uEQ6mBZpdyD4gSMx3zaOLpPlOOjJAfnSNsolf2GkdQW3+KyrKN2TKeMTENjr3jPpWO0mj1rtaqvZ
29adSaOLCDPw03615nIyv8UPCkiCxxa0OTF3KCijs2NrUK1KAPSu0bevKTOhEMxzevTNPAltWtGb
BDFmTsSxG78vsrUPpVuCNrSNao1t8sz3Nc00CdRc1Yh5e+IMSfK00a4tHRiqmjT3ylM/M3C+oTv4
9LriyV9CqxXEZnhedx254ZGAMx/zJ8bRAOPsvWuhQWm00Xype298yECZbFu6Og0q4jn5Hg88CMvi
EFRV2Poh1ubxYY7d7Ja7vmfAI/QtU8kGfUbPmLtiYHnbOUx03GXUdrpkcul0VUdine6gpjLW/LUZ
5oXPrIxbS/l3PTmbpDyTX+dojXHJgQfd0oZogxGp38bKBxjOqabBIx6YbLUtB91Y+cMh0bQRIdMa
v8lOmm2B6Tq3yulNxNLR+IXQoWTXeJhjFpss4aJeNRKYPzDCM2t8Y5yT7uapsI/oh3/0LnxwnaUS
WMgwkUgubXvrI9FzUlNsEJCuR9juEeYA6BNI2+2W6B/GIhGhRhb/E+08jwQVuL0xUsOi+5FEYHnl
eMIj8oxvq7pLiJK5zZwqfcq1qMXELqy3rqstIl6olpmwa4mOjknlJ9kZ5On5sWce9Vp/6vDWvMAi
tpnVOSdzsa1gQfv56KZltXWE8rjhSOlddElu7jIiQyROS52ssouebUMkYZqr+QDsV931TtIfqC9N
RntIL4PRxBA8ZjUgcD0TF6d1owctX3xIYvXAuETrEXk4I4kaXcYQq0bMlIa1lxbvdR39hItOqqOY
Dmai48ZBMPsF2aJ/6PEXaqBoKlex/WTRTptUx2CydV5oYhhHsPYSxxKGdcbf7pYhKGF19EmC3uoK
PyxkdkXyUO68xmue4nGdFUw61v9Ki+/imISsJFLeprWt6XUy3ZTJ+Yrz67BIgjxGbj01JO7kRrFN
DNBgfTsgBCBxxw1iN/6+9CAp7DaRMMyIiNUW8TVfosUMppYYBPqAVX5Ccy4vC4KAjdEaxhHki4OH
mlN2ixEox804+NtGTv6W8PZDDHF6q0Vq+DFY/aWl+GaGw/f1hH0upomw6g61l+bM/qGOiukXgaU6
FxJNbUvwzCVvKn4OnUwbPByDqZ+JK2vPKFokAdWtwQ1FBOEDiqnkQFEyhijaZoaH0XhstcF5aWkM
bsXojT8EOgNqgPoR5Vd6bKtaPnW1vzxrIIjP8xRr6yNh3roJKtegtmbjpPSysQMndnC+okGy71My
Ug72IuzjRPv3Jpqr5QCNdNgaVMEbx8Mc2IsIEQ7drluakIRMJF2zl3wQQsE91lat4oHw2JDbwYUh
1JgnZ4j8q2H7CiBijIBj3anY77KjwVnrXoBvKPp+vo3t0T+nhLS/9yPqI1qZM8DA8jGSKDwGHe1N
bRryZ6zPJcRVH0bOihyMMquCjL5Ud7LovtAAIdKlciJ3J/No/Gm2sfTBXMy4b1jwu4MfSeOM0kbc
axLRW8Cd6p4c3hB1xdBc/TrX3jOYI4AAvOTZcKZXMXfWWYP+gKzG6ssd3kR5X3ROdTNzfguciklV
Ey0IlTk/P5gcxkna1jlrGUQ4XVXV3E8WhHejTi40PZr71EVR1kSCu71VEJd4/Z0t5F0vJrAeQzl8
KXE0kjgrxn2UyCuzm2dCdac7gTqNJIKhoK0JWC/xXbAQJlkXprzwrM5h3HATIww6jW7bhbKu5dVt
m7uOWJswlcYjdPmNI5c3Kth5EzG23VW+/c3HCnQuFI26ukX6jlDFBh/CEbB2iy9m6uq7tgXZh2NR
O8kZTRxlmgg1/N8EwCbumZWm3OrIjnZVbyGQrvPhbRmm6luejeRBR0jarotNEo2QkXXtSmGGLh69
h7T24Q5VIxmJfrJ8tH57akdt+KLbHVBzIxW3dglb02qMeMcEf97Ihn3OGT0TjotXbe20aQ8GhlyA
6IW5TUZzJirJMXf12Fs/zNQrwQe6c7MlEMsOkIA8OWxuhAZNzaoT0MURFuxcY/8VxshTY8DOkk6z
wcqiPXmTdH7MOtnqJYVvaLuwwzqffj2B0d2+n1WzIyRt2pnVpHbeQF6atqYaDvl0SnxbFUHPI30y
bXVJltEMh37NiXQ0oKwQ/vdVJS+F5aN2bx219wcGzUKwThBQ5DyZSr7QbBlxMSM+Vq4ljo5U9d62
J5qrySy3XoGiIivMNpQDMV2OGHGlVNnOxHgRsDkgIYgxlYiGJS6ubDrrpZiR9yHwGOb1CE681jlN
hvQ8QIULGmvsMY4qb4+knM651Wjvc5I7+6yDqKN15rzlOxF6kqLZt7Hk3E0UBWQsNz9iR3JMTttv
2K0QeRMIf79Qr+xNf7JuyPylGh68W3L2rgJmcqjT7w6yrtS+zJp+VVAdg9KIUT33s7dfu9tYJ1yI
XuQIdD+IubReC3a3HxGau2NZD9xdOEX1Y1mOnr7T8LOxjufCvBCJQcNBt22iysyhH8++x9TVtQrz
jie2PuoEl1+8ujWxluoq/aq5HQpALaluoyEiLWWe7elxUAIqIG4BkG1VciDRoLrrO1Jm9WrILrIY
F9RvcmGEWKfOBrMXGZEomZoH22rLe4nK8lU3k1YLmWhF+9FEAbllV3Hz0DLK+W6IG/HQ84jSZKzM
6M2u8uhATdg9E/wCDtTpyHwUaWc9waS3rylOt12U2c2e+RhRPQp99xRktecBf601cqc1RKJtqZr7
AS2NG5hOhM65W8mai3TrN9OR7jsbxXK002EwNsqJkztnMJa9qrjzEt3r90Uzus/jBAHXTpIRC+9Q
6ZfYL+SxjHzSuM2yprON+oF0Ls/MLkluX3S0aYAUu+WUyCZJOO64SPsyA9UPR6UHoasNXsR0R3Iw
DABS3bDg46pFXo2Aoky3bqLacMIYGcRDSrxnbH+dunRGS6E/kcbihYB435kRp9t4jYGNK5L4evbp
mz7Kre1EesVVIvDa4h1HqZQt26Yd+kOMU/3GirXiZojV97yXZDnpvdhNA9V4vI76I27a90FZgHWI
e3KXeu+RBBHwWZ/JhGxDY8xPcQ/Wa+jJzAQyIHa+7CtgFzY0uS69WMYyvuVOm9+iTrI+dL/W78c4
Tm+wc6UbYuYoyuY0Bg4MH4zy5x6m2bdZz1ok3gNEOp7XzZKBxwbo5JyQDccnEurFNjctY5P2zc0k
OztAMNltaKhVe8aLy23d9vlhRnn9HNkC9IA7O2GG9R/hrboZ8vmdtZMwhzLxDtK1dvgy863m4zQU
/nPUysd8mr/AdJY75cAfQgj0WFblBmk3KV7D+DQBDA67NLNekXAv50pm7p05R+WTmJooMFzzGc/6
a0Se211vuwnnQJ3sZx6FCylj7Ob9OxmAFTp8/W2SFUqk3h/gGYH21FroVyg1il1GQOGTRq/tJuO7
kdxjEVu6ZF9oMRzdpMewnY/514I57JBNy5UOAo7wtH2bU+2tXGupVJiP7cQu6Uf5JqeyhbKAVWKy
82+YW2AEoiaMRvGBVW9Dc/1aadNrtdKhnGm8Aw2wBKXbzXiBHHFylBftFsfcFCapfkuU8PXLaA56
Xbzow8gCI5abEYEOCGa8keDMMoxRuXHB0gr9cLEqRNpUk0qr7ZPIPRoWVl3svTiDw0wAIAO8krwn
sFoknM7b2onr42IUZJWq/obmNvSOyp1Jquu1IchsHfQtm9yGuMTpUcSud/aWwf8G04UUbrLXiTuO
T41mcNr3zR8aO9dpRBRn2NoO2+0Fj6F99ZtyIISFmFraQB8zw9rjiBwmUES+BVG1GLso8rmP+/Kc
Of63yhq+LC1GKOISLswtz/gGP0a7/2HGDpLb/MSUbQhQmF9SZfs3VRmd04p9k07ObeJH+4I2kDCz
c4ZbKwSFR5Zj5xHqq+bnshBnXAhPHU3+i1Wv7H9a4PAFqw8nz3Z9S8AJwOTY9xjV6pzklJ3f9j0T
gaTH+zl3xFUpXX/BJ/WSUt+GymgOQ2njH2ab83ofgp/XnQrMEBC1KN9HAhMGNsmcGyKgtHzNPVwp
WIesfTyNX0fy7bC1eOhhnNvYGfE1ooHF3FjtI8u9VoLGtwGZMgA21W8KhYnCM0iYIUlYcaRfPrjB
cTxBgmAP0PZ4gp/r2Jb3pm/1e+GXJ08zaxoAxROut70sRLaVqbVh234WMBdrNGwnQ+t/0p+DSVzP
r0VpgflKOvPRENGLNMVyX2faa4WTKWjG7qsumvvK1n9KS740vk/CT/yRWd4NswuEi4hZTP8jLvQj
ZAM+ebGqmSUmQxTBD8SefU9AkZzHZeFuq81+5xQdTjin/VoLoQLUdflVoR6iVtSiG9SIMLaF6a6u
HuyuSCtoltOmJi+U+J8Bu6SP822/9qkZ+QZYXGl522I/1PI0dea+rayTLGNOdcSANwwkymWaQj4O
QXDNcs6i5pWLSbRacqhkdVt6yQQnGjqlWbCt9lCnW4ckdEFHAIjOAaMvFsGycq5lL3AZrpTGUSdb
GJWG3pCHlNZlwHS13lWpH8Zu/ZBTm8cOjovR4dhUuHeqiPaVL0/e4BxbhjdQyqgtR4muwWlPU5I+
F0uN1zHBLNTH353MZBPRSA+X455mU/TkKkg7lm3vohE3IUa8+kAdfy8WceF52PMqD8QeXI207baA
82/JC199DCNKxOIFc/PDULNRRtUZtRSWi6YHv4Uff0FQiq4d81VON6OzknvJvhWk+fxsTMmJ8fUV
FngYxaa2L7CEYNbwj3jSIpya/cFBZvlolr4KNad/daLuzHkY5XYprRDhYXKoWcowFMQIBTqcNyFy
qnpf1RqpVkvhfm9bgzN4nvmhcoXX4Qc06oeuHp5oEsIbITHxlMQFXidYjvscykWxjcqse16A3Kxp
0BUNDL8UHH48Moxql1UxQRlzqcjKOPaVpnao610aDo3LCC/FsmDSGtpCsNJPTq78n4UxeMfo/1F3
JsuNI12WfpdeN37DPCx6Q4AzKVHURGkDk0IKzIM7Bgfw9PWx0qq7NlVmtexVpmVEShQFAn7vOec7
sFGjKu2m774hJduDCTjYQTeeOanWP3Nhl+9LkMCbNZbs0IPX69gRTIB95FTVsKXS9E/c4aFmxQbQ
rB7MC06A7lV2OdWqctFW+FuxnLKmAy9XzIekIUsb4EjiJTVvnEw8UKiMP4Zg3Os4qEZz0/8uhlYe
+dg6m9EDVanPybzBao1hbIAizn2iu3Zael8aYXN57FOyyL6+QKb15PJYLPT+zqZtr80ySC8pIYad
3RrBrRhI98FCIQQxpuLNo2zzpUvL4iuZC7Gd/KbfpIDwV5bqzYMO6OhpzDRefUqb5tY0BmK4pBa7
j1ym1H30k1+spOk3HKXNchPYjGH6QMqqlN54Ylpn4dDJu9dOfOAdZ+vQjpifaGbOIidz4mfPbAGC
KmGEeO/FriO0uAHEDnM3r+wnnPC/dN3GZ36k+N45DqLmbiVz9YSB10j0bF9nqgcSLLpjXfpi23g0
kaBXW8bNzdV4Zuio1ykP381ssyIAxnI3IyTFNQ3m+TltmmTveaL8GYbeu6ZOd4PRYXaRN2g0A2pW
VGcc42MOxoe2Np9cGadUxcxUZxoJH27BRkPygr7izJ+fCRjqmxa0INVplFNwjBk+8FGpo9v4M8HH
Su5s8vkhMC0Orp4B2SrRylchOuZhgzs2lSDpCUaSfhp4/p06l8IyiCMWaVwa14Oczc3gdHu/bod9
IaUfggzRHlM9/1Q2QWnK6J8XwAqrqhWPfaknp1ZvETL8mqx7b17HICeD7tcN7rO+AoZYMjBsdN3p
I6KVyKw2aI6yCrKoLZbiRIKu4DZ3zylUwoh8G8rWqgJMs+fLNn+WYhyOMY1FTAwDzOLk/ouVdKMe
EjmM6Cq8D1yZZP5c46zgRIb3tHlSWf16yHXB03yKV/lcOXsk+hyeQN6skw6y/5DIBLMXloCsGurI
vnceZCQAvqZ7CKA3ZQ5Wn7sKebr2PE18V4ZKFVJp7q1r3oxNXA/9NgtMEn4Wj5tkcpzHch5fhnae
r72Fkk3f+bSnP3DktAzl3Svjp352/I1Dr0ZYwfc/CNIsUR40BBUzxRTazBzJ78vVnG1b2KYV5AcK
kK9cuf1PXaKpuq7ADpyjmSDYeFFmEgD2yuE5HtrxuW+AUy6INwROVf1eBDlAS3fyDgO9JytW1k1U
eJKghEchzWiZYsuuBdkEofvBEGyYZJwTkSs09xxT2Lrh9ZwbAizsEV0LEdiqTqZffNpUFm4obiIN
EY9iCxmFBQozV+XA+GzRDQ98fs3LaKjhccTgHZptL1apA3O7N9Jy4yTDx+C2XagK8M1xbddAeYdi
m83T9ygpqmrmUtZsJpfk2MPNeujHYvwhtmvnq6pajMM8qnqb4t84NLoUZ6SofMMBdcOOaz2Oot/A
/DU4b9dLZJa1EdEx6ENQ0Jx1rdomxK6nb6Fj10eWlvraSG24HE7xOxKAOGILxGFBnHOd6LnxTeui
Dx7WmqI06ew7A06G0mU/2+qpvyFPMh3Gljypq6Aq9dwbNhO+GbK2gvt6OvhndjDe62jZ5TmJWzNS
Ke3xBEk68qbdVbYQRgUWwxeALP066Gn5pCmUT2Duy8M8k6vn4zOU+9wpvxAby60odXUe7/gWSy/x
gWqeuesK3XkhwQEHoCzjDVzZU1rZHO0XZ1hCUl0F8Q96NIGV8En3tI4fcoSoFchJD3k+uU8mZm7i
oWSGOEH3c/Y8YhrYNpUD6dYLsm3qUq6xWrBFPHkFir9lWe6rMaKaGV2w7MAO9390iF0PwlnUrzag
ZBra6AW00yKKxSiG57ldxLabSsYwdiqXJaN92fA8jc0vEI6cFt692yzWDW8V69WurN58Z6zYu9rl
G2nzLip19s+8zOCC98LDkzqWh4o6jgify/g6ivEnI2X1UHWcZdjru0RfR216ID2w4GLofoL031Vc
vsjg1hoeew/0TuOO9g2uW3vRicVyuzPkzS6z4GJpYLqx5DsDblnuMhzNrUJ/F6QFokm440elZiUI
3Sl484MNPabVc0y25sBrS1L/78ShiH1rxiv3q3qKOqPtDwAUp7ccoECUcyD8nEihvLdj3+9qerUO
g+uPHzpwgyej9whwJ7btPlit/1cBgYQ9jBb/QaEmUIxgtB+91tAPRgGdgm0yb6YZ6NzfPNYcEhXy
LJO+eR913j3Eub+BRPGV8ww9I0XgpEOdo1ifgp2YCYaGi5qMHwzILtLMlHOrS/JvrETqSVi12tN1
zfoL28hWmDOKsqV3pAZ0iGpwzfZJloLjqSDw/gV0iiG0mkc3ElPA8coz74U3tUYl48JGI+XSMX1U
d8cbyjhsDQZrOfMfwnnkLZrSOY/0quP/zqnuLtJeXAhfm49jYMd7w2OfOnBP3lu6tG/ClHiD64J3
drHuAfH7zxuM6NyLMchbHSOKroby/toaDDDR5E8oxIqF8HkxK8ZkIjrkhkZZfo+9yiM0oXhle2kV
tuX4Q03yFAW4+4g+YU3bI7O3h4aEUJjbQ7JLMFg9clMNLrXDa9G9uBqJcMnme3Zaq/8Z3Eq02hPf
Bv64Q4Y1TDLdfzOo+4waROthZVmL12/v7woUQCKqHfeuqK3482y02Oz2EGsvtvLR5KxvsRQYBBpq
EIbtDKbOCRVlrzt2fdaqskSbRnDijHVz18p1q/wm82JQzySsSf3ErHbDoCbixy4nMOoPZHbpXDMd
8OVZlrWHIS22/84A9AjAzvCXT0XfZ4q2wJRvGhuzkg+EtPLfBegKzE3COOVj6UgtUn7jGcccnIW9
Xpgk06tZeuZjG+sW7EuKmw3o8xXNX11dYhfmcFgyL3NfsJfNsgzTG4WES/wsce0OEV6ma54RY+C5
CU6hiSpKOnlTZ/ljkhlGkeUTBMp7gCb9MAAVMVZm18mbXiVMv2y+y7eFqYenabdo7xVED++d7rO8
2hT4EhRn3bE40pbMaWOuWpcLMQDnyOMqD27KKUx5RqZ5HUz+ZFFa3H6RUauXB5ucpr+Fszkc/Kzp
eb715HQIMeEkD+ei1sWemAJcIlXmMnT4tbwuDbfdlUGGZ+21Q37Tnc75Gp2xf9DUqFk7CBUm0ASn
EPDy46T0VtnYpOwhRP3kg8qA0uUZMRJswo10R5t6e0yw6QALhScf+T6yZ3Tf6W2Cst91Qjsuuhuv
VKkvcpMOzEVIkDmYj6ShwL6s/AvLbe4RDlFhZhlFvnrmnOEfbLudynfVxVOxtQmdVmHQpXm+Vsgf
tHqz+qgRRJtenEwhJMvK3KVtJSwms5Mod4aN1W7MMyvycS0ogO5plXE0G8ZzysvoOf/adXxiV0I1
kJO67m88EhlkY9EwyJXsfonAeEH5XTqQc8LGNMUPPFDXejSLJqlD10zbv86SGPDFdIDxHt/sGswu
M7LlLQtKWJ2Lq35vojjmFTyjI+pp67LpabPH1rYJ7A9KC8ZDzatm3IpFEdb63eKfxwuL+qBJn+zR
9KALcbmvrMZL/LBKLK1cA+bONX3VyUAPR2/xsPckqlT7SgSVhlpSLANfq9WCYNNNSB1/pyYgaijR
qz1HZRGfP0CtMbHM2Kj2+Bvhpmq6+8hGpNtqTV+fjGbINz1mHPgaKQSrtn/hlGzxpvX5L+MJuJup
i2GSezN8ltZNOVuUb5zRzqBj9tIqWBvTNrW3jUkSffaDsFlcguJiqp94NzOUvPmmNbMfefH8RBhd
D7OSFTpHkD7UBusPeiTH36Z/FzyJTzaCeErf+SZ3tU+q2CHa9sYTxXriRw7cLFpunT0t9VtYvhgX
ciYTttfHiSVIRHIvPrWu9VxJWYUwQ/Z2cieIOkxITl2zl2jMVeHRdL2w9UgbUJc0YHE0jlLRA9k3
IH8xZCdduuKoAopgCD5m715lbuhBCAqt3/D7s14WQsNh5fovS4KncxRs1JvEZzPKbQx9au1NY7/W
6Tx+9y0Sb6EwmAjzSTfCfEh4EbO5BkNKMgwMsRnWGVsg2SxQTjKZvQOq4v0w247+MlGLF2d0qnM6
J68wjLKNN7dvARtaFYeBo+Cp2gXvL4UBs1M9+LFHVpd9JIgEXQA+vuvVLfCOILmn4yGqEo28sDQY
DwvtqBeOP2RNemedJsSrHaM8eoN6ckDFt7lzsZd2x8aYXiKyrcLO7bDTtQvLMUn9O+eLqpJPcWxx
Hyg8vYKDOzVhNhDbKGVwrUvU3M5Xm96Cl49gesLTDr4+NR4HnX1uULvtprCXJKwXk3WbXXwvOTXv
JD7qZ4g3YtW2kwmPYDa3yH16yCb4OEx3cESOiQ5GyDKu3J6jo+goh/CxcIKZCUw9SuaUVEiS5BcR
sPJMZb9N9DZ/qkr3mBA4DBMgTYlRrjW2g/smy99tu4pUD/aYNSAbrbgtywOeXTZ8xtC8oZWqLxN8
1ZGFuWRDmb1rbYph1So+SaCl16k0P6amJtjdORQ+KUIJs9K7rSuTtRWMm1Ys5n72HXdlNjyd9HuV
g5rWuijUjrzUsm1zCxe0F/8YRcpGqq7As1UIg4D/3goE5L3qHP8BVyJLuAWmXVkX2l1wbCMIqftS
s6YNOG0zMh0UxsAwlx/uTBmLYNwVrmiME+FyfVOyfpEseeh4yNw1BPxbzIOKssPmZGslm47kiznq
Fne0pg4GNhTHVq+OYwiW5VBGFuCqq47Y3aOdITj39vzlTwzNFoQpMLP2r2VWJr7ypn70jQXh2k+b
Db9WF34lxpJxAmm1+PkXhBoAY42F5mXeeTsOYVwIXyr0fPsZ2ein1GiCURP0BnoF+8ibl3Nq1j5N
Mt6rZnsTD3xshHhwkCJ0y/8gU+NtoWxtxOzs2H5oYTPZn+C10m0mNcaHv0VtnmQdgCHBquKaYLM6
7tKrKqnlSz4gKhlGtgsMbW2AGhn0nq23dpgr92IG/NY7sLkEoCzzYU7jp8ocv/P8uXHzxwLSzRqi
XMSa7ajr+YNt9WNEDORiEkbbkVrGQGNV3x40y7lNzl3XxLd2bN6LvlrPGTUfQiG3C2oPOriHf8Z8
2GRjOb9Ix0SPnK/S91lr+d7BkBKq0NKs66EMNa/4ZBCO/Db9q/e5sQo81jaA59cwh4cVtUWbLFaH
GYM5hy3gRpbtcEJ3m0dya/kGd8p8MKqkYZ2Z0LGY+7fJbm+5NGgisGCQwiGzMejbE7AWndc4BhtX
4ZLpaP6rVr3pnB2GkmqY1KPpZo+uU776ib9PcYhHWlvtFxZSjCEjs9b4Tc85+94qvcPS8wenJJpq
evK16VP6p4ooLtovi8NfIbRu1XeAFBxjOyZlDwKHipMGUhaUbJPWmvwt8cTWSlpchP0TWfxjZ9SP
XqZ2ix9EbEt2hCMe8qZ1j53eFTCac3oujLEeGOgoT6yzg11h1Gtq5H/MshE1aNjCm+Y19futVdvx
kyTKvIb4tVk6+9APxW8+mg/k/o6MOGACQa1EueZSglRz1Zcp+39fxxeTT98G/NKwYZ29jgE4flog
Bdk1plkY42mAekZdfZ43HuO16d71OnMjYQiyzvPUNRgSaz8q4qqB0WN3NKgLjsToOXUkTPvkDr3x
ALLUxK5lLjGdvfGg5tDoHSfNInLNfQWzMCsWBB0gQc3RJBW3ClIbLwwEJHvtZzV1JgA7Mdk8qrJg
4sEgEhS8sFKha7U8YpbRuZZO8eZz3A9TvLo7nwlEq20e5YxzLndPe6EFTNghlipeozThTxt3/JhX
x+xQU0qE6Wd6tKVlh9D8tcsw0B7S1Qplr2hDb3DECWq4fypzAdKpAD5lx9sFKZxZopCRXgz2lhWO
fxi6utiqbjr2lnzIDOeNR9tRr4ngU+hEwKrUbUyshrsrmp6LQNnVU28p60LIzgl5+8fQL+JTTmeA
GLIdwwnSJJuhIm630CgBObXfLKfRGvLeCPXGD+3F16LMkfveU4RMJVug5Kwv1r7pyzeeRPjVpsiq
mte2VDh8B8XWpuGcDXE+9n9sX8B7H9zeHNZYZZxfZVvZOQ/q/IQ6GZwT5NBDmgkI5yNnwigeHfvH
BUGxz0T1twh4XOI8qaKKQixKbzr/CUo866gZyC6+XAAHfes/KCSzUwW7Nfzf3ewmoIfzi08hktFC
/yl6/rH8849uABXV/pPe/h8lF/7Lxg/6Kv5fdcj/d+xrnVzhf51goKoz+ZLzfw4scND7v4kF819E
7T3Krhh5CBu4hNX+aQcx3H+BmOO/uwQT+BeXWMJ/0K/9fxEeoC8Ezx0tWZ7Bl7sDFtL/879s519E
gYHwMURSK+QRtPsPKvfln+jjf1cPQiDy3rf1z1+895hAogY7iqs5oF6G7wQhlD//TxnQpsm7oYbN
G3a+9hlPW87szym1dLuuKZ2dxT4Su2+Fdt3h7Dfjh9FJcbJUi4hyjyoFr4GlVsDpAuVcvcbm7G48
xXw9eBzA6O7Vsfo21ga2gFoPqANn/ID9rnXcL8vP8ouXs6dwUWVWuFJ9gsfux6ycn9EjfhV/yQ47
aNP6NDQ38XJh6ydQCmNarGSdHrGb0ZSY3RGoiT8FB9PykgsYuCm0esfcLjnZMYD4K5yYsDaDz3ym
vqBtl1OmppPG7XiF7KGxK9S4JWMm2IwavqTJ1Yjpa0KyAa6XJoo5LwOBjivwd11xnVwmgZAqQv+F
kJ5Y631X4CplWTKNfsz6L7+vG7tsxOiDC9mkimHQX1rNpAAYfsVL61tZFU4SCJpNpu6dcqg7kzGm
LCyDasI9VTJsUC6AMUMM+rJnP629DPyN+9vZ9hRUO6m15gDi6Di4F+plK1uh93Noht4Tc3Q1dIyh
XuIm2OIymJ5JhxKw0tK6uQXpuK09mp9SJurPpZgoCjewRK6wk/BwdUeveLYTiPlUcS9Dtx78yoTV
nCfBWuMHBZUaZ9oJjF0HZKiEKelhLV5jUoYQm7kFvEyZxCUnQ+Lmq9Y3CHlDmHsf52nY59jg9qIQ
8w4g3R9w2r88DM99trjrkuwvYTfIWwWCGt6yPBdnRPGj0T4ZyS4nKhtNBU3gzX3pnxYw8OJhAC6C
F2W+kUbpjpPte1/aoB8Ngr3g4Wj3zVC8F3YWlT/bz3PS1PtudP4I0W41TfsAeb0nIvvNWP9Y0ALI
WL6rjOoqA48foOz5rSazexnYlvx2KSMEwxduR4ykIa4sO5p6zj1+yV4mKdq1K8Yj+ctyS+ojuNgV
UEZ0DzZX6znmvEkYP2mRo33cAhErOJxe3m6pLf1rCjS66+BcJIRKTYi6GZxaxmQTE/vCnANKxZzf
ZnPgy1nQwDcBK0raaCa51gvxhPRLegBM1sssuuqJ6hUXhBBtZBhjyB1hw38IJBAvm6fBOmFdyLo+
nY9FjSQ8JdvAk+Z+UjQN5iYgSibu6VUK/Ba502enAYV+LYUe72lDS/aYif0byAKyPiNshVWOhHOH
xb3mZIq9Ieh5bHYuG4IcXXsYXS+qdVcLBVNCbue3VhGktKQwtkFu+VFlU1SG0+d1XKR40Osk2Q9m
LDA0JLDq0bNWk+VkJ4j0f+ZymOhukbyuOJ+hD846t4pOH/2woWRtZfC57jOJQFBC4yIQqyOjNGhC
WZdcK0dTJ6fT9F1J6cqpSAMXk4P9rKUmA0KTPxOYPGgt8KPYHOuD4q52Jb6sR57R1ntl+Y9NHWyb
lB8YQ/4KchmKw7mugnFtTZ57pGpCnKsJgGDw3MgqAHXhdghTuAPtgn1QzqFMU3VUjKa+cfykeYwF
Sqau3C22Y6SbxfOuGZG21f0OfWi57XP5UTXmFJV3Fj18soziPYiPlL8Wa6XaMB/9nduY58DIttRu
bEvSZiQRRiRQ6xz3fNQ69cckqcapwdnMiqQ05gnOhQtm5NpLT077xHqcw2QnQcVD7aW0z4MYXLin
f8+lzMav8JW24sc5jDNbkqBWSUSKqH2l1k3gL3WvVVtlT0G9OJsS3tehJZm7oUaw+XGmxEOaKdTF
qTIwVZQDvji6XGMziOCmYnS51wkN1Rs5NADMI6dmxznQv7peauNjNnTuEr537EsNClSTMUzbXYD3
3KAc0XGzl7Saypispt7vhYOvxcdYh+dsbSpIX3pRxzSo+pgFzNF7ner6fijPKK69u+CxVMDOGLqU
97+G9abYDhZlvLOdhRaU+aczcniiQ1sBxhTTjnzK+zgOwCxxHUVqhmbikAIaOT/Sxqo6XP1OMF7A
EX0hESYb7AntmhY/0JSLE8pRYSyO0SvJu5HcwZYJnORhno1dbyXaxZi7+RKLrEBXqPFH+s/Uoh4L
o7lD6ApOedmFte6HgtW1bvt0XrumyG4OvHPutRCemLQK7AFtaHp3Z9HAxWN1/fjo3uNkwCvJAuLy
481+cE3X2s7KWs4B0LM3XK39Dj7v3ld5sXU4oHN56ANo53Y4WCkCYwlTZTjNfueu8lrghkz91gCv
H1CTITrgMjx9k7zZ4UgwV3nV3igjwoXUt89VJ/0D4a8FsyqPzERO8V7JDG1uqGJu35Kzfs7Kr2O6
MJz+kFj1tgIpvhvbTj+Q/7VfGGWAgioYwmzHnXLp1yQO9HWjExju8o/FRwoCVu15hNT7q9Vrzi6e
ubZkrwGbKTC6Wo2x8zCkXegQJ9Oc9e2exwMeFO4e4N/MYKPXJLdDfgR36yoVk16Xulw5WoKuQgkR
p7IqQow86xW/mkF6rxYma8vt2XChFFSMX6smfQyS6keykBVdySMjjf+UvBeQwvqPMmn5uzn6O7nU
eMOCO74JuhCuic8zL86pdHer2dguQTqd8CX22Hhd8Zk2coyJdxHx8ziDZeuc200ERGVXEeUOU9Uq
dqBcTVNC7a9pvSu047k3tnPGVr3NT1NxS1jMTfkt6MsHpu5HMXdr0jFbJ8e+JFPr6hp12FnvUzM/
17nzlBTfQWWvrKDcJEHwWSGTGMU5iLPIs/ZFM9zQHb80JLCxb7A8WTtRjRghfMWVMPnwjFDfoP1c
VYzHRdRulLDhpU1M7t08ebd1bYyw1VzFmPa7FHr3ypfWpaGXssZqrY2Wfm9f7tZZu7XAqjRuebCz
2ywcViyB3KqKuswJAEJnRmVrPmuBuiFkHxx7eOh6+1E27Ce5YBbFRryXlFSRzu/WdLLKdawapmfd
2SP06CEtqxlzVRywwTQSDA7JbmnNNkIJCHV/ZHtb1Z9+QRlGmvl4VBXb147Lxe95MowNCHzBZ22C
vetVGx5izWosuphRPnH2uXBNkpQ1Viz9Y4HTwtbVWMJ4ii/Co3GJ3KVxT+AsKzHZz0PJr7LQ52Ht
WZm4tpKv5bId/pNp8jNFNCC2QzYikYVzdIam3gY4Y1YYk0M3pUSPfi9getovUZKzdBQXF2qlJST2
/wBrEyV/E+6/Pt2wQApnYdlrC+9baN1flifkjbMaX0OnYkJEmc9hiUru+VYaPb/HfKxuXGgwP7X2
vSzUw+C7f+pBf66YYB5wr/9yMENXxAx0s6T1VOlA99zSXN3pba72TFrhCXWUS8kcY6R2dRWpcYV7
tJXcDDpMMbyJ1mZwpnoLWN7a6YCevmbwBs8Bu5x9lv8OsP9MUArx3Nfn5c6SlqXLpqibP3U7rc7+
WBChbNvgsSoxelRLJa58psCFlVSL5WiKBsBGrdL3qP3TmuwVIcrRtOxI4hk4WXFHtsy2nTWJx2PT
wTSAMu09U72QkkEr5vnVz1p46ndJBB9dcYpFnkbk16gimL2C35TfIyOB4ukbzILsaK0VbvqSBRsW
kKAgade47qM+Q8eNaW7O0iTdj43ZnmDFmw8MScO6b4qPIY6vJLOyj1imGDu9c98ST0tZuz+7aSmO
+BfaDU9kye6e12g0Vgpnc7C/LDKku0q52sqLTW3f+Bq3XiLx3A6BquPqVwL5TXuB5MRzHz5XdTRB
BGMILnJMcGwHQHcOaMOthE+xdI9jTJUCkKDqRZsNClU91sp4VHk7qN0O9jwtxVEnTbTJPI/CgZka
XovSLrSeIvj02yzZ9AlFfx339O2igHKNsOVC7pOY+JEAoiJohkMLdp79vfmFMhr8AG2404qTHAVA
6BTPA7mbPILHSk8/Ur+wNpqbYJl1/PoAu3Mh6OUNci9lYrxOBiybAeozF2kg/5g4eja0/x3rlpIj
pC4jeCVh297zKNRBA+4le0nQofGreY0WOa8AoADI5lW9abbjNKECuPU4gUMNTWV4u8LrQGC46o6Z
MGJtB9MnDlU/vysYu/QUtHbJu1oOj3nQzrukmD5SdHn2cIGfw9sRM02FM85DWaDxSNqWtjN3ynUP
TvQMnzegwKgV2xkTwCcqgLlhK6QORs5hIKRpncZ3YephACSF9p4mNEdXRf1S48HF5nnogkA7BCMD
sUlrlGfg8FCjaYRON6i3hZP22zQnBvUVA+yT3EH/8tnTeUk90F2YlVdq4scFoVbox1gQYTfwd6yJ
j3bncsaoTwmO8SgCc75fR/IvqGuwamwBz9LCOmbU1yl4L+tUM1d99eZ5TfNlpFW8Ljyh8SSPTbSR
EsdvLf4EdWdvsUJDg4lhAa3aJG23nj5ZJzSoOHQ7w75kmfOB+uK8sqIiXrLgXej5nL3PZstM47gk
GZNqwuaMoJJg+TrDQ3/BND+upLKdPQSuiqu1+ugrrq+Y/duMq/KAg7hEaa+hnUu4Tub9EwmH/a0w
2uJpsPRpg6ZCB6OdXayk+1tPtDkrq6pPjedMZwbz6SJGI1j3Q30bibVtRztJT+1Y9FFtqoXbUaKO
UH+nU65iWu8rfO5EEJb8VW/m5aGccYXKlLN+p7VqyxNkSQNaE0bTflCGjG/+QOvn6GABpHfQ2QQN
jxxded7OYyYMPS81VsoNiOT7/UEz+Fni0e0PI7SSfTwS+bagxO2EN5JImzntgoRdnJspgvmpMXLz
ykHN+bZ82T9M+pANHAIt9Si4p3MnSu0fDMKha1XjPrGAo4k4rp4IzaVil2TtBQD9n0QFhPb2JtnV
htCru7P6+ptQnTxUC4bngHzqLvA6saH/EW+/CevmFAhHeyrNxkEQLcY3Cz030kRS/+GKpKPIl+gc
oLtPeGUjW8uXK8JKcuONz48kgYtfOyb+Ru7fId4TlC+lM3NjzUEyC315ATbNuFDG01uKG/RG4+Td
IG6Kjwlu5n6OrfxT2oPPUSo2uO2McpKoH1WzmwcjKhDJVyNE+B8Eby6E3rEpeEqUsdyZxjNmOi1t
4KrHWCLTj8rK3XvrSX/sUyuhl8XHE7LtZUcAyZ5s7TpxqGWuG2VyQ6+HtY6DcPhIJkEXYUqd67Wm
LPZS8DPSY8qxEajhXJxmi1bntVMLA6tJru8zqwJRP/sCl7vtpMbZnFrr3c3y6gGVcOL0YNhaABvN
TmVYK0Lxw1SrJbL4llDzhfugU7z4prWGva8ogLgS1GIyNbyyRWn34d1OqYhfsJhwdFGi8RBpC+c3
HgBQlByJeYjRGBGqrnC71Ugy9AjQJNs2JslKzLupHzGIIi7hjVnpE6T7QiRMz8Js145ARZoNOEAQ
s+/FkQF5f6/pD3o7eNQ5QeItjm6h4DkyvQffCcCkKhbma1MwW1Q1fmRTYoefGK1WPOYCL0L9QJqF
MyGjTGC5j4xy6bZm7H85abPH5NPcY5o6d3vi5zY7gENKDie0yqY9g0qZ9s4wgi5lYMo1cq3EjiQd
ERi/Vl0iNj3jCFJ9/DTEJAOojkhCUTddOGAJoXAAf04gZTT7y1ba55ZuYGwHPCFjTM2F2ptOf7Nd
/C6zjcOVBMzgir1PjQggWC6Dm1BjmHvGtkKZHGIE5gxLo3pIOLpeZ99DRXE0orcL9bpOERY81ht2
/KFD7chuQBA0Ix1C1FoCaNSnN6IcTy3VOGYF9WP2X2wi4pmIR3TOnSp/i44H2mirlZu5V2fpmhcm
w3GrT/5f3bMIq+gMtwSQehtBETevMRLpcPGxHIKhwNye5xjhkz8KuKxlzPPJzqhHnR0VgpBr8DXM
4yrDfcf2AtMQO0VsJ0hhgT9vnSmrt3g2jrXuMyumztG3nD9+dz/TjXClgMwFnOD1sLyPnjbPhKci
haqS1/oviXgdG39WXXkC4y+a76xsdoCewnEFjao1TJaVqW1uOEQ9VvcbHgJgEZJlnAFnGjYOYs55
uuN/WS2luzndMVm3rgIJ1eOOfpclAHcT/aaNgc0zaCfO1anHKGeFUikiGln3Y07UJ/rGOWCMH9rg
tY6XHGAZERzJCLjhAv1q5L0RiOuxMXCO6s780CQzs4kPrl+fuSoIrWXWbzc8aea8sVULACKhgsT1
p3VpweR29WebWJ2f0lLbOccpSD49fyeyAYzOeHelvizafS32b9SdWY/byrm1fxEPikORxVuJmqWW
em77hmi7bc5jcf7151GSix0H3w7O5RcgQYCNbWugqt5hrWepE1FxK79HcVJQyXr1CRlYGshYvYa1
fGoMlkZtm1ByGFfbIuiqmj5FnF0irAUsVidaAXcDKvG7m6CoT+ftlHtc7sVDGp6xXOCwT0IMZ9he
GvWQOcyHq9xNN2WovjWJHINlvp/p0RNLT2jNCFVgVaI8mBFckxAWJKPs1pazBHljoKKwcQYR9IYb
h0EKahDnwK3/loYkCTJ0DIZJn1NRP01LEOUgIuj76RGDe/IDXsXKXycsN0A7AHFPHJunsdhEEAYY
1TikIHgcP211q4wSoTV6UtfH51iKUFItVWsbAlEnB4w61X70yrOLRXO2bwwdKfvHaUuuRkDSJUi5
EW9lyUfDDKw75hn9LUs0NsWeu87Hctq3OMbnWjDBmjy5Zu53G1WOALvjtyZxAkCZh6OTrxiUHRAe
RwzanxaMPW6D6NT9HEG8b8DucJn7X16V72zWaGDfftVtyKzeWbqLKC3x2EIYC7y45mhtBnI4UhW9
+YXlBJVjJVAkEDKQ9FWT+DJ/knDHz4aYdLcC4FFw4OU4gdUALCDCgcyIrS+PcYOz3Xe+te0bMv71
4PtXmOBr1EVbr3HqNQB1UhaCFtCH7TyHuFoTFVQDqRWjgwulPpJkGozNe23+Uon5SXE+rrTZtMB3
1S0rbbSwcjpVOXrrGtfcaRoc5FfiRs7jBcDcXXxR/SjFdKUDORTj+K6n9izmd9/ST2Xjc1culbfB
xFDstZ29g+XdxbQpbs2XUsd6nYftMemBamCzfDVwLho16wySRER/EoUkSWDBXQu4EOygLM6oEzFT
q33ZoqMnbWQ99od7IGjGHYLJpxp2Rnt2mFNRBJG84pe7MH9l7kDI1mszPgzkyhne8mxaPUP+bpv4
u4G5aN15lKAuPSPzaeGtyfO+sE1ZxT12yHeOohU1B8YxNhrIR732KaEinRwEmC6RWYt9c+Wr6jWO
yG9y/pHpVzYtNHu0g9wHmnOXAPVT22GBrrdafaB+Wnc1BnTmHeJeLHTlQ2cwc8M0i/EVhkOTvk+G
NteqylFCYsOq4Sm+aGe2gz6CBwxTvkLLoF7wiDtInawnx+vnS4P8Yz1aYbVeul8OHokiqzYoB645
Ld7WT9rsiDvgHFG/BEaszBPYkhfUoA9Nahzahjw+ptB8ZbFf0DR27Nc9wvacEIOzHdlB2nugeWhD
rZDjb1aP6eIgADLmseY90N+xUT5ZZv+9lDa54Ebbexe76F7E6ER71cn5zDjLyR/tvPvFFcT0w6OS
Qad3djkaV+kdZ+ui7L6GaTexuieLFLEZj7+7ZZnxEZIidgcb6cdRvHpG+ZCRiJOPNr/l2HavCVxA
tD0tI9z+2cmYDru0NU3D1TEtCGDD6KNDbHT2RmxhsmNVN3zUBM770vW2uqrOlnVbWm5aa0ceybzX
I+lahHCMG3PyXmKAjrhYTiIV17p+G1vkGxoftuERs9YRw4B9txQmuwFnO0JQW5XLfWjaFQ12cAcR
i8xxKDMKT/flEhHAEWtgVsj/D1lXXxIhGeaSnCfip5pBLmMWyHBQih6LBZtaO8qJf5dSzGDiLux6
jzibmZKPepDEItzlGSsOram0Zj+9uzJOqSX7fT4QbO6JsNn7xIQ9mr73kSZwtbRu0sBsgbCWXhge
gYSuYz6FNWQw7+I3xaFIqmsMY8kuWJSa6kfFv7YCESF2YsmbQFrjU9l65aYlP/xpCmOxgyZ7clS2
sWOFck7qzRCV9HXoWYOqcg4Dxpqh6Te1Az2pdvQbs+yXroNoRDDI8mZ4s17Zs4nn1R+mbaOol0aU
j9Qaqu8eIurol9ktPW5vglBo6J6m1P8sRmdnWsN5dFWyW5zyfc6NB6YLrxlBgYac9iYJqUsaOUEn
eoZYeNitQR6XWD2im9j3ms1t3turGGfTBj4TwsjiVpEMtLaXzmEenHRrHOnjxdSdtUHFBi1nmH7H
VNWrBTPL/k58jeeQolFyhQ0ZpRbsqc9UfXpL8+hJ6Fe9M77UYr4kkfOqaB4NJvJArSikIscxt7T3
hyZv5KGYLH+d8vGs27q5295JhPIUTGfdZVhUdfwzVyz2YsYHJpcjyJ9FxYdyYSlfFRTHYuYBTCHQ
qIkHPqwCEWVnw7NnTp2RtUJh4K8nLvnI1C0kP2OYd0MTuoFPABC5k/auIgQ0xk/rDgDRXcg5B9Ku
jPUC+vg1wqFBGon7MAjM7zhLcOrStAwxqaegtZlzsnkFJXFfwDWPXL4EMdVWsvb7xt015fir7pla
9G4Kaj0DKLOQ47NuM7PZRLNsH7LcvibY5Q68NIxwePyI0MOOHDU2R1A99UHYt9gLtO3tXbP7HsZE
gDDDwHmEqzAwNMh0w3zm93hrE6Y3jLZiCi4L5c7SseldGI7B4pg+SLNU/JjmkeatbU7Iy9Mvt3UA
0zVxi5I1otYfeuLXENZuExNrr8SGRCBmn2xbNx4PzYSJ0HD/ITsl8w2H873iQzpnpWm/vluGAhsB
8bqs0D4IMhvWfVI2MNfEF6Gw70ZBmdemREIPKBAsG1uy2xpJ0Kn6A3Zuf7PoQFDBkpqryPLdMEkC
6trkd1sCtkp7cVhhoHsOgN2gofTT57lvXzD5fMt7YWyxSvhnqsUaxTWLcDK8iCtABXU3rV4qeuJE
te0Jz1h7MG3iPKtlUGfd1/LQ9oy4Tddj6DyLm3XfLC84IioycbEDdtUXuJp+P1mtQDcf+T/mURvv
VVZOH4kol51zB72s44iFQNF8N40SmEUF5MKNr2hon4zBus9peQGqWqrnqYHXIj2WGCl4rHJqyOsw
/S8w40FMquHGs9pmzWSaeijJCLrlclgVlOeonFOOEQe13MqzRvcpStCqFl796vqUOKmFVdQjdWWj
J7Xso9KfX3BxJ3tFSvmrZWjoviL5zl6l3U8oNhGfTZfC5TOs7HQ3QDA+eCQDrdM2vfSYO/ahl5Ai
XBdb5lIbVnP2pgBvdoi7GXm3PSaHKiYhNgRRwCDsUoHKvyLD/AwlUUUIITjR9GKhwIqpJPpa4y+q
26MvwEuJz46BAny9raFRwdukFbdknIAoXiYkx70N/cmXz+gP+11FuPge5JR9+ocA6f+kxfr/TWVl
WSiP/t8qq5f4M8k/y6+/yqz+8a/8EwzLHud/gNkrwK9s1GzHJhjjnzIr3/sftKusOLnOBY4wxT/5
l8zKEtBkbRP/OYh0W9oSmqv+p8yKP80UQsCPF7QA0iUf5P8is/oDC6vwJbsQJmDTAmvwyBv5d5EV
0xGQbpPR7Qlgnm/SGvqLQR58vEYhK+ygrm0j2nUyIoNESYa0K6oKprcOGEPETZRNNsdhp9rgLx/h
v+Rgf40SQkb2V+0XL4sRkGcr0zHJ63D/xMTLrGaTkVOpspUIQwRVRIQFLrTVKbBgUp/rrqwvRkwL
jQyEmHW6nLH5LzB3uLz/9ho8KSzBgAnYuYUS+8/oHawevTfQ5O4io7DdXcRQ1oNemGcAGOp7sNzf
v2XzD72bIjzDtiD9ohUwhfUf8SSZD5G/bGLU4BNRj5vBsz8yazJjwr5N8X1MivGak2zNjhuVC4s8
dBurjozifP9fXsgfMTz3F+J4Et0B22QX3vv9hf5FeFdn99BcS8gdCYaEWKfeZN0YNURfWDvMBz9n
G8CADYsJCvZl+i7IrXrO7SXCVN5ZKKsoeSK6PFJxk//yWNyfxr9IApXnWjZ8EEuY0hemJ/5g+UeN
A7lUZcOOuQ4LRidG/rRv05acnL//DP58/viLUDny8FGH+/S+f/wsMPeTyUTruTOZHqsNawnKJqSs
1vvSjPK3laHe69OuxzmDvRVja1eG7X95/v6ISuDNMt8SnsXKybdJufojTIDJOeK7CRxPtaiZMsuw
YJIW00wB0rR2dBYjQc9//7bvksp//3w5dFzTgnvh34On/vh8Rxm32G4FljVNUF465kXCVTex7lGV
I0/8F4CLikld+v73f/F/vldOMmIFBF4Jjsg/f+9zAoVroawAnQL8kVxwwYGDe77mScvDsFpFSYhj
5u//0v98t3y5FoAI4bBmBaPy7895WXmLM2KBRao0xnv6GHgJKY7wr9Jv6y8LFiMSsYz8gr//a/9I
QuJ7lR4wfCp6/uP73v1I/svPK3IJeO67FF/P7HQ2bX/f/vYKnqjdnLK93NGSeT7yxEiBh/Q6kmv+
/u+3TPHvvyPluMK9Xx1gwnm+Xd+7v8S/vIR4bHCWKuYWc0lGG8KkD3OI2qM9VOISd/KlHputh0k9
sBnD7Qm0iI4qDgGTUTkzU2hRWpGgUhIxM9mPTtvc0UCmv2/8KX/JMJReW1ZlO7j4PwsvxUZU2sk+
XspxY7ns/sOQ2kS2eRcYWVxdI8zU1CWQJUgACOs0UN1CEMqMLnQ1QDtCIwbv5nPxCe4eGmgCzdL8
tiAsQ2hZTsTMeYBeovmIl5uBThahSZmy8IRqmJkTtdMHxXx8sCb7d7PgJvJg+67ijF9UR9T5cybc
Zes2QAXziTcuovgW2fLa83s8JCryj4kekAeiuy2/m5n/0U1Y//FsWeesZmVVjm7ZBOiiSGW2B6bo
fQcVtC8ZhhZGhABS3OtD4LEzSpb0eZhSryEKWdAU9tX4MS3oQQTHaJBLyv0Jm3ezNRaAq89lVwMz
VOwjk/XiDZJ2KpKu9LGvwenzwG2aqKRmFHAVBxDjdxP6VqcWf8sChyR2/B0ZFgkyL+v7VZ3yy0qD
MAWQQpFeTtldCs0Cyb8pAzt7zYxRxWBwc9kpNEAebsbtJNnIr/4R4ZjxJ9Zn4YxWxni7S5VxyT0j
xCMr/KhcblVBTuKmruSQvc965FjO8QX8KztHFwMBiXUV878j3UXy6MiO/2/Ba5xec5NUh2MSO1W2
Tdz71MTqGTyTkYmcjYrVFUvH1kB1M583qsLUBmt+v5En8gQZ/7fMbH93kckfy77AGZ5Cw7yPXu55
mBFhCebK7mkkoN8WUoUnmQsOsTxCpckiIRUmqyefVx2lNa9XWyX/+89ct7jJEhBHPENYfbAvZFvU
hoIX1vjAUHLWOG1ZPLACj9gKDzMOPkSEIMpCQCHlcQI05Xyz3eKOerVsPeNHr6p9xTK+Pzu0rA0R
GRhOH+hj+KPJOhY4zlB7kWfBdlkfS0Eczl4UrZrPeavrb02fKRLuHbthNcLvjQ+KcgEdQ1yeUR3C
6CrTCCfaNLcs0M25nQ/STPMnsyAgPmBBL71zYbg9nbjMO+tqRs1kPEcA8RP8LL2DYqvNihK5j/kL
4zMxtcSKOF8EYE3+hV67vtauJFxvRJIBKHQJO5+E92hyV7OcxU/D7sR5sHGTokWLf3eazwrzDRTD
QFZOLdmWtQtOnXQhGNuIZkX8aaYGb0VmZPhRWJUJRg6USAsvYli7E1COZl5avaobeT+PYlfoTyAN
cOTNqvXmfS7E9OK5BAqtJtcfwm0r5LI2mk6ZwWBVqXfLcqJJpVtE0XWqgJKsch8k1N5Le84yLfE3
w7PvWZGleY1uLffRI9VqAd28ajJsY7uUYBp6JRzOkNVlQv/W1VLVeygFzs0WZYMLlHTnOoAZMX+n
l1/KfY8dLELROXKFQU7j2koTiTbXGQWWeaI9ONFlJ7CBj5pRcFkUlDJ9Rm96irzlbnvDThcF/DaR
aXhFDiSJjZ0MzCkhn3JZ7lQfnV3Kziv3gyB2/VzQLmxNQ5EZ49ORk39TXk3TcI/DlMM36QAB/S5z
TYyv72dXSzvjebmn/q345YKxVITlvVZk8DA1S71wXUaJgX4ae06yTkBP7yu3jq746+/2TjJ2IJEr
LHHumOR89Wh8QeF5oU+Knh7tbRM7klYdLoS2gFpv/QV9i9lD651GPzoR84TwXSYHr7baB5Hi8IPz
Au/VYkSwr52pDzHGw4TG7gZFwLZAC0hreeQe1XvljOmuHODlDjDf84PIYoZYNauwUizpnl2Qccwr
wid8z60ImB7Hg0bX/wPQrb11Sj8hIAZ7VGUu78LM0Er6jHiYpaAnQra9zLulqMfnoUDJxWTe9tdx
GYpupwamCPgBRjwJKZUfwH9GlEo35rDujKE8cPZl5SYbXXR4qhPOr56GBeq+631mtvWOKnl4cMC2
HGIJ3AYrPrLhplebxagzsjwBKBqfOe7dFTO/8aQLs4o3avYjZ4skzw8fEsdQz6XRyFsWsbM1HYT9
2E0coqUTz+1PdmRyg+ZZfpv9tsLcncJiaJGvxsyXchAAeuaXtS4h+J/HsbK7y6S0/3PWsv9VU3Zt
VMjuclV0HukDrABYPJbZQXapq/jGa7Y4fj4fisrUrNZRi2JkUzKGB2nUj2OfNnvuCBM5AbnLvrC4
XhV+0gQb+ZXBcLISGBTWmMDkjc8wDaLCjTa9zrmo06R89m2nwFfcu0cyncQPG3A3oZQx7x7BzmgE
2B7Mm1121a+xtubNPDRASi27dfJNhtkPe6U/pgdGtHclyZhvxwQ4doKU+IDQLFtbVgY6TXRMtPNK
n/1MKLHhmFK/3MyxD7rRJke2hrLcTrnGcUHyEc+FSdbTnRBlDZCHMYbH9SsTQ2N/jwrAteZmt9by
EcKGIPjexChIuCixPsgmjXZSUyegbwniWH+NC0hK2HDqKrp0ug7KepRQ+9dVWI67qZjkPZGEfXsR
LgHVzlJu3DTDTD/DlPacEkz6WIifFIP6DJfZCnrBibcOe/Ae7TzYVxO+Uezp8mhaaB1DC7x9p/p6
BV5LSbaPfN3rhunomzNLzTrSB1RMkHl2RYV6j+loowFVndQjcOoYxf3sIKhgA5YEPpPWw1TaBu7p
gsiYGmkdy9lh22ljY+SIRIYhuzphZr47pjQ3RjO9WCjx83x86VC1rwoWrQBMFyI8dBzqh2W2liPc
UfsoRfhG+/47RVrYmtGXN0YVy3br0vceGH8Oxg2Etss0xAjYUYtDHMMq4kSvUDpRuC8suaVaXt2m
v6o0LALR4H1Sbf2Qlo510dM/xPwTaiY/v1hu/+KgqmY9jyi0wuQMzQFW7xQNW2vs89/93T5BZXYf
3MYbaGCaHRHqYSwo5cYxyKyK3e7gx+gIQo8powMj8AG49rhN/UasY5JU35xC/e56BSc/z78ZqCuO
Hd7d0i0otjyCaochfs9F+ekjNcSQAShyifFjun4xvk1V/oMjmBzp7AaERgSkUuHb9EFXJlDveARL
uV3s/Fc8D+9JPqRbWY4wB1t9gWkGsNTCMxMzQme22fXbWLKcyxakaV20a1vYDZxDyX5Jpp/AGRiz
M2ZY9Zx/gT936UZ5oA74TtbI4RgkayQ0oD18/P9c3yND8wfSq/p9JUwMnn74XADRWBuJvx8r9PCG
AIiLZG3tGCxbwZnPK0X2xi8/MZoVZSW4VO8+bxXO8pFpwWp10N5lYm4BdMfBFhTWJw5PexUCtlkt
xSBeOBNfU+h/mxh311aRKxcIlIWAiSN/epVNx3JO5906NFwoEk5OGqoborw3C7GeOu+z8SG7L+wW
p6wWbHpYvxMd8dPKrJssjWeUJXfyK9QQCxjc2k/Dt3gQDNOzDGdPJd0b3Mu9XYutqL0R+T9HK+Fh
OLaMtt4qgg8QudfGwXbt40xRsjdJ+TsYkjWi7txXPZNqE3Hpg3qJ93O8dNbKD4UfMK3uAdVW/mEJ
6wdvBKlZ6ZmKdhGsKYzEmmh0alY0ZRnPe3vxrlGhn4fZDh+sZYBn2MBU6O/Ik3RBij31ds16QL6Z
OIy/BntsD1gF7CePW+AJNI1xzNKYVY+tsq2hpuglbsoSYf2yQOOz7I+hTtufiagqD74QJjIZDcs7
yn2x0wW2rMJBXDdlzMQ1n9dnUbpvBTfLdRKLszKtgt0PyrlTkU/RJdWuAgxmIRmtoiyI0BEWJLoC
rmnQo80SNSRDBHhojJshCBp35gmuHpK1xT4zB2MTWe2HNeb2Q1mY4EQ7kaM6aXYOqqyAKOL03RsE
3nJdoMgZLQdSSDaU19Lst2De7AfI20hk0aIrVEvCxTaW4jHPe9zgaUvdL8xE8GiZj2FfBU7u91cU
sS3ruex3SxPrkr4yxhklANbv/ErbDCvOs0SD+bCBH4FG0d3QnhOR2tgRnOEoi0P2hhFombBLzArN
Vk8eQqIvzlg0Ww0h5YhIE1Ffq+hbTOI3ujhy0T36zglih36ORs11VC+DZvntzsUxBtTzw0kaloY9
CYRrZmcTqx3iQdBctN4hjRiDrqHvz7ixZgRunV44oMchcu8VJUZN7I4RiuwUCjkMHWeXw6W7YyuK
73nD9nqdc5+Egd+YXhi0Bh8Cc1tEUcQlevIOdxTWReQATw1QZDyIiZ08DnIkH8R1Egu3Tl+9DKJI
kTbM9kBMTqwo46YY1nmp9ChJpJjkDbdahD0jzjBXmW3MSqsasXAoVV7DfqpvmWDBRLgfuVMrSBYD
kTgN2yWC+hp2ltQuW4hnb9j8qTHTOtIATd3mYx6cZsEGj2rOp1azdzmDirtbvvYEu26ilnJTK/It
2GOw/W3rkb9NzdtWNsRbeH7mnedYRJ/KHNpPv5/641SgC2tim0GThc6C82s5oWYFoaiN7EBZx0eQ
ZYjcKNN/sy92AixGGg13lRxoBOnZMEuNJIWRbQIduDVTkgijNOWdiHFbG4P6JZ0sOVpTUnxTUfsF
TFd/8rbUgZJqwuQfgYU3W3d/f1R5yJUWe3x/kEPiTFzBVstbYXTeGbaO96GgDnCzc/VcKV7iA625
cxnBAvFKDWPnMUd/bCXvc5VNTEdRcyyq3xZz3qGQ6DUXZlsYes/mpwOGnof5WxKl07ayJkxLIpw2
3MusvyNyDaDL+9aNpdZycbXgnKyH6NUsbJwz/ZzLDzzZ8FjCugpgOvdPxqTGr2zu60+6yKvDXOux
ITRgXyLMCIYhh/lrmPXAI+i8ZBi6kcA4y1H1tnzNEm9+QSJYbohPQuHURcmaYSusTmrsjRZW8exX
OHdSQForko8WaOh6tNa2kigDG6ZH2QbyK6tbWEBAaAYrOWSNL49DLFQQtwLZprFQd7oh5qUVPb8k
WWApIUdyZsUBan+YDFAXVksrf46DekqsWjGqgauRG3NN3+LfagIwV4tdMfl00OJ0GKeZfw4hRMHE
e55GiKh07M0PRN40uU2SuifTH8ZHybYWpKKFyjVKP4mUhM9bYApVNK7AsMK52E2NpGH367jflPPi
XuOFKsErhxhFeVc6MDst8dJIWK842qE4955BuIetwy8v1voa1p5zxN3/o2thPwZEy8Rbu2Bb6Kdi
3gJVSvZAF4rp5LtzvDXt1uKDmIENK/VWawItewRsuVnuTF/mezRq1sqOO/9dmngu0/E2cuA+TJO9
E05/HgyEfFN+A8KxHiNSPbuu+06WT7+2p9I6MbkF4Gigz8RXzLeV1kA5q1FFwQLAHvdAKns4JeY+
xbH7Q5P4yeeSmsiIEK8WCbpLE/PFulIiAstJMjw5cHr29AMbbOxcjmDotSd1FHtZ7uquoxXVIZso
PDiC3CfXNVFi8SSQ6s3E/JZoSm5gRZ3vHzEUFCHCXdH5W5ZYWbyrxGgOB2eihLjGFcZ5pFKZV5wg
h/UZCuhU/QbnOIzHqp/wpSrJqDNsXAw0OlhaBAFd6Z3wCenVmGTvYwk2Bl3WHqEtan5Hn5za/pGZ
C5KJKWmQAwc9rNeYmdU8WcdpIg8kIR9cem9Gmh2yZfzQuAlPzuI4BJ5JfYZgDO1yqiJ8PIPjkn1X
XDXXKAuPHEEWJKoUwNbahr8WhD4tsUp9PHnzL6LPLrYVnnj038o43w1jfG4rRBGGUYbbEK0RcpuC
Anp6CoFRAtEV29Bqn22ckTjirc+sSBsaFfdWVHxpyMqf9eIDXyEc3a5JTk+I16PEQU28hC6hfFz/
1On5Q1y4P6pa7dIphWPnO+mOnIOnpjFeOtlzYmWXUYG71TXaWXbm7008H7wsCtfwEcgmA9hNZimT
FhRZgBm3NEis2VLTolRH8TyjN0QxyY3WFABTOHA2osUI1vToERNulpUAkkZZMX8APsTt30DmihTz
uW1JUvF49OvxZ2I2EMyY94pNYk4wfZQCWp+37pHUhCAHW7fyEwY9oeADtWATeh51dG2SL+Y/R3Vk
IfuOrLdIOxh3PPcyLLJ76mECnfAJUuEXnC2ldLPPusB2RNI0gbYBwIWsB89n+8YGavcEiwkh4jvD
7Wr+jUGm8V/nMA1/VqB/IigCtY4fRk2vgcXVdIZTy5S2p3f2+cQBMOl5a+Kn/UqNOlm2nlNV/c0p
E6/7zO0eGLkki904kWLDtOKuXp06VIn4rY+RNGOkfyld0aopRFiRLtZm9SEbptcWJxy2mRv5LW+M
8ddVm5p7J4dtZOKcA9MAVmqQ6iWuB3c1YG3dij6tPyh+1DYS4xslYrbVLZPGofKePPAFGFFFe0Fv
fY6HSN7cEZLTLlq6QaB5awx4slxz2Gn64rGNKMKnycHT0iO8fWeEyy/O8kdnbYaxm+4jwgjPKdza
Q2N7omVQgzELxPv9/cXW94iPsl5Vmc861M297kkOMKo4oRyQG0ITDWllUX8QSOJiDhyqTZ0zk1i1
Omn2TuG+d0BB5lOPjM06+l3hvIok/MXQeXhAI+gdwxpm7jofiNrcmlHUl5uahp4+yYuY5YrxQ4ka
nTeH4ZNn9/02svHzEjQo+Y7yaMt4hlDD3CMfpmz7J+xvcks0Kb9zq/05F2l/cHMj/hZy3rNVNMAh
Zn3WErhZC0bTIoOWKQo/uuZ1d2zydma82zDWT1F5IB/Oq+IBVZ29GmWKWEhB+O17nX1jtbzsvJ7g
HLKiQNTrvAryofrG+Thh2yH5s+DGIrgAxBy/9i46Y1Sz0O/fbeA9W7IrwAN/3SamefRjk5FC3hYk
Xwxzclz8vt4Oxd3wg12FiVMEx6+YPfe1ZPz91vRluq1ViPQopvA184KiQ+k7QJAhZscbuktL8ShY
CKQHoNTZnTGqeEDj8WhzwwWWXTrbGNwSPaXHUsjAv1auIiuC+ZQmE247G6OxkQzuWYZD8W1CJPXc
NNNnM1Vki0ehxEjlI5wt5+hlGu9O6j59ysspP9swK55SsgDBS9UdJnhUFjs9FfYXsLYcdzmekoHp
+2UZ+KciYbKLFHM45giqtn0SRb+1u8SnuqzqT4O7D4r6AKxF9z8HBqCPYQF/2StPsH2pwPwuoxis
/D5+cjikt4JlSJATv7tXBb1S5hKdsZory6tXJjWyGUwmhDCzWUaGptCdUmSru5y79MGKFu+tg7+/
GpqsBicHuGspkYIVikk87zr5mBBCg/3FHl8YvolHPvsFQNTcJNKND44eX+ZlEvvabd3HxPDnndUt
/tcYVs275ddkrEgYWBB1/HXhE2UDjXI81LVnkFNAWXjyWtv9gelxglc9Ys4lG+uVzYLcxkPF91Hd
vVhxbjIetdzVkvTtkx+qhiOwc363VqPwHRAml0J6CWxwEwfKIxAblCpvchnqh17C+FZ1TtIEhrNd
PAwI0+p72o/TZa/goYkNKNvhIx7sZTf4UwXLyhnX0OOKi9fEw5no1OxpzptnDInxru/A+UkvRSBs
E1hjUOB9B7aeXvm2xyflNvbLqFNwMQb05NeBRc4d5WAZ3kOrZEL6U8IAjE0UlEtyTVZFGU73RJSF
zsO2qp9uhiqaMQBewmaQSQdDJ2/p/2iUAyeNaTYA7YGWnB1Mf6k96J+CxZFAlBy6D2PdTMxpaqP+
McFGfS+BqjxwRZXM5ePi59xYoEXY4llP9VA5EdDk2iyCMp0yxjWyTg/9wMiUdR4EjplY8ZCkR9Zv
+Jlz5sOb0KJWkqY2Dn7mVj06ziT5Nlg18mEsbyh4R3YnkCJzJ9vmgLcfa+Kc+EHBpSO4CQ0877s4
jE3knlx4ubsMCX3JL0n1u3I2o1euKUBjI17Iwmb3OsumeWOjMT+Z2iEEyvC5qwrVvaZ4k4mnRDko
bSfdpm4PigG3idracJDW5FJ53KbzD3w9dMhel/Jb95dzXY+EfZA1tJN5u2xthe3UrOdxZY0O3o2E
fDQk5tUhy6mj1CJpN0I2pkQrmM+aD32dFYZ3ZZbsbLx0IHR99JO944+I2u6ouUiExoZfMGLetnif
VJr8FDzlCQRfBmTwCxxOSWLuRrngKAjz6GZVfrV1CaI0m3TYs6RjwFiGNiVi1O+Z1rjBREG0pqtm
Kjrc+ThGrtapmSLwht17cRNHHPMFnygDBQP8ci4D38iyfeLTwy1lRg8XeQy4hhBlMNDJteMNoG1w
Q14kKRJBHg7zu45FBaHOJcxLEwD94Q1YMGcClqirTMK23OojlVqbbHu7q6oX84H2kjjk+C7BBc8S
KDPp9ugueAjdXn32ZjVzZPdv6egRv6BiROEjT8IuD22iWx31gtCRUawqvtkFaY3zPBXECbhfLLLK
YKTNw5jm1mt/rnAEzwWyMCN+ceCcsGZq1K5VVf/R64h+ksXwKScxBVsAFw7bvfQltiefjWrO1KzI
7eK3md7TTXOaWJ3I/KBTQdEhwf7QmpglXusabaiqLBSWVdsfpgUza86YBCI3DEjaTLfZk9Iy36AL
2Sa5OB0ps6OTQpaoGVBvzJiQ7vVStzDSyU8oiVko6u9Tp4mD6BBqECDXicuAZjWlfL2bsu6jtnNx
N3aX0zjySzPjj8Lp9aHTsBvYC/wvdWeyZLetpetXOVFzOgiwARlRNdlNMjtlo5SsZsKQ5BT7vufT
32/LPseZsFNZZsQdVIQntmSQG8QCFtb6myi8TYqGe2g7LPcOhZ8Ls+76X2s8uGjsr1O/wmVXSb+j
AQCCtInQdHUjLvnf0zTyIjDxnhMFE2xYDtkqHO1TRcuG6lNNV0Aw46vei+bf0OpDQzxqMuvCYx3B
BXdXGCPRsHAqnXh1ZrS8r2In2VuDIy5FKPBmZsu1LxKDj7JrsID52AOKC499k0dfqqygiI7CyG2J
Df19bEGObns/q64WN4sOWD2vb32cFyDJKeZ/J+oYEV4umnJX+Llig+3oxFvJRLBYHS61M0v048le
5VsG5eyIo0y2o/n/JVbxt0UJatFLFKOi5kA67iz8dncyGgz2RPQXk9SYL6cW6CmJAJ6EcpnkFQRd
6G92Co0EQVDnUwmM/i7ui266quPavhyr1b4Kc4MbUVyor/CiKdIWkXM+Y6nFdX4c+jcTOwzkjNiG
hd608tyMaLWi/kqTwmpibH3Wyv2gGuR4SSZgMaCiHT6IRvXvLCsz7gBr50ELVB5EeQnqliY7Ulxd
HPU4slcR/AijHMQe/8iTpnRqnYvKGCmuej33JsXfr9gELyIcNwrKeLl/1XqInrU57GpkGkX/IUlD
r6aZoorbsos6KvE4Y+IbgYDU+SwqtCoXx5/QFsNuAy1kaN0o13ZULgNYUtIObNsq5K6mq2sd18yw
UA+WXfarSk9ZVXTq9nGvUect0jQ7lD/Gc/J0o9ubnuSzuQs64HtcX6oQ8M7qZXuTRmdgD+mtGSfL
MT9Zx4XIwBztcD3VuOP6AY1AMlwDtiOisyh73mOrNEQ3VMCMq06JdqTg6lgPwxThNYSgMul9Yg77
oRiKd12YUiZVth2fUYacD1XHjY29JqrVjhPZX2/BBxDoSe8uO/B8K1UKiDNnNbQU7JKWfn4/JgoL
c6d0cE3wVJNcKmnlS2DRRKQzXkblJUbqCK0WxSL3HV7PD+NIZy1uJEXqVrBFHbyVQ61ms+kOZofc
H815miLIQlxUpe3isx2Xnng7DnL4CgM9uU9nVy0Hbobw8eitK2eHPFFyW+GptOuyaj1i74qZoYP2
foiWFsR7pEx6NKKbsY6P6QqgK5U0C8Djr2+NopvPXd+Ye6ijOKBjmFpOgG9MGTTp4l5ILk7TWW65
UForC+y+txBleWr0UDigQnJHH5KbbgQqYDZJGEAM5HdlZv5GqP5DNk3OJ5yLXYiGauIaZiAdQ6qy
XsGkQvwes7UVFf9hTk7S0mVPJFA1iaxVflzFkh5Xab3xDAprLPtyn01OctNwo+EmyllC0WNUzZFW
Cn49QFwWqItI9BRFh0pcHv2qQjc/y2gNnAEbAHNSieW+MNf4bJ2s34rE7an9wiiiY4lG69zFZ6h1
kGR7D6knwvMZA+SdjRrSdb0iSt633xTa2AcQOA+OuyTva5Ld+9SiJWcKa3grkSnF6DRzkTkRRWPA
u4nyabnkwkurwqgGd74skKVBFhUl65pEHntTQIMu4gTDvi1JCs59bHjaYx63QFdyb0wEpG4VTm+R
WOW/OF6jbIy5K2N6PyNLm334/b8U8UK5S3SZWb6PfLMZ72zQ1CdvStJN6oeYyIDCgQgFdRHjXdQJ
8+SEXMxgbx/pZrmPwg4h3cVhCB+ZJgRl8wu8suc7lF3T6nJxiEdMgXzQUObCrrwbOruZPxPbVvPV
iHEPP3OVUSMMl+FNHBtFPL83CBbE42kPwUTsytq5qseOnQ73Dje8+h1Pkvupss+7gYzgoOYGNMZo
5hi67IWTliNEMTZlDouMi+NbkWYNmSdE3H5v/QAjwRAbkb+K6hjw2gmedyyFB4qsUEbLJ/DnZbgw
aCw3twVnkrwNDRXTSxtSWX8aDJdDq+mZBuBJqPDRS55Ztqs8VcajEqQ53sW4TrfR9dQ7zreKhJya
h5j988gy2EUjH2ZkJtSNBYeINkndD8d2xcgGPg061tByzLexywkJQuxEj+Fdxa5WTfRN5P30jtvk
m56uCo0giFvTsW1dCUwOR5UASV/zY51I/2039clNknL2haQt7ypEaC5shwx39Nb4RnTzSeyd9BoZ
mfyxnpG6IYcV/bibIKCgvS1QSxjr5Qw0gP1lGpzsa0Vm+34o8IHadVKdrp4l7RH6Yqv9dUpleofG
U35rKwxLAYulV1kqpxt3LBba9f38IZrKM6TqEFKubMJjR/OzPG8GA7WL7G41XNr9Cn76Bfedlcpt
1Ne/IsT6EarfuE/subkeYctczott3fbY7BzbRVAZStuPcA/CQI2F926yoNEaaszeLdPk/kqzWx65
dNogUlR9npBVfh5gNhxzl8wFqqhTHdg5u2vZe2CYpJtcJolRISnIxT2p/LdZrEx6ByDQvLlvP1Gh
/YJJYnHVZHl2nRPZn7DduvfI7K6BqH7swmiNjiimYfO7yvxgZyYQKIxX0Q2oFB5LJGnmcKpe+/WV
m6fi4APRPnPGXF6nEt+g2PQ782BUxnz9AxH7j1gp76qCf/779P/8KQj838/+7X8nIhw8VjdfisdO
H+rZyEjh/vF2hy/9l2f/csRLr1/uh8d2efvYoef5b3rH6W/+b//wX48/Rnm31I//81/fqgGza0aL
MHt+SlNxgB6/TGy5qdo+fmzLf7350iZfyi//uuhOPJdOH+EPnovt/kKf2BcICntw509slj/khG37
F/6TK4Cxe7ZyHcDff/JcID0oyzQFaHMX+sN/eC7CRoRYAvf3LOXaLip4/4Tn8hzq7TE+yETA5ega
07+lWfMc8Cyw9q3m0Jnv2EUtLqvis8I05qQDoXb0xSEhtl3xCs5bA1nzTCUBVwtPOgJKx2myn4Ks
685TpVWK6W4dwcycKGv4dBTFxZNvcvc7OP8pU0ajjZx+GqwiSCMQRwTKmUKnKtQpwu9SjHetAAca
p8U5HGD0VFZoaiTa7CSdjN7guQGUx3tw8zp6BU8u/jK50qGJbcI2tQTkFUvD0VfeOCzrurR3HuCa
c7vO/LOpxvgU1Abt487JLovClIcQqt6e7UpecAtGcLXyc9r/AIwdt6UKG1vZG9GL6Aq+dfTVcsf4
lZk6LaYn7AZmSuKYB4RBKZsP4unsEbITO0V2rLxLLfwlAcuCLCwjI5jKwjlfufl1Ow5We+9bzQ1m
KPHBXOtPVEABmNjrb30Sxd9K2Vs3qdk2l9QI5jdg4v3zXNIs6NG0CerIQ8qEnPncNoe7yV2mj8IC
Zuk51CTjDrRg1pvlZzedH/7pImBpM/0kQnA35O9a2k8A/XhuGGDB7PzOwa4YtUPECdSKSK05cc3w
WxxZB7ud8JgtpmNcLuZZ6efzK+SRv06vB1fGsoUrJSrgnhZjFYAox3PS7A58urzKcwcXWwBU1uQO
ZwulGQyI9pbbxq8tv+e8KT4rAi/sHmCm+HhSSY20Qou+G92yiO4mqqN07MQH3A2oJ6aOAd6988+T
Pn5QITZwRUQTz2gRo/v59MtTKP/Jmzm9gs/exx7jsM/5f6GKlQJ9kNQt/VuuYl2gInxAm2ZVb/Ft
mMBWqjwQC/LV6W3HXZfLJbepBMVEMcj1UCVNdZVxPyUtyJf7rPXO4wSd1x9ebz0nfC6xK9m1avVv
fv7af9mgHB/6ILUf2+WbOeYprp8sGi4T1NwM6d/CyVcPCO5gmA2s9hUakzjN/7PJYXTPYn48uHQm
xLLnj5Ezpq0VrHLY1sUF+qAGwH0WqVd0O1DP6Zno2xkJHftrQgcgX7kNFgNs+J//1h+rQHuLE6dN
nb4PTMzT8fT0xwJrwQkV//Jb1EVMckg8amEWfRx737vrw9puAfdk4loWKU3X1By/Ok6DWdRQq1Ox
vcmqT47zJu6gzu/XdoqwPeSCdONMxWdTlrE8x2LvdJTY7Wck7qzHn7/9X7dYV3jKVmjre5xjf+GC
YUDsOi3g7tu4cK4hb0efOooxR3J8DL+46Y4nMTE/fYM9RfVGJTY853ke8SgcHRPkcwyg2V5i8dmZ
3O6Nh8se/QSKA2+AN6+vxeNzLhfBAEkP0qQJbdVSNtzS5zMt/RnqMyDtWytFAlMCYQi4Mit8OjOo
xyci+G6kh14u9fy+qGpAVOCdF6zbUCjaU2vt9pld1uT9oBlvERNozuKy9P8gf/2jnO9/l9D9X+Mr
+wTgy1ld0D6WX3778jSJO/0Pvydxhit+sbBa8JQgTyNXOpHTfs/iTn/ksVVwwijJx4WZ/J80Tshf
HKlOZDKoAh5bCjvJH3RlIX7xT4w3Dl4bjp0yrX+Sxj2n5Do4VEKl5oxRlMwlWcfpz5/sWAvJFo1B
ZESsFA0mbsru0RBjd+6A+3zlNNOyhd+fxeuyL0rbpL2sPUvgwicAhKeHxvEhOw2cGmFoo12B4Csk
qG4vszzGqlqiYx7Vd9z780MZLSgpLCRdNsafnPZNMA10DWVW2kcXGB4CErRWpqI6AxudIlcM6GeR
Rn0ovQz460ol2MppcboxzMcc/6Y3Zd5b908++N+kjM8P6h+/zHZdyMY4BECm1ZNhCmeun4U8fjVE
ftbDPd2LuauO0mlB+hs2hf0B9YN1KJyznz/5+Ynz7yeDKDwtMZfN6fn3g9zFfosh/IHqPrX1kcYy
EKHlteP4dHD9udf/eIxjChBvkqONxJj1/XSZVBP684OPLza98bE9tI5ZH7MhHg6mj/TMrmitFuqi
hx8Eisvhtz5Mo0+46uJJmy50dOCdPihjvVRLJoO6KHoEuPPK+h5PXnI/+ysmD8Ke2uFE6Ip83AYG
5CI9kX5O25ketvIAeRWVa11Z6J5eDMjofPgxjf8/9q7xse2H9pE7XN39CynW3770XAL/D9xNuak9
WVunu+8fd9rT5fp//uui/C15ton9+Pu/72IIK5Dgw7jyiF7waxbf//dNzPV+4d/hE54SNlLl05/8
cRW1nF9YM2TOZAmU8H78T3/sYe4vyoVVxz7GJidc35f/ZA97HgMGxH4Ocs5G7ZbkS1AL4E/UsXdi
8ChcmJYPsXTnf5TU/Wd4PahTZWTLNJfqiMZM276lX2RG76J5rb4/mea/2Tyen+5/jq/lT36xZrAS
QvdIUaZb72lN++YutsBPIdFs0pagYNmH/2i/+PNhpwB/ss9TH3TTKSpdTAAtz9p5phXh2ru43iu0
8+cbxZ/jn37kk/EVtI06xQH1OIjafiPEZBcPdCNMF2uBvpwD1Npw8S6Wpn7789l74ePb2mFSU1fH
xJsHjrmv5ssKi+QBJeohTo4/f8DpkvXn1vfnL9J2Vg9ildmDqz1OWaemSxfaAJTDDP/VayeLU/lG
DKCL9k3X4IEAGtYWDV4D8die//z5LywPqT2/4KrvpEOEO1LeNeFbVRTN8KvVQDO87I3YV/fY3Fju
Kzd6rfbx569lq3j6/WoFVcbpFueIUSYdX096gbLE95pr1EShNppGsEyLMq6rKQLQOkgsnOgpRZ4s
fi8dUveLHhF4zE/uO0/LLy99UC3JzSMYUbkzMd+Uf2gGV9+VMyWvTOZLg+vnF9vC5C0Ymy5Lpz6C
sajQWqZP9/NP9dLo2kaUg31wO6t1jpmVJI9m1VXXpZEAVdw0vKWXAYzJqZvYcY55r8ZfxdTYMMhX
tW2bO6npPP3yNFPTupYNQpw4qq5HczY44N0aGsvG19e2HjlHwltyAERzRWsUcUGX5kUDkcA/bJsf
be+REGDQ+a3RMK1Azt11SRf3vxZ9b3zfNr621XQeNXSq6uhOVwKjzsjmvjUnWde+MkGncf5mp7FO
y+rJ3ulXmX1yfgIzZngrPJ8WgP+RbpxIDg0kfn/jY6znj7HsKvSm2lAY/A74spVuVdJsKEU+46zW
w9DaNltaHDcVenQWdJCgltn6LmuXGHVC13/389FfmistkKeMtHAiFwmkgVdO3rXKQgdzAXoHGDKb
X5mqFwJar7/GXoTtiQKB3eb2ckFH18QARuA58PMf8cLwUg/oMFlMJscNBtXApUPM2f7kIg7yysn1
0vBaRA+jojhkum4w5nwB0BrF0R4MkJHb3l6L5wHC0IL0vRfYHQqBx3zxTiJ25pKsGx+gxXOGrAK6
J8y+T2u6vKBths5Jm6p1utv2C7SAVnKxOmHM7kmPMflVeV13N0Nvfu3W9NL8a4GmlpYLIMX9oLbA
wZ/3Kxgteu3FZG4LsR/F0ycbxpwsDXSgVgVZF9X2BSy+ERog9ejXjsvTSvmbHUkvAC9RGpkF8iVB
Ey51e0jBNCroU/AqLqMepbzjHMml/JgXnvUZy8yp3JiG6EJZ8IhCpGqnE3zWy+vL2OhC2rRr5pPW
eT2irOhm9int2gQ0VXGWzWukDq49WdUDhHR32DbBJ0/OpzvyErqG8jIjDGjPD0j2TCrwVG69sr61
Ou5/ki2hBagz9jBZUKMKLHNtq+MKMqQ/OiH92nPApWq5jbqi+l4bkB+Bn3ilczNbFtqLXIS99KOX
UQF85VVeWKo/qqRPVhLSL05dTYkdAA7vrL27+rTmZ7hHmwJNaJEMW80VCwI9QWtgkIGiEYYqkeVF
v20bXovjQbRIeKILG0T17H1yON1u0GQutm2jehsQZmqZGobygc9yk9kPAg3r3ZC0S/fKKnshyk7X
86erDM7E4si59YJ+mUJ54dlta36da0HExUjpw/FOBigEckUs5FtNrUtu/Czy+YMtIMcsohZDNA8i
OmowskNMf7CNjTv4j4X/ZFmtmFA0g9uq49CgYuBSTD+sqJ8ftn12Ld12UcQo02Zeg26I+mAtFaI4
LWjuTaOf7H2ffhWUBNFE5J4VYJOJPUQv0HiCWLBtUZla6FfIrIMfrtZAcm/cmbH4UEb2a4nkC9Gs
t5+gzZf2nEdrEKmlfzMspcnxjC1Xum3dmFo4x+nQ11a7rIERFv6FRC34EAJQCLZNvBbNVo0iV58x
eh9C6ZkshfBqIZKN736asydL0ivlijISn9XogQ0iMTTu3EzZ2/ZRavLPRk9NlAKmsFuDRiTYDfjQ
50fHXs9+PjOnGfib49jU4rUMnRiRImMKkOp45CaYjWdwOeoy6CflbvwFWmJtjWos0yycAovAfYtW
MA5i6IdtuyHrwoBoi1r2tLpTgOChe+H5DiKYp6btz+fn79e99LWQxTI4x5I0HYKoy+0rXF3Umxon
wW2DaxHLQR1mmcAUq6nSUOxbKNJ7Fc+YT24bX0unnTDqMmOl8lKXyXyZYY5xjTJBvimowDE8X5jU
R41RoKt51g5IJDxYqOflt07rAXHd9vpa1GYiGZtolDMp4bDus9r5tPhL+crCf+nDakHrpEZmA8Ae
j00eixNMHt6LDy1m26trQWvVqS3D1BuZeeNTixEjUj5zuPGzyucTn9VrayBX9cer27KRO2d0t766
Hq3I7qEYJpB7mCgay9Po+MVtHV07YDNzxFACcM0RdX4smL0MKUYXEapN066jWhAz8yrYM4xuy8cG
HyJkhKJtxaa/gBKyuci9JGJwn2ZbgBUPnMrMnTflBuiNPv+oc2+pMF+y8ej0GN3NAr1ggQLQpiNK
elqsFmjtl5VlIl8wQuFDb/xxSKHNbJt1LU67tcVoJ56GY5HF2HPYzifg1XLj4FqcYuPTWkts9EfV
mOUBqO+Xbli7jYNrYdp0/ozG5jAcU9fHhCnFXXJopdo4unz+SRV9b8T5fF4dhTJ0rjrrLlRRfrlt
1rU4nQdbQg/yh2AVbUU7uvQgkBm94XUb14wWqrKZfeSjojFY7AItRcOqnaCeZP9t0/sr/WRN0DMA
hs3JGnb5pY9WyaHL0uW4bXTtaB1a+ODo3w5B71ufcQG87+zXOvMvnBwn/MTTdG/ulrRYFgQ+kti4
YXv8tEi1rXwndRlpP8FBXZSqD9IJA70hdt5VNP+3fVClxWmZdUbre8MQGEmf7PNUXSvZmNsWu9Li
lPbtVCP4YBzLfP4NPbwP0il+9yP4h+0bqbQo9RIQXJzXC9RG0fU7HBOQXVg6K9q29eoazygfDHFm
tyi2oLP90YaVnAD5W8W2TENpgYptpDTzsBqCAu2bQzWrr3FSv6aB/tJi1II09CDGQIkcAgee975A
0QLm02ud1xcGd7UQ9UvkpGqj6APA5/4br4sEWhFh/WFTiLpaiMpe9m3foqGNtmAMy2z6CAt62yd1
tRhd7QqpuDgbgtYZrZ3w5k95491te2/tLLUnG7ECi7GNtHtnDwsE4O7NtqG1CK0mtGR7K8LWKDQM
rAXD62Q1t9UHpKtFKLI9tVoNaRxdE9vrRX3y2uU1ufSXVooWopDZRnZz5iSPy3sQpGcoh2zbyV3t
FAX2ulgzNfUjXjSITcor29l2grpaYNaL07tVzd0OzeFrD++Isg03dT6lq4VlAqUtHpAlPdbFexgF
2Hv+ummFOFpIwhRr6zXjIwIT/drO/r23utv2KUeLxwG3wXmZ3D5YOvSe1qWXQTpAxdz24lpEWogz
lMgR90EHQ3Un8Wr0Q//jtrG1iEQ4uoPvYBpHJyG7RSHxC9yLjQebo8UkC7uBOMiRHKN3vnM6G5Fb
X43bzmQdb+11o+ptB1nFxn1o4WZRxd42J1pE4hff2Ig39QHy7MVusjrUSxr33bbBtZicAI8sSxl2
cPZrTGVpt2NI229cKVpYtsNgZjg1d0cvd+6sof6WIMC+cVa0uARKtpiN52NEU1h3DmPPw7hxbB3U
JSYI0NYsKBsjzHk9eFF6iV6iu21WbC06486GcOAMLBQHwt9qoq3gxtsSLFuLzdnHgi7zifwZMzhM
hO3QrQ6SDCjZtrXYWoDWU2GH9Gpw0bAR5JnGDzQf3m9aijpYa7QsZCct5mUYIueA6n6ChKVU2/II
HQPbxjDHYW3z4vN8h3/05Txiur3tzbUITQtl2iq2OuzKLbxEES/BhERunHEtQoeoBRs5jH1g1vm9
beSIq8bbkhRbj0/HQLAJIboA0LfcTwWCCcJOv2+bFC1AoT2kEJ9h/465+ynqZpwnnYdNQ+tYp7nt
w8yTRhtgIjkhL65QUi3SbcgIqWOdKmeC9gB8J6CFtB7KFd1udBG3LRVLC9ChRjkiFlMbVMBf8LIY
WqSgRnN5u21mtPCcDItdEd2UQI7Lbx0Z3Nx5X7cNrZ2eMO26uHbhWWVu9Hau6wuzKLatQx3bhBJP
5qa53QYrIvPHcYrkwcjLb9veWwvOZLXDrp2zLkBJHIrLclN4r6Wdp5/+15aLtLTQnAzqwWOt2iAu
RmeAK+amb9BBnFG9k8Oy3/b+WpA6GC8igOu0AVSHz4isfECoe9vhryOYZkCIuYvgG/EPm2PsWrET
o72tVQfr4Xl1BeENJ2ktyYvb4kMxGjjSG/WvmyblB4vkSaMunhs4HGbcBY5M7Om4WsNi70ovj7Nt
h/TJi/BpaciOo8gbvJwlORv3SSHfJc3Gu7jUYhRvlIYLM0Mjbnzfm8ltiKHxtmnRYjT3lrBoxgU/
r7CQgYGm5r2IpmQT+BaSx/M5kciBO2PCSoS9htBQ2wSWvREwBgP9+eD4GBk9giUtPiM12uGjOmsg
0W7bdXUsVN/aw4CSMPOymFfjAk3WmbfFkI6C8qcox4kjagMVRiVKx8uV3yI5su17ameozyoxZ5m1
gajGO0s0163Zb3tvHb3UJnQn3MloAlTkPySivc+zZtslTkcuhbNdZBE694HLzOx8cOG7Zim8bfuh
jkbqrRSVrcpv6NvEzb6V2f1g+NtSUB2KZJrcs0rHbIIoQSsJ0RG00jHbdTdOjBaeuMOASksX4sZf
ir03uO7bHBOyjV9UC098XlxUD60mWH1kp5EHvOEk3dg912FIg1F6lTNXLBdU7s2MvXbJOgR9sfDa
VsPRu/8NdSzPGIo6sNrU+4zSxXw+ZMV4vimShHZUA/5FF28u+bJRPKl9SWkugFfYbOxS6GCmJRsG
D42jOvAMrI/2IxI63wdfTRuvpD8oGU8OPFFITOB8ow7a+CRcH2HPxPz/M6Lgv7GGUoczKYW4nYnp
XzDkrtybLqh1i7v1tl1MhzP1Ofi+zipxJrRVhMTVKrMv2TKX0cbxtbN6Tlq3hVFfB3g0V7ukL97P
udh2oupoJmxIJwQuB+a9xH9s6czubMqreNuq1MmuowUbvM6nGhluB2+sKkRJTHlov21a9D/8KJ8s
Gotd2JELn9Uvw6Y7U4OHdp0TVm6z8QHaoU2rL0P4a2TmrW66aFvvfdzkGyv/OqBJZYUEwdzWgbL7
hyTq7qesf9g2MVpOHYWoy+V51ASq9D+X1SRw47ZfQ+6e9tu/3gqEDjTqTWNeVsupAmIJrSygL8jq
Geq45dXhVD7Pk9rFoEefM7ozLgPCs/VlVr6GYlKnvOLvXl2LJEwAgNd5sgpG5CnDHd3ilO1AJXO2
xzkjys5xypkehqLLL6zOMlB5jOPGeQfFTTV3uJh37YOvCvc8oy9ZneOnhaiDytHcuIlmRO6m3Wqn
Tft+aqQx7M0Ft7MvVRwbDSZ/CFMfhEOt/ahqvEIOuaBKtnfpUs8XQ2N4aSDVHNsXEKhxmcHcXTkf
sXtIkWe30k4dLDUz5oSu4XoWNX7cwbaTK34cUs7rATNRq/w8Q40O73rbNdKvnUBJN/DQPR+Ddub3
Hup+dY5IUKCXXSJ3gkIkiuPDeSRgG1+7XglVy2xW+YAEy7RDu7u9qJMODwyz8nE9mYocma+xtSMH
D+kJZWBMe0d7H+X1ycd0xGYap6zEUnCUcS65Qvct9S9yS/R2sDLb096xsvFiXY3iJsu5WwcgQFOF
V2Ybrg+5SCu1KQsROrSmLaJxHNE6DjIvQn7ea1ZqqCXag5sWqK740ZTIN1arX+GaMRh4CKbX8Rpt
49wgzvF89ZvMHGojdRUsGCcWB1wl0mBuzGRbcil0dI3Al3c1rLQO3Khw5qPsymHdKazZm8O22dFS
QHTjcN2J+yqgP/Ad+eNLx+i2AemFbipfD1M7NujCBSi2Ad/pO4WKNva3clNFT3jabj86zWoh2VkH
eeOvOO1WjUVr05NyWwscXZ/nX3dScOjLoi2DpJ2Nr0U6Wd9aA9HRTVOvoxxRQxwQEreqwHVilH0L
hGlxedy26n3t1S07XLhA5XUQu8VjaGcPoUq2xauv5/V0IGesw9jxB7RI/fwydMSmojhCcc8n3BlB
ZAkqpwFw2XkXGngZ+bmoNs6JfD56a0aWm9GsDiKJ5tecNd/dtH237WNqJ3gKrRs1G0S6sXerbyAm
Juf4axab8jJE1p6/eewip1tKtwtQN7Wvbe5tMF6G/tOmd/e0eZnqMhcmZnYwe4S9GxQrPEmSbTcd
oatwYJ4XpmtEgkAHqMXASLh4O01msO3dtZmZTLjRGPJW0Gjz/NK1Rgf34KZF/n/T+DqWrEvLCJhU
xWIvB3UZl5b5mRvzsqnQLHQDdjUXzVp05KsUyuaLECn7QJmvati8kPjpcDJEkgc/Oe0BaVJE+w5N
/93QF8W2aNIBZaIV84CUYBUYS2k9xmDZH1cEn7fhSoUOKUO/r8TzK6sDx1WjcZH5pdibIVrHr3Qm
XxAPEDqsDDJriHixVwZrji/WuzpDxuVk7Cnrw9RVxjvobDeG4ecplg5N5u8jn8voWYypZ7Xt6+uw
mS61y8ouRRGQAt2ocb3Km+gVZYsXPr2rbaTRTNcFO6USaxMZX4q8xeQ5qaZtQafD5qAvu/j/kJZP
SxN7e6NI0eUo4rLOz7ZFnbYjuaa1ctk6ZQ5hL8KrAqM6FSzN0psbw1rbrrEZbiECyzKwLJFg3oP/
nr1LM3vceP7+uNE8ueq6yLW3peQByyBBc6/DB0gN3zbNjg6ey/sCky98GAIMJvAIi6zva+9sfHEd
Oxc1q+g6nNCC0cR2WmaXUnabahdCh84VhmFGE8IqQW+f1N0Mmw7MtL7dNilaF6OP8zYSE3LV6EJ7
xyGW0clefGMqq0PFpsxFITuzisDChyLapZ7X4LY84Nmy7e219WjjaGO5pVkE6mSh0fjeeWaLZdtO
rUPG2horp9BPysC34+m6awt7j9/KeP/zVz9llH9zR9dxY/6ULeMkOIGRmm1Ifcwu8o/ooVfV0SW7
Lbcl+zqGzFvcEOXgqApMJPHxpMCV/LSGTL86/Px3vLBlOtpVrjCSrsG/hd3YkQ9Db76NxGsamC8N
ra1NxCV6z2x5d+pfziFpKeWvgyi3fV4dRlayGI0MVCCGI234dlyM+qGMnW1sJm6zz1PPPMFf15Rd
ftpsvPsa16+gTxxv46Rr51RNdQFrpDKnGU5Vomq8e8OOko0TI5+/+rD05TIsSQ5CAAmnPeTD5tOK
mt4fGpL/ED0uHC1o0YgJwxo3r2Bt1VdqR28KFX/Ythi1tNbGbI4VXuSQVitsRptuGB8nC5u7TcPr
gLKEOkIZh6dpx6eN3kbnXRSuM2y72OqAskpiNrG2vHwYxZSdhET7P5s3bsU6pMzHvGlxOupvYurx
Ii+xR8RLrizTcdslVIeUeeMU1uSeiPXG7nLwItO8q+Dzvd029drFfHETbvpTYxwiEc3VZYok+o2U
tTO88vbWC/uxDixzbQtTKndg6WC5Vdw2aCxiVJWNDa7KnTPIM0Q63Q45y3yuro2FvP26VmlTfJLC
ss8G/JgvlG0sDiLY4YC6woJM921ROrNEtbvBrGuN4nD9WoVLMuC7RZa5H5x0/oYhm32FnXh/uSTx
eGaFw8QQaGDEGIIl9vouFvBb7rOTTsW7MvFqLEQGhamXWbQTov4gP2/SOjbWA3+7S04mptX4Ssb0
wpxY2gZshr6KZN1kx262MveASG/bJPj8Ucq8SCb4Qq9cKl7Y6G1tOwM/2cgT8fkYhSK9Gf3Mv5aJ
jDYe5LqkbmVkTmWbYxbI2Xx0ZXPvi+hu27LU9jJunUthuFOGqw543lzaF7LCbOzng5+m+W9SBFvb
zYbBKKK1m7OgqdEEuWi7NZ8O/gK64jCRckcXiL3m8bZqhg7GE43vuPboZIFRG+7Rzqb8bK3z6P3P
f8oLX1gH48VLOHBbtLIAb774YITrhz7FyPTng7+0TLUURJhRgvXnkAUuhj8PoLftWy+O5i9zKoxX
KkkvfIofu8aTewnwhGgY3Tw6RkmPZysOxgJ0mJEfk2L15B5E98a6jw6ii2KqG2Gb82NKaQB0cz+w
EW08wCwt0AwER7iql1kgaJj11oR8rXhlg37pI8jnWYOywHJi1+ofsqhR/YWfd84ZhsR05t1ozM1N
6AIcE54/xWFsN0kU0vQnbT+47tFHv8F79OcL6aVVqgVct/hNkixtiim8g0OkW3m7EBPX/abRdSDd
mFAstAYRBwla72f1uBQHz0+2VS50JJ3p1iLPVY5b95hcmiG+jZW7bc51DN1iYX2EmXSIx4x9DP3m
rEjktoqIjqFbEEJLOtSUD1kir5RjXDXuxjqbPK3TJxELrNBUrJXwUGMdfJl2HYbOjvWw7VOeFtCT
wUNHxeNiGSx2EXXHum7t3eLn9tm20bUoNf2sDR0Tny6VdPUVqNcPTbRsE4fFI+b5q0cu/gqjHJIg
X2R+Nvh9eW42+TYoqtBhdMYycxUq2iRIUuzQ6//H2Zk1OYqjXfgXESEkNt0Cdqada1VmZS03RNeG
QAiEFgT8+u/kXM14uqe+cPRdRTRpYy3vct7ziOI+yo09XPdeLrbn2pPZW4BPasCmgYGnNHzSRsor
q2eXUjoxccAek5HX4zKjdwuoupmuu1wvpXSbWNcWtEUBV08PepgfSbUP6R9O3n84tS6VdAvU+Tsm
/LCJ7DKVUI1VOoOj8FXv/FJKt8Okxy5Od5haUls1thpUr8aM/DpBWhxfbFOuNsxcyJRj0Ap4ibIY
GnM3rbK7bg4yvjT28tnYjPnMeK3Cjt7VB6gA/vBm/vWIvwnPLrV0Sbaj4zS2AnSSiC13BBx7DBi1
8PJ8hVPSdNOlfGdlPi8qPWSoJ4dqBsV7gUOmzrbj7DmZD7uOW/qXylO63DQF6/LrauSXopsdFLfZ
+cUexjEbKtjTwmMiaa7zUYgvUUADd2xnRWoPXb6aY9o4mAhH8sr28aWCkAXK9kE6e2ABoFnM3r9i
YHP9w6/295uFXKp6PDDyDRyz7AGYVbAbiTRVLq87/UDV+c+zNZU+i9iMt74rGEAEt/0mBljra3Yi
4RdRbrRrNTcD84cWevyaByEqQjEcdt3TL1K9HcLqpltwVOeafreKvShBrxvYBJfsP1/LGs0xTGDc
e+5uXAsENCn8QVhpx/qaDx9fqjbHDhRUwGLzejUiw2259X6sBKhi7Md1f+Di5jFO+n1ptD/4SeiD
KpJQa55cV9+/VG0if0iZZsof4ncTupAC+K6S/Cqxf3wp2tT5ktjG4eGLh7f3AOgHiNH0Okko8ET/
+csmwsOawY/+QPtYVyAA9SXKY9+veumXms1JFqDlsMYdFipUWUQRpgnXhFwXZF1qNlsIn0kSMXeY
IPMqJ2naxyFn7u26z34RIALqrFmcze4QcfSaEgl0IwiRV76Yi/iwMwG042lwBxim0udRrfJ7Rvb8
qpicXEpgAJ1U06QTf+iIIeWqaXNoGsjo/veL+fs0kVyqYIZYzlROrDhmzZAuzwLIT3UEW3kwx8Ro
3IL/+8/80zF/8YqahTVJ3ONLpLQAlZSmbTWuYMVe9/SLA02LJncuw9NbIMrqAnKYik/bz+sefpHi
yh6XN/SM5qBXvVWgpfe1Vc1VZw25VMRwnRCn0tQcFgmqIni6tISB8X7VYUMuJYmbYlkGvJc5OLEP
R3B/P+1xn173k14KEncBjOCEauRBFwDDqmHtQb821wnzyaUiccy33OVFow+RikzV73osmd6uc24i
l3rEJkkGE/eZPnRuBmQvVUNVwLn+quuPXHKdfLyh5Gza4tj34/66E72+9WT8k5X8P2ylSzliw0KI
PcTKh9TEmEd5P+M1jf9Uu/unp19s1CSOUa7eOD8mEUrnS/QDMPbXqzbSpT5LIjttgLTIj/D5aoZy
2SGTdWK1V+n5/guTFINpNO3E8GOq1QghYg+U+H0WAwR/3V4tLoIOEFA9AifNj9zGZc/peSDXXX7k
Up4FI67ZbRSPVgmC1ffG/3idMvZfnLN/L42Az9A1Ip/5cX+3PpIhTqpEFOG6k/dSm9WTQbj9nUwP
F67b0ehnkl3nJvhfkEAw25DUKJXUGQQ//RjdJ2P34aqV+F+iLNgICcPGpKaZV/FNogfMXYug/Kfr
nv++uf6tHDXqeO4HP+XHZIpXWKgnFhRTjOr9yU/wPZz770yXXAqXukjqpAhNdlQ6sreuWRb1aHPS
tgfMqebNqVV7EA9ub/4fyfW/yE5/90cvLtl8o8249POATGEN41rFQzdQkMgkdt1wFM0qh3KeFAgy
5cjmdw58v5kxP02DzoQ6IrHupSqHXS7bSTRb1PzFWIAwbiTQVsuS9dseQokgR8/3EgBJ/bDYJsTg
nkdJPksg14cW0HbCeMfa0rhcIxCaQADWZcrnqf1LG6F8XCYy79SJ7RJ2z/WGhD5v621egqnkxsCq
hYVcADI+BdYR3N5x61YLAhoH6D0p+QZreHkba/lOKFeoWTpVYq5g8PiANp/GT5oqxI593he/lVb4
Z+PnZKlBJoWFqccbktWyBNrd7JtfQV2SBJT2vyYUbXNfrga5eyiBXW3F17FLJP+hWg/2DgY598mo
Em5f/fblXY12q3e1reUI0yhbhdDZWNY5Biebw45WCj1EtFltBcL63PNqycKWqpoue0ru4mLJ+LFL
/a4wuTVP2y0oAWOVZ3rJHnriu6ImHQusEnk2IworVFEXCga45Tq32TxCYdlPoq0dR4qVV6iQrO2E
TzaPJi8LmuWYG1m6mybJETbiLMmUP+PXmkRXmgKRXcnjaFC1VyP9NjuV1WHb1/yH7/aNHbWZUvm4
GxhwvomZ5vkjcw1j93sjCt+Cl4oZleTIg4/hiLBnuR8eMKFR4PfSXafx4Vqy89YfCVyNEY0pMu3y
dsvYGr7PheqmtpoWFINPOYYd+Wu85jAjrIYxAUmsLaJ3G8jBD2OIMMWyQ6YIB53cL/6w4becphNN
UUijp0yOhShlBvJzJsVYTdka3oHt6RbZ5T2yXOwd8VYegsEZ9ZhNre9f15W2Y4HlMFF/7Flq12pq
RULhEiu2oUYVQhRfC8fG6Y6vO8o0IiV+NWXQDsX8khdpThFBOccYq0CBY/2HWBYmO8JgRa53Iw0x
qtrEwVsNfG/ilhbTVWSzmYNkMYPJGhn8dzpEmJkxS57olzxVcVGLxqb9d1QqigGbRiXTUts+neyj
9KTNXiHPmtURnECMCfGJTOl5TyMq72MR5P6zG4fJJ3Vioil5nLFpxWHUYqMnreJ+/iwiBcYmjjfZ
ZmmZq4TrR+KcjL8nfdMUW9m0XLU3ISxLeiamS6YvPTDSaQXPe4Jp9DawmMPaOc2GH40LrWxLOcvi
e8qyWX/GdPkuKnSXcHdB7z5tDxhksAX+5ylKfky9WfaTonrbXuVO4rjSAjvpR59gmd+2ku6PjpP2
SOhc9E+F8Xl2IEWnxcdZinUHXZkvNEKHGL4BBcDK2DQnG9w4/pbo3Ii7PpvZdjNN/dDczCBPmjs/
85xWPbig9GuRgUP5Mw6yecQIeXRGG2n/AYm/KvuQtnULg6CoXru9CGcwJJb9FuZB7MvAu4TXesAs
4gfAnYfxEbzGLj6FqfPbIZoBOr/lmyHZTZ6tknwmWSObj2Lmra705iJ4IvbAQ2OYQGV2OS+7Tc2D
JbsjJ6YzPXwCuKOZnnzKc3EkQk557dZ+wdkJlLURRyicY/Mw8yX7McATYKwaVGnCk1iJwVEipjUc
snRypq0JulXLnexhcHxsWg987RrlS/sqCsuTk9JaZ6VrIpN9F4L3umpHK11fFmPcELCHErae7KCs
q12gJKqdHWlcjsMe9FfmOD5BnZI2hp3hik/RRa01Zb9GdjyM75Y8JQztdvk4BwymHVJtwjdKtpCB
eNaO8OUECiJ7QLjU/mqwhfOqHwRVVaZCOn3eZpamMDhSCpZnJZP73p2Cwxzr6wY+nWlKMbt8xXm/
6zBNZe9wTYcSFe/F/pCxc+3HRez8DhwOg1tBwrKGfxzwqPdfUwNNeQCEGu3OwxioSkuMaI7pzcBj
Lg/L0rJhK9vYFftdWG2LQuMKvBS/Jc2GQBHjbEKcLOhnUbmbroteslQaWosk81FtyRLzOgd4vn8z
ZGf97eL2wG+8mqKmngNttnsG/NwziW3fvaDYSzdZdsPg+BHW8a07c4k05nFDKaI4JrLDpeeaJp2h
ak7Eeq9a0stq2k3sqkSbPMJ4gbFNFzBCt9v4oyNSYWZiTJx77laS09sJfeP+cYLdXTeXy5aAogNz
8XIOhsenmHHrnlI7R+NftFuL4T4bmMVCG4UaxE82FDuWg4Jvmz1MbdEtR3yztT+kSib2UyYX0Zxt
2/XshFnXbHjwhgK8BaopGbIavCTW/Nrhlwxjcwvw+a2duraFkhfjKFgoBcyUzqJ3m77VvWJQyFIo
ZsnBaqAPy8VtI30ZI16cFzXwt4JK1Nhgk542r0kshug3xPAv76LXW1ip0O3oNpO/QP65/p7sTEId
R7gAq6Uf5W+NKa83hUGJ9DbD8RyXC5/ldhuH8bM0SV/DDrn7iKwGHkk7iQAkHMyu8oqvFEtfEQAb
Hhe9LpW2CNaeJUXb8Ni6iNah72oKV88PWT4u4WHY6ZbUXdfb9EXxuYiOYop0JdaJlqBJECwDFYaK
+HS330xPkZYVPYxUKodc8KF3mPt8FgncFGvInJq7gH942NuhrTvETqgtUMnWuk/M9kUa07pKYcRn
u4clIPtLGLOWSZ89CCXJabE2YjeYs9XsNEOBdcvzInnZYwUzGMGx619JjL1YchotWA9DWlGKe5/w
vhtrnDp2ftwjXxyWgo+VJ8297iP1CZ69y1PuccTX6aBYDUT8j52IudxU030DW6W/T8IGt/NgUYW+
lZnZEkQcbp22mpiUuc9z3GJ8FIHWnsK+0MFxEF59EuugnEKUvFKwYmjdBR2PP4qF4byPMMN0p3sL
bXYP0XB7x5lbl9/Qvbiu5Oiy7jWJ6JLeFbnb15/5qMKxXRyky6WAQf9TMbtMVPMaCf1BDDgMv7FJ
NaWxkWaiUnLzcFRp2mSYSmly3Z53CvB7DS2QAxDZZuohKASDv0eXPzO3q7ge+7hVeFUCQ+8Dj+bm
mWrdrEcII8fxIzRrrn+BvUF2L0jXLDdq3rbtMYe/gq7Nisb8KYFVzgKYPA20ZOs8iy9+NC351gm2
PPWMzs/amF2UARbsdkHdd1+zH1PczfGLAyMx+sLQCos+JxlOUtg2OZdiijYZsnSr8s4stGo1CLRn
0e2mmmefozuVed9U+Z4ux8L5vr9BcrLrhwBNzDPHZZsDfR4UJFBt+ki5GqstB8TQNJDl4fz2ZdT7
BvJj4Stq9vywZrw7baqrmjB+VSCKlfnahVOAjq6fxs9Q423VxqakoiKRGcxNAnAJZuIDri+MXBV9
Q2DS5re6HRKNyN5qoAAXHt93o4u2WhhBbkGwn8qtQVM0GTN3iDH3Ww2DmcuOpbB2MNn4CVHvt0ym
Tz4GmCF22KLJ9q7EVnRF/Jl9aTv+sDBeTXOMnRHH5EbIYRmrve9RsI9I8hKrMJ/AGJOmjPuB3chE
8wqE5vXZkqE4R30+moq00yPyDLfc0CFPswW/GVHzoxazwPh6DCvYo+b9MD0wpUOEuwIeCHc8a1nd
T7Nbj2ncJctTPBIDQ2c07vlrUoxBHJcB6KXnmQr2pbDABtU2aVBbKrrIZY/bqJv8SEwf6BMammz8
aF22P6XJMMQ3epimaC3te/liTHDiYrQAGsjiZok1cpN9bPldgyNTr1WRJO3zBmVVVK0Zdu9Hu4cZ
A/eYq6ahgk1mI6scWGr9JC1qmHh57TAf2Ia57eGIWdz4UDRsHGtDGqqruBND/JB4/U4Kzux7cF1A
uivaihdLSmvlZxJ7PAQz46Ny+aEvBlhzlbvCiOCrxigve2ttNt2b0SOsr0TbR1Xcw3oQS7dYlzIP
GQ4J6uF+cdtmQSOozFeCXLB16OTCJ8AEMJZYErlThw9DPvgJG7OiaTbXchN+vJEr7pOvKTFhOdJc
DjEYOAbmenHSsaLe8kH84EvalpbF+9EXfv0yjo2gSHnSprePHio6nHhAc/vuzDod0Ptvtqdiewfv
7mZnd7YoJDkUICetCN8Q6tZmT1j6FoYlak8yG1P36ocmXj6OxscV2iEz/bYNTViqdO0isNXFJ756
Xy46+rVJjCtN6MuWZu3FrXAa1isJ5voR7LFq3x3XZY6EfIbsV744Q+gtlTTcrJPnh6BydicZ558H
BFTVuvXfWxhZP8UoaT2LmGYtMAXuJQ3LeZpwM5yL0G4/Y93Hb/OYFuKWdgLjBXtvd/4wR9Q8kwD/
Ydjfpw9wDvVlkW3wOfFkv0HYMr+1KDmZ5yXSEJi7Na98BMlFE6VvRTHacpuKB3R+4DEADC4zpSXt
HY645bSZgn7C6d4eJO0zWSq1OmhvADuhaYiqNoAAUUtsHbwfH3BmNN1t5/P2gIUBYFjWbuc9K34W
Res+JDRJzhmRWHBsMFVHsg9DatSneB/WpyLT/YeWaAshlR+knMuVdDzYskX+th038BC322yh7VsW
r/rs+q3gdT/OWaV2v6/H0fTpeYNQNvkUoiJ/aYfAABqgbsyj20blSxjKBnulgPHDJsjPzjWb+5Sm
WbaVS6fWAuLkeAlb3b07XJyGbd1hBFSYeNNgRc+zxSpbOwbAfZstcXRe4gRz1pjYD+RsRNzwRxut
1h0XOFeQtz0baFbxLVncnU902n5DLqZmQDNoRG91p7vkvl+XAUThdlxwtMbaFG/MD5o8zcwzfYA1
yDbCZMNm4jRFCx++RtiZgLClW5d2NbG9cKVPOyRX3Pm8q8yAqDuUDYsYG8ot3Xz3Yy1SNt8v67Ts
34FZCwjwhStS3N4DNnKqyx6zXv0BvlANvTHF0PUf1hjVrMM0JkwdXY6Dr0aO3uan+V3yfJhzRdkT
5qH69A6KcBbXMV9Tfoox8bb+7nCLqidvXaFJtfF2EWc7W0ayEiY2BeK/vafD9gHFnpyirgNx8H5n
7WBxEokxRwylFbb+i0T5JXyVqeSnZIJEg1kV8q+xZTL6ptClReFnnVJgPdFWERVWByL/svGLBAHG
+LVeVGuKzxlcKtxbEQQpvlg7c9rXaT5HCFaaMY2Wlyzs/dqWEaU5Q5TTGFXxhg300e7Fuv1OYGAx
/DQdBhEPRQ825sdtECuHhUY6mWdQy1O5HsYFfsU3vIvo9Jxhf+IMJsy8BwjAI+Uof4sRjhG3PSMi
3DIpJFF1spvVTOWQZVkLsMGEjBrpSz9XG4JUBNaIe1z40DuEiOGGy1aat8FG03Kc+sjxk7Xcp/jF
dh5MPdNhXb5JnsJQIBOS228uyHk56paoqOLSx3fd3DZZNaOb7u63vk9a/CR5hwFUi75RZfQyI8Oa
M1gYvfk94QW8J+bmfmrpfBOatfg4M7o5W7p03/XTNgxDaQCgLTHP13oGYl7RT8ctFAhfWjB7/Wln
FiUHwX1eWhcQP5fOu2A/5HHIxe8FsJ7isEtCRJ0F2HlNZWtBTbndM5V+34B+7PqSTRFvzgCMJ1lS
2WHvIyRXG4lu1h0r+CanaZyfHW6W/i++d6LeRhifPE3UmkMXzbuHpidqohOSNeYqgso4TsXCzU0F
wzD2iS0OisoliFafuHi/nvC2XAy/4mnqKtyBWr2laEqRYy/E6GodpV04LCtGc1DGiDAaueci7h6L
PhCUgLpNPmKywZ+GpstG7MjGnyeC0t0Dp62jJ8Tbw7eiF1N4HGWwZzfn4yDqYtvWKk1xcKC42Dbf
YOSCZKRVOE273sgH5wjHcAScdcJpyAtR6X0DaQfzTOS2yw0bHmbH7PBgGm/vvNZT/xc1ayEPUyHN
K8oo7KAihigMnycrTtueJ6Ya1iS8pbDX+WVgBU9KAUOZDosYgU45hFwdGdDmvpqRq05VAWHNAthj
saJfgXPTIhw1azV41EAqGDvxtcIM19aWscDinTdJh0pD+oWxCDjm0IeJjw4FQxftXJ3zsKTiyxqW
eb/fE1x2n2BcM9F7lXW+s5Vji+7upgLCMJgCrmtNsn7y4JMnTxRQznqZ8rWHJUcDHvSIoCL/EAuG
ckxjkeeXGWCO571vohWC2XnYa4kmOqKExmEs7kczAjZzohIlxLKB7Unxa3Ioq+EqQ+IC2ORKoHja
HY63h6jgk3tBu42a+wCrAcS9ARDUx8TDAaoqCqPDk0I39HuyI7P9NrapE5/F1GJaTjqtBwgBVfKq
KEd2AyQwkgAJSApqQIBB4uxb9GfRoeqBGrM9Suu3uMQZsTZduaMWndYyz4QY7raQo3BSYsAs/mas
Hlk1obSyPG263cMHouco/xKaefRPful4dy4ER0pzUL6R3WlpxRoLnLc0/S0DYtpvcmuDWg4717DJ
ltO8f0LnQEFwtKDEpNZyxRVvbtfeBuxsOr9RJtgRTZ74Dv4HuEiKFB7n5Rgyn3/CfgjDgQsnkLQU
8bjeh8KP8mtQqMaUyGF98hBHNBt/6Z5zWcupMfQ1ortaHjdS9MtjMwHx9qFASZX+q5DkH7VlbPyd
jpbnt2vcDqRKEjhl3+Mia3FZt2tKQ91k+VroCpAs6H6rPYZW7WWBrRE5Z7BoIndYWLk8+4wlGsw+
so4PXKPAWmaaBRida2F+kZR14pHuzQj5X0PkeAvH+Yg+Y+Axz6YK+KY9oHEzbvoI8GIwR6iCtKrQ
Dkn99zEoG4FsuLviFA0ogXwhg5qRQGSIHOvYcN0jd0E8qx49Cn+ywmCEs76Em09M70hGU0TtqYvG
2w4CieV7oBu3+FZZ425C2xWhNqnW8jAwVsw1BUrGyXI2ahNHBFIDMoIEzmZQTQ7vXC9gzqa6Fx1f
z41Dr7HCCFLL0xomB8TCEL1RaESjhzm152xZ2Y6j2enkFufkhDb7jCusRAE1liUmPfe+ntXoh2Oy
+nj+lXepHCKESHHiGEC1sMH5raUaMIgl0dpytloUrsOkigbDbzKq6baeJNx0ijdvgGC5f19zq8YX
75I+qfp4ZdNTmnfD+jnCt+FRKZDsTf74bkON+H4p9iV59O+pyV0TTXLFHQOh6172W9O2T5uKLWIy
41lGFvSUUGfKKzRJ0uBKYhUff3QbjmzooLZckV/GLdF89PB/QFyIbY7cH5iZyZwtn3zxlIp+aXEj
Fv3+Uwq0Eb71fZjkMWmTMUIePGs2AqKcme5DgqgGVwPleZIeNY72+ZfQSRqK0sUcNsshT3zxGqOm
1oHbgsK9+87hwyrfdOSn6Hlq0an5sPB+tpip34qBVvkyw5AY827aDCeh0LDCIkk0O5oc8V12AADR
z3cY3WvTUO1o/kwK9mom7/KapJkr7oJGC+geQUSR3UufJPZlHHppznnLwnSKPCDn3xghSM+zcc0w
jTOpyJdDTkN0PxHY63yIvPXdl2gHULDiCADGw+ZVYR476zCholKSL6/7APlXVRCL7kzHhhHuLaaN
3I8is7p5ZagNVXQEmKBf9nO0g7ttagbLwOEUdMu2EmFGv1dxvjp/u00jZ7cG5fFwM8hsJ2+xcGl6
7iRaeJUmCp37AwaBiUFuN6JCj7q9XdPoOBtKfcUy1Ucl9txDpu17KWpMYeBwJLCGmuZjF8Vo1GQj
ejNbOYCNVpTbvOq0NiJPk1u3er7f6mSNyAgvNho8LyVrATlD8hX392lsrH1LLezQf+Vt4tU9QVE7
Pw6p8PwlBPRU6qFFeQ9jhdB9PnfjOGR3TTuM8iUUeDF3Gy2kPRMPFg4KFZCWA0W+7elz73PVntfe
cPkJ8SyqSKgYZls3o6JQKJSaE5irdaTy2Mw6quBOkW26RgMvL/hRQnX77j2cf4U5ILFxxTm8JdVB
oYdj/SlXweDFurzX5nk1eGlodmIlgEZOc769MLx2TEXxVMj9E9oeKGwt2MlHvu/5PXKFLLqjUYMK
YpkR2M7R9/5bQW9In2X6Rvb5nN7vw4SR6Zhuk/saOs9RupMe5hZHB8L0Jso4oAaL5iSFWorMtljg
bmeU/aaWpKDPExxCLD2+e7TGSN3WFFT2wux86SuuQpD1psw7Cs7Z7DE1TTKeEozghtt51J7V7bLp
8Z5aWMCUayNJfEp2nbL7yMZxdERb0XX1ULQccbWerUZljKmO/bXmAL/fNXvbrx9RUE4cKuWiMftP
Nqas/a7lRIYTYZgaPJEubPMDBv2Nex3gIi0+TWOarPdxEtnt9zanvb7vFq/yw+7TArUPjvZ0iR6d
Rzuksxb6vNklD54oGyq3gfV5MvgIfe13SmUFOXuGNneSvIsQl+LIof98HBbAfD+RIFv7YNwej+cc
pDpEBKh4NxhP4G4DzN3mSf8dRZMIlae0iLRFdRAhWGVHrHN1QB9JotCAI/Q9jwnvkQiPzMKqLYpi
g21SzAYTDjp9f3dcI01vSxRt+ZPNlyGCQ0CXdz/9+834M/eos2H8O21P88QRhBCcdMMLM4Y6XyUt
Kvem9EMCD4bAgHbKUQolNaNpBEEMa+fmkYrchSPOT7gXLsPYLb9cv+r1ftpzlX5GFJAla9nPvT9v
qEWun4tc6eUJ13XLbi3ilFLBh2Uuge9p13pkqM3jskXL8RlRMc/PVmA24BFdDYURdQALdqTus0RW
ngI1maTuL++juSgxCkQDyplaomBhZvERwoa4rZcFGOWPPbSIuBBBxYDbIl+Khr/lmnDIcUeCDhQq
XI2ZJ1d2mNBLyqlA559V6FYb/wuJcotyGBJS4v5CNrZ3UZk5aB/6MsXx6vayHSbMZ5SwldehPa4Y
tATOZ1yTTHzFTDSK0qUPwM7MNwq5RtdXYYbjdzgjEV7TuDZMQHxRX6dxuZBFZlsyqmm0w4HwL33y
mi1X6YDJpeNMOrBltcjND6z7WCDn6dLrRk/Ipd/MBLc33nR5fsQtRZCq8oU8WByWf0LK/4MVE7n0
nEHCTR2UXIi7I2yCWUydu1MhmuChZqFqQTls6WGnn/OZPq8WBaIKGNyIVKjKIuf43z/LvwZ1/kam
c+n/kfcby5atTY6q4AKpMB+3gCoP/vu1xS57S3A34l/GJB6zm073r/3evcZ+YOltYzsvEE204gDw
2c91YULT0uU4NP/w6d6nF/7mw11a57QrKoBdZPLjBEbpUHeYDniAJHCuEMyhn4heYPEH/4B/kEhl
75/g3yRYZrabTRjLjhjzn/MXt02Nr3WLIBiz2sgTUZ8X0YCQdd3GP8wk/4N08tJmsYfqC1cNTY9Z
AdKGg5nMYUa97Q9f6J+efqEp0+D02VzwFHoQ9V2a+C0UuvmDCPyfnn0h+kQMPyvdNukRTThkE2Y7
dVgQVz78Qjfm4tiNk8/SI+pwB8gxUfyNUX3538v9nz75xSnUrOiwpLzLji2JLC78pUFVAKHBdU+/
UHxSqRk0P3gvyCPhuOs42JH79PK/H/4PK/TScCgzaCPptcdyETmnP+3YqVCRbKOgBRVU6VL/H3tn
siQ3kmXZXymJvUZhUMUgUpELADa7+TxyA6GTTszzjG/rXf9YH4tgdQaZVRmdvepFS8TG6W4TDFA8
ve/c+wYY6z1uEVX/Xw3d034OH4qdaLJJYlFbhpyqF9m03XWqox39/oH+/Ycgme5v/8HPX6p6aZMo
7n/68W+PVcH//3F5zP/+mx8f8bfdR3X9ufjofv6jHx7D835/3eBz//mHHzaUxf1yN3y0y/1HN+T9
788ffVSXv/w//eW/ffz+LI9L/fHbL1/QdPvLs5EhV/7y/VeHr7/9oiuuiH//8/N//+XlA/z2y/kz
NWn/8Q+P+Pjc9b/9ItWvxHwq07bQUlw0AJai6eP7b9gzMOtMMnDLNOTF+1syKTT+7Rf2EL9atAl4
JANBEMsVv+uq4T9/57qOJTXN0mhdOHhl/vO93f6xyv7xdXAsvv/8b+VQ3Fb0QbvffvlxLb68sGWb
LuH0SGT4PX8enYQZbDTMi7JamW68S5VuXg1IuluVmVBZzr+W/Xl5ORQlk0Fvjk7KtvbzKilp+aIM
1i45uqEBkmnVXoiB7i+u2J/uwd9fRkkEWddxTUZq/7j+w3msjYCOgRNwrQ1b4OiYhdrsU7slx3yI
Ju52Hf0nfTH1a52oF69iJHrwp9Pgvzi0v7/K3+9zf7wLS0ndom3Gx/05MaQlQ3mY68n1CsDH9zTX
ors1o3UWpt8I41RfyUOSnqjy7lhYBvqcTuJMKsq23ZRtVt8yi3x9SfHg++Ga8cBS17NvmW3U9w2F
6n0/Zqm/Vn12BaBEKqZWoWXoQiOa1GbzgDwXOlsYQ3kgmnqmyhQVoWyxFmY0E2jXF32ufXXaMIOx
pjGCJdXqtgjww6e4LKdPa7vcgvSF16Blus8QoIp1o5gebWGUvi7aNCjwOl/23FP7PZPhX1pDzskX
gMzqW//zCvHDonJTf5S0MD8++vPn+ue//H9wLblErfz3S4k3tEP5NfnzUnJ5wB8rian96tAIka6t
aS5s7CWL5I+VxHB/1TRsLK6tMKJayvrTSmL8avJv/JpsAcppOvR/X0nkr9JyTa5DQ5P8p8iS+BdW
Euf3qOq/n+/KcmzemC6Jajd4tX9wd0NnJEIz6+dFSe2ua9SmcJG3iK1nLmDn7CGG5DG2QMPA1OA7
3kyHmc+I+sa8HfoM+vBhNB+YsQjklQX9kru+kSz+6vIAABVH3PfrQ73MEA7FsSpOTU/DCH7Xs+ZI
fzGjo2nc6+Jz3lt7ow83Zmv1wTCM4rnSv9ajHvTrqTH2pW36qnsXDUznWmSHspV5YOtt41epBhMC
pY5UuLGdFEAyDEzL+cBh75XAZc7QJX7mXJqxQwiE0LoxaNkNEIi7gS885DT53EL5Vno9O+29Wu8T
k01cbUUPMWOMonE6NuCikr4jmay+GhtaKxlEYNH3jGbsTI+egPTalBZJggO9bfYCoKg1isAmuw5k
+NRwZYfjp9Ee2yCautUXrgjY/H+tEI7KPj1P8oy71y/bg8nUaAghw8vdPPJXczh2I++/GzZprHy9
jIIY4r5ObT8WYjsBhg/ohJqxbKb+m6joFTFsJTY39OsYcP3kuF9jk8ma1gUoXd37UerXvd5oTNvr
4x11ip9mwzlT1hPkkbU3ScCmle7QJga9cUvlKQmZOcQfMYo/aya63wQgb6fPJIJsG3hN0s/2zuIw
iHVhWIcw7OasgX17SRodRXFlyM/ZrF4tK+suBNrbWryn7hwI+zy51WGcMnNj1rRxEJHew0uwaK4l
A80ECaCxVh6izPOgQ0ZZynfJNYlV6zWqACdR2mMzWYEdhc96mQd6ooxNrF6sZN1V3XRdEDUUAYl2
x0Wtt7BjRMY4pxK2ioN/wJUA1hap0yxnPfGa3Dybo9yQJrmVkwxmfd7Ea3OqIFyidPjAM84ZjTI8
W+VGq+qDyUnaxO03HbyI9XUnXZb7IdlSJEO9S4ZHCjXPXkR70Qyds5WnR7IqvaYOA8hwmftZK3bM
UrmYlBG7tGinj4svliboS2dvD9qGb9lPBf0J4qpmcL8Y4HRy0mBlxhMoMT3TBfyHyUnOQtqUszEk
w9PsdAMVuy1G/Q6e19ecB3mhRdsJUKx1A9GdHWketAnqxVF7I2oaAv2PCaMZUjPIRbItuy9d9djZ
m1h7DuPZM+R8WMJ8U8nQvdXdrjxQavgZTYJlEacac8yAlaEcPs34lKzyblD1wYh7zlNtA/1b35gF
DokyXvazNt0Ps9rpa3Uja90H2/FMSQdblEg8jnY/VS9hIo56B+GbKyTOMSARs9tq8zXtbf6CCR9c
Sl06b+zpm1hfEu3VYFpJXofN3VQws6KCcUBh3RriqpwPvbrPAHp93EjDth/u9HTwNK3YGv2RxubD
0KSHtbsDlvGw7PeBlZYwFsU+iUHg7RtjxGxshf5gRD6xtKm3ZO+9DYo8WaMfohQYSb1hkOouTC1A
7tarM3T87M2KjW9hlPi5jL1hfKRd90qlRAjhWnJWvSMT+fbEKWJWQUsfdZnfe2S7krt7EXOlKR1i
knkdofFU0LRouMxrTUernvx5/QjFN8YfeiMIZ63uR8vY9eldmoLljtejStzTauqvKsk5tUt/1KN3
fYHoy7unCkQ8aGxto0R2VSjgNGDcwvDnBlN4u8RHR063bZv5F7i4oBHvCRALsASQZkkU7zKNgWNq
M44hFsA19IY583Az+E12168vrvPZpXkwTRzhuNxWurbhvHM3kTbumqYKefMSC5toMsjEYvxmt+tx
dcTVOj9o8SFmnOsgnTtp1o8dmm0ctW+1tHdxJPaZHo5eVZTWIa8a1vgowmfrYKoIDBlftyrpr2EN
GgjxJH/vVHwrsIN4iDW3duF+ukxNob6+03QZefSE3jruNW2ZzZ/aCaFNlHCIUdZtmjFiQge+K0sC
nvVVfFMU6s5oLZoISi58sOTUptl1GxbLJzfVmH2iH8KiO0+rFdQKv0fdJ+M1ju8RSHBKjxl2kmbt
tX0j9WFDjU9DN+rumyLW/YUgBI8+XH5oJg1kMe1GdWXW8fyC0E/KPqP5nkwCx82EmywafPcxTq7x
omtQtu1sdd5oddJXlZG9tuVCjHFRMwVBm4OoDMHHc7kBCGY4As44jw+InW3cy8b5UmDmOomuJfHO
0Wofm0CCNWEYjvloD0+hcvoA7Z1AaoeVqEoUaAGcixePzktsll7CqDAvcpPnbup8pXPzZ6LXnaLZ
CFt0bmb9KRThxsUiAN8b2aXn6M/uwrFr5X2XWNEua9fbkS7DAXA6SDX5UlLUApMYc72FEoui+huC
82WUhla+601tH6OO4YqQaaB1Xci4OJ8Ti7iRSou4nmL9yVBwH+NwWmS8n90V80kbhOv8hXQ5J+AT
yC1Kkb8o6+Da9YHefxLgaWDJG4oA3W8juSn5phK9b/V5so3iIcBZ/KKV02uljJcaoxw8TeJV5UgL
rrllP7AVVffS2tMOBBsmBfE3MHTN2UZls6+im7kvAtKJdp29Xm4vXq2tnFSqmWJfCrEvktyDgedg
An7uVy3CTzuc+tnCl+a47Smvyy7Qqr58rkPhbBeC+YNGdeZGH0Q3+G7uLtxX+8Tsd8Ro9ne9MOuA
zq28yW07XLdZwpjRQOvD4fHSvN3INIk+WbKJFats217sNgx/8zqMP9alu1gz9CP36oVFu05sQO96
sX2Luby3JR1kbDxpdy6nzN61cpF3TpslhVczlug5rC0ZH6xe1nehMqsFxDLl5r+MZrLPuqT3MWHs
srUBtjXyyM5ZQh2sFWUSpmAVonKPtqipKO1hghTGlVUcs4brCFeUsE9c1d1N5jr2m1wEQxM7GsWy
IPKfJaxTn0otxiSDWyF5Z8fdbq1GDK8VJ8NmHPpeC+Im1KPt4NajdjFP2Udn7PMrOUibWjHrD6yJ
aiNHsP5sjU3QCZrEgJ7LrhDZeurNKLozwKV9El7Ls+hXgBb5pXUfM3s6KcqLZxiG5dATT7FdiC7z
qhj+wJzD6UF08fwmeffXmCczDAOhGbipa2+crrPuqnVxzm43V3e8lfCQXPpPeTgGRapYpdL2OVt0
9wBH5niqGCQUFZ70L8PFl5jr9qEOVR64ACW33Iy1bceM7SCdzZB6UDsheolr/Hfle5lo5XNsV9UV
XW+LSy81vGFxeL1yXaKg6uqh8M14Y8o0fursZLrCorej1RHkrrlhRD3OMhM8w1TEjGtl2QZM/HmK
8vZl0UW4c8PI4pIUEVT3Bpea/smu1+oY5UayaUu1PIo1qz4DtajnhNCUTVVl077DYMYQqxiGYSCD
zVgc64lpY5ibpgq7ghXq0EKTwJdZUFstjoi3oGx39MPoqTlDeJZtM5wqc0zvYd+/JFV4bMv+BVJ7
mzh3a9O9xdFjU0FkaOGYnbO4PmDWqCjhdHsfqukQRmF804c4fuQ0PkJ1ovS33cA16sZXcpaPou9p
o2vNWYQTG6DQSXxdAVuNSfLRkFHpl8miYU2yr4xmfmir2Ufh+b023NsZB7emQXyF34VEsuRLlIwI
gan1qg/2czpqym9nUM9U3YYSpssaoTmzbznfZbDgRYFF7m+1lDtxeHFktDiFN2m0vuDpeyH6ltI2
jdJTz4DPyAAVikbcTQ6eSaDbxaWVlJvTnaW0l3Lsb6G8gMa6gd0BE90jvTR2btM9LaN8Iwnc8Aw2
KRHsi240rZcsNJStKTuP1sw2xC3ZMLkSnirGiFRZ7tHp7PyBxZSiuAWhrmAyPDpkatsK4zlK5vZM
XK5x6Hv8ZLe229XBynn7kaq4Ccw4DA+tYNbbpAvnPIdLmWyFqpoDN1ncXm3oTlsu+u6c5cNwnWGk
2Q1jwdDCoqkyrozCxQnTlEHU2kMXVHlhezjHCtbTeBx97Gj6puiTlX2UUxhXy9pXBseka7+OzD+c
/LyutKDg/A6mtorfu77haJvxsaYR2V31Yw5HVUIlYkZp97WAjNvWmaaSk9XhIFj3xAmtr0Jbs00j
xp216B8pwwPhMOwgi2kF1rr1xqY49cQ6f46qfPTBnt0/+gb/X1H5xbikv/73ksrj//wf3E2WH+TZ
3x/yXZ6Vvzo6kokt7T/UEZ7su6iifkUZRdFAVzEdaV96SN/lWWn8qms8wIWfgh3XJX2H7+qsqXg+
ZSsiSXUwUZwS/4qk8qM4a7OzgsZFK+W10I6RaH6UMW136Kway6mf1enbwNiDkSrp0p0u5unzn47K
fyFWWr8PUPi7evPHi7Fpu3weG5no57g0aAt6ko0a/Z7Lc31ggBVjEMEAEEeHvmpKz6hnQz/Hyk2/
tSsM5q6IzWnc6N3g7IGiBHvqAjmUem0I6zvhNIM6ZFGUdrdGo5xyX1KHxlu1ZqU4NF1hzSejIaxu
b9mTfTaTvKlusrg3rhT3/ei6jNNkCSYXFfUUqyVqtqs0IFjhwKIFvn5V3Ra1s7i4cNp1Q5DRZWPU
5pcHKQN4VFJQZDsoYDyNvWXr29HMSvM4wJdi1SubotizQw8vxQuQYzTwTP1MxoFv1UX95oI7NQRR
rUxjazq7QZYZLyngKTLNbYqrMfXrbFI4WsBMaq/hCfyJwfXoHSQi6MGoMfTQ6x0tFucJ2POAFFcN
bNXYAhTcIGTW7Eqr0osrEFRFGEU+QNQBxoPmHQy3TEO/WED6cIgTp+w7ne62u5iAVka9TgIpu4v4
EtnMUhV4qhui52lB9Dis1ShfUkGnmcJEvEcwHEAsd/WorIB+Q+1RAy1+1gHbExkOadax6YG9wi47
XZ4pC0vQY15xdOxdMg0bKdhC5DqWxiFmt2r16tqt7fvIiutAD/tnV5jsQkhb2YjYeI0H+9Fa0vva
SM7you4rI/uqBAGVy5AxiBGKJMnWdMsZf2hgPA/oZaGXMBeQ3pobMQuDUIU0aY6JNRzdRUv8cTa2
poMnQqdYrYqmQBBJ/NQWN+M87cdxnYJkkvu8o8DIsulubtLTSlZ7EMNvdwVesG4ugyGZwwBV1YE6
xHVfdOjl3Yc+Gelm0kYEkLDbF2thnI1Z3cvSoAQ1os9xZxwZV3munbzG02ONQbOGzJAsu61s1K0z
5hROQx2QbH096sN2RfVb9Og6W1uxz3XjSKHkhUQbeJoNlZml7dmS6R4sPw3mctnZ07Jfl/JGX3n1
urKusBreKiP+0F10FnYGj+0wPmCm2ahyuV5MDFRgLE9mT76lDPeYCtYNbsaJYxdCwKfpwcm12DPs
JMBTmnmatV7eUwKTOCW+0S8IgutTQVZenmku9292SWWP4093hHXBHJFzuDyCvIxfJPidJ9zhZnSW
ilErovVcTQuwMXtAyF914cLQu/O1nTQp0mT3AYKVe5RNNgbu+ME0jKDN12244qOrs+5c68WjlVWx
h6PmNBnrVbkmt9UlVt7UbX9ctes5ZHhxsSgS97UMgqFM8ajXFSZJ3Jd4xvRno3bBBhzkDnftdk6O
kGP1r7zRK8Pho7i99sWl5mmo628h9L+RMfQwTGIh4IN5pI11KvPhlbiIfW9iawa+hFhGC45bd/Qv
oehbE4zLBxYQwdKaZ+ESg4x7O1jrdfYL05SbOEvTc183a7BY6a1ZV5LpE/XtKjqDLUfzlVg/gOR0
TD2Q8/0gyKw2Y/tDB0UoKqc6LVl0X+v9jLvXmvAyqdWTTQW407Z4usr1SkZm6xdGtfqmmX0j1rjk
mdz3NVv8sRd81vCcQSQdQnckAKWkIszrjypxcbsZwvZcobbqErQ2wzCORTLj63CDHM+W19nGzbia
/EufnLqYGiQR1haSLca5iSQNrb1d2Rs7cXGMF/MQhdlJSws4POhFbQzv4CaktzZcqoZd3NHFAn+C
iPVHlbNPw80Gmp3xu5EdzyQdX1vlEhSz9RBW9q2h4KwIyLM3fV0aG2I98GO37j52zK0t5ucOv7/f
R80+jduNg8NyoQL00PAXHws3Umusr/cZt+mL/nEenNXdJVkdwfoxooPkhm9LXj5Xlv21nBY6Zfg8
8Bibvh0z/QElXLD5SL4wJC2oSyJqGFUEkZUN/SZqjK3kxyuNhoUv5ZgeSjT6GbCX3LQejDZqMu05
LsJ4P9gDeQj1Rpro6Bir7nI7uraK9kujONErqPWKffPGdZpNwTw/jwQzFJ4leSw0NzA6ZA9r6mN8
gm3HuhuBmjmbBRpvYxUxZvdZK6856auNrk2tfp7z1fX1qRM3MIRd4A4x0lOeNiShNXy3Y7bFpXW0
XTFjug1Bq93xVDX5sakxDbSu/Y18HZYGPcu4L0YG4fgOygWHpTk4pTg2aamd0GqY7S3DbD9UM94+
MpbYoL1JwzxXhf7YmyQXFxXbdhgytjWr/VK6jfnRpYW4JtQBT8qUn21srCXGZlrIq/JztWydrnl3
6/jRmCr5scDbBspqbmxySu6yZsl3s4lAbFXvq1299ZcMYxfD8wEYah/iLApUWO+xZRpeWqJHt1DG
pSU0xNTwfZmjPaGx38aKL9cYa2efyri+pdyfTjrU/ebChHOLLItHjN/tbmA4sT/kucmB4ksqtfmp
tFPE5jHeuN2E/8Sq7w21mIFM9PNa5d+Kcu22LtYWb17M6yTjokIYGXzmMxKnsBawe6XiNtvig3C7
yPAico5w0JQvJbUaKGTnXCPxUS+4yBtuWPpWZqNYxEp4ZREuR7utT0PktgeNwhU8NTmlnBteGV2c
MXb6VvblcKg19epgdqFHsH6K6uJOsE4Romgig7ntmfgJIzATxmhqpFz4xoypcpTMY8Ezu1/j7OhU
yR2GsbNjlw/KSRB+lsi63ACnjYoNeb+6S+iZhZb7EflND9CGbxgpDYQXuQvZIvFdasleRKIhwr4Y
7sBe05M0xLnuatKhUUAjrggv0bXhynLThWXdsgm7KcRXhoB/Gea5utbn5B4FhoYVkUyYfYX+rBx7
W04q2cm6EgRSWG9rWdRbTSp725PY5OnkBnmNWMwbs+133Tr3Xrlm+KC08JD15sYp4oM0hhsGhH/G
+nfmDJdXFvMeAhIstxcW3cMqdT0UC9fJ4lR+RsaHV2Q6JbNtY24hnkWuJ51JjBc17iuI7oYW6Ykc
GLoIbvbZysybtXVv0j55rJk9rWuYnZjr4kV1/iVzcRMDY2MOtbQgWbX9mqhbyzDRrovdYsjXecXu
aVNiUMixDDrwonOufUYxZDDUoJ75tBW2zvmdlKgnzaYdgVx2Klr90eVELAytPcqBxoCTTyIgRTBB
QAYGmt129AmoeIMYnL1hDY1rskWa+ZC2EUWZrJd82DntXMd3iZMW3F7IQJgvyVDlRzJhaT4wUpwe
arbkxT09wWw+szBPOlnUqogxIyt1qpOC7BmhY1zyKpQbey8tWys/I7dmL1M6sO33yFriVikj1zzj
PtcoCU1NR8DpeBLJKIvuRmvN8K+m+NHyrn/cmbjs5NlSwcNISIrLNulPNN+Ix+TijYJd5/VOhV06
pznrxBmrb3Ir6lqcm8qGdxcTxPE/3xb9iGddNkVgGwaxdZqNBMjPP750VOKJwQYFpVnYlNvpSKpY
xfl+VYJ6R/6SLDP5lCr8q+mCxoVQ+fEz2y55rGTqSmU4+s+zQeq2HwfbtACj9YrcM6MWNHWmtGcE
WI7GaHqCQKLUTxfgEz+1Ck45cq4Mja8Yhw95Y9mDMuW4E3QkX7PQiLcTzKdGTlMf0frrnRwvoKg0
itJVnUCtZ4yxdGO9yyBUAH3M7I9DW2F2Y0DBfPuvHlU21Zapwy6ZLgmZMAl//kKb0o7tS7PA74s2
f+6Umz+PWr4XBY3EvcB8+EqX2dE2//xV9QsO+OMxdU3XUparDMwazs8DlDKxoslqE0aVFNUmkGVt
PpmNLrst3r9LvocxLvQcVMJFXBQzGxwsNILOtYXwzOXmir84u/5hf/+76CDhlBBBFbrBj8dBj4VD
TEPd+7k9Re9j5NQsF+XaRjARKYe+tVfL+Qsq6ecTS/FKLtQ8igI9FPfnzMaJTgMSv4yCIV+Phb0v
w0uO9us/P9S/v/M/H2plmbbhYB2BCjHII4Kg+/M3rCZM1oVdFYH+4G7zYD3cEAW367z3T+ORvt6r
9PQ7bhp6EwAr+M6eRX/7z98CYJn70/eNiV6zHAcEzGYNVj+/iSwtktBmFIOP5Hlys+oRHw+O1mwY
IfSr8GGO8TLnQh3nOLupC3Woe5begizY/ZLXKwZwmpiMFKC31LPMVQiTxxk3sSUGhGDSAmCoUgqo
yszo8a1xoHc5NuI2fiGSgfZXI2vaK9AlhNusnbVl3hs2+uqhytXRTqxbZqEElt4Glqiu+9bY9zn2
C0u0B2bAV+i+vR+WCKX96HC/Ns2ElCytvHKszNis4mLzLKbbwQxfydmgX1Y8gFN9ITTz5IxOHLCL
uc6t6aVV81HlHGW1jC+MM3szuvlNwxMaEveSmuVJsMQFaU/Dv2Z/OevNYSxolszCfYwm4jkiviPa
BFli7Sqa+Jre3LijtE9kWnxJDbFdcShjcUaVWmm60lNOH/S4uK6ltV2SiQ6WcyxI0SBFL3Bd7RMW
0oe4tz4n2L3xpuyXybxPKhJURlr4yureCvyipdm+cFQeq5HMC4O2mHL1Xbokx0KoVyq0cyei67hY
gsXgj0XUe209vIw0C7OUkZRs0LaRFDsViy+XZouh02+S9fhRyeqRxRJPVk8+RTIdQxdRnaszEFX4
VDoRmQt1T8giUzkT+z42jVeVkUw0FM+rWx2HQuZYmDKN5lW3tZ0GQ5DlpWF2qDBYjbX7Vs7qgNv7
VKTNtbGkL5gsL7XxPoMHwZL1uZhczM1mdW8m00Oehl5TmBut0z8Jy94Tr0b9yhc75usNJojHONKP
hWzyoGfU7CpHWuqMsqi20Vqyl0nLNysRsw9XUnMejYVva/EDBeXT1HdNgCLX+LnGWYSmr9+RcHlV
Tf0NGYSPpE5O26YhtiNhuNWXsjLtbavpV2Fa7VajPBHquKmAO3g5kgNCkVzJ1T7SGQWfQSpHdXLX
TYNoscbOTrR0AsusJ2FmvVpUYvqD2eH5M/vrcibaBirp2nS6ExviG9F0nPJkoW5FLI+43U9sT4+4
6SdaS3aKK6NKPX0kPX1oc3MjIiPZ0wBbbrKqvhrTbBdC9qBUpMTEaVO6z8d4i6hP0Weuy0G24kmi
jh1kM4g7VJpvaT6ul33zS5/3nypJ6ssqltXXiqI/EHrByIwqeevd/tEqwgLDpDUHHcdCs9cd60EP
m1IpoiuYe1EwZrC0/D7MbjiuQVkRJhlbuutbKxE02NZI8axmi2QO6j4gKg1JsN3IPDnbXbjPmaby
TLRHyjMOj27NbaZZQhCosXpxau5IDTLbVTu5oV9RJnoKkIn+L0kFnt4Pp25uvoWGOpZD1KC+0JDF
nph5divPbuzeT93wQmzZ/RS35CvEq2+HZurbJlpZzdXuVaF8la3WHAkZ3K/kCKFJkN1VuOc6XTa6
6TyS7L/JDd0O7IrIJBLrPGtUN5o1Xqs5eutIuMCkC4g27/VC7UgZgt8lxiNEa1yr5ToZ9JsQc4LB
mdJWyeeq7o95KzaGGIIRjUI08xbExy+X7GZYkvei1DdxRaJALm9nS4MhIpBjifBZ5YQduNWucfS3
Yf2sx/rLsNbp0U172e5kkYv4pWuBQfrJ7jwb3yH7oYpm/EB2CO40khKNiDeXNJvBdnd6YX1Y4tIZ
hmTVtjmGWWiyZD2EqjQ7JvvW4rNdGkRzEHrhW21aPuQ4ke+HKW2RhDnoLmtjZNRwtWN51/RJfQ1C
PO9ol2XIwtmzZG/Iyb9kz+SfQdN18+wzMTt9JBSwuUVE/toL/bCOIkRG0XHQEUA30DUPnXFWgWUm
/XRYszDcYLC8tevK8XEua99mEs8J42I8kZ+GIGbe7GhnGqCnwslcVAZSBlSEx1HF63quE+2JiTX6
vaalHSa3xH4CxATz62RH/NVEEz7VLzAlH/LktBU1pWn37xHJeMc0rRdalZqdeHkEVEPyuhFETn8z
oafsmrxjqmFyKkcN6KYPe4+shNVfQ3ZXQFnnZBybzZSLK2dybvvJkD7oRhTYFgrEJS/UIxr1WEa6
9KgFdNQP6suYYJG+M1+bec69noFRnrI7w29pvh8xoV8TL3y3jPTplxISyLb76gtJIF9NYKKdHlpY
txuBGkymKQqXnoT9m6sx857Yk1y857F0yHrqEUHHFcccoSJvGtMfjmMiVxJTHbbn94W+JkgdZETe
oFXJD52uw7bTuybepI0EEezIY0JazOJmBQnpIdo6TNJVABGbP2Nzv2mp3MWBpTUm2Kt29SLocvIK
vLEM58SPQjl/SmL5ZYg0VRCiN0FKusWwnZ24DGxRhNuIafNTkJIK220ZRNfhuszq+Ix+YtGFXWlW
J+bdUpMGUIUh+652qqtuw7WcMCBjRUTNHaO6IQRteI2avIFRJEs0IDqQTr7haIjmlfPeXfyk2ZjX
93NdEAudYD8OKWbAr66deEzEYVTm2NBTnsE5qS8eexG1x9Ygh9cnS6K4y4aFEznVgxndKsBxlF1x
MtKybOet7OLbZZztnSOq5xFle3ZMAZ1mhIGhwcSkqJT+uNQ7JxZkTyZiegG5vCdqGRvtxAKYjJN1
1zSE73ej7b6KnmgNz0xC+a1EaX1k9LxcNkSB+nJObwoj9N3U3si60TYtiVAEtDnPTVXrtE1DgsDa
svYb8rD2rkHyEhpnlT9QiuS461eHdG+V35NRFz9py0BmrFvJaIRPig7K1ubzlDRQRAONcXaDYAWF
jDYuSteuTEmTUCajXR0Sl29TfVLQKO60l+6Q9XuQLnPH5rRJkQNHFnRdJkCuXM/70SW2KOzRSOdo
vCqdeXqlL2YF8zo80EtcT20vkCC0MEQfAVF5ZN2/gQdqjo7SavwIFHh+mzXT/6LuzJbbRrYu/UQ4
kRgSwy1BcBQlarTsG4Qs25gSMxLT0/dHVw+n/Hf81eeybypcDkskQSBz595rfcvZUWLnex9egLLR
Z8jmg0vzdU6D+5wcXGZfx25t9vk670m/81C2TPmu1UWCysDsvEPGdPMnFJTqLk7WHXA6fNoCldex
012MSKzUt91zXJ2dbY3qPFssopUBjHdlInZmRoQmrie9OcvHeutMYHd9Xz7GBfoxY1UgfjzZXGtv
2ftx1j9W2LMngIcHbwyQq6nmyGxEQMZR9VlP64UnZAkDE5Sq0U7Dpu+KG0unPGgxRUva+riti48h
4csZArSbrTVd+7JhMo88pmT1Tib9M3Hlk2uBPsdLe7Kq/G6ykLjS9b4WfvAJEXvdwh7cLPRmtqMc
wArjZWDGZB7wBmODpfVrFNyARjJdRNWpDQq2EwpZoEzpAMTMvyaQ77IVmRy5rm04j/N+drIxmpEh
bhhqsBtm3YGwkWZj6HV99c341UlcK2RspzddNeHxrgDiyZp9t1KVyfyBGgKHiL/pe219myjCEPJR
UdpTvh5qN2FAmGfmFDWts3KtA5ldCceqGOygq5INTuRC+tdOxfbF04azN0Yp3mlXDqcY+RVmXG/T
WIGKECc0w4b5JOfYVlWagQCZ1d7aSe/IVbjJMgg06ivvMM3+ClVnFZ8I0NIx2TBI+oFOi8hlegYP
Q2U/KuXM99Cw7Wdx09S0s39tAPvuZOlU39ypv4wz8HJcg/vJNtbHtqJSTdD4tHBTMSAvQIByTc/U
efBi0YWV2eIGsJdT0tH/Tabum++SKwYpFWfd7Hv9Q60XoJlFC99xnL/m+eidcv/G0hDje1XEHBbW
IoNmy3MUi3Y5gOpCOt4tNyIPJeuUMPgCmJZvnRgObmnrdVOOoAzjgLGG4d2DuFY/+qacH3HNe1vT
ayL795E/ro+rbPfI0h6pshlDlwPsJ+NtrbzHeuy43M0uCXQIV86k/wuHOged9pQhwK8GFfUCvd4m
jhGgzob2vw84zOhiInGt61tRkizuMVUjpCXJroem13WSZxvMzfMC2+PNBT3a7BP68Po6ugidNs1Q
wRwm5TNaK8p5vdArBEql6KSz0DMwZbO0JvDTUx7pMdhTXzeH1c4emWNu0rp/cNf2Ye5yZFjNk3aY
VdNb2Yva1mA/GKl0ffCrK3zAjwPyJ2cyEJ0A56ONJ87dHBu7BbpjmNeAIvSSqF2fV3Fo1cSwpKsV
NZB99slgZAeXeRFLy8do9vA1BfQlyzmbuj7R3vlklOEg380i8DlORC6PsUF3Dl3Ea8YN6eHrJp27
q23ZZ91zB9Rj/qyq+s5m7Fn61roJajKyOlmFVsM8zUu6+3awuuvsBOfA6woUXL3aWBW1Q4wGdmyn
q3KTfnM7erWMItqNLmZ08Y34ki0Dq2RiH+eRSHpAbLjhLeujVdarxOD5xOSdgsoZpq+eCe4KIOrM
hQEYmE/lF3ANkpHm8LU2UhJoLeUcs2x9MZagfgySlEIfg18EYxtoLe77HY/PUQJ+CTMraXZ2TkvA
jcHd4sIXW5p95j3glTmE8vUuasrFYMQU68n8zl7iMiLLGMKwvrDxwVaXLQKDKnbPljvaiFBdHujM
ekz64CkGvgx96NeNeBF6efDozbAbM3BiIX7yBJkoR3RZ3eMAt/bKx1+jxBQu1XCF4Yb8sC6PGbXN
Tf6/ItpP1pNqsgW+SpKfeHYrhA1D8BP/yrWkEter7BDrVh92757bMu+uRU1vYPTeBrZgjhT2sWMk
fVS9fTIrxkumnfg8vN1bu1iw2JjdPDl+fi2YM13GpCQ6IJnq0J703WhouUcey1ieXqYFSnX1zoCm
6XenzWkBNgoWqFnZlQkA6rtKHRJtLYd4TJ6ZbsAMGujDU4Ts0JIOyU7kxmPWyaM2xvI9uPG4xrwe
4VXYfF6EzR3cZfgJGcrp8Xlokar7SX+voAG+jDJnSk462BZdRhY1SpD0MuEdaZ3+be71DLpJu7C2
8TPU0EIOuLIlrL34YNXZDc41/6gngDFTJYMTMKHvgqSDE4kBoUrzr23r0Abymq+ALq+raKpoSFzj
xlZRUTEhaSyL5gXVzc84K0gNYY2NqtL+kFkBtMYfTHT74r5HPH3jAjLS69twbbIT1GXUeHNyVVmV
h1DYQjng53EdF34w9Olb58Fyxmd/1g9coWw7uuVhHvWh18x7iOU721a6hDJuSTZnOab7+5CPQJ/Q
GQUPdEu/iWUFY+r4r4s2fzFvBO1LWoKwHHihowNbNINtL11Q/rMRZbprmYa5VQhAy4X+r65LAs4m
gfhyCEqYBE3GINQW7femp3VNYICxodS/7x3nSruYTIqmeOjbBiiPw/WXhvwuvZyX8BAKr+6KVaBp
noqR9AkkQ2gatThX5bgvVApElgrwlOK9/6EUisWBHxnd/F1bPJzJ5N3VPKoX1czPBUS0Tetzatd9
c29h/gzR5yJYtJrXthWv8ECuvyllWW3zRoADx5IkKuj/L6bMHjQg340h1CNj729yoBbC5XRu7HmB
HNsis9DZ2ZyH2d64hep4YKwUUKn5IJviR+Lw5GQSuWFhQ/lGr8ulxsOCGpsRxhjg5ehuxxxfGiF2
CYf6PI4ICKn4+2DYOvzdRgGE75fmFW3m8+qhk2hz46Uf1RdItAeuotwIyR8WdZ2b6p3i9xgQhRpy
9qCd2M3wcNBzcI/gn2ptZLy00Rg0DEYk2wYOdfeqFto8Rt8+AjmnTG26c94mF1tMB52P3SFWyCtT
oa9k0Z0Dy7/4Qf9U5aqBkS3fHDRG2E3TMsRo+qUSkk6resjX9NVzGF81AOGdejnOsfpw/Pk1z8Xe
Ba0eZnb57nYqfxMI6vH8iV3KhbmjZY+EuQEq6LJrQ/XN72ZdIeqgzcg37uRHIZ1PIEx5mA75zh6q
a6Y9Xnd8lxSofV5wxChvetWiDq0W6JphOfTQ6ChhI2Js/uAi0l50j5YmSRBDzR9jVx8WY6TyyJt6
N6lg5H9pztaNeB6b9A0O5k8ebufs1CrfMgpSURK3UdHXMR0y/xFk9LPHnQvyiWR6zwShPQ4HU+cP
7kxFacAg2gDP5BzIxIr6i3k+B/td2mVXDoaY9BBqULH4V4g9LS0mVe+YmCJTdYv3ILegYwO/Ilql
OoDdCyAfGJjfXECvi+FzO1X5h0r6O8R7oMQxJDQWeogSfvS2msdr67Yk8fTynhbCEwjN9xb8Zqmc
YsPThW0s2K5uuVMz/b064wdB6p34jm1KZzc41KqgeHS67pucu0+VBnLPCWtlVZyN0FkTWjLKtmKi
DYAanyaW4q1lY/KhbXP1OXpjY5Mc2uL4YZHqbhHjHXOnS9LSnrI7jSoX68aTJ5fXaSa6zlb6K2j6
gmGVvScR44SmL9+IlY2wNinoY3ifovTT+3QdA8R57oevTVwnPS9bxmQE+Xp6NKW8gUyQYUnVDiF6
hVMRTG+iTl7qnkNr0JZ38LAyGLzFCwaFmBuiOqjS7bY6j2XI9JW26HRJBATvyb9vYvssaohJKSFI
iPLGT7hS1F2aZIFK7JXDMG4dfQqmdjxOznpqi54aKmUGPMa9s1E1WatrLd4Gh12d1D8qdguvA4wo
WuWW2o5T5m0MvyCjteFEgczQ5hSckJgch0SAHGYDrQkqkEdrrWfgfc1wEXb1jLlLslkm/iExORDY
CPW5VJaMYn9+M4wKh+b8EWRQ4q0+nh9ES/fMqRHxO/Y1CVJS0/tKPPUO292msLDQLXP8Y+xQQFgt
bsu5NI2LN8Cb1CKIzCk+o8uz6YJWy5MZ4+VqA7T1XeCiWKqbcO5FcE5rCOlVQ5zB1GUPfS7okcWS
5mPGYrN4+qWP6ScohSfRjBtzZ3RGyKS1eYi5ZTdO5rpQ9b2RutNH3weytXlDLtu/uHHdXxcl4utk
mPWN5qbnO9Dz6F3MQmOkdfW0mQevSM+JYMdk+dwTNcR0Blcj9EoWIGq5uv0uXe2ENiPlOzsl966r
bVi6nVyx3I5dd7d06ROJGOsNTvqhcn854DyKD9R9nPXFezXHn0By3WMr5evaojpFlkU6ga9+FCXm
vbSj61S409e1QP6xpsRAzGLZmpZ+Q9vwJQsgw+dUEYiabs9N02QRc7MfZdKYWHXah4ZA19AmMOlg
Nw7WTmP2tkM/0w9crG8qMSFErXx8dxgOUzo/dUaGKZM5euTa1s+AcMBwtEyO2eA9jXFlEffRXgnk
IhvPbL+0aUHl59WRSPzzYlvrqTGSV4eD/A4RYtQWaxUxLhyw61K2a2vO9zAb0bnQHOtjVMgxXuqO
QXy1qmm3uiMn0RGBDJEoxzLlmyo8Vkg7zyJNWwfNHkVd5wqMxgJTY+XJ7zqN7x1nSkK6st4W4ZTE
Uzw0FyGDiQuzQATHilfM5qnx2/TeoBe2tZOONre9jGg0i6qAcCg7NgjbgIJeJT2SjaZ9aKfqFdI0
rs5JwSHb8t5UsetweNB0Tdo6dN2MIY85mFa5l4C4q6jrEStvgJoxTXI5m5fUPNI99dIDyG62SL9u
bezU7Dm2Fs2htZr7asXkLGO3jta2Q8mnGH4Mrn1tG8ZWrDrHEQxrk1KF2yOuqqDy2wDqt4R4C0Wu
ITpkM5qcbz1OhVttLJFVTidmkF9Gw/1eNprbFRBm2NTBq9VCq/CDZ4MWukpeaUI8BLpU9wtq261e
gvbAQo9rOnAOM/I3hFkGtWzqYDBwCUPDPrVSC+ZmTAcKAJ9a2+MQNLQ0yq8yDvb0w+k5SXUBS4c9
IvNIdDKGY7kiVQviGdX3tO/q4IXcPFxMq/XVmMa3YKpwfNyc+5yV6Fos5EUsXK8BTVTyJU7H93Fa
OcvRf5/JitqZa/Dq2f3zxH3rNUQ50H+nhRtEc8XTmVJTJgD90lEw66qcKJ68ajsgJMwdfwnbuH5D
sRINY3Vc8viiR/E531yYs3nX2MBEoEIi8V2GJAQidl8hMgowz02OHWnwGxuJF4RQog5kLlJL3vEv
5LP3uGX6Pd6px2LC2lxBdt2u5ax4SRW1UCST1T/HHQo1mVOiFcX4YZc4ZVJwAvZcHePWZuo2031q
xqudfittAkVp0JxwhEY+hCne2ReGzi9x/3NaOPVycCI3K3S6zyQf2LoCC7N2lh5qz3mf6vSp9lom
b8RAsEefEzqovYXvnBMGII9v5FlEdb9GzarpIw1MXv0n3McpbKLhUrhY8b30YaY9wF1z5Nyyl032
zVv7ZmOh6jiq2TsM0kSqOR9TkyAnL033UMKe1xnxU2/VZ9j01a5Fg8URckUgkeU/VZz8amT5C8D1
NZbOA0X5lyJTZ7NJbr1s+y0RCoGpF2ukZA6l+2ogH/EKc7qDb4uUV1LxOdb0mpfLI0XYsLFSc8eJ
4xyUauu0tDoFHjN3RzaYz4Wh9RsWYn3Aha4v5rDQYyvH8WtruZwKtG6fZNLEz6xRjKiLKSvCxTFP
RYMlsR4wV2d2A+o8N+j1g2DYVjjjVaSMwf3VKyt5DZIuwazX0qWzhgG7uSjxdIHqXGVtR9ZSvVrZ
uiKcNdHKMfPtNOKISXjN1i7zcVv5xDRZEJ33o9sIULjpe+ancRjH3mecTO1zXdEl3egUv7etIAiG
mE8I+15lhHmAj5s34P7T9Th0I9ZoKb2sCtGpzKGX0JVRoFb3tiO+0S3teBrTg8/e+rB6NktEI8w9
hd1nr7zgwbebd6jpoSXi7H5IQamzjZJhFfj5TgwkIaeOeMoSCxTh4t6taA2QQkQLo5/B8VBcN13z
nLVujsi85Mlzpo0oEEPbjfHDaiBBVG7MtL5HqzbLpr5P8ShRjwR7hNJ7Ma9j5Fkg8KnkPjtOTPdj
4rx4cfoYe1Ry3fpJJ1NGZt0a0eqkGEExYjNB5Qxke8kPjbAdgICXHIFKPrh58gaX8kjwyHPfyNPU
aEIH69syKcqPqkxDzTq9ZpbNEJURS5fo4lR2zTtH8WU3zz2dAPqyezvXxvd8ZR0PcObumtb26Vi2
RoaWzi1JmrArmn1+/0hQBi+fDNV5KtKDEkaxZVJ1h/uh3ZADsYeS0zLSdwuCNbCY1JwGQ3JH3g3D
eF3d5oG8SlzoFmO+Us9MH8FJyHo2uVBe5K1MYEkt6TfNVHRbaXHEWINHKoQtoxWN9dl+JmIFyfQ8
bhOj+kJy2idudOq1mtmgd1euDrF5Mg/NgufVGa661lbkKQ8rg9KRgh8Q0nm/+QWJFvEls04K0XPe
YPMgRpZQE79kO3e602qQ2bRWO3OI52iwmPk2a7Du+lZji7TLiO/8lC9te+xqOuRAzO+7MT8Zjv2l
rFCK9gbZb1mfXFdbjxdjyb922fBaTx5+1d6PaUjkSZhquWwaOTx5RbULIASFCt9qiKuVp0Q4u64p
vAgqNTELhcN2SmYlwtv2LEz9jtKc24xfU29iPt7WN4nmmOCTbqo49875YOwaXbkbdKvxs+l7UF66
9R01jSZnWl1zZe6mwo2R9TjzD6GNL0uvecdaoiFlzkIKkO1xOMzSPVejI5zOz99nR/wk+XV4dkYy
EryKnCSDqEBm8shDlpnivuL6iqY8Y0cNkMcCaVmK9Zqlif1k4QYYgKNKdhrm12GHeD9MCYG4LXGv
MJDu5HqrQHoK79p/6yEtMyfjvFoEBWP0ll2xpYVxM8XrLf1OOASphdqrPbnG6h6XjCqFjKAXjr2P
RemW2yxQ1r5fGNh5BEeYIeIinYcAhBSn+x7QLJ3fRiBmM0Dy7JFjWoRy8ZmSM9/9SgZo4yFpjpFv
Vl9NxQRwM7XmspxHx0torPq2Lc8qvTW6hC40NsuBsMyiKDvrwVJCFpfFBaMeESSFa8ZIHILMWi2y
l9miNxnNBS6UE4N+TMmmrIYwG0Vg87jYjMcLnFDpliJo+fAsUqyioTYbNzJdDkwR0TI598Hi6mj1
k7p4GAuj/DlqKhqjbVi024FfepdJb+kjT1LSYbYpeBT7gOKCE1Se/3SzOa/eqpnnG9sFsqLtYMJi
/lmqnq3eRAx2gD+8dl86Oq2KWeAbfVGue6KH23+TAeFjZS/FQutZUi1VrWnYhxleUR3S9vvhaNti
gJNTj8OqrLfxWJfl3QxbsDsxE0JhZCZL8DXBqNzvZhfzPT0vJb63JgExn5A+R/9zRnfylk6xgA/A
M8DbAg53WBNK06cRAhLkCfhDF9u8BRmRJFXv4ZLGJHnqQDlbnyK92hPuYbfElE7YQBBiodYgBsAs
QrPDwPMszXHYW7Gnu92oUz8/sGfOXPdVTPGu6NzFu954UsGZiExff6XWy+qwR19Zh7Eqhb8hFGMy
3vM+I45zdhkr8qAOrqDPkNJ/M6AdgglfGQdvM8T1kYNkrECs0cTUZHDr98miUPPH/WS+YEQPsghv
h7nuYfMaNxgy1O9L43pGegz01CMbwgFY/qAdk877lLYMAqPc1RS26aQbm0ZsUY3xiak6YLNZTW33
IPFOlc+94bqUVIyK58e6ZCh96h0E91vVwsc7JU6cWRcCEwi2am1mHXGTI7suOhu4qrGIWUazOY2f
NLCqiUKLkJgL4VHU8kIUOS1rUVjiySSZ9H1IummJ7FYjVrB7Zr+PVmcQ1KncfNr5idsxC02hY1td
a1pbfRMln4Tu0w4pjFpiDna6geXqO6PlYfHghGE9mIjZxyeXbDHnQOgh3wyTYh5G3fi1d+dxiDuu
qGFJyViUxal/bpZxayB+8xlvqdx4yCoq9rvC8ghpAp66nMFaEFMrDbf27ldXsX2woCNODggjnQ7F
2qMcFWNPX9VIEQJscLmzcKAgTJ+dYqUDIwq3ea0AvUqmZWqtL61o/HOOtOeHsTSaHVMm9YGZwnSH
WP+SW8weIVYZCE5GYxweicsFx17PFRm8vVyG19UgITaF129HdPkMtPxJv+LCoG19GhtCGEYzTvJd
2VcgCfrbxJJ0D7ZDRdN5M5MikG+RRpAq7ckkz0buRbP8jljE/J7lbCkbG3AVSkwqKmPr2ETXvTVy
FN2O81nQXKwih84hlhH2U4JZu7qWLGW3DmTzy656SFBVhs46nMSMSi1HKW4f/d61vhgSE8MmWz3s
HSleb1IfSHnPjwhKObbnFqE/2zEfRnlo/AxTg3aN+Um66UuRQdrYzhDul2ljxZPVnCq3nH4lvG5x
X9EsodOWKk4rnVOPMYdhJlUYM52Xni4H9vu+kENk4SBf8UVkHf0K6aSf3tz6kGLyLCCL0/Q/ykI1
VzLu+qt0DBo6MLgZyNG+or00J8urR2pqHRIJO1gPc87bCZlxqaPMJ9/dkrkzfNaWhea7m7WyLiMq
v4OjSjw6q0uuBWeBcjhRMBQMY3rB4inmhDCLtCsmCjUb7RYls9EDlYLVwNpicX3RjrB0mkiqsDj8
Vp27GWJ48hKQKPRVzNiju4nKAY5ocren9h5bM0skU5XXYegxvNhW70Y9DJ72kC0mXwuJc7cv1x+M
F4lfKNnmtm0fYrtM7wb6vdda4H5yOBx4oYn+oN0NXmm+EGShR96sAHBP4vSRsPDlWae1eaWRQa+8
aWlUhp2oyi35Uk1yrE2bR3OkAejQn6LDtnd1xcrWlsn4gCarfkdnyxJCPwnGWrA6VJa2WNNhu04J
6yOnp7iBAbXYPzGe2OnWJtI4HLKC6JycQPOAxgRKbp0xyaPbU3W7RtxC64gBHjZBsNTH0nTHd5dw
TA690mQf6mb6ypAg2XBrn+9prt3pW+fWOXm2TunXnEGkBJbWm/0lXVzxHYkTNX8DOoZLkSYPSGv4
MYdVAqPLLIi0rUC7AKWLR/GLZE2iwDJc5UQumph0/TzzHUhitDMjlhdCqLMK59hmwVqZb5QOSIMg
48LIT8Iv4XYgJ2EZTXuQeoTIfIWXhYrXn+YrLmff31LfqzemhQpgnNkj9BSkH+FR8BOHeGmXNdwU
sxNvm772f4m+Ge5JYVJoBsYGOVTPxmmbCwibKS/9r2M9Ny+on/SF7FrjO4x0JwlxCHAvlZbCuJol
vfvcVy5aT7R/OPicxf+I18x5R1zHv60sKoirzykr3QoWdoYusZE+BV0DVEaCn3iJ0/7OGVQ/RJzA
qdOhyL9Uw5K+B31Lj0uQYI3IpCCY+aMXVvU4G0J8lwrBgRp1+T1zzZZmncSxbRQmh6hhbej5KF0+
MThBaCcIB90iahKEgjbOeOx15/7KSFe5LIugKhmgQ+/ovak3VKkpFiRJBGI8rahySjEKezuZs3zW
qu2Ng8OUhZz0foysqWn5RHY6PXHKfRmUJKKC4h0N8yCX/GXp4uqnHtWH9mj0uvTf1mgdnyj4k6vF
bvToMzIszrnXoQufs+BGvQgw43YuOZ8MRRGXxHlke216BVmu7+y6DraF8nIPDZUx3K+Z0ijNUzP9
zJIgRjJCvssrybccK1dkPSFTvgITMIEqN3ph94hCwv/Bx07AcMVoi4akNu5k04vXTnvZZ43YBOCh
owN/R3QD4xFoCoOzxeOrj5lPx5xqAH4cwEQi1TxXcGvnymFLs+ybL1d1C0DUHpPEfc6BoovA5M8z
OR82C85ffglAL6Pe2zaluWOW5tVyV+5Lqj3uexPgt4s2tMxD21dMG5Y+SKyTMVTyF7N544EkoJx+
vsDG/NfPkXXE3BanUbtFSLGeEXYF33Q2mJ9ixY22pSnXPKWpDjq88XZH6wS50ZGoB9aMbCYkEDe1
zW0cIxDd27GN0qb30PL3ecvmU7NDIzeS/DNxe55UUsH9UxYOX0sw2J963L/gXAwkVy3HmCSeKbjT
PtH8djoECN5rU6JCIZ70e4eeZitNMvJE67Lqjg6cp01KO+xUtYZP1YpY63MGrtTDsbuh3UrsAj85
WMSXGvPx1oOHvhNgXbY59AY4hDlTQG+l0QjKsfBxxRgzl7KhZiZUz6nyfRmQRrDp8eVWEZZM9X2q
OLNvmSbg61ni3tuZ9WIMUUCr+xcaZcvd2InpvsGaLVnKTNVOuHU9pwk5KKTzc295FtM7mwhVOjzY
Q4JJjNaP4ffFGmAvrm/0UNQbDzDwuYajSLLx1DDTco0xRVWrqdk7qZ/dzq/wJyquCJRKs+SPfnxB
Jm5sBUEqIdHe87UTGdl0kIEqDAi8N1ADRVnj6yrzpApeXZ/caZzmzrNFNtB2hjr4lro2xWVJ1SU2
OWe5d8ecKzyNJC5hCR/Sx7Sf13vEVdYjTLekA6IFTocxDLr5RxeJLDmQUrROFBgJJRLIvPTR04Fp
n+yhXHe6pbWhGBe9pYGHoyDrXrsagXLnt8UPc23JsMRQ/J2+rnuh80/Fngnkqri2OoufdnHptnjq
1a6Cq0CHTIzcLtWieH7WmLPdBrScJTb1Wusns1y6U9M52T0Dzk8T6MeNiw8uNkpGgBtvgOEWN8Kv
wReqiO7GW9YNlnMQQWp00V+7/y2qZQ/7+PZoZWjbt42zzNdVp2kT+mQbxpuRDst4dhLu0g2ZjZwo
vd++s+C21VyqnnjXXcmd0m2gDtBc/v0L6H/zRIDiWlAb5KS7XN02oeSyg9vJzdWSTWqyav4GyhAP
flEE3Jd4501BZG2dQmJDkiW+Q7NSbwjscTdKIUj7domCvLhe4BSXgai0eLeajjxLPQQuLpmRC1TE
Lb8Exycb1DQsc3GwO9UGEfAQiSKDfJbiYg3TWBwg7fHv/1oFGMXE7smHJpBwQCpacAGdA2ERpywL
GA4DjxQRDgKZH8bDhFhOp05Mc0RlWPaIiuAfsfLykq4ni1s28srgRod+pWtHHJBvIqVHqmAM6M8m
+mnFaZUFZ4kRZZ3AEeiWixNi/KWnH/q/C8KexUe8lsNaNGeaA3Z5RZoW5CHhdAHGBp9vd5fAxQkO
QeoO3R4SPFJIWH7BnqwyFi8y2/0KkbMq3owya/uQji9JrD3CHu5qJJo/SZ4abtHFpgUcZBxc0l0H
Cikgk/EqwirlXBVmcM6oBEWjqjvYvWZ+0IrX3nRGUaVbw6i7L9xDLu3MepZJNKtZ05OKOwQotksT
KbScIHkeenKl0SQPyanJqlv0ldsLLNZZgZGjtaxFMShCEr1ZV3ole3ISsaFv0ARaZK1yAvEjyiJM
fLp1EUnBG+DOyUmoefvrO+xov/dkwSSFPowV8CbiOyizYXXVwSezydHe0wNiHCygYl0tQkkA/Jn+
AOMgFQL9ChRLKsQ0lj7MMxLRJoF1/ZHzQuzt3TkT+BKmsvy0XVqbrPnLUobWutBoBa0mXhIYxO3z
jDAnPnGy5/ZzupnpC3qo4q23A275jM5LBYWqiI/sXeQ7I7GIFefEFDgHbUXVMxcssPAHeq6CQz+b
9jeqfP+9aOMo9w3kUxnOmpuQl9jfJ6Ph3puSCvaWNbOFqPtxItPJtDn20IrYBEuZPCU5A2xMZgNC
peGX1QVfcQ6yIkrJZr0bxPzlt2PvP2JUvfxzcsD/Gxj8/6N8AcvGF/rfEKz0+KH0vzPBf//AX/wq
A8L9vzgGQP72bhkCpo95+i+Alem5/xKusDgDS463no8d9n/lC8h/wUbDTU3EgOC/2BX+N8HKMMW/
CO/GyG3jFBBWYP8nBKs/fMzS84Qt6DEJnzeH4fiGyvp3I2jP1j5IesSvxFurG9LIPYManJ9vYEIS
m3v/WBELuWenrK8WEUonp4kbOLHueu3teTzrAvWOYuKSJGkaUh8Wd0EwtC8m2+6dV4k2ck2YEE5H
pm9mwjIAo9rHdxidCmtgt/mHZIG/u2d937EClx3Bw1bKoNoXf/ha6SVLNwai9SwLjaitrHyeLv8T
L5rxD0kvfze9/89X8sG2Y9cNrMD645V02Qc5wxD5TBtCRinjrCNOs2xfSfrTLWv2pblFom4CRUfn
3+6v61823X/PhPi/fEhe0ZUYC9zAcv8kgeGSqWe/FPEzJOCRLa9Pzip2nLtEukv0H74UN5mPB5zP
iBvc/vN65tw3YzCW7YsxucOOQ+5H6eK2N2ZT/sM3Z99M5f/HkswFtS3yN+iFSxentfD/oAhAg3XR
JS4t+E2xK5P+5mPY+etwV2EpaWdk7QH8K/tYJcCvnC+twEIICTDPz0n8UXo/HSbRHa6DdBpOS3kV
YFvHkSmqU+5K9Sx1+jqDE7exVGMsPOM9Pndoz6FaZEgnzH9w0P/dOX77MA6ePB5PyAS8sP8HGc4n
yhZAtCpezGIydp7oUf3GoDPKZWA/wEz4D27q/3I32p4P11/ekkw4SMo/Lh7Zml6RL53zIgj1oECY
1wPOAnWeyrg6NvMUPAJKQdZD0/kf7pAbYeHvX5vn29J0ePKECzLgj+fAy/PZDdDGv2jGyVHSIOHt
rbj8h6ftj8Cs2wX1LYuLio/aIQrF+wP0YDYmOdfGbL3o2KwPuZFi/gAYsC9oO3GiJStKwp0nDlFu
ks7Noj5O3U3nIMLNyy67Z1aFXXXZW7r9BzDff7nyjsuNZ1mm6THmgkXy9wW0mVul6zxOXrM4ufXt
B/3gmQZOu2YEfWfPVjSa6ZPhGd7jf/9o/mZb/O3Kc2pjb6CJKhzyZuw/7jFzWF2RkrL4OjgRvL9+
K1PgX96EEbJfvnT2+PI/2DuP7bqRNOs+EXoFEAiY6fWWnpSoCRaNBA8EvHn6fyO7/+6UVK1cNe9p
qZiXvAACnzlnH2Y/WK9Cn2Ixk++tCDeDrDcMUpik6u4uGiSL18l8K1tiHjvre2jC5oG48V4688b2
5v2ISWpJY/vzb24uv9lPv7kSElqHZznk4zCe/IUvYWjWHuHcT8+Vsq7BjAwZflvp+TeNP5wTEF9q
QScb9hez+z/OJjFLSwrSUiL870XK/nvNNn76e5Wy/MB/Fimm+g8hwWX6xPFy+iJo+P81CrRMh7gS
H9ImoBNTCX7mv2oUxQ85cNEoIGzftEzh/3eJYrv/YbnK9VyJktnk5/+tBKRfEC/C5BD1OF+oeVzY
GPKXJ38mq1FLxN/YnoPQZTrjMDtbtaCRYRWSxwuzj6D7D+qN5h8OnZ8fbXf55CUxBQoKBypBFL/c
pu7QpIkRRsh9m5xOmcBLNogOXoltKDW9tD84Pj51vBvfaWXQP//tCv2L1/wvj8ny+dJybCXJf+JJ
53Xy89HS2o1uUBiyQnB5O4Lyz4h68JyGvI9m9J/pNbPvNqIYawPPGlYQVo9y39J47f/8i/xcb/z1
e7hUrks7pyS3x/I9/Z3vI8qsYhYJzWZh0UC0ir7ashuY7i/Tpj9/1vKi+p+j4a/PcmxyswAJKfCq
S+jW3z9LD3pgYNwgo8gDu3/ygokmLGXAdm2lxXfel+rfpN0sXzPnt7J9C8OCpKX++SMxNBOPK5IU
h0G2JDaQNZwes7b3GY4yvNzXS4N4g05LvP/5b/1X3ytKeX4BegBebMu//+17ZVqOm3tZFxs4JZ0b
Z4TZd5IwGcjKYAX1D9/s73czJYmiyKI09pdQs58/rUdEQRsMCyTNMnVu8uYzsZkH7OYRy3FvpjvI
CyyNMiaE//Ac/f4Eg/VxeXIZFC5Um18+WXet9KYUJV46OurcJ2PKBMsUBCknn6C1/ONfjKM/f7fL
RfvlPvIJ5jNh/HJF7V+DSvHidE4mF8ICZtp39RekKeGkOv/5Y36/hDaNnSvoOPhhKLU/f6lQCizP
0ggSB8XxgFxlifQouvlzLiKGT3/+sCUL6pc/iq+PjyGLgrPX+/VAcA1kR0xTyjVJpcmL2+cOo1AQ
b0z4aNW2I7B+gpmyKILR2kmDTIa2ZQgyuRh/KhKNWdZExVD9w6/1+3fgCotTkhJI8AIxf3l+AEGF
JcrEEiVYJaezIDsD16WfDtc4jvx/+yzihWNyIlJWE7L+64fNE9LkMWT24y9Tw7YS8V6FkrqnsQf9
+ufv+/d7aHm5IfugOeaB+S0DkhOILS1++L+mqDJh77HK2Zzof2h9fn8yXZNTHoS0yVVllfzzTdQG
5khyCNVjPRT9NZmMbD8Pg9ogAu4w1Sg//BDGmD/lgQH++M9/4+/nrWty+1KG8WrlZfPLGdQWTdiO
evH8uxZvty6eCWufnThcOxbCgmunLV49f/7Mf/G9uhYNg8up4P3+0FQmUg1Mk2Q7WfN4h0s9e+Hk
/SeQ1m+nzlIWcwSABBBgwL3l3/92unZugoaNv3hV1KZx58EDvQaVZ5/SGBn0yD7g0eThvf3zn2Yu
7c5P5w5nq+t6jGd4UPnU5fv+26eWtdHj1sfX6jHR9M8B01icKqNGmRbhsDMykMP7nl3NsCV3lRtq
whT7GRd5QXgCYsRjAhpOHtIuMed/uNR/PRs//W5caAfWlvQYRf1ez0iQhGSKGwRcIRrdkzqX9PvE
USGcLwvtiAt5k4ySIroL8hBlXQKuusFvymM8p99jsnZ6THKqKree7OJ/eq5/ewho+ZlnwR1ezjjs
jz9/cf3IIj5BvL1GJux9Aa+Xf5t9z3S2DtEJ93NSGOIak1wVrqkTKQPZZdJbTTOaHKCN8oui8TlY
ndvjUwh76wREbRi2NkvNEPpHPU7orvSyP2AhCpE1Qei46vyBVCguI1whIubTz7LmZsKTkfbzbho9
0swHdLFMhw2bAhCMIyQQAQzgOjij9x0ZcjESAeskyW5kOzhg5PL4/1mTxVbHEml2QoVGWFi4PFu1
IN1h9Z8Dbb9rH8bajO+EDAqcs4ujVAxj9uGaJBmJYYC64Y05C2ib7wQNzML4A3bOkiEapXe2Qhv4
QK8XrSJoSy99TZxkvIkFxJ3tn+/oX6/L0thy9LlcHJMZ0K+TjDFjap33ZbE2SKzfIT2X2dYmNOKf
IrGXt8XPz45tMz7wWCA6ZIKayrN/OQeTscPSXGPiRlzuRG8Gkk5a6HFCTmGJGOE2G3fAMSDvt7NI
dAsVTd4FcQ3DG641a862lhfCBtWNUzCI2ISOH93NzbzLUgTEo4UX2SIJaDUMib3mnRY8zGk+41jh
wYu2UT63a3Cn2d4awOq6QTDXbJjib7PVG6zEZ+QlzRA72xLcwzYetXgb0KCUAM2/ijoN0fsG6fAY
I16Fk0JQHppWTwDagV+/aiZzxuVSVffLkRjvyMqyD8jS9V01W15/iWP0GCjOnHqftCLA3u5FnP1h
F0DGTaWLW4+dA+hSt2DFH6eDwH7hufeDrhW5GhG2aEM4uy4yBNFIPkLNvZFqZ48AFhSMqxbVZWfO
pDDGR21rOb9x0U10RUygybcbs2ZvMHmxAVoMUG0Ih+mfBLPtVTB3uLoRCq+6dkruzV5jRGn5LQBT
VY7hHPzZM04in8tNorLmPhCTfqhs8JaWFeXfIfOiCPGjCtmtmSm0eTjmxn3QhdB5EYHv68yrNXrZ
BXiA6gF5pwFCLugLrLqliQAVywDkA+JOJKYAd+zuBMgTLIN9dmS6EDMdDBT6ALlzaiQLtRwltrdJ
3BSTXa+1bSSkAZIJsDZM1dZb4pvs9iBM9R3+0TcjiQDAt2QTfa25ox4iA2hWiYshheGEAQCFmHxt
RWUeUGKifM6CF1XAa4LFRjrXbH0S2FJske14hE/Ohjmsy6mfdn6dMXIJbde6TrmTnMkYUw9giAZ0
YV3otDjekfvwYfWPcXJLwOIGpem+xxqZ3mSB/nAj5xHUhwd23AKXDcZjlkSVZHAvPWm+IF4vwn0Q
WtZOJ1rcWwmpZ4lQhC2GWq7CeP6oB5hLnUIE3vTxDOBddg9uBjovA8mxD/x8Tje0b+XeLhPcNtyI
Law+VD/rtOMbZNSGCMww2hPr5jbfElsXBOs4rt0nM0yeIitg00fTkh3TGu0L3lUCzUgvUMl2Jhj0
SzOiviGdQWWcGGHIa8RAijJmZXeXzwYWzHEATosC+Bp2zniizYYbXsevZNrjZk7qx0Bm7arNMNJ2
ODDF/FIn6iWhcyToEdxDbWAyGlHOL3v91cDBhW1lgLJn5GB4qs5UiGx89WkBm6nWhJiaGeC4YrwF
00QI+RyBtUchDQsKE8g2zkbkEilild4O7ft+NI1bq47uwLdALiE6C4R69ExCnHl0WXbqqq3uu6mK
PyNWgseizC5J2zz5UL82Tm5xm6o3Pc5vqYtXetUUaf+NaufTRzy/xhn6TmKG/TWZZhQ8dC7HcUa0
2/f5w+iHt8ZUFqhDbONLEsy3asTLkIbxqzl/1oBGvJCQT2RI69mbTpMIrxxS6Cs6/B5tg8130WM4
VbEdG/uVAL1+jRoJUSo0dHY8u6SYnwGLsfoW4zl0xmsRsvIxnfI5NEy5V1P6o5vURnvWq6/0u4ji
Z18NJIg5pbPOu8oj02J8A1mK7y3V0wf13cMo5yfCH8TOIMphZZlgaJTWBaj8HJdGE1409xiL11Vf
mw9VEHqYEvrqUuZyVZuQcKweJl9dAiAA1neb2RNXaO7hIyfhhfITWHNGmmusHWszIFS5yVu8MB1I
hpUJQJZPENBB2UhsLG+QQGFLG409iSChLG8K0FjgpYJh1S52PqA+B6NAdVvIBHKms6fUmSkQFCNO
npMuzlgR6/DRkjxDKE5u0wnxYzsg9rPi714U2UeqN+Vt6srCgJuYCg+plnoFbH38RPjVflWtWZyA
neiLXc4a7E+6M3XMrw6s82Do/jZtTGONLHl8tI2a8My8AHjVn2eXTGl45IBiwrhbWwq8p56PVBPX
ucFH6VesFOcluWvwbUCA+Rmgy0LcOTUgh/Yx/ryVQapAazMsYtpBdKMaJYFKcbTVqCZvMjd7dslV
x8BlCi5M7j5VM1KboumekxZbrwrvAUAQBCslzHU13KeJ94HnqWe/H4cXo0IPq43oo7FCCBUWJ2JR
oLFz65BMS6NRSCHT8Jpo/WFF9QnjKlyNFkjqmBU/PAOFGp8d/6A9JB8vC8TWm8rosw3m4lxn2C3Z
UGaPtmqz5zmouChWhMFIG/MWDAd0ks6MNmmY7uZU7Kma93qwMLY41ncYiTN3HUONrpniKzZR71jr
6QH7HJSW/jEv9KXt9AM7TOwlY3UfhzG4wwhFv6W9DxPhDbKoTEIArC3mWVOydWKAJmZVb4NsRG/f
xjczp/NDXfUPQkF284dx72AGswGlyAr+i9L2c5nSXHiI97wqvEvS6FQZitDL/t6CkLDpuv7GstOb
1NVPwQwrRzG1OKRD/6MkzApowXSJQoRRdVFcequDZhNiR7AN8cNpfD1xUWDwxLLAkWYN57RsHJIy
IbFYGSa+JsT0uwhqrd49Bs14LwvufrycyIuy5YLn7asb9s3GHcFSceAAxkD6cSPCIUcu7KwIsyme
/Tb/oLPB0l03g4G7fMnC6QU8BjXb2Jnc6YalwqmtAYvKzn/lACeaNJ6/BQSn4XwNeYlLJ6FOMcKL
GVviao/QJiwCTEESdvdDzk3J6AIfT5qheYvRj2AmANc1t5A2ygm0YZDsejwKlUj3kYcXbUkwLNr4
IbV83uQKCmet87fB8N01zudPQbTiimmAv/O6Fk0/crLcxkjb9PK2oI5eD0Pw5BTVhUzeJWcV4Uvu
67dwMM8Qy8fbNEBNokLbRNAMjhXbxZce/so1g2O27ghWL8s8IOuBUD5iqAUCVTc8oGKGfYXVojLP
sBeuBKduhVfzNi4KAoYCWGoop7GTBXKLlvkz7qMPx42P7GBwWTnzkxJkr02z7R4HBdumyWt+ImcM
B9bPJHBMe6uKhYiO4r0xZMlO1dadZ3KXicdK2cFurJq9I42XgK5tgN5lWvYdlQZUTuCvdqqRwNif
5BydmrgkZ8fY1wtRidQeHwUOQIt0QpPk3TFVfhZ58MmyZadatWVytLU73DSl+zio/HZu8PJhf3kl
wRUEyfBcoskjQ2LD9Nnc2kjld61VpztEmnfMT7Pd2PUl9miJvk1mDjMwMkdNtOq4r8wNtsvmJlmI
ii0chgIPWiSD4eCP3AVxIfeRIuInHOrHqmq2RMnpncc8baX6peABXyhadPfuKC6ZIR4AiN7YOeMm
ZzTOZgkYGYdIe3KI3+GWwsFVZsSf2nGxLxWKOcS/BV4Zx/8WM+3ZBimmdV4FajP60900EUbkFZfU
GTFBFOUHMjAU/EOSXEqPipxq+ouXV3euNxS3kG2jg2JdjKKCVzdWuBqg6gEslPEc05U8hZ7/7nSg
FGL32IvqwXOQzAfGGiIAxY9j/4hdr6cNXTJjXPeb8EHLxA5OnsGtiLyQ8zX2LHBavAQosftXxutv
Xeu54E8hoTmF9+QM+Egi09qVRcZ2boam4+XyKQ29R2S7LmON6p79zb0bjuUN0pOaLOv5G/ywU91q
ax05HVJB6T6MSMRXgG+DLSiDOwPDMMGr8D4Tx8X31u2nRV3njzUu84gwSobmt9CRAZCVTrVj3XJf
Vsl7Wi8+PiO6LTUKiLlFG7YiWeSHbWb3eUOE/MgcCdKDfkGvnaNm1p+lhPahffuo4YU8GyZUNmto
CSUJwmndmc14wpF+26I43hhW2O+wm+TYRCfMFV5UvSV5d7EyfY15gZ2q2SD+na5nw/sqFohnRXrl
vpvPY9y/tgVoGejcnHOUI5hrrIvr47TZoPIvDkFUfhhtOp6wsgEcieJbwupviyY+DQvRWueJv9ek
oW3SyTW2hj0sli4NvMKLyB6E27AS1ozGUpJAn9SkV/hJ/rIAl11v5DjjZFmJyt1OOdTgTCVIr6VF
ZGLxXObG91lV3h1W+ugqvGo6YSm3dnnMZR5L09jCBAfkg41CoCWLBmIdhTRe+4IPdjJj7+c4lwpv
CPaYDe4SryDMZXoJ+/al9GP0yFN4dF2AeBM62oXb14zyUrbNPT5VYGy6ush5gZFjv0mnJfRdU+Sk
efTQ+e5TmYysXuf6riLdZCp8CAby0OXCPEKBbteG543EoA1kVjbP9mw8m3ElzkCa7vEUPFRm+ZAD
D4Y+EL+KvtpLlMarWdmE4pGiWRLVVYPdmudx61X6OgrE+ZoOhlf1LmqBahulu7O7ek8a25Y5BunB
LWDGsCluPFVa5trxiuli1arfVr1/jPPg3rSLxYQwpkxMgqOvwTbkw0ueEbcZZiauMpraMfXolM0f
rR6XZ1djPBeus1h2tb8ibdUtCai0BD1r2UuPHtVKCdBOhsEhs7SuF7Pz4D/TMLaPvggiAm7Ry+Yb
bGDAjQwiuXWGE0PMNwpFY/rgxDWv6Qk4ZoM9rCcvuTHS+zEsqx9N2XP4GXVDyYgLU97g1ymZZsWt
bZyCkZnPOiSN+JNJjnoBjjYeDBENN610wnZvju5IVnCib7F/CygzZmxku1h11l2gjYCXtdkHzrGU
GYxJMt28DY+UBxm+ISJOd+ZT2UedeelU6z45uo3uLKbKmy7EvW4FT7433SN0Eu+Ide1N5b1x3oEX
nN5lPd8OLv6nuLKSE3TFjHd9lCRQoIVoX0e+IO6wRsKgKB063qi/VxYkXbgu2BNpFkiMDozwabRN
Qjj5vQFpPAQ0z3gW76zQv2cQXBCUPcAB9NUtGCpGH1OZEPNmwNIJgyZ4V1GS3kaJ3paJCw+lxC4z
J0R8VvZ7VXvuFvQsUdMsiTnbwbvxQzioBMlocg3GaTjUQ3giey3cFs5Y3pZFfe67HkYC8fNNJbqn
2rVeC0+/uG7MEA7CIRObyH1PRhBgQxmQOx9iK4j9lkrfjb5EqaoWDInoDzlnyQJqeskmL3vMdfgV
PojFPadLBfwAjrNRyg3yd7mi6qtmgDZFi0dvNmk8wyoCUNTXAwT/4uA2/dGQ1QPS+tuWFMFNNFrB
mfX6e5kCfQ/JMXmMgET2lw7f6Rt9WfheFbV3l+m02o2xlz2EqO0x4o9raIoGuWPD8LBwEiY4f2TZ
zxjVECEZdTjtS9w/OFpNOikiWi6iCNUjD/hbU493MdX8beHX+L49vySfFkb8M40wE9eAxc7j1AK0
5bVIthgv1iechuElm2dSYV18n3gRvswCvCBchbtQJl9srsO5tAsiel1/fjGcnBuBoq3ZNo0nnjPU
0+AY0mg7RG3+7M8MEJw4V49mGPInOGYEtUV6x7Gt/M2onOEOl3z04YGu+IDt1790mZKrrLVfKlN4
5yjO4ZiFBnW4GpMrjgK4oKA34eiDF0uqkWC6yYKx3XfrUSu18oZmKyKTJX4zfiRuc+WysEEb6jc2
29mmVvp+qMrhTUdMn3hidvmCB7NSOzqzHoFJAwcPiEzbHT1CmQ5xTzJWiffxGdJcgBncd77C97Fg
8dvdmlKKkHY/N5ESWN029fN0S6rNNmY0RMrcBESocDzYAxMpFyQ5bwD7PTo9+W+lJRGUi6bf8QCm
ZOIRUuAqCpnaa74O0/CDnIgd2IBgm1ErrrPOsraIjuUmK6cm2U89ULXHsBY5AVSWUxOQRzz7Sspe
PNsq4L0AVEKTFpi8MiSZGKg4BFiyoDfPFnClvU+EyNowJoxNbYd/j0o6Uw5IzyWMslUCfkxVj/2u
F7o5TFq5mzEfzJrjPTOOJUF8N3Xu6FMc2sawqKvLXQnkB417GD66IlVXsLwXAKg57B+VvWZtHL0W
TaJGBNEDQcTaFW9WlNY7jJ/yO4IikyUB4tNVF8b1m+8nETnLTWBv2aMTkZHUjfmhl0kz/RLWVey1
FCo8O6ENGCJKuCEn5XsgCNKJcnGctCN3eu56BkgePHO06iN0zvsSSXeB1dPmhjxMdc2kwmBqzfM9
qG4N5s5/m0U/YdTSc+RTcXugT05mFNflsQcqUzClZrZ7MvG+299bPAk8vS1U55UDo6b+hl6vHr5K
v+ZdYBKeFb7Dxo7Hi5hbJz4OedeE279MR2jJ/9pKOJx2XcPjhffV06gwe6o3ACspgxQwi+a+qgKp
jrwrnJIWyAnjR5HbzjtZys5dRcMfYhpe1gk1wDOyKB1jIh4xL5oD6nXt3Wc9Rd7J9ntX7gLk6rix
27z9UjokepPG5/A/jP0okxYYA1t+BiEuPo/IGqeaeMZOymjdgGocT0M9ZfmNrGy8iFOX1DvZCXkg
zdnx17WKAvor5o7Ms+t8Eu95lQuMm8Irv7eW0di3U4+9cpuAMVasyhSyNeCIxrirAadWB8byeb8e
I5wbW5aXGO14c4Hpc3vtpycA5S2aX6aqG7KrN7Tbe3M27id7ZCLrVe+56+6lNez9QT+MQzp8LRPG
z775YQwJg8Lmtk71rq8bh7mw5rjxzerQM2K+nxm3bjDrmWeu9mtEVRv13XevFWTbusP82iyJRR7T
yKkBZpnOzO7ouJg3bKeBzqcdB1BpCQOXpYmP4Jtpl1bzWx0NxAkJnAgrK2wg7+AYyVe9JL8grD9j
3zv0xvDNDFvnpnTIuU/9cRf2YUX4g2E/MjJPn6TfqRdhaqwbanz3WsxaSTS7ByC7BLPNC3czqyz3
VPK7rpLU9bjEjCm3DbAo5nVp7/vZ3hZt6dwD4/LcDchFToMRrei+scmqWWEkH3lEYB7JS0fm2HsI
E6wCVxX39onIkFwya1jWrTuTxNbhALGAht5WaQ1DJGrpC0r8yu6avhFgDzHB/r4svcm+kE0KfaLS
aKxhsWEd2cqhctwz1qPFkV2QArDjhvHwovb9KM5u3hjqNuh611mYrmSO2wYSg6DAbXM1+1A450EL
WR65vPF8MHvLmjfB2PJ7u26FbAzNCFtY1BzhAAsD//I9FfMYPrW4++UFjy5HgYO7Se4AbLKJEqKE
6Sl1IwCuF8Gltv2g3WHhaKJdpGwgQ2Xghd6qrNNSXsAnTvIxlUMNdRM6TXYQcTYPBy9Xqa4gvCzH
RO8lXf6td5wqvrMbmeTXtGKtg+2tI8RvJTXe/JXv5MK4+o624gP/ZajRQQ0kzmw9xTSzrm5Du6bD
stx0Oqky55Vop80t9/Dc7upeAu+TCBWGlw5M/lbWo4Z8Z0Sk2Bq0geD8dHCXCl1jRPGXdNrhpWob
E+KebvwNMSco3Kg7b2YY6kd2cT8gdX3hlUqTRQF+rmo53XJ4t+fYJrO197IDkA9kx1W3KD8GZjlS
tfuclFQYN2BnGqO212blUxsV9nDEshyt6mX5Po3stdbK6eRn55EHzM48+IpOusF2qu3oa97E0bBr
BkRJdPlwYkA0jNSWfd3iaq91RFEXcy+oRlbnzJUMgqLM8W/ycRoPVuw1NF1+QlyDKkhjLaHKw7SZ
qNxBHTRPy1pl1+G/+DrWKbbsQnrFRwV7ftvV6kK+avo+huZ0bxD3e78gDuL94AHwdY05PM5CPHaL
e99Qgrz7MYfvVZFOwsyrAbNW+c0OpJB1Ig4XdOZIQ7a3uuw7+QzJJvUJWbJqRMVrBnI2f8mEp2ws
628+F+0Ri2L7LY2LYQO7C+MQwXEkkKnMXAET4jsFukU1OzHemmthH+ZGxqfCJP/ApVO9c7nv1vgV
vthgKIgWdjrrPWOKwOLMba0NG47pGaOg/wLftrzHKv1VgvfA3YwLKx/JkSXDR4/b1Jvu8joQnAxl
hvuz0Fevrl2G9a13mwIMwZjOOHsFxDZlO9mQHg3+NtsD3/Pfhy4jbwiG1sUciuZGBgKiIRNKum9Q
n060nHZV9GIKSJ2u7t7rlPxTpH5HNw7GC6gfBwYhAUX48uQJeZFmw1TrNzdOY0IcKmvapnWxzEgT
2QOW7kLicVQVwG93pf3eGVEI196HGrNtCE2GWDY401uFRB5qYWBYtP0kE/os7r5G9tR+HTKP14QU
9wb/JYgvs3PbSTZDFBjFfBJsjv3NxMrsZqAU2TUGwZS2qkhTIIjqzqi7U2K6zI1MZ4Dg5iMjXKla
MijC6os3OS1n+RpVs7fC0gi1ppwKaMqhONQEyDO5RFw5r2HPpnv4a9nWQagTcvDM0bcocJYkJlIo
Vi17bVawWnOuepiLcz0yJ45AHoFIOuO7dfam7xA4HuVwJgbslEz3h9DkUYEFQASc+ygFXPUJReWe
haTPUi8KrH2ElxkPsZGJdTgUxFHboroSKVi/u1Mib5K0/94JojboleYjPU24JpmtjTfAl8SR1KXx
WDkUopD+1RkmPZT9Wai9XQ2xgQM/sO9Hyx1edaMtH0pPNV2xEaiHIhyoPGqdbTEEejcMcCAZlKRy
qPlA/xbv4F1A2RfjA5oQ42lyiva+ZitG+RqXO+5/5BG+IEcDouOXxlRL50ac/DHEcd2sCDd1H4IY
BYBXJqCV694/wGkF0pe4TOhiH/u0KE88skdMjvMrajqm2iGzRwG2696wg2YTUfbT0ULBeezkYMJo
tsIblQI/6aUVMcdxoEKM/kuKwwv9TJ4n+06ZMS5xtAXI8aK1T4FPb9dYhzSe5T6I0u5u1l1GmZFB
dWDF8V0OQfOZp8V3ssKAg1Rd99Ynlgse365glHUoUN2m43PY6bHsBqLCSnztDVZEYZNkp8ltdl5m
gskyFRAm44DHpD8qJ5yZlqqTZQ0VpBCSAmCcvzZWkmwRkjznefqhCJnnMMnhd2l7pQpxKZWP65lU
HhywlkFNVIGIQBhE0oKRL/WNAS6xmIhxYa4yXlK68WY1j9EDo/DiPIrsoady7r08djYlxCJmzqwj
JbLbUzkKblY10TKHuTFF56au4p3fg8JC59FyITgT/cHnBZwzwyIT7HEWQ7lJOUS3PTcx5L0GKRVU
27Czn1yRvOfoxXbKM+Eh28OW2st8bs30wKg9OeX+9E3D5Nh6fDffjZL3USwHYCCOnJ5nTwMdhXGO
ZDBv5gnjObE/J4KDfZIEgpyBpTvF/ISZcFb2eQP6JqAx6AbeZKtKFcY5M2irQfkYTyPUjJPVDRMW
pJpXWtSlB59pGkP4sbltKo+B0oIOYk0cnb3ULdY4X7sbLwMfazN2nsgX3TNTpAmh7VqT5IHyz4ev
iZ1eP8XCQK7EobotslztSt6CO3u2EiDSubvRzF6uWPWZBQv4eUUMjcBsXP/cFtAyIhWqBxG404Vk
pOpZBTSxpAKkXyEXHafJOEHbEgs9pwSBYhlr0dbfgLPld12n/LODO+pkAUE5VLXRPAeebZ7rSniX
MqyqT4bH4hwbVXg2FzhqIEEFGWEiblF4GRCds4qtA2sylj5hsVZtkh/0hIjQ95aaEXAlD6hMtwRY
+TvLMhT8WnA7d50DZd6LWVtg4DGftKEJJEdxus1MZmEWXBSi4qasfBCWfvNkU1yajNfhrpl6YEi6
dLaxPeGfHqf23W/Z8meIqlc0dxzPuXV2Rlqv68SY+yEcIjbDM8AuMO6Mek9AkxjhUjKyASr7bVCZ
QAeFS6xM35gnlwStVRTwFxT1YncH9lXs0qxpTg7JTCDVp8k7lemSrUhN9m3ipBkPPNX+Y12mGSEV
BJpsIrdpYJKQOH9YXNbrPM7a7YRc7ZC7U7tFm8DTRshx/SWoKTGZfXh+velFj6uJyZ04j7UBS4uZ
irWWXeUSaGOJH5E3+Ye2pibrp8gWz1o5zf1g28ZzEXfWtS5cSIPt/AXgVn4dabHuZaLqUw4S9wHW
fB6tdJjLo+NWHUmbyprz9cBybCOLns5ejNOV0X62BcAbiFXPGL88Zk7BKe/0ocn8OqyJYDbAcq0d
pxXdulS6+ADlGHVb35qD56hq0x/kLfnsVAzeBR6cpnXbiiUzxu8Tbvm4FP5Kl3HyZOlJ2StUcZa3
ictKUQObzbltmhT36UzNlqkZDRh944Dk1zV3TTu7zBNmhJwOE+Z06so7I6JbeMoHTj+HUJEcSoX0
bqGYkmxGwlhtvthoKiieEic8eQWpKXTkjiRujEGD0HncwruCYwm3oMcKHvUaWrlpd+F30SY9e1Ey
fbUmwNuShfkum6E6tXCT9UZJQHaBnC/aZwcYZn1xLQcj+GLN83s0Fh4beXbfYPLOwRDHlzR1xxsJ
tGPnamPQrAaXLtkuP21vOLZCL7Du5Fq63WvMTc40cYytdQyNZAmX87bVCClsE2id52tUV8WtQjEV
bhGhcepRbR/Mhb8aWzGTpU4mEK2soCR/Kq/ilTPlJF6YjgGwygA41DvuB2O8eFdXxb4BaLSNuqK5
glmBBg3GjvXVQrRD4r/CDcv9XytI+FOdHy2ahrUcvQ/fDRE5IKbc5xD2viSGGR59OB0NGYlVfWAc
BZgNCtyGZhc3fkUaBt83OiL0eOcUNBba06Hsd8Rcq10aTQyPZy4ScU96M7PFMM4+gI6nvqT33ADy
8kz+sbjOtglSyIchwXIpNJaEFJMdrcv2mAqKoRf7UZtl0Crn5vO2Y9wmxyYsqNH5N7FtOKRZIBPu
wMQMiQoNSXjoHYlFTomh34YIS3aM/4xuDT/kYWDNuMNCwX7ItRFhjepbLxXYcJMqaJ3iAT/QYbVf
SQQaDqbUGYUDwSsrEBr6q+wUC1Vd2u7XWpHihnJiyq9tQCoF2DN+D4q+gJ0X/TLoGABzvbjj2+Zw
bkoYPF1RzseYAew/KLGtxZ/wN0kwkktUOo4QeLU8el/vF/k3oWYw7uvyv+T0s1dP43rI/x9757Wc
N5Ke4Vtx+RxTABpoAFVeH/yJOYscSScoUqSQQwONePV+WqTXImctec69WzUsMfwAGh2+8AYp8cRh
k6MYQ4jAnmWyTh3EJ8sU6kea9QGNYDQfIMhEZMHHUxyXzNi5BuDKbjhfR3QkicbwQcFGS4vB3bWl
Tq2XSuMtusNkpppe8cP/L07waWlf/vHv35qh1t1y+wJIp/6ZxQdv6Sc87+5RP/7bC6AIvVw+Vvwd
/82esse//MUr8c/1/3Al8F6QvTBrgXOCkX8TJ3D+wL0cWLKN77Vn2A//JP5ZjvwjAmkHO05AO4XS
w6TqmSjpP/6dCcrPIkryWDYA7fe8v0X9e88sCSFFmP9z0iHShERBAMXwZzA9SjiRs7jo30pO1huT
FRPrI6dfhO7hp1EBqLckTf0zpR4u27uVwLVkEIBFcOFhePA95Afwca86Z+mSTNEC6kKC10kdJttI
74Lep4WPcyQhLHHoVnmDvLTHEmgVnsl3AQzrxxbDONzLKDCpIa1OTL3neAQEa0QKF4RHEPu3pHfc
tngKNJE4BRVrIaOELguEKfe6gL7/RdCpuWtC1JwdK8J9xI/2vT++LB2H3lQn4ltmOQ6iPcln7NKM
aVXLJkehFCtAnRnHT88KM7mNRzka9ZFrUFr6JRYIzCJnFzyFPkrqaGXRC0HTZ4Np42k5LmKLyQJQ
0TVA7gnHQVTd66F+XsJKbiRyANtq7JBNQ4FX3VHupX7SwstJ9wN7AF7YlU5e1qRYZ9TWE0TB3J6o
XfjadjdZJRIwbneI9KLHtg+qhBzzDl0EkTrhMWiwJpY7tkWvVKd2ZLkUrsa5Qbz5NJhDa/q80B7F
/WrKk5HQDLTyVYd7/PVYOMO3ck4QHLaGysOrza7FIwa8zrxP7ME7sWF6ADJr9AJKqtfWlyhe5M1a
xc0z2jfZrYMYf7htY0qXu9HpR42J2OJ/1auS0QkyvD6CwanLmDtTEyWnWHsEnwFlIgo463wdNzX7
9elgdTI5OJ2Mj1eQ5/d9MzngyiGey1Nv7ekhOcrOlw14JHCwS6TR5kJMMfvTbfpcn1o92EITJDDd
EgU0CqFePHU2+LXjt9qVBOH7BEUninZcuNnVgBTVhiqm3xxalaSnAcr8K+KpOeBG5MzqB182C4Lz
sFM/AQSeUFZDjBdZGnuQ38M5bJbdWoJHwpxnKuYtKQcYlNirJtq5ayChNti966HBZkM5aIqApDof
KdxFTkbgNFS19YIzCvt9l5Xuc9ga5n0U9NGfWgR020BogdsVeRqBboxCiygl7ej1405JlhXgm7dB
WskntYPsg/MhCpDf8sopr3DzVN0OpPOsDsEUgBntpgYknBi1el4L+n8gZWjr0tkJqAlNRUmc6nae
otnUGS+Bm15PC/sCm9LS9i8UnD2yL51OX7zScmuoIdZ8Sh+qIMFHWE8BUJFAbFKrdBQxxFAD1aOR
RgKhdfUowWV/xlKkw9xZ4A+Fzd7I4FSRQMckLPoEK5+4sCfgRNmMVRmIsBvhg5RkTmSAWvqYvplT
jgW7SJAbz7pyXp66FDNtNL6pcR1yr+6yfTGE7CZMn+oL0r/WnUtnO8QKIfSu0LuiHpP1okT1Mwcb
fBRhZZ1vKFNPN9WYSRySM0maqksIJZvFE/ohB7J+39e1G5xo8hB/ww7mQ4cIrAWt1snPjmuJecGG
PLx/qSWQ1M2SZcOe7tawHOtqlGACGypae5gQbn5tj/P0HIi+A6fVjAXZZAMAnGjRsq4TR2Wf7ZmS
22eRR+J5dvzhm1Pq8raL00rsGvx08La2fqDO7YD2eUGXyjsoX6QWcU6QYo1R5Xu1yB7oAhpsm76F
OLh3/IqKfTMk3S3lVqCoLTIQLv2ONvkOd5Q+Cjhbrz1d6bnOuyHOx2Lf6VKke7uiL3RlexiKbqIK
Uxnj8wvNIyQxTQ+d6cftqYQgW5KCYXJPowb+04kSDpMC2X/hHFOrb5ApzXP3M+pXNDsnFyH9ZPYA
x1iqNgvJ9ezkfFFL5myCaEJ3DTiDnjerayvrkyu65JsuEJrdIExD2wAXqfEMt0od75tETJ9D8BPl
sVN00Kzw9Yzx0nLRedogOtWHf/aFj+CUjdrLuY+emNyk3KxRjivHB2SAS3eb2EhxXuDiViVfGwgu
+iXsnLr6rkbkv5+a2M2rXeEqRXG1dOAZ3EZAecKbvvEtwBCuXyMEQTITCp+0u7Wnu8iakuxyoWoA
HHUK4jVhqVAh0tilpPWISJkUQSE3qsdH6Wjolny6Ypwd66QCkGfKbXIEUy34/Pg4zaxiOEvSxeOR
Zq8sEWcENh+L7zkklOqYVoIEEdXr0aI11tC5Dmi+CMvoSy91nW0rakXwcLCsjNmR7ED191NkL+DW
QfxW4UMATq9nc05yddsqbxK7cKGzc1wvfuOhby2Cco+v28hWomOXzQ/N/uw0yRA1P/ZL1wuuLZ2X
pJRo0nGGctAOnysnLZoju3Y9anMUX2GmxBlssEWhCbBF5HVA7A5PLuXdFhgEeMc1eLcACHiFjjM6
LoDAnikMqghle3Lffd1FtNJ3bdOp/Ns6ald/agc5GgpIMFcXvt9SDpsrj6Yva7IJ0nO8WjHnAqJQ
xfc2OvfjDtr2mB65OR0d7r7vaC1Se7uaJnru+xSd3BQKnDtNL1gqVviaFUnl30yFLZA+Z389m1Y1
jbu+SEGbhYuc69siiiBxpBSSv7WOlyw7q4nyYZ/1ZR3AHOvT4XpYhAtBekqG7x3KcOmj5znVcOGh
dJqcN2B63ZMCmV4AFKTq2ORSPFF2gCfgouQRU2XOxz0qhR1mKCmqHt6pvS7PSO2Qy88t2PU8qy6l
ZREuEKVU7g47WKovALd9pObadNjmVY8gZLNkOdBH2n7xjKP3EvvJse/Nn3JX1l+mQgG6iSu/3Wcr
GvUJSKxLYob5u99QMl8029aG2YkUfW2vrOQQ2EA313Rzq/SA6Ivh8I0APhyrpcg5TuoEYn6JortY
MDRQ/i7QS3syjs36UBd5SsblYM4Rauxi3F7jZOTrrAbg5COJ6MzhUefCmqeSjAtH6F/C86JHGgTH
UAemcwfUwmHsg+d2KUZcKrSEbGZgdgnKWWpQySHX8/M6WPpIuiVmxTGitpupGf5UJEzX0Yy+M0gj
57iTXv4ZV7j4y4w0JMyKBr2X3RjWES+5BBVNsR0BafiGBJkWRXRw2gH4zNxHRzpx9+jH6GXXo7LH
hKYtitI09KNdDNj+YAer9S2K5RPTpL8Gn2VthQ6gBnTecNGh7gBUwnKppYdlt09x6r1eEGzesfO1
p0oq/whEnPUtoXkVprPe0TWj2L0K6yqW+Ii0ShWnebB0d6McALllwYDYe2J3RoU6/T7UHuoZCOdx
TtZejhxphrEUFS7YBuUDGgV4IcwW+vf9ZN+2sJ53ART/E9UlzSZP6+qujSlNxU6oLujkdCcojxP8
VEBB8yXBldDGwsOWhE+6ibEopTzMyeYBY5OlnZ0DyLmbdZTggJJiHJOkPlUi7D4VZWkKLXXymcWL
TE4y6C8IDaORiO7QBWDY9ntN7nsTL5DZWuG5G98R12mEKU1LHzCFNHVc6vi7t+AqP0XUHYiMd3xy
BjWwA1UbZPbyAMJtVYc08r76hLibEf7TSV3TfSAGK/W0C1cW9U5boXwcoji4hrcYQDvq/QvJwXnU
OtNDMHfVl2XEOnUqBnGK8nXBVqWaZzqs41b0ujl1IVWfIHF+FykKWOnEjYNJB469VrRSAYEAou8z
8Dhb+Lj3UaaoXnpt2rw4TS3RG6YP8t3t3eyk8YxhPLYd0S5MJhvH6wKaw+zhxhe1lh520IiLgmWX
65e1CocdDhuIDYyEp6F0PucFaCBcQXwkSgr/xNfRnNPAhr7o4vTwPVfpmLzSnP9WJeD/pkF41b7U
d7p7edEXj+1/mAt8g2vRZUmq//P9P/vXfycvjcmw3/1j/yPbvhleTHbe09f8z//gg95+8//6w7ec
/Xe5vmHE/u8aP9R09cvzv93pR/3Sv8v4zd+96RFKkveAHBd5HiM44NnwrN9S/sD9g/yXPDuibOUR
qPwz5Q+cP2jUUBAQbsi+98903yHbF66PfKzjBg4qWMHf0SIU1BR+KkaZKzpk9IgKGbkblCQMFfkn
7nzp5F3tTIX/gmG7HqK9C1PVKjF8IZh88P2hLR6hTYFMr9XSL95Ou7MPl8BqYvvJaHRC/GrcuQhO
KUpBjEZztlYsRExHLiAZtehhNAV+SU9+ofO5QZwTZojYsmd6zktA7jnc4nwRlI8Iz7XxNwGqRV4m
MlPwwSqHrBn7vNbvqqvUsfUEvbiEwQHLEb5Ede4Ei+KWEzChy5lbiTr/bvVjw9/89Er/RaHCqBb8
T8GOagCCRB5uvV4keX2oYLwfowA/GOyr0vAlnmBVKKJ3r/SOS2/suwAkQKKzCRBoW2bfMV/M3Pg3
dZIPEiRcP0DuRBAUoQooEX0yEiU/vaM1x6NJ2jJ7zp1CYBegGyo4sKIi11I5CK0p6TQezhosMJQ0
a23rayzelt6lir7KSZxqacAC6Bwr0TmXwMgUP/v1GBmpgJ/GCBoHVOWQKYQUZGSm5ft7nIlHYaEJ
61lacJjcXbIGCediGXqaM5D2mJRfC9+O9d/SufHMdb0I/qnrI8sZio/XbYelCQiXw+dkYc5hs4mq
bg/CIHZhhE95NmRXNR70moQqxflB/qaYa6ph7x878BDKClG8QEuXNfT+sRO6NJY9p+LZAt2uQD9P
tvQfWUhI1dJ1C8pLKkiNcyEKtQx3RW8gBhtcT0sG5dcv4H3djoHwXaO74/8QD0NW9MMLAL5I8aOo
429Uqmq/O2qAycbL3ooRzVyOlrCbeSu/vuRfHx49OVQjkFKFEEE58/3DpwEevzk6/s8eqW4xk7nL
FU0jH2h57+2zMPbk125g1EEyUAmUXxuIl120H2lAtdNvJsIHFRAzAITqrBIWKnV1bFbf300Srbkf
tdp6IvkMKvryOjULgkQ1BYQ9TAAOvG1W9cZ7fQarw1350MkGQOQyB0NlOV19F1VICNU7nJE695bU
v+6ffj1m76UdvMAB0mJquz7oFIfV8mEvAcITdrYigcRDtGMSgLmwGSx7nsjrNnMnRuuudQtlFo2e
GvMF5NGbJN/rIfgvdrS/DBaqNxSRhS1R/ROoGX64jVARYZNDNdhn+BZ7eM7uBRxqXGy9+GeY2LHv
I6jfFXSw6b+XhgbYOf5xaOUW5FhF2eHHzr+k/BX8nxI587lo4T7+ericj3MMnXRTE0ehweUNS/nh
fJrFVLdRvYqnHjahBUJV9205oOCgwZpsJ7Uobs4KqpGfNYuizbYLi3Wx7iZgOyc9sgDwjKt1tZez
KlW1jrEDwTMZUxLQOuWtrKKEjqUropkt0bXyBTaxvUYlnwruaaIE+JsHet/9YadCbojKmDSyZ9Jn
sr6fpszMmgrC2H4N/MbPIXTSDWAqAgBDMH5LZdBia4+X192zHDx+NvzYTrBGDfnRPJHaq8Mw0cn8
3YL+Ifjy83bmEm2ABUIUyfQZ/jItirnoK3ha7dfWlHCoTfVF6F24TorGlOjh3ytYJ2O54jUwLwv6
FGlHkWfLhj/J20StsXXcVThCPNC07yXIAmkChBlMB/DTAqwDrwd76YgptIyBP962XV6sKBGBcy7o
ApTm0MLkzeIFNXWU8k1B8Lg+hNU88+4o/C186Vc70eEOVWNcG2QwmHdXUAwnwMCTmMsDezA2RGEz
53xEQ/DAnWdWbWID3fpV8TgjaahaADGQeO48ASn4vOuKGMX9Ere3amslMQiIxONwhalSx94DuACH
SRaECXHGqOqGEOXXc+PjFs7oB3YQIDJGlugL58PUEDiNJk7Ull9XB1NWIn7XDuBRTE3elCcAECY2
il9f8eNu5JLDoSHGue0QZvzlin2HaR5I4umLQMOfyTgNntn+3D4oTFI7Kl9+jXOxMgknd9B9chGw
sTBPf30bJpx9d4wKI+UW+NL1Xdv1fohhvotwxDgoK5LVQ+XVFdQd3Qy+9dKoVLEbpQWm7XsKv012
PQL4Z8fBP7hJ9kmoTdMgDECLjMBkE/CocSjvZtwJKEb0E+ZCtzq07Gyr/HVuzphEUIJzG3e0duPF
EizNKWr1zEOoWkQXJ3FeaLPyR0QZr1zOe5jgokDgZPyN9NLHfS0UHFCEGzw1TyvICd5vA9g0GlW4
Prgfh9omiAWF4hLEjquZt7T/PO84daaZaTsXEZx3ugg/IltLtmZKiwHB+/guxtiB+3VVhlHdcda6
wmyRkCJtB5ze2PbZ0QpFjlUXT5WJqR26TKzOwIF7+ZvZ+6GvTaHch99BaoKIJIoojv1hq1aiRpEm
r937UKeCtaVRbeMGtAVEmKX7Yx3T/Fy4txiaLUucvdJsKV2rOGis1CGMx+/HfAtN8754LKM8QBF9
QitEbdQyNfIyVjO/BdHGPOKCeHV/KCzYcocWhpHotwvnBY/7m/n5IQPg0XAb8VyHpWL7qNN9eDQ9
A9lFcni5F8lodirdKaYW4jBZ803bYUFBCJFptT6A2TXnY2U1Di9kllWZLPu1ko5ODhH2YdO9sWNk
OHByE8w+Ma7sJkDvI6aYN5Wt2d0Gts3jzG0ntjVNRMIFMx3b/Iscy2EoKO4zFKADjKkHxgs5SyKN
3Jx/vY6P2QoLOtT/TGz/RczwYY2GhAtEV4Hrh6Sd9l9CXWdaPblIKu9jFcCfPbyGt24azmOBcZCL
O9HvtoUPSYW5pCcI7G2OJWpHHxMvO0exSbZz8KkfHGaIXrRmQnH2Mz74BnuND8/UamhxoDu5MODl
GNeELGx6jNLUzaW+DiTerDncGi9kM2BBjrdd2fBbICBZ+HquOajeXluigOMCCi/DmrXCKjKvIylm
8yKsHLSfu40WmBq3dgNtBRXEApgpcFRt8tRfj7YXifd7Ig9vDgE2CcfxiII+ZjaEg72VAAf7hJ6U
pDqnh0IgjTPZcX4p3ZXi716lnUS8IMLWAMfrDoQnfd1yEDS6WqId6wypEMu7iKsUU3o10cX4BjnC
BjsyeHIHNrIpn728XLvbqpFV9zitTjldeaODn/EuzGskaWi9CwSlDmgjhuNlp9J4Rh6xsivnXNgd
1s81RXhnmxukX0y3K1QrHeR67EDOQhsYWQzj2k2YkcyWj4LmAf3QwbuT+JfhUGbPzjChLRJNqUPb
BrFhfaLTgMhsGyBPuK6ktUzF9mTGPW+gM9Lm8jACfRI7ny7j+mmSjZs9DJRe4aV7GnA/HqcgbzcQ
eKFVRJkLjTzxSxBKrqBkCl5gPYuj2gYDOjmpe8DML0ztfVs0lXe/+GNSWPeYi8zzp1nPQl9Yva6t
W06MYHj2Oym7+zUYE/jGbdM4aX8TzWtZHMXAnObD2nhYDW8iyCPUY6EegkZ9cioI48+pC8hx3jFV
FvUCAn1CWaMA2YD3i45rBbGLPMAv5VFcWYW8BDdC7e5olK3bl+lLGtZCM8qzI8LOu1gFBor5AWhd
36Y3QtoaZFVde20bnFC/zNLyvPbnQiV7lAT1NJ5Pfpxk2cE0nwf/Fq6HUCcyxy0vPDBXJMJY7bja
HOtlH2Y0shPLk0rDqe/WfDmZErgj0DCyitNmWwA5Y4PFhmnwP4PTkn5/wuQAd7edBGGLcznQnuBD
9CLCWV5h4BnwBS64+aaVZejpbJCc97jc2vSeeloHU0M9pfzZJu6xM9O3QF8+x00iOJrr3KmA9ntI
KGLI7VsZj5OAdrDE4wzIgLZR7qeRn1wtqBi3wTVUg3wqIUMLy21PCgM8GK/oMWPbsFFRZGoSQaf9
tHgIkji21jPPK3tGyloUW/YFu7ZK/TNLIP9QIqqiMgdj5XzKw3g/5WwEaNdk4PIAXwoM5CfCWCAW
7t6mE4cbmt0WueFfadvy689u4tJCP1R5GUX3A0w4BcSUboHeueGA1fgIIjA1H8L9E7JslIpMTA9T
l6fftqlTCzzgUzDIGC+XuuBL06fauqsrhDYJE0adhME2mqCR2TRHiTeOEPOr+L329VFT7a8Mn8oD
/sdZ0sdcDYNjkkwU/czrcaD8uP6fTjmbca69KKeWZIG14FWg3BSm3otSJDTq0GXoJQRbgIBLoLZ4
vPuDxRv0BjU86LwesprxstK1OUoHUILzRUiHnVvJeNPteieZWVxB8CP1FOM2xDDIDgPp8RRHK75X
IrPA98bR4Vc5YkO4Yy7WQz2X3b49T9cJoZ4ouKV8z4fzLe8KFFoisfUm/HlA+9HDYSzeZk+89hEf
GQCO5GexXn4MxsCs6Wgx/YhxI3/1zb9ED5tN2Fln3b0NNb5S5tf/e5Bff49KgVtcBC72SVhvgpYc
n4pMtll3lOGdzEMrGmT8VWIERWzoHzJpABa9vqiGFiVTjcx76JITpLJouG2cIoXPehVVQ8MojW5F
C5AqLDW2Dr6FiMcIx7LFBL30KIwqTxkktnrCacKMYNOygtjXXp8pdTNytG1LP2FyjpchNNm5/fpq
X6eHjIuS8aFPw1/s/aA0Dz/LJWWeJk5nLpN6qeSbS0PHMcXGNkOx+pQnFWZ4XyfSOgBwJ/52hfkU
J+tgs5GbBYLZ1evU3PrrgAIpXflHUwpQmHvL9mn0nazANuf2KDEVLXuPzm/Dmo7AHFH56GkpP2Vj
4KonR+JNbBR0iFh5+G4k2L3qqWWbD3ShtWIrj+kmX8raNssBF1dz//Ugk3TCWycpgUfVScjnIpLs
JCi89kvg6DPxOldQ+4PrdPQ25BHYW25nzkTBh3ACNFwcs+uCc3500AeCOd93uRGTUVgjZlu7T2Iu
7udpQ8qky5baZknBgJINrykdToIG1VIskTlf+R5QaZmHh4JgcV5ORdSXc3OsPYgE1baMPMQfN3Gf
UDZEWG/g93EA7vlC0OiXl5Ua+O9STRTRwMk6lIoUtXwsqgpUj1Al6nKu7qRJMz4g8zuTBcTLauY+
4mWSIvEslMsOE0JoHDD+qjhiq/0MdzvqTxAi7db5i40WOvsNOs9NURy/lZNzlK27HI1LNBrab4vX
e0LA64H6ZB+JH2tGNSF0SxyMpyJeH0QaNpO+R70I/YNj/froiOz1DJFAoK/giYpk6rHlXG2oWluN
GzA/c2agJx0NxMhM8df6KZ5tEyPg4BTD8+osc/nSMcH5fZVRCrUwMFypK0eeC/IfKki2yOpCtE7H
b8jFMTns6AP7u3srsqyOX3bxYagV+iMnCbJnfMb6Wnqjswm/6hjBp4J6aYwVqfyKs22BCqsuKUz4
Z1UhzXqC/AIlbpsUoWarRI1m4czr8cxkmMn1zOANAFwYX3cIC2rxeVkn/Dn8bJ7yy0R4FlunsJA6
PFIiRDKMfNLAcXeBk5mQ+sajjLXE+xkB/iU9SHhlOJlRukB3fRNQBJJfjakfKTmHIQbWm9XC1T0+
SJR3GFA8Ds1069wOMOnudSRz3VCJFpmdYXs5rX4VBzfFOkzWXUcwTVVhbVUkv7LfMr+Axq+MQA4a
1UyjtrbY/EkvTZWqzIhXiayjqpnar+C/UuU8eXMpy0u4te0SHzzQdtr6PsHlmeM9J5oo/U1fUv+2
kGd2go7ajDcV+pONdXuC2au/iHS+nQJiG/Ucjdmo3C99HFKaOOqKYQQiCeagLx5Wb3C9BoyAJOHY
aAcPzXITBH40OAOzHEqJux2NsWaATsNEZwplztcneX2XqoUs7W99X0Dl2cc/thtQM2b/i5bE7CZE
/2bxZn1lfqP+Ub2Pc9d8z3cQN2FPTBbzizEQSn6DzN30NnDsRnDxOCFajC9XvTgtqKkpMKsygjHY
HL9NWWJKdqIIezB+9FoPN9uphTnivHQCrVa3s8PrIQ0SZFBp+1I9B18VR+7JpGqzyoHbm3JgT5+I
Lx5hGUZ/SFRYd55N/+GSuqW58yKj0/j17UJ+F3GkKaaKdfeasdVZvgagZOt28G6K1w0LjJ/5ZBU6
phhtwSYy99jJzvOg09HmjsFHycG6w8q55Zk1MmlMpcxNTBiXesAI7rAONLc1/FhwVlNwjmxifzCL
vMVMmSVZT7OZkyCfXJrnYGPrqtqngISYva8DQh3YbHoFSCg+10O5MT9LXVEG4W8KXx8SeuO6Qr8V
ND+bm3T+UlZONT0E6tXuXdo0krvGw29mNUzQUC6VBWwBXcqRwgtYSPjy3Ptvsrv3uZ25vDSNEztC
wJTrfyi/d8PcWFMfUKp63RpzasBm/OnulJe/vtSHAjqryQ7wkaEo4wv+K01a/1PzEPK0CmNCyf+e
I3YxQz3AGtbzrgCnm9kdydS81CHLecON13m8srfN8df38r6E4ANspyoEwjyUtMOZ5+77e4lH7EQ0
S+8uoqsmv2a+Y+JxVGkCsV8R3fntOP/1gsbQj4Z7iLw57/pDRbVIO9spcW27hSfBQZEUnPgnwVKw
zb2t7F8/4Ac5bfOE1G5tP4Aw5eLiblx9fh7tuUQWuNalvH3bMWAwmqL9Ag0Sms3s9eF4yFvkNG6G
SYDsroba7OeiY2uw+hWs02+qcs77mc4dkUoZMD8KpD7UgI9tsSWyrSlYkDnCENUsqom4jjU+D0XM
vp6FY8YrSL1hYWVGgsOB0ALsLF/yVqgB/h88tfjgV6LBy2Jma1m2bPWKX2d9xM5lBpZNqO302s9q
X7fZXw/rx9fIi/OASkFMoCTrIDT0flQ5d5V2kfG9TPvC7EwAaniDbe/Xw81ihYN3/vev59u8SPM/
iVvM++sFgOh4wfZw+XbszUmqkJ9r2FmRLuuz5G+V1nybkj8q7Dwf9iK295ftAEqyYXVm+eXrsUSQ
bN5GgOW42Ne9MgfGrx/Q7C//0+ehPoteDxPVgFJo2/Lv9w84LeucdSuEiaC2usLfBlUViK+yY8H8
va3OXIpXF9L2CjGfoMn7YaurYtgYIOCS49dQZPSpjjCPXHRNftcCd9731vh0EBoRzXhGkTyAnfX9
Y4EOTuN8bqNvdk6Z+m1Z4cVuQsUOPDPp5BSONbjfyuuQKkIsmiwQYTQbIi90kjm4zyebTfDXo/0G
EflpwKlhMgT4Dbm2YGsLP7YxbZt+EVpn/VEHehklLtefDUpisD13aL73a02jHb2+hJpvtKnilSx2
o/1EO9UZUQRMIEMRaKlInbseNRH7ugKrmcBrJWbxm8t4zgpE+2GR0wr70itVkZ51uevVal+Vw+ri
/dzYsq92YYd0Rokyv9MIeR299hkLSZIkruK6ctR8USTpGAHlGUaZOdRqciAkxyRAQVbtSitvmSJv
gROQc7Mci9dwh8wh5BCTP7bX1xSo+DGaE/oIHCmkrCY8mUbXItBuMMEsL2t3YLgJ/eQQXAJENUGm
9RpztTRteW92GzqAzIteo/QCsa+L6mwn26DMB3iZr6UYxXEOPPo1wPoR2dHxmxjfVYUmuAjUSMWL
nKeQ7r4N8QC5q6BAEsHYdFGwtyjnqifPo89Q5uW9IByPxCVk1shrT3JpW6ZI0Y/Ip2yX1/wQODry
Jzv0BSrKwVSGArof4CR12MRbC/jlZFcbJUA1udeRilr4r4nCGEV98pdoXJtP9EFMp43YFCu2y0b3
NDc+ZS1V8GTHPAfmcEg75RjWskMw/H0hJe7DUx/6k/vV8SFchyiyTnF7g2t7XriIxvWWTYbOhjZD
ZdYpPX7sThbe7W6aUc6Ea2tU8sYtISNOEGhYLfF0XkS9RvuGNvmEoIkVhQBC5yy1ezRIgEY+Sbsq
FqQPPBKBGl5JXXWfaypCkLLD11bg2x6p6NMn8hwtgoBECBikdAei+x/xHwV5E78uKPHx5XVqlD+i
1DooUXOAug5Sp4XLbRuxuq5PmoDbcIvCBW5pjdEnDpcmvGth5qBuj+i7v0kTVFv8JfPz3ZIhzYkH
hDjGjGM9AYQ8HlNhaW6DTrpbZLPSyyDTqG0ob+w+xUzqYy/xG0NEddOnHEmMz4mdNajTOgizhaVA
+5EKLIyE2j8LW/sr6qMSElIrz+WUtQBjU6jRCqmAQ47C8z5vsuEKbQgQ6WQLeo8VArq4RS+rb2k7
3LmO1551npWcVWOv935PaRyADLzXZoh2aTSFN0GbQtPP2uw561W8K9M2gWZS1zs/jtRpCAj1sMRo
/4N4hrxFfLzUMFXq4DDxkScheeKTEeo6cpc0BpFalEfF7JQrLKjcP6S53dy1Hj0DZBVtRC4s0ST3
07yGj6WFHmkkhurTFLrZ3na1fQprMc02jWWJc4/y4aHTff3S50F8Q1ETrnaqRfTs0IIiz3Ja5xYY
eJod2qW29g4cuNt+9CiEsBXs+mUeTqG0LMCoIRBv4yCK0/BzNrrRcgIyYkDa3MudfTO0mvQrq9IF
pQ8/fAm1H6D3GVsdwhLAJHaeo/ObeRQF+VvVnPm9dtQ2DtMGtcu+PZ8Dzz7rpWNmaOyb3m4yTqcz
YfaFHSCSQ1XeOs0KkQLRZ/d7dib0BPBFNyLPSHdZX6YWtXdlWfPWxTD5se9z7NijuAXWuALY3yxp
ieYoSK5uQEsYOtepHBLQ8Ta8nsvFCdiISfW24yRKcYrARNme4jjQHdx2cM982IwbKtAP/rR8s4c4
vgT5PWzGftC4lys7Q/erwkLHXxoBflzXl23qdV+WFnm/3KbtnvQbLJ/notgGWYJbhjUI75GOOXbw
bonkMgWMjWtX+mZ26uKmTxddbAt84e9VuqjPCFFhraLmYd7GTofaFUIsJZ3gkFogC29OVwjb4XQd
uT1SqzWqmWj+tivyEnb1UDfQ5dp2dG4imhsnrduF26Gz41O0nr3HPpTzeU4fYjQ0a3Rbdaw38WAp
MuUhOZeGtgI5pogeO4tga4cILXGUn/fqWk6yOLDRSyzsM4TTNMDwa/BDYE6mtLt3m7o9GofZOcrb
UT52Ir5HZyu/X1W1hkeq9RakJavkZWFAjlIdIHFGeLqAPIYRggetopNcJGiVI4B3IqOiPVKGiQpY
v4/uI5zSnsTcik95FzdP4zquL8jUxLsxaNwLD8DDkc1JsVOzgkspGmvjYxJ2joxs8XW1m/pIlE4M
Yowy92W6oAYFApYdyUbbiDqVX8jjgIbRtu3r/Kjwh+4ezJng/nFIcuxaHHIp+i/UC9V1VKfoBixl
dFdV3XqW9DnGCAFbLul5lV3Wnq1Pu8Gbrus+7j6hKuR9E8XI5uCqZbz0lorFQ63tyhF6QK0imE6y
acYCoBnC+gi3Lw9NHQnyk3JMdLJaXXweA0i/wf4mvQ8p6XxBIUkjZZ2ism51wcXqWBpslcxQBYv9
czrvjtgi91cCkV9qwXz/L+bOY7luZMui/9JzdMCbQU+u4aUBCYoUKTNBSKIKHkh48/W9oOroIrNE
3WiMOuKNXlUlcYE8ac45e+2mvFgipbrPKA3cQ7wWNa5wuXrRjGn9RXQ9riihtSx+45n9DQ1UGVmL
ovoYGQtgnTgqpqOB7u5Soxa5H8RiBu4QASPvG+VFCXV643yIFEuCFRbKJ6T5Tk+q3fUzyxicDjRj
k2FSknsi9EdFRPdkfxClmHP5nHfNN/6biAR0oj23BSeYFD+yu8lLaQtFCZQgQhP61x5y74h7+qje
0oLUPyX6MNQnfKMNc+/FmnNjhlXjXnhqUXrXRexikju15rIbqMMfXG8Biw3wzQNwgI3UXaXQh3Az
KzUGvwdbHbvGr72BApQGVGO8Ks26CAzIlh+c0oMJZE9NDJbVE81DGiVDcaQUDZsHLyrws0pTWnRq
hqGmnJyhbZeH2S2bPj6tRw/14NVTlVfYlohqjLLrjFwBHgwaeL52j3N8OOBJ1KfAIXot+jg6C8AJ
dDq2v8LhNFBjHBFvOhIE3TPoJqgDrCMNPvQ2B6eopN3pcuhs59rSJ7VMPy4Q1rFQggqmev21zmKn
XiHzHOZTnc9lA0S3tXoUbREElVGPcnQxjRJGOb6apjc9JgbdPOCWzPxDNWsIV0cuwOkelZmu+iNC
OYjrDfWFW3w7lhEdUr0ArF+S61Tvkj3y+ey6U+apTYN8VmxvMXj9pToVB/JHRbZ2jwkdYn6H+YaL
iY6d2mh6yn7l5GN90Nb7Hg17cTS1Po99AP+pjayM9PN+6eA67YxipiCFp0p2WSYm6vZotMbbLCF9
e0inZLo0IlNzD7arxg6purTRrsB8IKwSvYUDhz5SlbcRrNwpljc5+yINkXg7ZmaQIiSX+KwJpXnB
Cyc9GI2YdcCLoWbgvxnrvb7nCBcrFYSPtUVuRJxpP8yKWTkczHp3htXCStrxL1SqkkzJDxah2kWJ
JnKxs6DnTN4xK/AXRAqvT5Vl3WoKep8nisxFeAlzxvwWDcPXBbudpygWX6PVIAiB3Vg8jvScHEM3
bE4qmwfSst5uKMs5y02OKuauQbp5MaAh3otaoKB2aB8VO7BlxWMD2P3QNPa8693EZH0dsK7ogIZd
OFVOeTGawlsqn66616Z2rA8Lm415D6/ReHRobGoOyUAOasVvIVymT2980SqRfRDIPN1ji7Oc31Zl
9djXbRcd+ykawiuy2ZGzU2D/XhVVWh/0ss4vMqCgj2WmakdEcdVNFiIN07PJvNEFxdQqaimqe1yL
DroeDt/K3ulPy6Sj+FEh+RUH1RvgjQnINXf0NY7dlWgg6nkInqZ9nUUp+N0WCqenYfq4hxpf9let
zY87ziTfH5ewSV5C6vH1CSv0AauOBlXyMmcNTuc6m39iZ/khSTlf8AjhA7tOctFDAtn3pYif0yTS
vpIRnC5oJoLFqXoFHBonvVdSFVpVYcefUfw95SkdahEXtwtHD9Mv1ajjVmIZVfXFUMPmutcNaN1h
M+EglZC0vQ4BNqByU8m8J9Ow5xJuBCnXEqD+WvIDVaLzNQsj7XOmoZIbqCgfLFFXV4AP5meKAnq2
rmkTRiKpWt/aYWhwbmVxXCeh+cPM1kv6jK8Qu/akt9+rwVUScPlYp+1Iclf2VWmBE9q3TYIgjXIP
6rIaKwcNxzrWkZ2tJKl1m4tW/45POpo+XDI0FKg5vJh9xrh70nLMiRiC8VUBNRGBJILh1YyX7fu6
EFX3SXBrg+IjDEP9ysaLoZenuONwiZeAfehEqlwmaHCf1n4GHFgGRK/JrIjAgkb9vR9cwfbAzfOi
6kO6tKrQMnxKis2NmGl22TURRxp/anvxPdO7Cdtp0p/DLhny6UfXzcQKQck9rRdkV18GqmmQEdJh
OJbpYFyTPI9o5UomKL9rO+tPk9bW8KJw4u7GnLm/7RSOIx1c+Fqxjkpd0IusLoP13LV5/sURmC5l
rQGxR1Vq9a4fHe2Rqp/r0a3EGW5nd2Ocn0YOVdesfuV4nOo4TjnKeRw96S5RqjsDayplj2Md/U5z
oaLVbMTqhUenDJNob8ZFnJrZAL7WpsRTwHLPOKQ1x/UaO+DuXScYYVlGGS6fweSWWYBYd2wP3CpC
IFhM3tVTqdH6KJ9Pigp+2wwAh4aQA9GkG99y2lmVco/GGB/lCwp50Fxvs7iyKw8cPJEpdj0YqRYQ
NxuuNR9i6mpwGXq6zM35UA5zWGQ38BFJ6ezbnguYuM8HslbGbqL93MOipReI36MoM6voMBIqlHdQ
CRllsxumurK7i4izWnnVx71S/NXW7TRYx5i+rKI8WjU1wMdQ1akJnQQNXF2JEhaPn/Q+7UXGdwAW
3yZYa/U9tQl0+w0//yf0DEflPbZpOSO4iyfrs9VYevz4dxJZEWshpMu9NWWrgwAVNx4kFVKr9DGs
VRTicHFeIszSJ/tEv/dCvNVa6yVfejHCJVitJOZF4WYbpgCKjYbluHvuYxIKrt9xoJzu1NRTZ3Pf
Ry2+eKeFqhtfiy0vrdLvhtuXQ3Gw8q6fyxsoz7qyYPVE90e7pxkH1vSj0VkC00SbBtoElmff1zMu
HEbSccbh7hDVF0Kg9tdpH4QdQnfUrU6TGUd34bFizh4WFh3Q7aRzinkWZIcHMrzJnlavPh9NDP0m
M8mPYqQTCC8o3Bdcf+Hoh+uDktsYDEGC80S/08wa6yxnXgwT8W5TPAu3z58Uun4wIasQxe2wv5mW
I10wxYtaZpyy6MqPm+xY2a0XH/CHKp1V719TFF3sfv7V/X/tJdFwb9G1e0l+OvEhdRqgoOz+NtXm
uTgKo6CJbPAoUAslf0y9aUTGyhEO6TwgWiTSJV5+pwZgCuA60IQ4w4B8exGLCnAhbFbXUZt9FJdP
Y5kf2kQZwZyMSn7kBMoNEUMIyzqhE+6KQ1i403fk+PDMsc0Ya+3BzZLMOoxQzH802LZhjZQOXA3K
Bd7dDi2uFh85TjTtZR/jVfESKdOaceFEDSFjyeLoAv3YECpArzSXpiG99sp9qJpVdQSM0F5qbeV8
gSpikrB00PvjXwxw1uKG6sztXeHaan/QVavvPtOSQTvHrhF0/+3pNanBqCCwpt+J5NZdxM272IGR
xFFrohA47UYjc47gB/JrfNCxaaAhHNEHPX+ioKUEG/j24JbwKuGWdvEJPQUfxpkiZQeMrL6sRV6n
cN088/tCIwVzI/Q+oD+u+J2LuIB/Md3PfOwDLGfXO6b0fPxUaKoieZiKyMdDUW+/crkc4w9OWjTr
qQuY6yUnGPu6wUsz+c4SacwnYzDTh2o0Qsh6SvQSARASOAosE210YU9mZMGNAdSkOj6B++jvxyaP
+QnI66haO0XFaupA4Jsyy3vQSB9iXJtW4xVMGjM5jPTsfBoNzK73VtZCH8CKmrbJxnrERa+66NAl
f7abFmyhQ38kxJIF5UC7gJxxrflOQ6SWINttB8RmeUnjPnJkb7iKbBw2aWFfaFONwhG/ntGDmD82
3Ib3Akc3/YLKFfVf1UDweIgGY+UPKugw0FILZ+W4RC2eZ1E5t7dGL3o/0rUBpwIrEg6y9lx8HCen
oxu6K/mVdCk4X00cXaNdwQE8qJX1xNu6sC93nKkBndiwAWmTyeokBqnppnSEkS65h8apQxe1hbCP
ePGm88FQC1xf64n/JrJo86OdpRCHwRB/jS2kfR3ns/3YWfMXh9ViuJmgYGKXVw/uQ2s1Xc+fs6ya
C0FCFggw9a2RhxhBxHnm0L4El2DXaKF3oyix/h2/4Qxgs2jv6SFMMWhx9W+odfqS+ofjzXtANikQ
6NFM5kMPxg43k8aF9NHH2HCw/jZGfpNq+mxddPZoPSthLKY7MlcZnodmtfKgRKF9STw6McD4as1d
ReeLenRGa+ZS4OmoLepQtYpjoaXxx8yamnHPvsmpjvP5ITaaGsAIFbNgNEbS0MB0QpCihfG5pvsD
7l2ffzFwY/zcdBUEw6Qk90inJw1c0cCUz5svkTKCM89auFYKJ4/bpkd21JJ3+Qp8TrlqUoL60CSZ
E3Q9WvLOqtGgNE7mkxcAcheq7jMZ48RhGkT2d6EvxnECIPQwNDOsiLbq9H06uON6WlMLWnpKUjxO
27qXLfae9mEBPtLsisSbTqWlD/kDKt7k0JDcOjRMdRMHMQtKvOFpNyU2gfQsjtpn7Fqnz4AxYbe2
vYqk08qOhZuHf9HurB5My+yeXI77J80Mte8VnfGfVf4Ta6fgWEADmPIZLZB7O9F8cBJDR9S5/Tca
p7t70atzuHO7StWIg+XeixSIWo1mFif2g6bkmtHCG3FomuG/9sdabz6lJDsO7sRFpca4fQEZqVXP
ipubj2lsmHjukdW/EqIEVgYuNM8M48fck/1vjhmkjLr5zgaVFfA+sOyYnc/caKtCPDRmC4Qn6NK4
ZpVvXXftmWrw0iVPzaqeFjW1BgqhVWDOtPjMp1FHQ6IfjEqduvhKhTyWLlc0mM/dU5jA/flhlWaV
XaaVW3TmPjQbFa89d7DMsWHxyuiyodZG30YK5slWDzQEagvHRledk32T2Y06XfXzRBZzZ+sTgGGz
HN2vcAE7FpVaZDmGYaNjxSqeoQNmT2RJZzuKaLQx6f2iTZpjPN1eMxptgob2etOiRTUW1U+1VkAX
Hyi00kB4bMU4ZzBwlyTK6GISEQZBQOrBVVEGidJoUesPg+F2XGESY7Kb5rlyx3BIDxSIXe59SJmS
KcVfrmr76tCOcHS0oyqMvq2/99kyaHjLpZFIZurNK9Zzt4iYleESDoaVensy1usvMe1IxQchjqbB
qT/1SrTgM5uEbsY/o0ffsacbpWu5MN+kQGQxF5tUz3WGiz+X595Wl6kaOtTp0c561F/pAl81+K9r
9glMCMeKEuclwx+CY1zxd+NHkXk5Hxw7Ifgof/6Lb2vy619Exk2xctUOU/JdUQGv/yLJObeD+lX+
LP7+i3Bk1gYMwyobSvOtE5s9TXCDOilIPpKUouDfP/n/xGs4/axWXmH7lrrwi6TwD5LhY1Xwvz/+
K+9yH97AHf5/0BxAI/6jefkXuJF3WVK5/5vlePXyX/+x/ut/Mxyolv8ngARbp+yvO6hSmCR/Ixwc
4z8tiunG38hGnQL0/yIcLP6R5eHuSpsPRZ5f5uqUaldoIxQHDU0RFyhWsf8LwOFtJZ/7hemsdXx9
bft51dbTLQOHPbaXe+6F44VRZs4ljZfzmYn63uhSSKBdJsXQKdF96GH6OJo00jZpk58JvPdGX8Pj
1bNz8WKBGzQsDRosV0jDTfB4THH56tv9Rq/03uhSE0Dk6Jlt4XcYiJDqdacktzSwOOfkOTziP/X8
f177upa8evQYgyDhqJMVWNQRDMt9Yol1Nr709Qe9GttNG7gXVH6DIo5PZPFvxkw7bHsnq9bo1dBL
Y4D4SA0zUFQVe8wQM+lias8MLjU//fNS9LejkwZCpzcoZjCLKsOsjYwx21751VMnoGMrAI2eYuMC
0yOdXA1dTw6Iq9ttv2xtCXn1y5ossrXacsyg4SbP3cy6XAb9x7axpTaggkss6HI+iDWNQeRxaK5o
id/2tX8JRF89uJopJBKsEes5br6HZImCMs/KjYNL8eso+uxSANYDawZCVi9P6ON+bnopv/rNXj13
pzVsb0iIgiXiSy7kzcWIpeS2waXYrXoGhV+pcyAT5gXWnOql7oIW3Ta6FLyqjSbA7FI98EZ0RmP0
IYY6u21oKXZh7Tdc+dzinsNdc5hC6Iv6hLf4ttGl8LVw91U7Q8nv5zHH+E2ndwGEHGK1jU+vvw0i
C4zf4AxNfM8xFvhagrLfaMXTnx9eW5/yN2vmr66tVzNG6cPSotMK/rgFcT7DVRAlEC5jVYqjuIax
y8WotNpPG3+b3ZDin+u5nY2Ep5geOzcdDhb+SdbGXyqFtMM+n09KVwehlp6a2HQvMdkprv78S9eP
/Zsfqkp7cg89g1J2XAddjjR7MLFLXsKNm6asro4wY6jSTriBVXs0pNfiOzegm20PLm3IULC7uhKu
CBIgHE8m6oZkysIz3/+9tyLFdL8kyDeKSQQlBRKIZ3S0H6iAI9jY9vBSVFP+5k5RFCJwsp4CYtHH
e3uIjY/bRpcC26tRd/V4ZgclyJhd75njrTUZ8+c/j74+4+9mjBTYBknnxfVaJxgHQRk0MpLd2JfW
NcSr+PDnP/He65di2wjrYb3HuwF5kWNI5xL9Pls/rbT50qkRNqI27aC3vfhk0GaBGSHAj21PLsVq
RV8xsq1JD2pHpzSV+3WUfd0yNI2Zbxe80nawykBeHuhpjYeYYvXzpyYU9ab1Gi7V2+FdLP1qmvec
wNBCurOQEjvHPz/47yeMvsLjXx93QtpuajWfsQY34RuH5BOeyeZgfJT02tOf/4S+Bua/JyU3mrd/
w1ZcERpN6waF49Iy5mntdR11j6Jzur2BWYx9mJSofE6qcT8s9V9LSgNHPVnL02y0Ot5kQjt1EZYc
u3Qo7WtsmVo2xJruj3jKPkRt+121VMRuonroq+TKTSZvjwq1u2rqQveuMd14/vMP+f3M5+L29ndg
0ZlR8lC1YHS4Illpbl8kVZOe+RLvjO6tX+jVrqaiAm9qJSyDTl/mfUH18ECNLjzTif7e6Ov//2r0
sUoGgZRUD6hO/RhG+jQH/cOm1/KLO/Bq6LVHLY6U2gscZfxk2NM9dmAv24aW1pqchFQ5L5UXUJTC
ZV4VAS1/2+6kuictNsVcmjEIQS+ILOcGz0lao//81GtU/m6+S/Mk7FFSdgwaOE6u3lkib6Hak+Tl
++pHGFz1NzcWFjkrzQz+/BffiWJXWn7Q8vdFlAknMA1t9uswz+gz7BDddJN1+POfeGcCyUkt3KMG
Cxy+F8BGLnbCy2/RZ226c9HZ/nZyaiVa6ThvvMDWvPTjVNX15z5szqXl3ntyafnBWpwjusGeiHLp
utarr0KPz3zp9967FLMgaCA3RoUbNFqe3FkGXl9KrOg3odsPZzYt7b2/sf6sV+FFsxHpvQUDpAH5
xpdspulQ2DpmVknSfuxKq/rgQKrBx7wP3WOsieUEZ0w5QpbULpdUaPfF3NWHonLs4yTS8se26SAd
NCwVMFAkVCuYjFjdmWZ20mzxadvYUtSjf7cby0g5YXjZpYuz+V6k4He3DS5FfYm4yQidliNG1ug4
+GJAiDrhzPHrnakme50s2hjPozpoXDfB/QsKtp8GNwq3LbSOdAowBtrAUBfoQU/y5ZjNmGooFXbA
m16MIwVhiVm9M2hUpCI6Iq8KemZzr+63bT+y4CqNqJU0FoPDH3iwCz3aJY21bbqQ/nwTIKiRKM+k
5CYmQV7fE4cVqfrnd6K990Gl4Buos3j45dlBCkvphnJy9N3snfjRphCzT+nxpe/Z9roHMw/xq68S
B02s88OLyuIjjYAdPI7J/RQDFTzHCX3vgaS4c7Me373CygO4ZwIxKbDfD7ig2Bu/kxR6ajR7SLHz
IgDUdmLT/U6XhLZxgkmRp9WZqwEPyAPcu9KLscVskdrRtHF0edNFCaAorpMHGErbt67b7KrIbLdt
UGtK/vUarKUaXuLc9AN8aNGa2lSYisOfp9g7H1QWcoFfsxxYUnnAQdjXAE9p1vW2kaWAzswayz1b
ywNPzb8vyXKBBdy2aWLLW+qC5UVHH06gKOr3skEI0nRztPGNSPGcuQ1dWTSQBpNJh/iY6u1pdGtz
2zyR5YNt7ma5YbhhQJ8VZm1pVe/zWTsHeHvva0rh6fS2NmtJsoDBcbzLKc9MypbuuUrE+uV+c7C0
5eiMbVWnq8ANQlP9uQA2PI5UNR9qx6wuof0b0OCX5Wrb7JGidRTagMuig713X0Y3lR6B9zDyduPo
UrR6LpRBcN5ZUCLd2YHu+4ju5syi/c43sKRg7eHAOCWdEEGfwq8CtBxf9JMzbFsKLGkTjgeUM8sY
ZoES5i326MOFGmnqmdfyzge2pJBdVsJkKvowcCwLj9Bkzvtbqx9zc1d1IwJAQyTuetCiaXPTV5bh
saq1gA8JZ36NzaVw1+salC564bv9tvGlWPbwIhGmqac0oSgJtmM1iEVFO24bfJ0Ar07GiuZmYMn7
LJgjAXuZTsf90FnTmWn0ThVKt6RYVmOzTdHqkHSp8VlKHBA9CzjqU9HSHF3gEnldD97MkRvpV4U8
5WdXaZz6tv02KdSbMNSz0NTSoMDUwe2zS6T2Z0AO78WHFNm4sKg1zSZZELn5oYfHNYXtp21PLYV1
ocR1NGrtEmAIp8B/0Pc9/m7bXokpxXW8KDic0MwVoBMNsbsGDznqZwLvnXci69fpidd0mgDDO2D9
L0rO7a2qrY1XDlOK6smZMNgxyylwxgGT0DG6s6fC3RZhvwjMr4KABb+c8CtPqX3HBZak9DZ+oRl6
3DI8YHYpxqIq6UCwCc+v2/AlqbQfZBQe/jxZfrvYMbQUX9bCS8/ULvTjwSwOSaQPR8fw6AFycSHy
SmW5Wly7OPPHfvuB+WNSPOWFHU2OUEOfOzA5xaS8twpny2mIsaWASpkzoKKM0EffjbWkt3b30qj7
57f03oNLIcUFpKVNtuXBQzW/EKqg1TYUh02Dy/dV1xgRTGZ83aF0zYM7uunRsjF33Ta6tFVa4B0L
p5s8v21tROwaog9vAZa/bXQpqmib6GM61zzfFOlAfakfdouZPm0bXDrgRqmWzHOoeL5d9p/yXn1B
pXQmV/fOB5Wvq308NRm6Qs8v8VSn0xn07ZYDP+Yw6198tRSIaEK7sWiej0z2tqhRdQ5W82HbC5GC
1UFLiGx0fWo7/xLT2L536Lnb+Cml4HQzbSnrdPH8qkYOLpSJBuhtrQu8FSk6mXYRwkrT80n13pUF
3pMxwtqNU1yKTlA1NOB2keNPSXkqAUDsUxeDpk3vXL51tjQq5FkCAwHZ3g0yjCv4mhuHlkITdxW7
sq3Y9g28XnYY9pz0xttSC0P/KQWm0GJtWpbU9rP2uTPLIKuGh20vRIpKsCWh6qSJ7ecJ0Q6h6Uo1
y/ttY0snVazsdM2dITJ4neIrw1eojY/bRpbCcgo1xFba+q4VW/UhkGEl0qDa2Ta6FJh5gdU6NuS2
LzrXOtAAhATM1c6dgdez1b9unHxL/e2S0hc5qvbIcn3s3wn3uezV/ZTa0dWQzciBLe/FU+hgojnI
uqHb3f5GLBeXM2IxvOJrqs8RTqtHG/3QddEpEHIiNjQSdXqsHTz8xvdzWmvbFlZLelZjBeOjhLD8
CVk+k/p/elzf9Th5Z8G2pAXEjnp8Nbit+pCdRrr6KyxU0i1ncd6vNDbqz2JsdMMhDrObMKnhLmA+
sN82NaTFaYRuYsXabPuaGH/AXfnSE42bhpbv2GXl1TY2ZJaPOmA8JGpDy6i1nLUP+f2sk+/YWUwX
uBZFll8P5qOVgZhIFOtMyea9rymtTigCqxgWAywCSJCcL38A3P687aVIy5PSL7NjKable7WB7BU4
786FrLIt0C1pgYK/zMmsTXjwwf450Km7g/J22vbk0hIFcVyD/zAwNvCSnWNBAkFv3515csl37H/6
OW2ImG9XkVw3mipHvu7Tu2/uhgi1kgNnPttp7G97iLrGfRTqzUc11AU0TJDTKJXs2juVczfuta6e
N05bKSLCth7gboa6707OHb5mPkLXLXkhm7LA298ITLbqmhlyHCJ1H52xr4XRxqGlzdpNIP3SC2j4
6gBdRynLW6NL7cOmTy9fTlnT8BcvDd2Hv34wsFNF8rxt/ZGvpvjiQNQDV+BDtjmiKbxB+Xpm6HXS
/2ZfWvvqXx91WxPlVefxpu1KILfM5r+M1oITgD33cdt7kUKi1pMy70xF9zlIXy20rGyONlMKhwr6
O3AdU/e7gndiqx9E7m2cKtIeqHEQwPhj1nwy3D3KyuRGW6Jty5sp7VUqHCQhsFRheavTgxf3zi7H
aXXbEiT71yiG0DEJiFVfTPrL3NRgc5IzD/7OZDGk0NR7x5ydHoZMEnvzjSjWSd5hmT2QGj6zxL2z
q6xqjtfzEYv4Je4R0eG1THeEF4ZfROqdu0ev+8dvJrshbVnwLsoE2P/il5MYPpZmlH6ACx5/saYk
ujShyW68Fciw0SWxc1of58nHk+QRtt6ptrttBx1DCligjdE8jtbou0M+XyoRyFinR4u9KVgNKVhV
uiobrWJ0ZK+Hzm3xiUxUc9vMNKRwXetcWTS0vJW+GHdK5wX1oGVnnvy9uSkF7JLThrBwifQTFhvQ
fGV+iT9BdBri7Jyj5ntzU4pbrCd6z6W870dVq+7g4+0bxOEbn1/aURWcVXQxq6PvQH68g99W+GFu
JMGA/uZi08eVlUlhnIExVtvRN+K6vmwVBYx+vjVJJfvVmk0LBAl1I7ezlS2m618Mp9921sRZ982q
UOdVOhVRPvkLC2YOBWLXwGE88+bf+ay/ui1fZXtSDNGbui8mX7Wq4YKSZnJSi1Fs20h+Gay9Gr1Q
IQCLzB1grsG4SJpgLNszy/F7Dy4F61AbgPCKfvBLZb53c8AtetS3Zw4G7w0uBSvpuhYAn9r4OTLZ
vvyhjemWEoENPvvtx9QxvcSocGp909OyA449gEcz9bBtjksxOtRmN+mz0vgARKK9GbkfFDwRth1l
dClGKQ8XLsjG1o+9p0wteq492cb3LauOFG9Qf6Ev/d6sviRR+6BAFtv0TjRpT81pt63zOG19HHyS
HTRPUJjnhLPvTBNZdITbKOkvK2q5Ydp/FTHII0wJ3G0bhkwNnidQU82wPng8LJinhNd2Z+jbPuav
NsFXgTllICPtoWx8kVm3mep8A8n5uO2Fry/r1dBLbZbzpEeNH3pTAmCyu0+8jfv/Ly3Pq7Hx9GEb
hRDo94X6Mxzsj2o+ftn22FJgkjlusrFj6LDN78L5pHbttuuiLDTqLagPnp40fgyw6JCLRNvHkVZs
W8B/1Z1fvZJ8NhHdKLnwW6pgt0ap2RdrCn/bQihrh0jSVbkVKcKfvemjXmq3scg+bnrhsnLIROdQ
5FUkfOz7lgtw+C/K4iQbn1vaMxecQ7I0t4TfRdN3vfT8vjt72Hon6lUpQeOEHs6/c1LBdx1vcQfD
3HHalvRWpfMtnmEwM7Sp9GnDMW8QdQ9XqlZY99veuBSZYlyy3sSOzOdoC1IMFC4eKflh2+DSlmnk
SaLpJOp9mELRUcC9wJO21jY+uhSdIR1KQwSd3Z9n78qyfGOwzxxR1hnxm2uRKu2Z5UBfCTWM0vfC
TOmO9VBBMm7VvvrhgNL4oA2xe+mMObyxbe9J2kYdtDGYgXW8JxNfJ/z7PCg8zbctg5uygAj45IJZ
EhZxTqP8qEun2Ll1WGzaM0xZPoRzU64tilf4UVM9YfjDuq5tOsxBoHi7Z8DbWOqkqwpfcXrjsm8t
2HSLt+nkD4v/7eDAuD2a97sCwF66woYga7kqGcNtr1wKWdZHVwBmL3yrUIGyDk22w/sk2ji6FLLD
JOIC85nSXyLnGzbVPjSpc4VBfQ3Nf0/9v60+X20dk2hcmKdZ6fN2+ks7FHG5q8sGlJFZFHdRCG/X
ggNz34xOf0sv+gyGqNKurFJJWfsccGZNAr9yXQy93UjzcruPB7u+CdN+0LAObhOAwECOXMxAvH1u
chyowODfLthmbnw/0rqg9pqVAowqfWN2XgZTg4s4b8o1cBx/O21i3UlnrQozH/T5rhIqvMsevvO2
WSOtAoW5TLWWkkfK9RATZYS/GXyhTWPLMp7EcAeDtWy+GariMtd65a94rOKXbYNLx2lvycYBeP5y
oyTDS4GX6ah723oxTFnA05thTZY6W25i1YiKndZCq04AX37c9Oj2Ggavpns1Ze7kJqF9QxPCXYyN
9Q5u4fOGsR1ucW/HdiO9FTOgDFq74xO4wv3iVFvuAQwtLQGCskoduWYSqA72K/CdDRW5QKJsHF56
K84y4CKHB0mQTKLagZB+xAVqm4JfN6Xw1JoUduCiTgHXjOfOJmlU4geyZZ7zYqQAFbGyIFGKpmBp
XaxLZowRS/JFh21fVIrQWND9tmD7E+ROar5MTtbssC53t80XOZnsKdZs1q26BPgY/sQ0L/Dmc42Z
65T716q+gqPeTkUYvdqgAjYL4rlN7sNm7HfCSvInMOztlkjiT0jbtZfbvWs6dRc4dpZ+UOrI3sdF
YX7a9Obl/DGOEXjzWE4bYNqYXDaFcG+RzbhnEjDrrv+71yNFakwOFuh/3QZOjFWAbQCRp5IiTnMU
9uweUVafmZ7ry/jdH5LiFksOGLtN1QR1p9o7aG/ON0iP4nly5+ihM9fGqgou/eW2lyaFMR4/Iqrn
1r3Ta+si8cD5JRuVFLI9mpHa9hKrUx2oPchFQGVgqa1BP/Oa1tfxu9ckRXGa0S4YYSZzl1W1X2mP
9PdtaWRjlkoRbFcmMJXadO+WtO/37TidFpOz36b3LaeTk9LFLycueWzAtXu8hYpdvnKZt40uxbBZ
htxdDUOB5B7jv9TukWFuW9fkbHJpeBPMR125S7EH0RflflSXLYcxsKLSQTvpQ5wXkHTe2TiLVBpA
0ijd+EKkqFVc3Rn7ZmHovnxUuQvuhqI/bnvZUqBiJDXEVawqd7FiGfs4dnDLKCCGbxtdCky6FhIM
zCzlLqmwmkgzRdsl/bSlZ5g3rr9d660ehzqn7ZU7TegjtOX6FJqpvfFzSpE5DBCNK7jUuEmMT4q6
estGW0oaPLcUmnqUhsNMK/5d7VZH1bSu0qLcksdzdDmVbPetZtOGrNy1ZXahdc+tmm97H3ImedB6
zxrcWblT1cIfluZCYMGzaZLIieTBtRosVYkcMigfMHwGMtptPIPJeWRN7bFMa3nsKapvcUA45sL+
a9tjS1EZ6UY3V3Q6Qidwo31h9V+sVtu2ev/S0r46rYN0nouhZGxAqO5uGad7U++ftj23HJMUpfOx
ZfrBDHvoCxuowuCc61N6Z0P71b706sFty4jwDpuYgLWzAxx+SXvvxhkoRaQdNk2mp553R3OGvptn
7hq9OSwX296KFJSYKtSAy0cmSjVd2pZyQLS77cHlNHKb4eKhmGp41znlsQHFA7ZoyzXd0eU0MjuY
3loeTx0P+N5oj5jJnTkpvvMh1fVg9+pDjtkYYTE6KHdzWlm7dRfG4/Fcxf69waW9EicDlm0Y0ndm
PT9pDYx5c+k35Rh5J1Jc1pE5elWR1sGi98oO3/YnTbHPkZvWQX5zYFOl7dLropLyxdIE2VI946OR
X8zO8uCZlnLcNA9VKTpb+NiemAr+gACajr16vYttzlfbRpe3TEEKSzNtoGJxHOFnpe1KVGwbB5cC
1EqgcONcK4LU7Q1aEvG2n/Nx26apyvHproQvY+HJrT7Hralxr/B0O6cgXyfevz+rJqeOc1XHZbeI
6wCH9P6/ObuyJTlxLfhFRIhNyytU9eY23bbbHs+8EGPPNYtAIEAI+PqbPU+2pssVoWc7VGqhsypP
5l+p6KIcIhvmDmqHKViPoZN2xRe8fX9Ct408DmwbE5Q/TwxaH8iIMKp6XoJYvEDxFjb2+6986Ucc
24VWy7GTdR+fwDUunyGywN7xpv2mmiO9kpG+puJvnZdrwKMELzQYXTFFDZUlKKlB0PKoEgyejUf4
UU9dcNIi5TebItAJ/f1f9bbTCF1yp4ZDGiyYgteYGL+UogTqNZi++63tmHXDWm15qdVTFMXRncFA
180ik9grmocuuxNr0yA+jhJVR7WJd8l03Ot29+MRCIVj0iOaSyi1q1eq0rp+P0Lh5OOBFuWVB6JL
h+7YdESrMijFsaLZ0b4kq/3TmrS/ck0vre2YdAXyzD6O2hmcZvJZt9Uz9HC432Vx28BWLS2Um6b5
KSU6ykY53pD28HmnhEy0U58uU2SBGOznJ1KZ71CyeQ67znNpx3KNQR9jjbr5CQzu1SOEa/QJFFfm
Spvkgl/gjtUOM/DjdcDXJwXBZYjy9ag/GvIKsV8XTMZ7mRJ//fGfEodhDLt9ep3UHXkwZlQl78LZ
fPRb2zHTMAyiJdoBZSchewhK9qeh5h+/peNftx0goqRAQPBimwOazSZ8pHPsBcPBjXFsNNW6puHa
1KAR2dssUfIjOIw9r4xjoQv4+dbVlhb0OuZZHuVfbPGbD8W+HQvdgDip2i0QxaQXkYXR/CHlnr0Y
0K7/euJLcxjoC/eiqBtcFAilQJJOQCHD63u6RE9IFtp5mdTydFD+SDjeDtvpxW9px0hVtUabAtTx
iQ3wLckeZ5jNmPycosvypKEzRLUW01Odij+rJIbGOPp4N347d2wzTlKkaPRQoJDSz1Bou2nra6Z5
IYNyB2cHfE0ZtoigxNL/QfGjggAa/dMsM8V0rme/NGSOlULZMaXlHuBXGF4+2oXeMIzU+oVp5lgp
wEMWpLtl+0TVutxBCwQKgL0XNh9SkI6ZQkpmBjHUCI4BaDjeNgFPs75O/fhaQuYYag9BmdaudfsU
1Qz07iDzgLa8JxU1yLh+tdR+GHithqUBA4l4CaqoxqO2H0dO6HI3jSm4AHhEmqftaG6PtPx+BNr6
+QB3ihb8w910rLx5ilT9AaLkP6Dm7MekEbr0TZGEHip075qnuTTsvYCM3Z9JHQdXIvWF1Ig6hir6
pg9IglOhbfARkOR/FrWunqfiBFE2NzKIm6F5GgCdQ6QjSzZ3jRfSn4XuO/Mcj6BJjkn91HHyB0+T
L6abBz/f+J9JWrowyGvo6knumBCxVYPJjdILbIKNOwZKZqh6rPMr5X/QlDnfqjqDYuIXL8dLHfsE
ORlkGlPsnDTbkPO0X7N2o9LvXNxJ0u5Y6nnla1kIs0KxSEDMDSATv35K6E6SQixx2AOAHYqtFX9F
3DzosH/2OhaXqwmidgfw/eAUSBp6q+PphXV+0FAWurRM60r3dcQcSBG0KTm321KdoIXZeh65Y6BJ
0vQy3AeG9pj4Az04KD/Rz36H4tjnaOZaQ0WQFbK3A2Tg9iBrpO+JOwEUmAGRDFtQFoMK5jshwluo
Pvk9w4bu9PiYKLBTzZIWCdv4X1u70x8bRZfZz3G5Q+RAIWEIG9KpxT5qfgMJ9vBspPjhd+quhdZz
G9hliwu8yX5m+/juGFe/DN0da40OsJpTS6OimoAWGnJALr1AQwxyRr9GZjOTFgrt0hZBl6jzGm4Z
hfqZX7bojrUehyzJwCtbJJa/C5LXQBR7dfPQcfx131pAtHatQlukOxFPmN4iGDerFuZHaxa6iKRd
cz6A+2spmkNKvM00UJdfZj9n7mKSQBNNugODFEUczNAtj4//iZ34XUN3rlXLcgG54quK+RCdt7rC
sJnknqW5C0jSkEdeIWi5FLZf7g4TfDTltfT/QsLiwpFSwGDGDb3kAjPWdRYecZUBovTiZZvuXGsd
82SbRLcUlVI3tBdfxatir9faLhapgTLoBkL0uYBWdZ9HtIPceuyZarloJBHGBnOPbC4g8vtZGvnM
1t7PqbgoJGmnaeyHci7SNgGPQchNeL8vaeqXgLowpLYxFJRo/HX5+p+eoNkKXhDP4OkOsh6gt7OQ
15sLHb/KuvKO5fqYP/l9UCd8hnyVLRqKQ7FFIso5JH1zKIl6mpA7yJqk0ODtq3YoSrFmu+lOYUKu
9NQvmJCLNALp0TKlYTMAKxGdRvN3hOrW70ic1NaIvk+XBSvPdKtu+mobTxWLPRd3AidU9hK9tJsq
NlH2j720ETSHZVd7Ae8ZCFF+DRXQG6/NekSqiOhe6lMbJfN+Cz2Lww+4E7rwAw2hXUHIsRTq6B7S
w8SnWljP03HxBzsJFttF4ViQo0zzo5Ufgkr88/vP+pprvvEI446xBbbdJ5TOWBsimg/lAnXV1xRs
yGI7eAZSd7T34DPZYx2rYpnrd6uZC8WJz2QYPqzTRsNbzrymNFVFF7cAy4eAr7IMskSDnyNwAVnR
VsVdAMneYh3xWJvH06Z+QAE0/vj7079gru50b3iA94SXdijSboXo7VjSbA36yC9BihwvFvcaYuth
1ReinyF9rP8xif7Db+NuCaA7Nu5jawq9/6Vm8j1JmF9McgFZx5xCa15i5cWGeXocmdqJX5iOHBeG
d0STTLYxxUomnamE5G0FRXK/E3FcWEtZZSNVLkVpUvUdDaPjM6qkF6/FXUgWryBjApCCKiCf3WdV
vH+iR+oF0ghdUBZdeNXwMlHFuGtx7udug7Q0ucakfOGGuyCkMT64bKCRXIQTHZusXO1wPDXDnF5T
2rr0A85NLHtQ78/TMRW8CtIxG3FM5z1I4n/8Tj76NXLsMWDUtrJjcdDqqVtHddr61g8PByj8r4sP
pt45a4+5aBv9PtqCp6ZsvXCNoTvUyvu0N+3RI/da2xexTrdpOvm5FReKlHbDgddFCTfeBixH4fjS
0+Cb13G7WKS6XVatokYXaxIAW3LE99sMMja/xZ1gcZjqqIO40oXU8faBl9EB2ruxupJ6va7yRiT9
z1AreHQhNxSMxaKIGE5iWPlfQ1NvddYvzOTpZLq8BeeNZ8rhQpSOedMgqut1EWwhBMk7PFadOYCx
0+n3p3VBLix0YUoTZOdJUs5TMUpQxPx9hJqs7/lSqq94u+bmc0/1Cu4w21ZM3ULgE4pW4Psj4xdL
WDQ9JGyI+7wJg3l8QJcbg4Nozpk9W0bZIrsI4yNfRAvudi7X4KXUsuoKM5GXbZ6EvbfQcu/fNcES
m9tV1VAdbzC9mukgZoPndXA8h4nYsIPkaCxqNt4C0/112q5V9/+a2VuXwXEbvMQEWR2MulDaHPRh
EwPhf6ZBg/KHg5/sVShxnz8Pwy7t/WiU7m6mcjY2s8Mcn3///d52jMRlQ54rucUzcNmFLKcbNC2/
gSffK0YT90m3Gmq+zpDnLQ45n7gYbsLaXqkZL+Sj7jBxy5UtJ37ogjWTEeeFm42clqNpNcqZgHvi
gFwkGBmGcJxlrAt+JCcRKnaS4Lm7YjkXTt4Fgukg6g2XkS52MpqPYcf0uTbV7PddXfRXREPIrcpF
F6at9Yvq+/imCYz0SuzIf+aImT066D3ORbyXQ0awawptjtzrSrpzxJZjCG8xuDcaj7BZXPKHjgV+
d9JFdh1rsB/RsuPQuxLjNWLtMshk+Im0EvH6qX8CpBCamlqrTaPDk85ZVKX3LBiuHPnbVx6TvL+u
bcqlX8u11EV5dGlO0Ja6Zw2D7Ga/lVdu5L/J3H/9EXEBXlHXJQTCmAgWvej/lmr+sfaluoOLh6rB
UW1/QlO6fBcE5XDaNrJns+zNnRFkvgm1qT/08Vqflm7Ey+fWsvm+LiP+UEMyZMpC/NOVg7hgNy7C
RYkxDucRdlPV8sfUdWATL7ft1u/uObkWZUsvScxkscbNhyPW9SldAS/3W9xJ/nsmgtYy2CTbuv/V
1X4/aj8pM+KC0OJ47Y9676YiScXZUPkOSjP/eO3axaCxAILx6TzoIhq4fsTFEyAO6Jcrd+7S12S/
Xmt6hAN6i/Dkc2vfE/ZcpoFX0U9cCJrc6FAORuhC6PAF7PP0KcCk+Se/Q3m10p8sHcOeG3C8FTpo
Mabty52rHPJBL36Lv57VT4uXpoZEhEQTTahB5rzmXWY4jOj3q7+e7BtG7go51Om2TEFVTQUxaOQG
fbq+b3eiHuY07R76JB6+ILMyV6YGLngtF3lVVRCSG9IJhVEXlPlgepntwQAcL6DCfuHChV9pxkM2
beNYJGHwgLr0dpoOr/KIuCJ7cd2rURAkRw1b0y8SPYcPGx0XP1/j4q+SdKhr2eEzQ4w8yIcGnW8w
CfjFf1e3oJtks9kAVtuswXDTWWi6s4p/+/0VumC0LgILbdKkqct+QLnO/kkq22bb2DeeO3cCnR2q
cicS9Redgu0EtaMm02vqVw+hxPjVtjDVE+hImqEgYFs9MNmOsU+U637n4kSPg/SdsTMeBIaj/joi
mZ671c+bubCrEjmRkNvaFVQHy8M8iBzP65PfPXdRV9VYbhbze0PB4+QE7uI/pOq8XjCJC7o6arCx
JxxLU8DFTk1XfR8O4feiRlzUlbaLLo0cUbwQ6C9vtPprPiLP/NyFXcUDgUJyA9c1LLO8i5LgmZeD
9XrKQGL46zWcJ1uKPiaqWA0bzjvwV6em4Z6f04kfkEMZx1S+9gGD5Rurq3dKsyuF1wXLdzFXfdqu
3bbtYyHqOr61pgIFPh/Zg5f9uKirJrBQ59zwABNKxIimCu6VHq9Eoks7d2xz19LGbWVVEYynLklS
DNjH5ZWQemltJ7FLBs5nThEnQPn9vavn+2aHDpjXmbiIq7meoCsm0Fps4z2D0Fg+VZ75qAu3qpv1
oEEKN25m9iWNsmMuv/pt2snqJBCQa6hWXBMaiUznLKHC8zzor5ZTjrZSY9N0BedYc1zKLrfJlerw
QrbikvbzJZJRpSjuSCWQqbDWbD8m0+rMLod98Tua1zv0U3InNgbBw4l1AKIt3Tng7dOWWu0XO13q
fvTRhRUi6QqFjlmQlPemtH/47dsJnFN9qD0iiG2My4d4T25Kpv/5/dKXjt0xzWmpMOw47kMxotq8
B7edzlu0de4Tdnhu3jHQdiBm07ZEwmLn6AzgYfK+HUc/mhbioq6GfSI9+sRDMXFzk/RTDeRI1/h5
XBd3Fe5BiD5aNRaqSm8lPanab+6WuKArMwWyCmRTF4ABkaxT86dFNn7e1kVdGUXTFRMzYxHo3YAc
jz3NYeAX3lzEVQMy+CSc4BHRw/kKYqL3zTT5ZSsu3mqW0HNJ924seGe+mJ1/TKfm2+8v+YUY4cKt
4pXHyzANr09EC9SQBIQQdHrlRDh8xxslnYu2ikdpZT/2Y6FDMuY0ruOPLCTtLaeLOPG0tCfI0QW5
hrLDldrlX0zEWz/p2Gy6Hn0zMz4UnV72r/tsMdtb92V7NoI17/omxK+v4ZSNwXJ02dQL+VEcBOnr
wMY/2olvH6laTI5ugnmSYdnfyq7dX0ifLKeqYR/jduryQY5HPgshHxfMs2dSjuY0zSO/bcapvZ2s
5TftXv41zH1wS/aNVH4hxuWnX0mZhvuy90VK6YdOiO9hGXoNOQJX/6v356mpkoCosYjJAuWBLjbZ
pKCf4nXHXISZGJtqglQYHpdmFJPkYEfWTn5cOcRFmK0C8GlSybGgVQWt5LnJ91TKk9/OnYSha1UV
lUyqYt/DM9ujNisF88PbExdhNgwrAy/w1hVhDyneIOXPIm7+57fx15j2UzhnbWgxP5mCxjHUX2kq
7vZo9BJ4YMRFgHE99ZJzGA1rq+9V0H+LLPdLFFwE2I55T1EaHEkbpsuNZOcNrQe/2iZ2XEPDlrBc
Z+gLyCEa7iMydI/hKuYrd/yCr/sP2xQLVtt1Q1+0Udjd7nbv7g6ABcaD1blkSXAKEsju2DX1I+4j
LiosGJSsV7x3FNMarfXZGAzKpX0IX+R1g1zck6lZD51QpeASotuYYUYmGAc/WChxkU/7zuhS9igF
16b5HCR2Pun6EFeCwIWQ5sKe9nJUEaTf2yIhU5ytLamzJvWb7iEu6Ok48NRAoloWGi3nrIRUUJYQ
9sHvzF//op+slkIdaOnAig3KJf212ZIoE4vy7Er8SwP70+JQdQ9i4KmHom7XEmX945GM25XL8uoP
3wi7Lu5pBlgjiupKARxX7smJzKbJMU2gcz3R6D7pzfxuqJRnOuRCoRomzZ5gTgaw/OZT3d+DSfkP
vw/gxEGJ527AN5e+2K2SWayozch+TT34tRR845BcHFQ4BmrvWQRE2y5uaiFOactviej+DI9rqIB/
kY9v/care/rpI6smbeLlSPAHLJxsZ0ubf1SqmmcwxLdPwVqHL4et6Lsq5EuSyZXIxxgsDybrTayf
k5JhJ2Nomz0Py3r7vs5hdw03fHFrTiwFdUJoCFBmRRMes87WEdG0q8rxsVHgHMn7uB/IzZREzd2I
OuW2ZlP8mLAg+qr2Jn5gWkLxx3b1+4ExegLwS/s16kOnchdR1fSrDvriYDuIp0mHYaPZs/XqIlQX
ctCkTRCHTSzETWqjLt8FsJhe1/U/+LR1ocEyzAN41NYac0xWnUrQtnmu7nS89RTR2KgRbYcQU97L
UZlsmz3rDpcmK0GbawGyHqUvsSyjlabgV42vuKMLEcCFpqmyNjtlpC/iw+ZDR36UUXBcCfSX1nZc
RChaNAV6dAW6meGqqKTNwNp2pWK60HJw0WlkHaeADgpvL1Vb50cdbbnaY/5u63pP+IsLUusUqPeS
gcqiXzg/TUv/sO7NtStzaf+OjYOLq6F4DugxucftPQdzaC51GMOYNfMrVVykWgOJdMGGti80TefP
nW2e42BRfoW2C0uToGzqCYiKC7xGhoC+iS/VAiSJl7W6kDSLl/BNKYudv05OsOGx48Gz39KOqdZb
sk687IP36ILTrCVtmTE+f/v94m8GdypcPpPoUDaaQyWLbtlUklejJDc0jNsvgwZJiGF0f9xM7CeZ
KNyXsLKfWR2tkYQIi+lzTaaXuWM+x0SFS0GwD3XLW0z1FWavhxyBT+RLunh5BqzueoahV3RvLSwr
IfEnK9BRCCPbXbn3b34F0G1Fv0b2rkcPSE0wrf0YzmU3veOzuhtifm4wKxfR2i8FdSFs+ziJlJSw
AFmVX0UlHiGR6YcYJi5urS9FZI+Yv669/i8h9V0l0pff39E3cysqXNTaCqW7LgUSEY09jdZ+HY/q
ngACdKukEX9UUIL/9Psfeh26+U+ChR9yEyxwRzOyia4QELSeso4OGk+eu7pdDmLv1a43YPO3Ycp4
SSQwQDOkEH7/y/+Gxjd+2n0OFalSNcJ9jy76uL7f7E4+siUBgdFaqZtlCUwG+IfIG9WABxaqPXmk
2uaFKtY89kfg9USIA3BdPIF3sRQfUYXR16aTf8nRiyYSSzuZ2KYMuDIlngkS1t/IHrO8akr+/v3p
vRm2sfZrxPopMRZ7pIfhwNpHsH+AKlWcjXZofTw7Fn/90Z8Wh0jG1tRNA7/ChndllbYn3tDlxm/n
jm9Hy3pY8W6HFBKqV7k0y994/vXq5WDnjlfhYMmb+om3RVNHQEzSdcniZrySzVw6c6fjAp2IWg5V
JfHgu3+34bTkh5W+O3e8LdDbUQABVjRcluhmXYJvS7N6sXsj4jkTd2lda0s3fE9BeAIGr+HrXKU+
TxBY23Eg6zrYsdO7LKqNxDdlSdMcbK7NrddlcTU0AhGFMYOyVrHPU/AJigUPQ7geV3zfhe/pQtfG
Ldz3PkGAS/ajvhsE7+7R4r/2Wv1m7oiDcYyoEwOUOTEJV9Qkac4pBcNySNPqvEOszvN0HFOKGauO
lRlZxBocl1v3EfMlfv7FhX+OKTQj+bY2eOsYX7ZJftvNcOf3TR0z6treRtpOspg3Vp/XeTA5pniq
K2Hl0kd17MiqZggouqyF3QzNmkQ8dASzEF5bd3F2u0oE1EVQ/kbJ8A4ZU427nnoRECHfciyJoJsb
jRZVXtoAJSBImxGD2O+3cyfMkWofVr2hkQIQQvrIo05kZAiuweAupCsuxk6HUqMiSiWYnMMsWNM/
lnI+kan/3IrWev4FTsTb66RD0z+RxYGp2KkBZb5s/vQ7HMdUMVATLXoUsKNWfQZvscrXjlwb3blw
If/DcJYCCy+qBWm0bscMuOQtK8vFq61NhQv8Crsk2GYDJHUfJqcpjT/vUeJ3Ki7sa02GKJo53CM9
1q9Qj+4t83MuLubLhmg49yAiLNpN33e2fZGdvTZXeiGhdSFf08bnZY2mFtzz/dS/0yNjn6tY1adB
KRCTkrYGFxSN5zRjqo6+bcaUVyqaCx+aOreIx8EWzdA2BlM6NPeg+qazg5ofXlfURYTpJAYtmYhx
RWnEbtHvSG6XYTV+tuUiwnotOmjUbLIIguhunUoFGXjfzMbl4aILMCGJIUib5Bq/yGhITtG8rldi
4IUw6xJx0WpK05TWKML0Ju5ovVfPAmjrH3MHp5R7Hb4LDuPJvEFBccVfMHVzpkyHDp/a/M7ehYep
OYUm2IR8eEzr//UlLyyIFz037nj91eKhuplmifdePG9u420rqRc5OBX/oeMa+EGnxvTFBEHVc0Sj
m5AlnlHchYjZ9RijpkeOMPFgyoKoetbq8Ms/UsdOmVk7ayuYkk0nsNqADKH9WxtAHfwui5OUDcne
TEmL0j3CpGY+UyOGrI1Y5Xtfol+Ls5Tu4dwnY180NPlEGtuhaBdeDM74qE5uxhBlG92gN1aNocyT
KFBZWulrj8oXbDV1crO245A8fs38IvBm3NfHctwFso/yVEaBX3XpgsTiJUrbvVu6giS1zhZIDZHw
mhTGhe27GLEqAsgXL4ESPf6pU9mcyums5aY+NPW4XsHmvlrmG00RFy1Wk7IDDH9Cq58c45lDnzA3
KjRI1nCBLGNfTaW9NEmocNFj6W5b08YAu4uKsKe95v09h0Chnx24+LEJrLRdB431Yu3G26H9m07b
2cvCXPjYesigpjZtQcKUmjNkMtPbQJef/RZ3zDeebAo1FZRt5cKGnEYVP23h5jOtjxN3bBejBFb3
G3xDGUV9TtiiTkFsvvrt3LFd1e+d4OXRFltCv/fjbsHaJbx0zbBzx3SJXhbZ0wWNFQyS33VJuTwk
nfJrrLiAqgnw6ES1tivGubTZuohvdTz7fU8XTwWgE7cRI21h+CLuN2gcnHZSb37uxiXtaruJsSkF
zDhKt486su0ZylVez6FUuIAqNpFjgtisLEC+VD3UdOqf51rMnlt/9XI/Nfl2KFaNM8HDmZ2Hf3i0
vRv4NXkE+rYTc5F9xg6UtHGLa66jY8FTq8BL+BFCmY3hGedODeE1uet/s6Q3/KUL3mqO7SABBcJq
77ouo01VZpIRfrfOi7lPJ5CcQzL9f/Eo5j5PuiDJesLmDNPa810PeaDHiUX0BlJS0W05tTwPU1I/
x9Qkp90Q80GAJAm0FGV4Bxp/ejMspL0pDeqiPJ1BRX6K9sOeq7KMb6wYu7MSa0myRi/JHTMW488L
WLTPybF/rgPV30ztNiQ34TaMW47ncyjlms2CFbDqxuhFNlHP820J+vUEhGfwPioPcPpBUOFMyOvs
VAOyv9t+aUfg5OuD8YzXaXff0DFU0E7StPyamLD/BN0dPHCE6H9+4dG8P2MaNrpnHIkOIWx8BuWr
uhKqLtQ7LritPuiw9xKhFuQNRRQdJzWpKyna6x1866s6rsyC54UG4YTnj7WZbyiG9iA117FzGqzV
vZe3dAFuUTxPm2xwRyN+YOJDkz+GcbmGH7pwNP8Bs7GkZfhSyLsZE/mxxcNZ2n70GVKjwoWy9RqE
FhqlZtGDDTf7TJLIa1QFK7v1Aj/AmbKjoTjLPb6DQDekxHA7/aoRF8hW7yMfoIGKDs46q5yDAPJs
+TycvT6oi2SrprUd43EETC4aVB6b9GnGhLlfkeayd6UBYy2arEj9guqOClXn6Ld4ZvQuki2MOvTm
+gHT8Pt8E7frIwA8XiBrfFEn4yArMOspAMTFXu0Q9gxI9VmsVfLy+zMPX7OiNwzVha4BXZ3iaRKv
201SsXcx8uL/4Rk6Pm3A4mXHXpIvsp/3fIHe+G0MZ3ijLInrXIc7vW+V3Rr8T/wvrwvG3XertAta
jEb2DeDvQ/uYlNG3eZLrFYdxIai5Io80LOM1wfRw0QdBpfKI7xG4UfHidNLL69NppCGA5nfdXGgd
j3tLUV60Ba/LxyGtn/lGQs+1nTaziDsbvYoiFLY6JJKtHuXpoFI/K3S5FxX6PAQFWIs5mnnLMLCX
AFO0+b01udC2etxMWjHWgMgnJqCLrxD5+sQvH3KhbU1t7dIxeKdBDGFeKoYoutlrtdYlS3GxbQx6
UaKbNFrkyT5/atotvd0BJToDiTzzbEIz73GHNtP7fushQdB33bPi05xhFrmc8jHtzNM22fjKXb4Q
X//d5E+5n016Xh3mtTYT/K+5Bj1pNaoALdJtvhKjLliLi4db8cgTiDptQDjR7znBDC5ADJXCSA5P
V5nXw+gFjqPCBcdVW1huRyrQ8KXH44o/LWu6+MpfcSGOO8Rtv/eRF9ZwMXBsHOgEaUvYMrVoZdkW
mZs0fkW2i35LDR6JhQE2HIJB9Cx0up+ZDD7/fudvE2dR4UpGtge1GyCZbRHOoc2Rf4Ino15X0BBB
JweI8W6+m4Tu2uxgyZ5Bp3F6H0gwl/7+5y8d3OvV+umSRpA+6M3YwJWk0d9tJW/huPxa9S4uTsU7
XyhFkd8l5gPbIW4I8T4viWSc2uvf89O+O62Rq2p8EzVvIFdbls/bcLWZ/m8IeCPiunKStV33vQyQ
5gw76SDKqEv6ad4wDZa1/FBHZlU6fO+YnMu8tGgnn5q4LcdcHmS5C8cjuU2XMvhSrRJ2MnXlKSrj
6GEHjAm4/4VnEMrT36YyIl4dD+7yKZE0tAyEHk0BNrwbvgwd+DGqZ58Lwl2wBzsgHDTuRwUWoZhl
Itl5FhxezRQunAokBo7hqGNa45hN3u3D58QEnks7rZQR4Nela8K6AAnScVoW3T6i4+RFHUC5i/Xg
s9UB61A/1kLFz8uWLt86yaSnv3HSSRuN0RSYvS3oal54q8DCu3WJV/omXKxeX8VpjcwXmIMmbzZM
NaZpdK31fMmZOIfOdpHYFtVzYWy0n7coWkECWV1xlG8vzl20Hg+nUeoEU71p3/+z482vxDijV7rG
XYAess7NcJAVFkkwhhnl1dNCyAc/A3LKPWMTAL0GpLR729+XCFJ4qPA1Tsd7p5GYjnbrmqJkY5WL
JcyZttbrpnAX/cYge7BVRjTFWs1/z1G7ZnEVr14pLHcRTYAHpzM+J8DHKf1U8f55EPqj14G7cCYp
VaRosmHpTo25iAd+mmPu51dcOBPHLD/a1TR4L9p+zLf+dtzmxe/AXcx0PKZRC8bQ4P2KSfM8DMom
S8Zx97vjLlSqZkRuyJGw824JH1NY0Utr1sUr2HOXiQtcr3GZrluNRqc81+NJzF4cSvC1jjeUR4xo
WU91kXB9qwd7tyf2m99NceJP0uu4WiNbg8N+Z6eELjsmzPnmlddiuPXXFGXo9dGTEBuXB2qMJESt
MzWJF1UY5S5KKjkmNDQ7fE5TW/Jok5bkPKKlV1rIXZhUO2H6vl3b4P3UN+UthGD3kwF02OvYXSqy
inG2QLWmfC+r8TlQ5t2qqectd0FS9YFpRfD5wIakQmzrMKUSjJPfJXeJyDZzRBTDxXUR0OguDYfq
btxEfed3Kk5Gy8cKkb4Zm4LtR3duScPzVO3X+DAvRE8XICXiHqpyFqvP9mkXfy/lD79dO9YJld2m
nkKkE3G13VFq3uvm2rzvhcqIu5MX48p6CM4FSA/lnHxIwZKdyUhUJz1I/s6u9EcllXqvy3otAmPW
3Kza712Vu2MZCyJdDZRLXWwDPcCJeKznalPtyevQXFD+TlW47TOtihSHNte7zKSp/LyOi1ULQnxl
nXAwoZBmzOPgeNhiUnlu3MllqKo6WwVJVfCpOY2JyRM/nXKKKa9fvaUwlqERFGLpkrZZq44/41p7
PX1yF65GNLgzA4m15UQfRaN/DAqUD37f0jFbY2ktwQ1eFZGumkyRrb2zyMq8SgFA5n49ldb2wfZ/
zs6jyW1ci8K/iFUEiEBuKamTmnY7j2fD8gSDAcwBIH/9O3qrabhlVWHjhRdoCES4uPjuOTUb0fps
1pQk4tTmy+bZdWft1rXQii6tetdUU5gWVSAOywybUr+BcQ5XmE7D09JiYPax+QpTsS/JXHgpH2Ky
OEer6pIG+J9GiAdS/YHl7ZeCSe23Ef8CopF2NE24YrbQCE+MwZMBN+Y1Ji6G1iFAon0Y41i1eHzI
w52mJl78nn5i1xeSq3YQ8M1Q72Sw8UNvIgSRxchvrP2305mxi6LBkaOGfkcSZFVA8hRPhmM6xNoe
d8gXeY785U//J6kDEYPE1IQG2QybLqDHChrxxvOO5xJpcdAlYtZavetW3h72qPw0keEvv+/qLFO6
ELxfa5pkBQKZrVofYpL4LVLXHbKOVF91eH7PJCT/UD+VLA+zNMwvc+SiaE0Zr6YutiQLbK8PzUjk
ccg3vxu7S6LJuWQDHjrxyh5Pp7y051G2N0blcir8mqCLXQKtoTWEynoTZKAK2js2deaxyqP5cRUz
/wOZqurO68O6z+8Qgm9ytY4JBATUMbDbBjUWT7gzdlG3rTQy3nHNy+AttjxVsKV7QHmZ3wXbZdxi
lcRN0CPIzrcmPM0DRPTWNohujP//n8Hf+gDOcb3sUpV6wVJFgrc6omyze6q3ShxMvf6wZsT2E1Kb
QbuzTE2+vEg2vtdtmB+35OLNnqiPhRHi3m7NesCzLHiObv/URVwfhoGH94suvulFq0+8HB7IPL6f
KsjIhByUJ5dr8UxIU4Hsir96fWWXojN2U3hH2fOswA+idoC1sxg++7XtxAeCUhrHJIizraTDsciL
F4A0t/SvL4289RWcfWevdFvaZcNNijXPsYVGVovpeeMbX2vcCQ+6doBbSRglWd7L55nFFzrYb2dw
fS/nNiiCRlRJpsfITKm2YdAfejY1fjVEsUvSJYmpxoKSJIPE63wwS/Innvv9NnsXpIvIMpJFrnHG
VKjEcV5LUx5IG8gbEfzltHvjo7owHRkZHgsN9uS6VuMhhzjLg+FLdSKz2v02B5eoo4Wl5TiLJBtF
mOmhBWcbN56XBJeo23i5b6tGxQcEY0STooAe8iw26RXzS064RphV0kPvIrdJts9igPCcbu/aoI1v
PNtemfYuVydpvmgGLb9MLfbjGIR/bIx7dtxZrmZfsUfuPVYU3Y5Newr7wvOccoLtfYdkZ9R3WFCM
3XE8WKDQgdx6oL3yrB67GBdghrZeqwpfdF2qoy2X+G6i+3Rocts/0a6ojzgj9Q88FYU01aPIH43s
g9MgE31faZyXK7yEb0zdt409ROxiX7kgchF9lGeyD6enPq7bp8Qg2ZaWe6hOTazZgLuMGr+OZsyb
AzDyaE25AQ11pESUT3ivK491JIclRbHx9tSofb67PMGWaViU9T2poQH/+73/ykp2aRZckslSjEOc
tXPUnnI6R897a8VnGCXJz7//E1dmqwuxNAyq+8JEcVYq9rei/Y9hEF5+FiJ2ffLyqoHK5djg6Co6
dgi7kaerFX6xvsuwTHYHTzDVcaY6+oWjKPOwhP13v0FxghOUrM+Q1oxlBrhDnAq936P8Zzp6Ne6C
gRaqWJFa4iQLWXBOpuWecP3Rr2knvYKQLZBMItocdvqlHWe40qyjX306csGvL1dFg5Ww6ynJooV9
rHvz2GCx+vX7Mv//c29bRURH1s3YMvP4JW/ojzWhfruxywSKik7RRND0RLenKo9/BpX0bNrZje1c
cOhIYelEvK0PXM5QK4Qslt+Q0NdDUpTD1K06jrNEmPqYL+Ck7VDf2AOvLHoXCGRR3tgOafTMxqCz
wrrZIbAj/Sahi2gl8H6MQlCkGdnz5T6HuB1KXtmn3w/LZbK9Edu4gBZbqbV4go5x3xTrvWmqMGUy
34/a7NhhKpLcuNdeVsxbf8f5tlChRFktW2JE8wtSCQZWewVU8kl/FCKsH8JkBb1awHni9z/rygdx
QSwbJMO+1b3Mhj78M2mr94IQvwygS17F0O+hRTDKrMWDY8rF8n7n9Ytft500GvQUwJbCciYbuf3U
T+oHbHP9Qh0XyBKymIWqKM6lqcu/L6Iov8Do1svXUsQukSUoS3Zbo+Pxlq9HiM59G7j0YzdjF8ja
q5X2eY7G62GP0+eEASb7/XjHb89KV4bMRKygBXxzs6GK2DmqWPVUVtV6H8HyM9XRUN7VZAnu2lD1
N9bb2+tAusI7dT4XNjaDzMqWI485lGnZqJ/SRpnEy82R6vXz73/alRXgwl66TGLcQxeZbX3N3/XB
RA46kH6UGkw4X++m0UVruhCrzHYpwT0PFxVVG/idAy7stdfDAoSrEsiwaX1Ui55O03pLv/PauDjn
QNUV4yhkLzKAFM/a1vftmP/jN+ROzM/LYq0huCuyKC6T414lL93FPdqvcWdrqJdp2NkiODIL2K1x
Qyw+gb9RNx5krjztSRfm4RDdoHPdYbqgCq5L24JP34qER+8SO33vyLCdunqfT1gsSzrYdT4j2PJS
FBPShX2WOJwsJMV4hlIldZzbqL5jVDOvs1m6elTL2lG17ZJnZMsjHPohe7+HXXTrSvH2ASpdKEfT
YoRFrRRZMhaQGNlEdYRGNW4s+RjaDzueivziRely/iiS3SmPQ54JwqaPXEz2YLnubxzQb68L6SKL
pSJhU1VMZLxI4tMI3UQb+l2GoYf+ercAXEC2dZ95trbjk+qjf9RyqxbjWredNafDEpXBKH/Owmlb
Tpxu0ePETX/0WXQycRcdpvwCsP8y5HY5dKxhRw5nYK/GXWZxDSIx1A3DqBhTp8jsBY9RI3fP1i9H
3n+uAGps+3ElmC2SdLD2rS25RwL6b7+uO/eici1RJF8l2IwC+CZ3NMOrn1/tjnSBriXZtaoLbHST
qMO035e7sSn8dlHpEl3jMKNovdt5pqYgPOY6Rw0AHKT9potLdPHBdlspLMbclD/lKsyhV6iU8Rtz
J4LucpSYaNFgLuq2mg7hDEpU5Iz7Vd9IF+vSSM5ic9QY93X7GCJ/l86M+cWHcE18PRu3dh07Urc8
K8Mgf5zH/p+9X2e/Hd7lutTO8fIEXD5L5m16zNe4u4P8x62qzCs7jMt1SVqXM0XlOu7S5M+QkWc7
TN9//0kv1/FfL0XyF6hrmlHHGu80Y3VNP7Q2bB/7MR8flK0rv23dRbsQIpghhNYh3uX6AIpjMoX9
vPC6ZUGx+/VXZah6IrwJWBYRyP4o3t3xKrolNX5t3C+D9p8NLBr3uAnNgMZLM6eQfnwS7e51z5Ly
8jf/03ZAkXcJeHGZ6yFcCwzy7fD69UuRIAB+3Tr4q5xAFZtnRQzRokYfQKR6dtw5SRfOMWVExzNY
7vw7VtX3mvJPv5+M18bbWaJ5oUg0avQ6quP3u63uV3LLi/5a084xOu950fZFSbNId/xozdCnQxf4
cQTShbd0XhhZsZ5m8Gv7TsrgOIXsp9eYuOwWtS3nQwmDniWBOwdkVNu0U2w/+rXunKLrSncQwB3L
ZtJ+S7jGLAfk5nVfkC6+1S8ogF1xvc3wHGDTulIqLWPmufJdgIvHcw/FkJVlUMDuU9jv/rXb5g+/
YXEW5z5INU6JYVnXyJ90DH/GA//i17SzMseyi5NyFSTrRziSptCo1F9bFq9eOUb5Cz8Qjt2qwoFm
k+p4yrrwXCez3/J0xcpGGosRcRHFCRoeRVuHB10UfsycdMXKutmUYa7aKOO5/ofhyUVrzxXkLH0F
oUvCYKqehTt7gXjsOSGJZ6TocmF0NVWuBkOymUGQQq4aeV0V517vIdJFw9ohKZONjSSrtT6wDaqO
lZ+UgXS5sA7AQR2RAU0z/m+iio8NFDK8ZrgLhbUUD32A82kmYAgAQYzg337xy3xKV54sHse1jMxG
M1LN4anp4rs1KXwbd1Z90CSqGmoVZUXbfon2BkqX1fzNb1CcZd9H0NpZZ9RRdpPVqR3FS4809MGv
cedI3joLTYdY00x2ov0rqsPikyLFv36NO4fyPmi5Vd1CszHY7ENk6g/dbP1eLaSLg+U5LOTUSki2
DcF2F01DcIyNX/2JdIEwFm3RUEHGPZv79vMqB9j8zF6eawIvcK8DrKIvG+RYZpKtqh4PCk6T6U6A
ZniNuSsQpva8qeYel1pddz+tMlhBnZ/arXTBJog8NWKvaJiVVcPvZdDMhyhGhZtfz501pCZVqoL0
Ydbs7XHW9Dlg1V9+TTtLqIA2TU9bHWI33LOCx1/XxngVcUhXHsyMdBgsz/estvDEPaBSln2ZF5t/
/n3Pr1yyXLSpmRn8zU0YZouZi+Yoq7FDCjOPgj9VMbQ3si1XZP2lyzcBlF11u6swi5qS5wcW9fqj
DhsYS+6dPsSQ100ta6FOhoOGUPgKwIvSBthG90Btf/O+KE6//7mXb/3GndKVVQmbuk8G1uxZDLPR
+zgQ34cl9pMdlS5pBen9IlqSfMv6arDDYRqhwZuSlsSw4Mjj1k9fTLrAVW8jIacw2bN2ay0EI4w4
NN5ht8tatX0+99OE+dZs5mcCAuXA6uLGSXO5+b4x+i5q1a5JsklL9kwmwPhZRfX3YlH0tIUNf1rG
ruJ+S91FrkKMhyqp3JEl49t3WfLxQCAbf+s54HK+vPU7nJ2k39ehjKtyz5IoWU8oYKn+LYdY/B2A
4nsU0hT47OEwnrp1J0fBYcHCJAngB7ZXkV8kEzk7jqJjMUFEMcx29o/EVpyOYemZW3ApYkXs3OHx
JMwgS8YPDXzgo7Ieb3T8/zTRW4PnHNomILJHse6ebVOoIGYGAQwLdfPnudi6Y17F5T3vURhobNMe
craTVCdVe6hJB5OuMqlTMeUdnvjpVKTxGEQnyNjiLbVY4cPEim27r/owao55OzZHvz3DCWHM2nR0
0rXNbDQtpynBu/Yebp5hugtH9GUvLlXoaL1VRYqX+fUOVyfj2XfnghEGY5OHVtsLRYN6zk2nRaw8
j2sX5tIUGPK0xyYzNV6mWg1xSRhK+PXchfhA3Cb1tGEfCghMiPPqocM/ftuDy+Ql2z4XZdLt2cq2
PwddavCk3C8H5fJWLROxUaTdM7hq/Vhf9rr6228aOmHdjGKTMd4nbMxtM8ALQCAdnS7wu/QbcBe4
0uGuUdFd7BmD6OA5Nn1/YONyy7Wavb1lukpsS762fZ/3eybYTFM417WnjXa3SIVrrV/+/z8Zy3oe
aDcMaB1mpnkqiiFMV177RWAuVxigDmArtNiyYVb8czWR7UVMU+A3F12wsOMxa2gQb1lbdPqkN9Sj
Jmz2q5mTrjpWUGnWtWRYs5GRvygZq2NXEj8tUumiV6qugNENFnUTzVodJqPze3CL6sZB8TZ9Il32
ChFNRNtithkRtbyzuY70MSlD+axrXv3gko5PViqQBMk8+/4i51TN48j0EHRbMltgsxlG1HqHm1/G
xIWukMwoBzapJQOrsDzmESF3HIXCfoGty11FzGiRQ2U0oyOBzWQp5T3BG7Vn684xYnqyAd8QU1a3
7EHPn4DHe4FX0gWvpiih896xKZvq/J+w/FnCFs9vZbnUFWusXHPczLKW73fwThvT2YQ/vTZjF7oK
1h3VJnSeQNWeZW37FPBVeaPflw39jQDJxa62dqw4SvSmLOnH8Y7323wC8BE9RDD3fmrXnP6Qar1V
tX5l5/wFhFoJLsUFfki0xyTlTbJ+sNNU/ek3TM6+rJO5t/scjajJWfZH8O1rCjsrP1gJLu2vd/1N
dAp1WM2YwSX8X5OHGUe9tF/H6eumo7YmUyfZkKFa5isP7J9lEngeVq6k0VyvyUpaTPl2mrqsoqI/
XrYdv6UaOku140GUB8E6ZkmHWjUehmliSz+5CoDpr4elrYpltCh8yrCXVWe5AyXRQe9lai6Ac75u
PZrqwKrZQDCu2isoci8ohLDzB58vCiul140Dluv2BL7pWV/Pd0HY6BTmlX61Z7DccRrHVV9Mqxgy
W8ngYaqS5n7Tk98ahQPD69ajgKhc0HLI2pZ+QhHCobH2x+9H5UpmBiLur9u2KHPCpxyGLKKTeMit
fBjMiqOjO+RR9xIQfhoT+V0oUzzpWVVn1gJ+2mxz6x3h7VMeguav//5WWKR8jB2ymOitR0mLZvfT
ENO/26Kwz3BlVSQ1OjI/yqGoPKeCs7hhTg1ztzjps5ZM03PXjf2pbdn4+fdD+vaOCvHJ179owbjV
MULdLATFfVyD+Vuv/e4A0BF83XZolopMeu6zqf1qkeBIu6k1N46dK/12gSvZcTokLesymH8eRzKj
MuJW3uda087C3qzdoGdRY0hM/OmO4B+voXals8ZexlulDdpFwQ8c5uuUBcyvWBWqDa/Huo+mAAY3
ts+wzQ13Emqlp4iw/ODXdWdN17zL/x+cZ4vMSdqrJh1RY+rZ+OU7/Pc6BI21RQeky8yhbkOZTlvr
d3gJVzgLrMKM+CTqsrEI22cxjOsz7fzqbFEs97rfDR2mIi55k00ledzX+Utjbyk1X5uCzqqEnHZT
5XJvs0rEf6IMTaWDKT/6fUtnVdaiyUGDbF3GYvp5DexzxRGDe7Xt8lUdqNawxLtcFjBR6bTpK/UM
IYHSbyt0GavELizUVOgststwKHW1HWy4eR6LLl5VxN2WtzRpM5bkP4Iy39NlnvzWvktX0YoWZRFH
GnNlIqc9CqZjTcoXv1F3VmeXzwxFj5dRH8MHXFG+jkV0//umL038Gt3jee71HC8jVlaEbzpDpYP4
o4sDfuQ73gkm2KTeqMi+Mtddwgr6PluU5x12chZ8hpkFBGeTwOu+JqSzRAMZ0cqKXWfMrvExkKMC
Itr6SQoKV0IrbMRCFFFtFrfrdpDN8LTDlP3GUro28s4y5XMhbBt0fQYph+nDzKg5yjwezjoHte/1
cV3Y6uK8jprCssvojuW0T3N1EENXnEob7l7IonChq16tu4nnCmtKdBlMkx+WXdzIuFyZN665Y9GF
O27IdZNZ2pQZzEHzU2Uje2NsrrXunKdVPds+t1OfNRAjrvs8SQNuvvqNu7Ne4zKChlDQNVkRNvuj
Mjx+7nubH+H7fOtR5O1buXCdHA1EQMKV501Ggj78FBijyzSqzXQuqxi8cVCJ01ZQcWOXuDJY7kv4
VPXTOEBQLtva7b0o/5p2P/xSuEZZUGUQStm+ycadf02C7kNU31KQv9JpV/0rHBUFmxZ32SQnfZrH
532gforuwgW8Ag2TXeSlEXd0nUyban0iJPe8YLmA11yG65CYqMnmroACRLDWqRoCr1QC6jVfb/gQ
64tJCymYjJOfWwzacC2FX/JYuIxXPa79RE3ZZ/WWI72V0PpxWlZ+o+eXlfnGUeUyXjOV0VQGg85m
IDDxE6O8qA6gJg0sFiRX/2re+2lkCJf5GgGqrVvfaojghvdyXj/1q595m3CZLzPFtI4602Z1U/9A
Nu2PPoAEkNe+4zJfnQEg3XcIQoqk0MNBi2r7XE8K5ZEVVDH9onlXCaxZdJ0TghjNTmY9xHqHx11+
Sxnpyprl0evZiUgEZTAb1RmJWHIgYmlOfTyKG+NzZdN01cBYGfCkmSec58kwnI3JW1jsdvC0wmt8
tR4Ilf391mhygzO5csK78mB86kKzD2uLtzfSwfTAUGByKGIkuvz39x/82nA5i5kpTjRqVHFEBnUa
U3hXUK78dAmEC4V1Uz7BeRiNm46x54Ys94OobunEXBkbl75tzZTYOeyxDKDmckqK4Z+GzeVTTam+
8bGvjI3LnTWJhEXNRJpMU3OYcrgPMNt89hp3lzqbE7OVQTPpbBXq3yLov0zBcCOgujJHmbMCFlj0
7GozTTZwM38UwCy/Daj2VGld8zHtyqGFb2jsxxILF+damzUf8XCOz8BLci/sUB6TnBV+W4VLc61x
uwsk3LFVVNO/JZ0eCFSi/eI3l+Faha36fes1MtZFe7RF9F7Uc3vy+r4uOmVbjao5+MZlWtL4mIhe
nmqordw4yK7MTJeYWkoYktBk0Rm31bsId5Y0Gecffj2/TKv/5FqWgpECEIvOOiseu0kUqYKzu9/3
dIGpst1D2eV9nRkWn21onpp58bv5u4jUsi0VQhNSZe1QQNJs6GxKptnvJuGKUgU0YUstTZXB0qc5
gPYJDorsfldQF31COs7Oy07KbGzzrzXuibuebzR9ZS9wyadgzst+QnliBoPyENnoss8fWT/OTybs
yIsKAgI3bl3fKHC7Ni2dnFSCauw235Yy6+IleYBvpDogn5nfWK9XNnwXoCkmpQWv9zJb5rz702zz
eKco2Z5m+E7e2Dqv/ACXo+F5tanSzmXWljnKc6ZqP+iBsKPXynJJmjnXMZRtFVrn2+Pa2eJkBzHd
+zXuLNttMrafGqFQ07G+7/nykE+7n9mPcEkaIuycMx2prALxeNBKRGkAD2W/PcElaWpUzrar3FRm
kuWPuoCFqCw++Q3K5Tv/Zy+Ti14kBfkHtpt/yafxXRO1f/g1Hb1uOmeqn+NSo2kTPyy6+0Z18Ldf
0/R10zCVztdJDSorlwn6PGzHFU744XniFzwvskOfd0HwLPV0NM30uJL+m1+/nViSBiZEDg1N54R+
obvo0yqAJZpX4y6bN+CsXkVVqixAyu5kASRDcqH0w4rEL0hUsC5dSZPgmYftS8lsli+xXyTg8lCq
RXWYsjR4jstevp+3Tr5XS+536Lk4FF2Maua+UNnSRev7uGDmNCQx88u7ujzUFkhDto4r8FDkUn1e
Qic2JDfijCtHk4tDFSXWTxOh6+VSBkWaBGx4z6Hj3ELun873C160jyQJbt1sr7zLum6AQC/XmCwm
eK6HoOQHG3TlsVNi/hnrWdwh2dbebf0QHHbGC78t2QWkSADbulKWwfO2L93PIA7mIy4UuVf1IQSt
Xu8SxK5E2WnBDyL9j6lQLxIiZ35rzVnIRd7xBtLBOEvET8jrd8eScnrjELzyHVw+ikUTQpE2UFkb
Q4ipEX1/t5O5ftIar0E6Spa0QVn/E95qPRPMLjYl8iVp53kKnluLWRxXsOyse7+iXuFyUwVLVsxe
5NaI7U+Q6HzpR3UjdrsSjLjYVJ7MUQUOMXle1u1LY6p3e7X5xTkuJFWspgxalCxkLN9k2pvt25xz
v8njakWFZoO0XIszl4XbUyTFzyYZ/XBG4QJSlNqpFFCfel7a6VFveZNSQkK/EyZ0jt2FQQuZK5M/
13XzqCf2fUP9qteCcgmpqZDRvKooeAYz+Q/pTX9PyeynFCJcQAp2cs0w7jZ5nsPmZ0HAC4/Ip3kF
Z9wFpJjG3Kb5iCOghyxDrNc/Zbj4vQXzX/iopB/K0bTJ81Zt32E082HtjVd4xl06is1zmduQ58/l
DpnQPVp/bCNXN7be/6f7fk0kcxeP0gNnQuEgeYbYTpttRM536xwv71S1hMtTiUvE/YCS+RQGu/m9
VDx4wRbXPm6wpoQ35LiYP0gyqxdKYGKUQtCIHWY7J3Har/X8D0MZzGfZRfXfldiZSmlRiw9L1UqV
to1AHkcl0fKzBB/4RxQysE3BUGuQjoaetIr1YY7D5UcR9/sdHhhQFGya5n1RkGBJbTUbGLMiEE77
IJmXtMCUyTrBdphmU3oQKm6hp6RDk7KiwOO8GeUZ4EX13cZBAXnOeOV31Oz1s2oCfR9ATPdRGNOj
Sybxg+a4C4f1rIAvRBTBErqeynSvJjzl+zk7chcO2/gETn9M8mcOE5fOiC5dKDaR3y/yt18XuEt+
9bIt6uXS8R417z9HXPYeYUv6bykb9U7Rbn74/Z95+1jgrrrWZPuRD0zkz2QI7/NYfzII6W/8hGtt
OzFFKTTkb9Yxfs5DvOsEejtxNviZxnCX9dJNLHYgE/mzWKLnMudfoE/oFahyF/XKV+RndDLFz5rE
eRoFnwJCbpXevZ12gHb36zgr7mQXYvEkz3mNEvg52tR9My3k0E67n8Exd7Ev0azT0gxwQZ/F1KaC
bVkF/1u/b+piX2YHnFsHIn5GUuaR7BU5dCup/I4HV2CLruCgZb3HzzNft+PF+uow1N3gdXVibtfD
ziI+2Zr9jPrN4WCRlLyfJPOjJpnbd2HyIE7yeTvLxdJzzmB+gAfvxSt6Y644WNjMcdw3nJ/t0u6P
JKrKg4Yw/40o+u2FylxqrUpyUuAEkueAr5+ljsq0SPLA66OC8Xo94yW0O/qCKwESIOKpEZtIK8X9
sEzmaoPNTRmOg1i2M8Kt4c5MRX1ncj9ZQ+Zqg40cDOIkSXQ2XH5XbQlrmt7vvYC55FoVLn3R8jo6
d6hi2JIvbd55ZZeZC62RXcGPrY3pOUqm5CiLMTqMbem1NzKXWVujSROA4vQcVMs5XyBBG0rPmJm5
0FrViryNOkHPSCxvxymR7FhFi1fUzFy7RwjIJ10xTPS8D2Q82G7WKTyG/NQTmMutxS2eOcia23PH
Cv1HQ2MzPRR7WIRet3/2C+CBdAmeoHV0lgVSP3GZNmHtd04zl+8oZBf0rNsx7KIfU2IACl84c58A
g7l8B/SRUBvY9vYcmtWmXTHJ47jXfq7GzGX5LPxebQPFmjP8AOEnqfSTjvlHr567LJ8yqLjfdYDN
vCshOt5PD0O4fvFr2wmNknVjEehheh6igsHvBDHympTEb8t1/S5jE9VAS2d7ruaNHmo6P+bB5HdI
Mxfia8td7IuS9Cxg8h71qVCj70R0gqNmiSTf84SelWUPwMmgJtfcwhuvnHEuvZdsg4zrQYizXpLP
Zs7vkPG6xTVea/sSw//nYWBtelmr1sgzKaIXJNw/8U36HfyuVloftXqs2gRua4HS6jBW9FIByzeU
q3vNRBfcE2QjZISuyhkUEOR2+Ldq0d+8mnbxq1C3SpQ5DiKZJ6jdnzsBsTdxyzrmyqC7+BVA9UZb
CCidORXlnQon81Jau3jdiyCE+vqTVj2NorZDJNcFsHuWfXyH2iW/jcVFrpRGMWEwLfS82PVMZnhg
734Oo8wlroadiy3ZVnoGb2/vArYk74fYhLcupdfG/PL//5noyWwni8IJe+43yw9dHlWfYxkFnmMe
vW592BPUuInWnvUso7sYIe+pbqz2W0kubEWmsgF9M2znuSAsbUtl4O+KVIffXHc2dBDHFbQS4YrY
CFOdC0HHh7Zt1A+/1p0U+szkrE3RRecwLN4tZn3aVunZcxerSsawo5sIzJmvYfKUFNv6AMFq5vWI
z1yuqlkh4AE5JnOudojYzHWhv8A98JaL6ZX56DJVJGE9S0QV4cCIjyIPTxDN8YJimItUTUaWrJya
7Vz1YkiDptsO0AbxUx1mLsCMW4sYpg0dT8aBPibx1pxyPKT6LSQXYo4GnlSKYdBDXpePpFzGc97s
t4jdt1MYkHF+vUzlaopI4waHTUDNdySU0T86Ec2naFvGGz/g7eQXczGwcB5hN9FxcvEYjd+ruByP
WoziZJs4wBkStX63GRcISwZo+Q5GkrPsiu9MDi95HvlFeC4PpoM1mIaWkXNh6/B9FEdtqmYhbuSM
r0x8FwhbKcO1rry0buSHMAmadBnDv7w2GxcHG0veg/8y9gxRv/pLowvz3sgIZXi/bz7GNPk1281c
BS25LaGcGmPOMDTdPvUEmg8pdE/7k65pcNyjZnwpR2VF2hRF8/X3f/Nyar/xN395HbY4qsC1LedO
E36/Bbi6lkFwF/aEfIPg5fYykwHp4d//sWvfxokGtznqtnpk2FD5+jGogh8yKf3OMJdKG0RheA+T
0HNr4sPSTX+pfvc8B1worYJo7gBRkRVpA10c1n59gQuMX9k9c6E0LnWIKtdhPdNaLI9QRlpPuGsO
fjGsy6URxvoFiMV6nke8yeYG6rxT7LmQI+dkj7REmiBszFnzLkpjgn+UvTEvr00V51znNO9tMBB0
nJjgaPUcHEfZ+KFQzOXPqhBuKXAfWs6NAiZigjVdQmM/eM1yFz8bLarSNdRFz7jAVg+lDPJ02WCO
+PvWrxwA1Am/7aTBc/T/4+zKmuPE1egvokpICMQr9OZux46zJy9UJgtIQhKb2H79PZ6nGW48ruLV
SdO01m85Sz3dRkAOPwwUYMysVl2Th0MFqOegdiKBoi0aLRiCpeAxpleu9OvAh6wYwTb+71/xwvRu
sWj9QiZtbTze4K/OM4AGdFbr9su+hz9/6T9i8cbxOgnkNOIKgEvMHKVvZj/vuxe3OpAj9pKB9r+/
pclcH0H+dyhRJj/3vTj994sb72pDRj/dujLqz30zC7SYoaSw7+mb7Qq+7hQnrJ1ubQmrArKOJiOC
dzufvtmwroCu8DD48bbK1me6BzXSpO41huELkdUWleZ7n7oaBNIbCrjRieBEvi8jJy5LXOh9N8gW
mubXtZrGsuxvU8AeLKO/pzDeJ3gXbbFpNiwVTGmw3GmjhiP3ZMk4j/fp9kZbcNpg0qEYimK4BdHi
Hmhjx4seePJKxPnCVt2C09K0Irik1um2dI3LZpq+V3KfOUK0BYs9X9hxMajxNkXkTplvY7ns26db
TJiINI05odMNDtMuX4aVZivzbt/xtcWEAdPNTDhhTBipxyNZBnmIONvH4Yz+NhP7x/kV6pEGbYqD
l9BF3ayvwBWFrsa+d98CwybPwqQfNZ4Oct5Jrn2Xt6Lfl45vMWCpTvUcEDneWhF+BAb7IVnJvnW4
RYBhiXurFcbcUVhKK1u8tQT62rvOxi0GLLISwC/ChpuEz3xeks7mrX3l2S+cXVsQmOFeBwDf+BuU
v+bcNF19nodeH+SkdtbktlgwHkWVLAc53BQT5NSj6nqWNd8Ztm/RYLa0ZIZF5HATdbHeB8H6ORyt
ewXG9tLobO68dWRIaRMy31AR1foCFGz9pEmr7vqSxq99yQtn2BYXlnhnoZYaDjeqhosNo89LUu2L
9raoML+YqH7mv99c2LFs6IIu02R55eF/zgjZFhUmwW0ikNbE+Sh5cj93Y3qcZg9Rw8iI9/Bnszlt
SpK3xfxaDvrnkWJbqBjEDSjIWuN465qO5j4m9ZGUqzzs2WZsixajE19CyLR3NyX7+5mLt0zZV8pp
f15HbAsVk1HdUDKgbBxbGt0FE1T3vafNoQXO5pUI4aWveP77P85lIgA2qBM07ERF51+OpOo4eey6
rLPpa2HUn/NxtkVOCaDFHB2Qx6at8j+8qsjR98wdlFzCuzLu2YUvpN4VKLNtezPwmON6LfVtWd1P
q1p1jAkSrX1zvSmGpQQUBdE1480w8blsJpl1ZbfvSIKQyr+noirSNCAz79El5L/g33AN7T5rFbaV
4XIqQhlveL7CWghyZMyO9V9t34T7NAPYFp6lYwkvgTSZbrSm9WNZVBDFG92uVj7bArSsaiT3Rd/f
xJxNq5U/u7ogP3ZN6BaglYCqPhqfdihPuc+GyqfOiX0GgmyLzGJg0gIZsLibl0uf9SW/azV9pSL4
wiG6RTdVg1OTarm7wWkOvhDVjRIrs7HRYab59Cjhy33i9b6OJxx7/70yCxujtAxs5c1Eq8xZWPEs
FrXcFQSxLdopJakBxWrxN89K9w0FEXIZQxDG9s3wZsuyJR1daDELPURyH4tFF+dwnKtXDoQ/Vy7Y
Fu4Eh1g/Bmnob0O0MJe5SbA8gcBCCWAFbjKT0H3qFrA7//ccRLwXAOOS/gZ3GpE5CK9ktFjsKzW1
F66BLfYpjk0ward2NxIvxXsJo6tb3djwNIhFzK98R4o3/f+yLNtioAIXWL+Kcrqlcx3mcAMr84Xa
4M1EvTrotCpPDpXnTEwhBfoZWeuu5IBtEVLQRSaDjvvwyueiOa6QlD0G8z58BNsipDo4s7XzOobX
oKxYVqwcXpjhvooS+A7/nvOpjtBa5Hh4XdU2A/oVAtm/d22LLT4q7lgMqy08Oo0dycRgTTYA3rXv
4c+B2D+CCrus4+gSOt7SdUIowcBjurU6mV9p1r2wWLcwoEXKuEyiGGJVY+WLrO1ddV/ahN3MLNgr
Uerzq/5psW4uYx3QhswG9fE5lr/RK8rlUFevDM/fKfWfHr7Zy5XpIHlb9t2tCqcqxcBHC4R20Duo
IMZ3jErRXArYFd1NizL5UDbmREZTHJkz5te+GdpUthJdGz9hlm7cgEQgxPe4aL/vevQWMaTpPA92
6cdbEM6QOnmnkn2kJiCm/r2sVLtCUywaEMUY/XZOHti4Dy3ItnChiQMyaeE2gSZO8ITa5/eo3KfV
xLbmisZWRe3KDnsBgt5x4iSaFfqvfUO9uZchfw3J02Vtn8WHv/fzEw2GnVt4CxSq68n6QVTh1aQG
Ad18ZCZ9JTt+YWttlbGKkM21XUocPQawhqSZ8miyn/eNyHbbwoKjigo8u/QS+MPe9nkV78OUsC24
cS0TxUIn9c1b+5UZfpOM7AOssS16inkSNAVcxa+VX96nUfAx8fqVWPGFGGULnZIuhmntEJBryVp/
CVZEDlHTiAfjCT+ALbN+2DX2WxAV2mbWrUlBrlFXZYUuHkD++rjv0ZuLsEfpXUGsLbwWqf2lennw
UF585TR+YTluQVQqmBceT4JcZ738IknyZemKfcRztlWrCoomLm2JISlt89Aayg+QjIyP+wZlE9li
e2IdUrx4a5q3UrRQmUv718SqXhqVzUbqIJmp2oKTK4xWHkvmL37ZR9JiW2GqtKhTIzQeLWaZC8a/
lzHZp1PMtj6FrotGKLJHeG2G1nDqfgRIk/YtlC10SrNGlFIwco2F/mDr5pNw9pWI5oXR3uKm5ERH
yzu8NlvDu1Gm567n+/KfLWiqg9xMAq8NjEj13XXLVdj4ldLRSy+92ZRwrKNjHWI8qNNHMeSzkadd
K3uLl2KFClpEvs8nif5E9JotzfLKYfjSSz///R+hKV1slHYSw9Gp8tHWOpOs3pfHbpFS5eIrDn0c
c+vJ2GTCzOthrfrXNAheevHNhlzBn5i8VhQiZeWHKlgmaHwvO5PLLTKqqujESCfpNfXFVzWmX4We
993IW2SUF+00s/F517TFg51kHluyb2lvYVHGVWk/TlgmhUc+N5TSZmORHHatwS0uqk5LvZTEu1sn
G3kBuZUdvGKv5cIvzOYWFlUD8k4CE2LDp/7rWHfHufH7tGUZ2+xLIVapnF410IZMZMxEfzXTvC92
20KSlKRxEZQmBCQ1gHuJP6+T2fnozc60ai6kGAN1o5ALiVQ291/3zeTmnkyoM2kx48EgdeCAdbnx
Yl9csoUicQG1c9H69TrykWUq7uZbRcp+362wxSLNAdUFD1N1G72CkXL9o43bfSAqthXEgg22TmSh
7A0bCAAqAigtyxaVDvtmc4tGAg18nDTp69uoq/USl3AhjMe9JZ0tHGkudZ/yXrsbjLa/daz50SXT
Ps4r24KRYFBvajPb9QqmfpwtdCQZlfucqRDr/fv6WVs3UpWY9WpYc4hM8ZGx6rWywgtnyhZ/1ApD
OkC77S1g+muxdpBRN3xnGks3u5P0QjgHd+mrH+a5znmnEpoRNe6TXmVbDFIxShxWYVffioB/C2Z7
r4jaGeHTzdU51wHpwjKx6CQXzd3a9POJwbD98N/Hy3Oy/YdizlYUa+pJrwHBdreladz3SUfkHWyD
5ftyTF+TyX9pZjfVGtEIFomV2ds6Ld9qZd5QSXZhStgWhARDZVKEoBnfUgeZ86hJyJ3mrX8lRfl7
iP8wOFsAUjJwNc9TbW+19DBUnk17Yi5aTmW9hDnl0ZiXrSNFFsph+LjGYj1PWMPfp2AavqAtUH6h
uN+LA2R/i7Meq/j73KHEEYddZc96htQ+BCbC4kgJ7w6l7OPT2nP7ysS+MOpbgBOrfDCkGPcrmk8H
6FnprJv1PnlbtsU3LUwuPJp4dRN+zZRpznp4jQ/49+3zp0F/Xqn/iHEVHH2GNHTuJgMcwbkEGvoQ
lM4nFwWYTJMPEE/gOVFt9zhBFOcCyGvQ5EFQzPmYltGx1xGqgnxQwYHWIlQZKB39B1aH5FaUozxX
5UgOWgEblIBJ/sW3InkASR1Ecpmm3aEIF0xM+BzVWBaFnyZfVCdOefemo2gvGzh43D279N6Ktn2t
f/HSXG3u+KKXWrU9hjM2P7spvRG/T18Bpjb/HsxkbVJvm94hLInIUzsOc0aHNNnX29xCuuQwwue9
xHtDW+Ehnr7onUBmGCj++71TyQrkB2AnFXF5APnxK8w19oHH2RbM5TS01goe6Fs7d+/TqoDsTPHK
ifHCRG6RXDoJaA0SYXVr1KSzQXTqDHGLfWR5toVyGTontqmb+rYGLXszJ24+mrBoDv99E7z07hsY
M2BKPC2qVN5ilTxAawlQk3pfDLvFcsG2mJl6TeQNuMi/iqD7uIbRviW4hXI1I9QRAynlDUP/NglQ
0UzMvE8xEpJC/16FRkkXQeZD3krkJNli0B5rSrWvALHFcAGJHiaBmYJrpIJvekDFBzyZnQf0VtGr
HEywlOsQXNkiP9PS3aJ6H7KNbZFbsq5gueSQyg9dr2B1Le9aw+K3+xbhJlbog6WOKzFWgPz2D8TC
ZFL1zb5WKt1it6DHziGG0JQ3S6v54BtLMluuu9IduoVpMQufesj7oNsZyuIIDuSSG2N31QroFqVl
GQSbAlRjb6YO5qOjhcjABnu/Z8zpFqe1Do1YZ+yiK6pWwx0X63owHd3XYqZbUavFian2VSiuwwoP
ToPGzIWYdB98DVpHmx1aLVGroMJz7WBilDvFWearMdhVyaNbXSvrulBP8Be89mGq8z5cD3Nb7cP1
0S1gaimTPkziRVwDB/NsFSXfeDPsUxunW8hU30HPByKZ4ioDVj0UAfsWxEO7czVuNqkYwroVBLIB
caXeF45Nx5qvr7Gv/pyQ0C1eSlR1162siK8gVUanBOZdVyCo2gPkx8d907qFTbVNGOi5IvF1mH14
CFu6fEjnLv3039vp76Ty/wNY+n/IqXVtGcwvk2uX9DT5Bu5B8n6qU5JVqwyh2a1cHjMYr4xtod/C
hJONWFrL+6WKxqcBOow/h74d61PEfXko6pqduOqndwktyGOEYPUko4J8DE2qz2O8prmHnusdKAFQ
j10h3fjfP+LPwQDd4nV4NYbR2Gp+5cw0Dw1x7E3vYki57Hv8ppAQkADQmSLm12gqvrSBew+L3l0B
Ad2ivcIAS+Y5lrkGNRTSV9HOeRmnr0XqL63OzXljRTonSTvzK9Q5DGifbbzmNO7Cd6Ec7a7AgG4V
rgbK5QzMO0exoly+Ci+WY1JXr5Xl/gxnpVvMlyNkKKxJ16tET/ydbsv5Dt7vc5m3Pu1ZTiCRX6OC
SZv8v6f6eUr/tBs2hwWan350a8uvUyrSAzity7ligT5A0kSeLMKUH//9PX+X5P/wRVuAFglXPagJ
/SFa+3B87yKhurzpbHgQdWdyZ6YmWxh370vDSXQYZg578jp0HjPYd12cpc+4W9rx6C7WKvos+Vx+
0HpJnwD96l0WtSPDfjQEyI11QvsPAs3PQe2TIHX1qIagPEOBa/pQQ1DlztsOVgyktPENZYOPq4rK
o6ucPhsQaro6E2wMzykcwc4tC+zHmrng3tXxMGU8YSpztew/lxSKda8Mzp8nYQsis5DgrGVbrFfr
bXjkoZ2PiXzNK+yFGd6CyFg3dqhd6PiqsKvPECJQJ24idzS6a971clGvdKj+5iD9aYY3p0a19Kq1
aYOrIagbcteYqT0gf3u2FRa9PALjZD9DqqD9AXIEP2pa/QqpjrLQLHUm0Qg599UidnXi6P+heaI2
1CVww9ferT97qNJkhcHQ7pquLaAnaB20/6KOXiMff5tNVvfDK+f6C3O1xfOwoNQqrhG8k8DCvszK
LidkgpPTGom8I+m6b8FtpYCgIxzLsGgppkqzPCiGs0124rXp/6H/4BAAJdYkvGIvJb/hHFycul6T
v/578J/xWH9aZZsj3vsF8lw+jK68TtNPCRnmK1OxuY9U4o59WbrT1IjlmkRiOv/3N75w2W4RgR0Z
l3jUbXRVKL9eIyzVgwALb1dKRbfSYGHVLtU6mOjaplF3ldaGWSfD9P2+d98UahYXM7Jwxq52na3N
Ojiz5+Uk6Mf/fjxoLi9cuVuBMBS8m1qiZHx1JK7KKK/UumDZOsKCiGYphE7Iu3Ua4/6nRB07tRkc
52coDVA1wRs+k4JyGOqtsFJVTVbQ3qr4bYnm4ljnXR/6sYJsMPyL+2x1/RLqHCYLdfRp+HsLZsOM
Nurv0rdpOWdoI/j1QcWalz8gZqBRmprLsWUwfV6Nsg9UTvWxW1J6LpeIB8eeOFwW8+jlxYDoK44V
uA1fhqLtzmjj31O9KJmVFnqnY2M5ySNT8QPkGyEMF1a4gNMBFLgL/Pr4fQ1twadQkiI6kFVWU+YL
XZ1kGv4uZbD+LJ4ldmo/qKwl6fC5SObiwcE05quBLfBjW1lyqpJ4PU1rYdTvpV86l9VzXBePHeQz
vhghSHCuwNKuHxPfY3lkPaI/g0UuVZBpFraPqdTdoTdEZVBnwRwvGqaxnecGuS5r72Uoq5/StU2m
4/p9o9foPsVvMJmohjmv+7A4xIFWuVbePCXdnFQZ7drk1GA63xJIzIwPaV3M8Krnlj/WvCweA/iO
XWpvwiDzMoQ23FoX/WXVM23eA44NCePKpF8CBUk3kZQxhcUA/RiVkvwoIvo7XrS7Nkp2n6C+XboM
dCQic+DH9AEIbn4wTd8fumjwJyXKHhAQGRQoJicQFOzGvvnU9DUVOa2rWd66KqX+MlUwcH5Mgxkg
fOjIt9NFdcXMPrauaZNj4Cw+7xc+P9ehI6vzMYnNpZVxeIcJcHhLqwCuv2umEsIwzYTqz5DJBLqd
n4pSTFAe63W6VEccm04NeWBrYe9DgY9mTLoxX7uSvJWmJBHMCS09FaUzZQZueuSDw9BPrrwbdC2r
Rzv77iSx3u/rpZtOnjX9/eSSJjnYXrKMIymxB1ubrnlKtKjJiffwiT/ZlLL4pPicdsWhMStqAhmK
6K55tEngxRveFm31ybZtTB6dCNchzgpEjiS3ldWtxpu0dXBG8ZCuNpcWraRrHFlfnygceroTCLQl
+z4Oo1zfBoUV8iwB22++0HHRU3jPHKNTm1F0LEaYFIyjvaeU1Ox+RmNK/pBrGcr7UPb4rwZjwp9q
p0iQLZgMfqokt/GJ9V0qLpMtOpFbUgBgljWkdjwf+yUVb6BInpZfE2BjuxOQ7tDlEQ4fOKzGBRAl
mOZoKJ6KEYT8E8De8XSq2iaSvyDy1aOXh+RsLB8bhoV4Fn4c46tzjWpQEDQS9Yam9OhyD+uqxrda
+PKouqBAU7ct2xGm7ek0xZ9rxljztV24bp5EZDgiFgKv7sfIhw27rDZK5t8wZAtGsC0n2d7baA7K
O2YgxXAIK6WquyGumuEXS+Ha/kYQ2PB+1V06iwtjXAYfSxM1CCBdn8wCiAzFolwkU1N8wqesf9u0
HBZk2cQCYR9kQnp/huRi7I+R6Yn9UCfR7N8kIdY1ZIFNkBxbGi/NZ+hreY5Ms66wjr0h6bnRPm3f
rKwcqkuqlGm/kFVQ+NtGTV+G+di1xMOTPR5YfJdAgsD+7Ar1zCdxYJWcVQhtkks9m6W8NYBchpe4
ShG5A8c91+vdnJpxKnPNOVxKBjJHz6erh6HIZ/jhueHU+LZh9xSn0cKPTrpCXbUEperzGMUxFIBi
m8Y0s3aCTVEGKh1gOzXOCnM34zeppw7cI3cs0qLndyAs8/orbLv65FqN0HeXXcXrcz3h/x/surri
CDVQ0T4V1PWkzlSoqbsgjIHD4IHbkdQXEA7lbE9rKnp7v9SYmIcgjtANzErtTXzGRQTeQJhKOdxN
zk/2V6JhMnWhDtTITEK4osz6Lu66Q9PrOvy5dmPgzwYS+bPKui4ZlyyueHAo+xCeiTkxrvXfHU1m
8tbWVluV4aSRJXSmQtKWKFPFKCP1darImq2hwwWVciOLv8DknYJ3SRuG/mqhzDOfI1Mn4j7U4Sh+
KAcviY8DJI3sScVsKL6wsJvoG5NE7fAuUlikv0cajMldhfZtSyChT8Por4jQobswuAyQW2/H2WYc
iP/2VzKO41JlbKSs+5xQeLqfnARs+o0eSDzfTy1DcpTVYyn0dz/4In0QYd1XX2dshLHKomTqi49i
kUVwUsVE4xNNlrm8lyAQBHnLlpBXB0MjBum9YArOuvMtv03oYsvvqB3RugV7CTrf/aGArxHqLASX
CfmxVp7IA77IaH143hz9khcRWkFTRi3tSHKkccj1vaQhWHr5CkWO8edq2l5/V5ar4fuwyiBBegbH
ho/CCV19YA4okV++lmxxh04EseenWDLUk47D0ITiHgpypnui8ILqq4uBHp6YcnBJh/biq3Zm5aVJ
C7n8MoCr43qQnEXFEcTP1Ej4TcQNn7N4NZLHEEYG6zjKBtoE4z0VrSwyC6/JBLdtUfQQwo27oePh
EbiAWPSHilnuonPix8F/7SWEdPgZbqogL2dLBKTcN+V5Oyx57Ec0y81SgAiWicWWY5zFNoTZAWhA
cj7Dts31+lyAF1CGBxmnIrBXlOc9e6IjxAOnnM1p3H5XxvqmyZgOK3l11bOoVB7JsDZrVosp0eAu
jc0aH8Q42KTKU/QkyVnZQDcaanVM8TuITC76kgQ2HH9z0sTJeaIyaM4VSk/iwNe4gw9pYhQCpln2
FZen0CVFWaMpAw+1Y6zGdTnX8aTp16CobH+cvYh+qzWx4a/EjExfmjlER45GNK8Had/SYOYki3Wo
onONcEPc0pKS+dIHXMzLha8huwqoXi+4ryejT0UXjOSjZbpcj3EaFFydSzprOBz1wRj+EIaSSxSF
kToLjvv7CAXuno95Oq7wg5EVCSlcJRdoBeWo0lGgidqpeFua0oI1bsaxBQGCLXeB7+yxnDzkahsP
hcMRGgLnFGFU9w1tXADX8JNZL+46nU5tmlV2TpOjYALIp2wVJLV3EyJLnBpSSZ+lUMB8EsBg2TZD
VDVF9rzogdJ3IaxFy+DEEtLOVxM7qZ6CsIeEXcQpRbiGrQv3K1ABbVr9VQas7S5CJtdQRO6uohCY
wgmbuq9Tk0KdrO1XLQ8qWai442HfCfxbb4MenhmEy79gZw3+xTpWQXVFZB2zL0OHm+sRID9D3xXN
SvQdHESwAGPgE9DYGBQfzHnughZvInS0+gvmb9ZPa8z7a9Qb+RNNJ1yGqlgvpePT7yTpK99n02jH
5i2DLre/T5pqUY8MtCT+uMwo7r5fGGC4F+AUjayysa445KlrtiwnV+je/UrDMOCnuhyI+Br5xE/v
uQfQ+31Rmq74ofCuiHd0kqzVt2JIgpgAMLxW8eNqUuVAnazrgeCXkdhmFaklyBV9tGD/dv04hzkq
tnLJHImS8k6gvn1SswPiCfpNjTxTPSY9zopZq8ci9mWAiBLW2W0MWINMDSAjx1EI2n3gMWnHMCfS
dMF771rZTEc0JgreXJ49pM5pInBVD0kh0irvUhswBGcrT34WkGBjbR7DZIY8xOPE5R2dV+4yCp3r
82oi9T5RpmwQ6ifI405OuUiKbCKwInsTic42VaaVMO0DLXTtwszHi49xPwcd7TFxQanWN1AsrbzL
VbMsGf4eAFxV88o/9bggcPwBSFt0c1b20h7Y0s3NT14swRN8XpC9G8js3SzC9GHFiUa7FfW6KCg/
YNVC/zSBrOV01wsE0RmoZAt5CIdWoBlbpDwt7+NYgI+W6xE2D0c8uL5oCBnMH6qkSaf5TZuGTft2
cvB7OtQepuRPCBQkAZVSL0N5CgyJk3cellPxyXaxF09d2lTTufdJcR+JAbThlJdnhFylBvWE6NSc
AcFm4eOKMBAW2xTryh07cIz79m7kjjctIurn+l4VjgE83lQ7/u4nNSR/TZBa+DTFVPxCcorD7JQu
BkLDIy1mf2ggNfpzidMxl2glnoYeWjNF3omijGyOw4eNy1FNIPC058ijktHelaaB4QQS/FSLQ+Th
sPahgiPeNBzQkR3a8hBEq2BwAvAd9W952k/0bRRXwVfZTgJwmRKZgcjZYqUWn5AZQ0/E66a0UOeZ
oiVJchV0McxzDEqrET9UkR0g3jWkw5tqZuR7z2BI1eSzChQtDnRsgjDJjAIT4AucQ4PpELDZep3p
dSrGN+08qVlmQ4FI1qPdRWp67OeyaL4J2YjpqLEj+DuBH+GvaZtMvM7R8hkOqm0Wn0W9cHDlCeJx
zRsLVVyKdLepx+8ODI3wvAhaoHeWzEEXfMIha+IOuWugl+NahVALhEkwnSOetfAo8+dYV7x6s8wd
Y5fJp8L/gttyaatsKA3aLf2KzgR/33Olu3sDWUyaQgXQ4yYtCIOHkXa4HlEjuMZ1rXNkQE14FJPn
B8tKRg+dJvNXOYngnFAaPVq/BMEhgI3QGbV39qsFq7o5DapVb7BW4lskdIom1LAE+TA27M6wZfyg
5ti99wnXcwY9sxTpGgqZQxaiW7RkBHJBLv0QR9GMNoRtfjHVswmldUBO2m5es7lM4ycxIsVCSAIZ
uhBp4VnipAUUbY1A4Zv02551OOHnYmVX6Ux3w+7q4Y+yzhqF7nS905DWyONhHRB9T+OFkwEBytzx
LFiEyYGi7s6qGctDyNf+0jP+bPZUTFclcUCJcHR5Yxx/E4Yo2IRVoxCwARgnoqKD+v1KjknfhRk0
+XQuKJtyXvbuPI5R87UfexxaUBY7qCIJj9CiihEi2CRjYvrcDalGWhYhcBqQcq91T46VwpnhabLm
eoinTLgoRZkfBY9BxZ9YNQ5YcgC+46AojgHqJxRjEBSnQZMOGZMb7pZg/jFETYyosUTCZhK8j3R6
zsO5LzD+JQ373OihvQmECMgCIv+7bePwY1Pj+IhkMH6tXT/lbdTFb+OuUR8VU8WdKbviqkRrcZ60
PZx52jg3KiyPi2RQbwljUx6BGkfYVKVtcAHT2B+WViGkgyHG8M0vCqZYBeDTCjiRD2CNodsUs/Ik
CmouukEQCODdvEY5D0wB0T6kzQuwR2dgvOIbhX9Ek3EcDefSjTHJEsYGmO4WkTCQr+LzX1HbIQBG
chu9hW2NRPqfzM0vgCfJpY+C5V0E4ufZlcmoQXlYMWil5IdSteRYs7b5YcdJ3Hwc9+/LuaFY+VSi
mRKjklxhMZxaXkJ3WzXRhavSHCGWjYXeGXupZbf8j6PrWo5U16JfRJUIQvBK6GC7nY8nvFCeJBGF
BCh9/V2+b6dqzgR3g7T3iqjcKnd7mlHeJSqiOvGXT3P/NJQp/y7tmFeJiea5TUUsP6alc/40zsOW
3/VEjqd+3vOjibNpeaOcry9rNtHPLl77f4a76FnbHINZWRT/BTS9pjfYcMWTQbv01SaijCqH5IkG
xnTMAH485LkHCfS54xxUlzwA5moGwbvzQDsHX+c6EVGjuMlfujLmopUkimzFyDjEzSrRFFkVm/Ea
0NFwLM2I66tFyZOPf2yzw71c9ZMn93HGwv6R0B2R+yU1Ud9O2GO2Ftt6llVbKMVjGhi/pXE+Hq0F
kAcQafa/CfHzD5TKi1seIewN3x1WRKyVBngC7smo3Vmh35CihoxPfaDq5F/XD+NaE8xQaGNLXA5J
6Z6JCiVF2zOPMWLuYTju/JFMulriQvFHsGHr+Bgw/vJ23DP+hFzOpWwCV1/ryIT5oi5w1X/muWNX
6PzkKckj/a/biQ7APG13B22vYNWCWZXWeDoGXk9EHkOdQHT+lDKL18iamawNiylCACYdWfSoOcp0
pVlZIhh2Y+sMH+eQquvEcPu185yqr1DytccEOdMXkagtv0V6L/4Q1i+izkeNgTYe3PyDrBnDUwwG
gLQQxGBMYfhWZTsVfv+JGW/71oWy+yuVTmkVFxFH05vNMBqLYzFQgztsmbU3pTnwsmzkey/t8YhD
If7USti/GrTcsy1gHqwIGfFMRjbsN2vL/M4KLn7n005/YWRj3xYyM+xkfDHRvUf6+T/RYX6rkjXz
Q8MxJz2asIlQZy4t72O+JTjM9y15HdE+iXJyPP+iCmbi9wkmEFGrYUm2U+e2sJz4lhl5zWM536n4
CwJh+MvKCn/EsmPunAFqTEpMdQonBPvWFzybGk4PCI0TmAxofVhl5ONOyYisULbCkPa8OYaTrchw
/j2HcHTRd4ep7o5qt7cjwu3yJhAHxBXZR2PZQuCxvyEmESn6JHMFRRVNx8uXAK71AsQDuxkORdIB
GCom+aB2QlTNFh9BmatwXgip8uSb4Gv5FBIn32WMVLEmsL3TdYbGH93sCo3dB64Dt6m3CZ18v/cd
QWyOFFvWRn5eXtM9i35GcmZnqYu9vz9UivEPZXDjdvG27z/Qr5aahmCffbEI0/w7hHEaL5DYhaPW
DtDeKZ9h24QhYpp/TJBDP8F8tTyuDK6dtqNS6BaYRW7qBTsIv+NA5Y8Lfkd5l0BitJxTFudDk+Va
4nsiveK1K4he2zyHxrgWhAnsHNB87M2us/SltB5fKP5soSomlvBEZmiXK4nLAmUeqcOVJRGWudxb
PtjPnm6brpSfwGfkKivOJNM7ABTvMYRnm4UK2fSjZQBnuWhE4qPQ9qnj8q4PE97UEVKN5IrPject
Tffh2pdg+Oyyx+Sa4KP7jA4L6H3CYHIrUzgTTh1ZN39l4yiz61Jm7Ls+pBmfWd4nS3WMYcELgZst
V1eAB2Js0UtuzCVEzuR1dszFfSech7MEPSWAtXNj4ifMXn7HlmB2URfGkR4r3GBs06n06/5NOlmW
F77z8VvWE7G+lHssohfm48TXGNClO0fbioz20bP4+TDL8DnuAYs07T3gTES6jOBW4iz+PQmGCQQx
Pxtv432FCJtonR4oXc3ojp3WENf0qmdP6xCZX3o/eiR0jbJsseEBWIG1Z51QBCWmT2qGtGHhGFAA
WXgjmiXHZKCxmMlTUVpx1rBbsmrsafQ7GMZuQCSK/OxT5a/gQObhd7pq8mo0n7EL6W5+WAna7J6Z
SMkVEOSzmGz6FHMS7pAMh09WeglvpU46BrBxmUV6XjYHyerSH/zHWk5+qEicmiu6LoesTnrHzyFB
gv33HYUELVGbxoAv7cOaDRm2dOsW1VBHOTlHDF3mat2SssHUqyW06/JYz8qbEVfygcWsWsekaCWA
yrKaZYyCEJOJ9ZbExbBXGybLucrSeX8VCwIfcLrY+SzjKfwR6QFWeBIIeH1cE6P3tixh972jCkc/
UN4C0wXtUfWN+SnCsEYShcCRaqd9JhqXB2naJCvL4TLmpMhroKPpfEIc02ybheR9WVsOI3++2Ryc
h8+9rHL0RpoqJhYnapot5SMtIldHWdH/duk4GuwYPTGngWjJWpxZmHmI56c8Wcqhikp0oWBzQAhf
xYWc92tYVq+aRXpRVNNk5NzMChI2RLiv45Udaf4E3Jo2w5Tyx6LL8JwkPfvI9wR4VYE1t0L0RTd/
8GhHLvLoygmj3lD+v5YrG8aGgm78+lEgAqlseXBV2Tjdz+myBFLNWzq1jtL5R3eIHQWiB5Z+sc3g
WUypXw8t/U9KDgpn/QwCobYaI3d79D1OAkibCvIskC7/PoUwIoOrW8fXaEQd06MqUCeDZd0i6EOC
mkBbZRc5oKOQKK9n6YDi1njx2FJtK9LjK1Bp/lVy5Y8GmD7ugeQA/lftK1n3K+ET++SlGJd/IV3t
UGG9BFpAVokPaZGG33c6HZJ6WbIFetxOROFZ5bwbz1pGRmFC3ssHaPX35+5AeFqbL31RND1Ea3vj
WDmGWneKvzo4O0ztkbHwDmZN/11j5lGaMsTDhU7xcMY9j5uJq/luBi4GkxO2xi9mwYin3uKZQlid
n+i9UFZsd75n+QpCDTjD5eDl7Npp8NOnAtjdctn1322Wmx+IhPV/PBabOwDweOpS796R3gSv4ASz
TnEaO5U9HVhtrni1etv4NFNTvWgYlrDdTCxFdFEabe+xzPb8nM9yWq9fEnlfgxywj0sGXcA9CKyl
/OldiMHGaUzfODD0/Hddtf+tg0j4yRITvw8c7BjvVXyFciG/P2zc/cHCQ7ezC1/18mBK/N8913gK
eOFiyGfSlYEYzhX23k76B5oD+DPwirwX1j4lHc2amWajuWBAkNWQeNTUxmr/U0q3mRvvwBG2S87D
/YiGtmuhUv2w25meBSnCWgOWQw5a4dGm1KhudleJLxoAKXJ0rzPbcMFhmuu3anaZBuwAuBQljjBK
nCGvT/4IBVKlMhHImb0fzD+U98Y9jnozVpL33YeflGN4vDYmGx5pg4PHqv1GI9f/m7MSQzBF4jtF
l0IGloXx3t7WfVHyIvdifHORAMkJ09h/DlcbLuMt9AAwXQYiWBULGtLL+NVHKRISRURasyayjQm4
sgFnDA66FJNhWgjWpgnhd2E9lpNN8dfHZBenrZfA/MoRl8wMkqdaWCFOgIVR5WuZ6VVzAFl7HccS
mxhiNkG9a9Ld1l5i5DWj2z/NMKqm05TiVommuVqLJJy6Hgl/4Kx4h47RMrlYtpgP5o4DpcQaZwgc
J+xmZ7ZeUt8tGbidPn/CBga+G6RZvUxUAwToePpjm3pz2mfOX6AcKJo9Z7ZxK7XfjmjzTQLK+VWx
aHqaUZdSA+aUF8G66ANvO+SiBBn6FdCw+Hx0mrR2A4CAu5Cfp/QY8Qb1HdaSAoVo9Tz3eC/nsGCE
8/B75FZ8xrGC/ZIWEqtbfzzqGXrPosPcW8egti7JBgyAaN7fjnRJKkCiDivnjrBEpzNdoeEKmctl
ljZ+Vq8GqpAmSWGloo7Ryyw7d8likLHL4v0Dlg1/cngjng2N+gskSfQ6TV8ls9EczkgdmR72iZbt
oobfC6xsNX4rTFmr7vrqkGNsKy9738jSlc/jQMmH7WXSgJgkTwB1p8e1n+PfeNjTJmRC1mlquq5x
koDl4AmvZCoIGqpD13ajGT5TDswwnQm/bH0sGsbDhlM8ij4hN+sAaPafsc/nM2pTi5MpoMfCc5H9
YbAeHqINKeDBZsjZ9CJYv5+ASIMW7ZxrUs2OM9s9i6q+M78QtQdoZjjCVcnsDwbuv4rb/BU2Xd8c
iBV4dAM4Kwuc/p1wws6gfZOmj1x5LUodPW5WfearXNtRCbArvCvR8AlqDyvIgNtyYNk7kIXtDNBq
vEP9tzhBdKhwkfvhb5Lt8gIcMn+Z9P6+san/mEiOWrYDMwAcSluHeLZxvEdyavEaTz1rggYecYry
cq5GocukktLPld8Zabol/g1f2YbP09AmlHqGfkX4nLULXLu6hpJlqUpLja0F1BMClz2sC40aIWtS
Dt3fLup/JANSxD6FXVKHpFBGljxrObod60MEMadnux+4CMc8Ah/zrPxA+MN8bEkanXwOaxVQqX3n
geIFmKn5ZkLplgvGNu/eAKUOEmSV11n5n9hM9puOXoon1Doz1cq48Ppf79Owj5WzI10bsQmV3EKJ
OOXPoldE3uHjhl2dJlASgObWq3hKEBWfPgQ9j03GzZx882kc1F0yxjPoxnS3Qr2WsJRpXHsmxi1J
JhXb/8pDC/W3iGyufLWsfawh58UvYNpA4KWtkD59iPrIBg5M18flz2OfMENnrOCPoD/HuNVm6f7v
RhzahO37u7BHP1d2K3TUdkYNvgaoyzBaovYddSvVgpJZaEhXmYhPr8YMnFcXZfn02PNOfWChXDEj
TThu5rqfgv8gyAbXL2VfWHFCsFVM6nJS6w2gSgI5w9iN6z8D9d7yvg7UL68xAv91Xfa4+B3aP6we
qh4v6/Agt1XNdRkjYRN7J2isrMK1vCxPy74HfNI8AK2tRg/Aup5srEE1pBkkM3dlmWb+AX7Pjn/f
I+mLJ0xbpP/wloa1Cke22o9+UXiYkgTUU9ym3iY/QLwW8fMIkIX/E4j/+3cwKLERMQehet8YSgps
sxIIw1XqI05rIE0hesbos/N2K0T0Xlo8Jci/zUahCIQJPRu7iitKVcWjo1/Q6Lb3wI13apDsXBei
ONzbLkDONP0G1VNUMQmhL7S0cnczaF/SkeNfbFco+FrweTKjD24SqAva8g7SB9z7u27RXRwd30ca
LfZvCUipSBCcp51eMI8hy9XVCtc6MGVcTz3IPxSe82/pEIERRz5IWkTXeRVbMTfDCrnZ3ZRAcjT+
v8++u5WezvEFeh/tr5uOtlk2bJuL6XFz2pVnJoZiVVfUR3GMRSjdDT8zc8y8tiSFW5YvB5imZp6R
gvufALSVvjhUIqyqcRs78g5hGRShPlUeB/qIIo/yAGmdQKFBMnxCpqIdBANrFUXcPWxxytL5Hjsp
tt1qSRCW9od6Sul2Sk3eB8h/hARkcQ9jL5f65HoDDOwgPJ9uCnzY9BsE1hK+bTiw6L8h3gmIybyf
bE8uBDbQbMaswKCVA7c1RiU27mTui7gNcb4s2J3EHu1IMA1xBLThPOPL5NMV5wkWONTcySR8J9yw
tUm3vejHV5AF3srHgiRsJg3SR1T4lcc8d58TO8QIhtvn0y8HROBQpz5NuTitRe/UWm8JDerGAwhs
5E3ncBU7wAPzOXx551/XgK5BEPBmVzX4UI7NCHGSBKbQAf6ECsmJyT/g/SNr8fZNhWmK3esbVOnT
cospVjN5wl3KCjT/HhT7iU9xTuCTnqf1F17mIbuRPelVpWxqs1M87AJv/4iK1trEW4H8kb38xwXp
Pw3mH7eD5xK02Go0Z5YzP68ZD9Nrl2+4rgNBjRUOk3y4gtya6dtY9Ef3ZMlk9lu0Qp16h6AKtKd1
m54baNZpO+Bxw2xiVPFHlMNYVi4dFF5RjrECI6Pao48ZZ7Zs8fNPR9tDGj3BP1+kbZyTcDx2GQCd
T8pDvv6E4iv5o1IXCkALIFABa9sie6AgqbFzgNpIz12uIbiKZTm9FmtfokHM5STPGzORRCNOIJu+
C4hsjqcS64WvQYwydRMS1cMnn+L9bdcSJHCVHi6sSa0EJMUfVu42bcuYuK3C/hCevJQ2yMrA4BHq
YQD++hxB9UJPoJhRzDKknnoMJE7dq0Qdru66qRMXZMYJsJLCoy8HLw/cnDJxr4pHNvtGbE7cJ0G9
ddz4Aws5wFHjP1wSG43hGLGNP0xcyvNuoVhLec6uZboD9qPQltbJOKHgp0gIXiUAGQNe9J4BwS7R
olGXuMdCIyVUABUNgiFCHw9A8t6NFCjROkUTEuiH6XnLCpU/bZh2MbSI/XBgC4f5bhx7Fq45PO5X
yNfz37R0RLQQbJDvSc7MG8c3i+hBqzwyW+ccalBG9KuGRoD9yYHN/+o6vC0XNy52aZCDAGSQEYyC
Vwb2PbuDKMG8ZH3mAfLPS4GyJUrMox2jYbwfRiExbaTz8ZmtZeoeiSvXn+Dy3J+5Y/NYl2snskoe
WQZWj8MnEkG9WtuyM0U9mEHMuDjQpAKYEf95YBIG1YQvi1d9iKbbOhV5u/DZnGnB3ICseQsYgny9
yDIpwYb4Vf8Udg/wXIFOx11hVs4AhSbjR7IZ+XcCUfgHCcgyvIWMqp8+gu3gZUAVUnev9RghY9hH
pjx1YMh1C+FkWJty2WYMJjYVyyP1iEOrlx4gygmeryF6zaHvgNkrjPoXKLkvnfEXXL9VzskDiL4T
Kyi7kRPdgYnhQ1rb/oACjvq0lKjwKtIRFyol3RMAXHi9Kuhdx+0fuqV43ApIWTBskfIox2ahfo7P
0aqj5DuRnVQfeKuY/fI/AOCyCgWiTyVgbF3hi5vZ361cx199LFWMZygc4oQczjW/h4YMV3W/wfeV
l6NidYji5AKB0rDBWwlgYd/k+mLyRAHc1JAq9M88kRl/BVCVvwKCHfmffMNOQY7BfJfIbnyBxdQt
dZzjfIBl6thw9kfHFL1ynF0vWec4qxkztGhzJ0bITpmKsv7eTms6fRuzdcFxyUVELxYLGLuUBSCj
E8sBj5yg8OqPhhMLicrsC3h3KFfQ+LBpIP5N4VedrtA3k+FcYtlS+K1F+wDiNlLOVfI+O4C77jwl
c0ibEca9Z76jRaDNoErCcxVmO9cCJbWAZ21SQrhSIRieySfhR9H9nOg00AcAQqYr6nztiqwCiBRU
m6qc0VvBMRo/oZtKX2fZpxlIaK1wLh1Dud3thbfv6xYUyoZpsomqVDNYBwmK8zz7g1/ZjJP+Yvyx
WZQxQsAHggPn0P3qN7SfQz5KxjeJWwmi9iXz+PH4CqDyOw2HzFpbrhn+GcYa3djQ46fIeySg5ke3
vJXOsndS5uW3ROFJrlHnRqJ/3q0C/02X7m+yp/pnQQyTJwcGy1SiWx1vpwDouI4wluW/E5x9kaiO
Eikjr4XNaWjNLDb1kcHZH50mZJt0fxaMGexbWKl50TyZ7iOMOq/bWihoUEaN72vqqAfHcBysIlE2
bACOmd/w1B/TosRzppaJPJkYOtSHqdujh3WGogU35+If1whjFdTZwzg+ql2AU4HyE4arWUxTS1kk
kAMw7YGCLY95+r5AN3eV8Z7z52XWorbYEqoVy7SpLM3Li16g7zRLpL6jPmgrq4kn4mmNEb3zTHEq
iiYMu/yBzYRDAKAyTF0SIM5yG+dJo3MMjUYTdEvjIGpSZA6H2JKUiIVJXYIzqhDhR+5jWUO2vB1f
cvnkedo2wl9mM2j5VqDQc7hqMamv2R+vShV8CnjJm5S+unzvob1OIPA7C0z/816xzgdoX4BVvmEj
KWWrdGIes2ShN7526lpiXoDQooyS9BWKFpc1WLa27SNMCeSVzObz9N6vHVnanjsodmJwMEAEbbfx
R4J2hKcxJgsFwzBu44nbbi4uy2po/wAR3wCA2Ki9+wdKYdh/qHJa5XuHjmhaYZDa8Q2Eebt1AGSz
EzTwewHo0Rz4xW2X6qwhlBe4iMAxXUq5G3udoOx9HY5kTE5rsnZTA2rY8+c4dKC6RQQx5uMMMgwB
M3OM3bxKZULsa4gOPPbryPcdLgncfPQGghs/xNInECoOeKvglKdbXi1d2NUtRWT+fMnGIAIIlh1a
TmDk4bzJaD5N0PhclcVRUQ3wW5gag+r+uKHz+k4XiORZpOQvJdvk3W4StOuWUQ41UOShntLgWmhL
0W564+C/anlEaNJUukvT75gofF6zKJPpNQs0/BtWvEXvNkz9bXKJ+rnBcsKrQaLhrMa6bv1t38sc
+gpcHXsNIhbKv9WTeLg/wA7ZdlbRdrVIOcQ/U0n2TLuvKNzoSI9HP639L13m65m5ncCftKeOXCDh
p/pU2sCQLhgwJNfLF8pzByyzA47TiXDOUGhq/hYlpazOjI2X+uj35QoZgn5VMsoE5k2f+bKhEldX
DRmYFc/mCFAh4E3csaox8g/Sibmed5mMLf5ylYFuUHl6n6poLa/brPTUwA6GfrtuxA7+G0/18ZMH
v7fQecGOkOWd1O0az9jts2lOzCnh24qBMHJPVJniNPBh9LU5DkSC7TEOq0Yqsp9V2OQfTFhja+ho
H2gWzyc4Jo/GYbx7ODhwTQnPwU9bygEP5DoiCCmsssm2fX6Oh26dz1PvxydQI/NFxG5+UlGftjjL
EnCOzpuTxixUDWUoL3Qd/DM+5f1oMRJOK9QkOdlrbLhQl6YrPx0cfMHListG4wtE1fMbcegIysr1
aCCpQJir4wfEqpkuoeiWI9OABYPFfbFtGTgRqW8ZDfwHXTOX/DfoeI+zs4WLKPmu9dCjdGCw00Oy
EfqWiLz41kH5xmt4jDpTFRFIYgbz6lbpeUj+OqijQkVKY2+CSnuZ0hEimDmAoF30F2yA9PR7BKgX
HJ+9Tn+ncszlCeQqvAOgt6e5Ngui6a88QD8xxwlfL6SjZYqRIEFiFeHZA74xjAFOdxBWjbFCrjHJ
Hjs0H+P1WrNoP1G4c56c8PsNf8h3yLYQbIIggvAG7yFMrWOhx7juxEEugUJt1PJpjGStoZcLSGXC
XVGEjV+5jVy1Yv26QD6+vclRpx0wpdz4V1YsABoCkvlkNWoW+UcIZqELx9AX/ZebFHS41ebrrg/y
HCe02M8gurxrF1yJ5C8hx1dLA5ROYw1gAhpDm6ZTaHbsuf4JuDDEajhYFF3bKMSzRdp0jLsiwNgj
z44sWdQosKPiFeQSepOOqMRiUYHcUxgsB1JG5V03iE5D7DNhOyqhOKL3bD/AkHpc0BccgxBm7cva
YcG00jxjn88+y3XLYTnKjHAojs74Rw5x2x1hkXqmSPPK2ixoGT9i3Dy6JpaQyH8j/RgBFiRR0TLr
MC3joS0uCs8E5jYM2KKmWB9Bi8XoC2tg6jp8NbNc6uewWNEBzHOxAvK98Q6KDmhr3zCpmAO/t+ew
ZExyeUdMKYvu7IqNr93KWP2XZdI1OFD4O/ojMNoiWK/H+N2HMkdFGygpUUGnjYMAcCJOcQIS4BHp
eBi6wMqbFt9x/EmwmLTiyCg94aqEVoFDNgTOa8QkXWk7QnliPRS2N4OBNa9xm7rtAWH0ajjFEIH4
5/hQWwzSBPU3p69zGL03oCVJUdEJKoYaXpJYtDwMef5sHbzh1ZqvLn8qZ8rCE4R8wl6hi/hqLiB4
q24DXtX5zjC6ZRfP1x67H3E2O5eyi8XfBJYD5AVGPaAOAcLVVmTsih+lLLL8GS27W4aXOhIJnEZy
4k0uCCrrDteNeb3jUFhqve6wmVQK2jf14nfcvTj6+QQRVo20RrLUGy4QkBFHt0PNWfsUYtuH8lCa
QkQLMDv6D/+vya4OtmMU46bFw6yl7G6xTqeutYvjH+mxiE/YwwB3Z4Ja1mjtKeDbMsuK4wNsbLbc
z5aB9AFMCdkm5KwKuuxUbaeVYIOuDCxTCXBVaACaEep4gEXb9l8C0856mjfWk/NSMPOXi7U8iTxs
62VPsS9UKEb1JwbVJwc7cxyPSu7HfArGF/p1CccYQfTScxRFdGLVojXlMv6OQOJvj4vgxdZmWenP
OYusr6ycRFQNXy4DzMszP/mu72EegVm5zl1e/IHOLHtV3do/CMnAgBYiwWZb2B5ikxB2f9IYJVwN
lwxZ38Hb4qOPOCNA4RH3PFR8Mml3OeQ6d49pFMiX23NfUgjKCdRitwwBhcsPabf+aVkW5lESnNN3
uqJ+FDs6KYaHhMI1ebMbyIm/fGTweYVFsDf9JeMCQQcO+S4Doj2fkoEG0FGRCzc8SDEm6dGGy7bR
7nkKkFa+zVjYnzNcutAQwFfXdHRz4SEZ+pGdCtDcPzFsIVMvWXCK9hV0zuEb2Wmp4QXUUF4XPjWA
+o8+q8YkUDw4Uv3YSrU0GszP35wTj1EFeXaXyFjxTdhtecfbDOKSdsnlAMv7W/U0vDlH84dk2cIv
3w/TCZlIwwMjLEejBjQNYB8gMOz18BtBF+tSTwn1MF1T9xBBmLfVh1YOrB/X32cYGrCargd7nOEM
xQ2BuzOOlhnOxBEQOUv29UfZ5xHotCl8QMTongLYx+sUMXgH567s2wFR9veRk/1jPBlsxqGLgH4x
hWgcrGIJg8KcHycVJ+YM6cj+E7qy6MmKHgw7lJj3MJaqsoWhbfkDaRSp4ZgBWr/Z6L0QVr9Kv7pP
pHK7hxhmlWfH3N2IB+mMWUm9EaNwdxGmjzPE5/yuMFpfZZRAXR2NmDER/0XamJrfwCXgxtnE8ABV
GFxgiYtR3lLSHxAOr0jxceXXxThDlIP2V3kNnJJLYhd/YziFITiZ5TfJIaqN8I38FqaX/5Yph5nF
7dG7g2roFXkG9mE07rhmEIE8pOmg/4w+ja4A++wVfxQ2G4zV4lbkY/nAzZeib+viCUrCGDZPjbl4
MqtucJIVAB7jhYMMI74FZwoWEoJsCnjMQXNTDuAm4aKHC4Yf+fqKTCZnIAErIlVh9ZxfkgQCR2qj
pU323n6fzQzIFeCWKBtvtLhswu1Yi5FZX+sBS59Js75Z2ZzgSiUQnaKYdkPmDQXCXfMJPe2AvPQB
DSBT/LZFClIE3cmpJmP8uY0suqKgorvrCsd+uChLAcoV9AYOZP/lh+iAaIMMHzZmYF0OmzyAYLHX
yITjHkaYpelKXbQcAY136xH1TTSg9hy0KIJYC+KqHZPvl/swPqdYXpFF6k4wSH0y6GsveyjNBcts
+lmodb/fApUvAA2BvqYbZm0k19XRyswEuoVkOPL66Axt7AhrAilPDiZMBHp24XeI4TQbYAb/lu+L
/sXhoHkBNQ7DswVRuUaTOaOkbccNiccI6mN9NACwkq32CwsfeH4hWlGy+K8DvzU2iSH8nx+XqAUR
gJ0VnPVjjHcO5O3RkR1TKVlum/8fZ2fW3LaSbem/UnHeURcJIDF03KoHggQHUSM1WS8I2ZYxz2Pi
1/dHV3VfWz513K2KE1HhkE1SBJCZe++1vpVJ4UvTEqdIk83MaF4vDirKagrpdDYuqcL0Q83Ak80G
HDMiZqY2hC6QO0+fXT7Gqu39rBmiZEXEGBZpd+IEYSzdOjMGREB0VdSp14baDaxM5U+ubdGFpQW3
oR5CK+eMXXqDJoyuDo0Cba9qr9hVJjNAYvowDrFGlytO/tkaz93wxS7t5Bl/RsfQw5kAjVnZZR3F
xZ3XKbu6LSxcBHFcF89dSU7tylPQWlZxb7kUOPiicdTlKIqMPruqMxMJF8KybS7T9DAUIW1vku9n
ZoCzOiS1pV/g0G63GrOXYsPZN7ufORSi/8PlhhlDy5kwEkQmjdp8KqrspXTtBt9xP7ARDnZKKgCQ
FAaTtmn4YkJcvUtVi0g3Hgwm0Li215wqxrVNTwH50FBsrVTJVwNR3lWHl2RtuCU7LZfVZheZKIFi
ZhM+p+LM5y6bH3VEZsOK0Rj+O5tUoL3UZ8TkTUeFHmtlEkyoIfC1M29wDvghzdtqstvbaFnUrhFF
NjJdjgdUTY34RgRvccCirqPnLzR0h55FAYYoq/HeGjqr0UqdrX++MImjNawhu4SA0zsXDHdTiTWf
0nCHRF2hbkJblK447JThasKUtuMo6F42cRtuaAYjJ2lr0y8ICfiMr41BMkqwfqN3Tf8Q4sEUT6AM
vNtZKIQaUZMMebqyzQkPIGaUIXCKXuyLFqkOls8hUGOE5ytuinDwR713Dk0eQeWrvKqcDwI2AUez
XpTbvpsFdFy9Xm6kzaE98+pxXDt2vjyFdhz6RQyXdZuB43mJKrt741Ahd4qSKlhkrm+wz1T3xuKK
+8UcxVtd4V6RgxuyLy2M/CYzj17idjRi5D2GdYyLst9Ag0VmTD9HZiv4h7xpNIGD9RJNHFBcTPQh
e+2l9zDj0WB2sodmKqx90SfaKy0Gq9wpHNAXmMuAxGZFsp/0pr2UkVYi8vSq5phpI/cGGUJXseJ3
8yRnW54oWlJQamM8TN3kreh+zd8sO+k2OA4kn0mX9xPk/WTFyJu5HOrdEwyw8FJHvHIVmXW5pd1W
40dqVNDTPrBWWjTW8Qb8XnUaq4ZiLc1pxcSpWV2ppKw+l4lW3miere2k0yz3Deov/J80oxa/94Y6
xeuS0qm0bS8whiy/XZbJDAjZljQfKu/Nxp8EwGDRz2JsgoJ7KEZEo/bejdm6yTEL1fR4lsRcGUz2
HxzHGp/zmNMHfqrlays6xOL9SO2wooDND7TQlG+2Q3fQ0P/fnk2G2F40bgq/8fTxcu4KzDS9sXyJ
ddO8c5Ba70PTLW5SYxk+m605mZg37KxitWfUgNKXLiuYtYwhAEVdhwVCsBBazhAG1hyOVyj5gByC
VStT3+pSmtmII2yUUZFbPbgjntkNO426jvohLTcdeYInW2ebyPC3fp4HC2nR7DGIvtLxYqWvSSiY
MwmFStyjd/JNR2m4sdohX94SUGRB11uDe+2OAl1Rr+XDsY3wXRxITtIfu4421SaWeoMEsK+ddB9H
aEwqmsJRn63DLkWDk6Sg8bY4r93iBGrFE5tOxdUlSmHtwahpQgdeaTVxUDlMsP0MvWMUYCaSX+s4
tKutanDKrGKX/RsYklHoj5mwbbFtyWYzfJVzEQBqjOPS2qj+SlzZ86CFh06Ns9f4NdsA3DolRah8
Cr6pOaKyU8QFei12KtpJ6Sjx/MSDogbFJB1Yg2am9AOQ2cxB2/dyrzmqMV4KBvJ+n4divGMTdPr7
aXKjeL9UxmTdglZb5lXWaDy5FHPmhaO+y8u7UF0j/XLzYxFqOTQ3DtJpdyW7Jp0J+0WMEUDqQBI+
t4nlrrW6GbUqMKXdrBGhG4TotI5e1/zVqFKDvlaxo0+fEOefx4VUuhqWo7pywZoAiTnm8PfMx5J5
knfPbDarWBnzTD3VMR3Y5LK2OxNNQ9lMYqMXoATVtlsU9S5j2UxeQksxJp/uToM20kOUP97NfUYZ
lNmIX4pQt+rZT6XVtZeM0VwXt0kh2wgdmYP6biWjsl0u6sEzy7ulRXl3rds64m8fu+HS3pgudTsq
Zym9e73U2341j9YwH+m2qVdZeYhBVvhkhqCKmXN6qzZEzsaB2pH2uBqQCVU7yxbT2ug0BvbF0omT
h2v+0p5d/Bk0CGcTi0TlPNCMdJ9UsdhbhoXNwaR4uG1n8zY25nTnlHTOhtax/MaR1ueG4fdLhIPl
MDSWtVGWQ1ugRlXFqF2JT5zzNPYOqDUJ1ssbUQgOkhK1oXRb5ChTbxcbWWScn400HJARefmlimv3
ni3C21p1zy6VZGzEhtttE6wCz9BnWD0aybFnVUg6Sg4wjoNlzPM3pA3CT9uzTKYLS4Pxt53flKMb
3yy15hDoUJWBnaNv77o0lzRTw9xaI0sybtSiqUs6gRkS3bPfcEUcfPepDR2kQnEt41ezq7GDl8kc
LHOv1lFh149zo6P/t8b5CYVM+2AbGrOcXJbixWvMaeeZE3ocDj7DPcTDDo980s4+45SZe6Oapqtz
xO5zZeIs9CkovcDMXHWRNEP+aOX19JKBK2r9mKfCZMbOWy2wDI6L0yJBFEXx2PPErSUhccRqZ4Nz
i0tVfNESwntwW1r3i5EUl5nupNGqqOfhqVDovjHrVFtJlX10qVt3XYNYeqXw+DzX5JLdNZNqUf9T
NwcWywFVHQZxcnnj+F7XquiljCfBqb0brHUmiKLNPVOcar0btc3swq1sIw0DTmk211mSsdgo6Aaf
rDnFe5PYS3Rq3K45IAxf1mM5218NTadzQOvM9dk/kGs3nXmYGKxddsIwnk0rn29KB4Wyjm3o2BrS
EOjX+xDRCv6M26jFoIofMt0MdpuCXTGiG4+PeNU5S/cN7yWOSxMORqswtGI7ddEx9FF0Ydcg41Zm
rM3PtBraq55WF23gcljDu0gfewwTD9Eo7DX0QhXYUVRgMEdpq69aV7btJtcMu1hjBe2uEvg39hV+
BPJlaLTRlr8zpt54SSddVqgNkA2tsc63eqC0avFFNov7ImMeOHGfzIHumPX4iQmqLXYGgqQ6AC7R
P9Pee8Z4h+bTxHbYrIjBw6olndhdZ2Vljxud0jC90vtaRpfxuUTxw7Rp1p1Ky8Ufw5oWUBkXdVCa
KMy3w9JOW4DQdKEH+IhnkYTnvdhupMWB5k2YNipDjee5r1UtO6GPHXI/6CdXNbjCnVXGblDpSBUP
odZjfUZmdQeGBwuPMmsOAJ6TjMuhr0oz8DqKvDHRWsZj9LgoMPqBJXrgXDW4kI+Kvsh27XTWUZ7x
G0Fb5DadL8/KBp91bViPzB92dTeNnxOF32SWPTopJnKm4Kb2aLU1oDWIZRjJ/tSqBr2pmU6fUbSA
rTLoB3GgQG10RuqmjS84myEydzKFkTWMW5AnbSrowpaoHwvORNrYgmEFFLTsmnpETUypdOBzoQMd
1dlkoWNhpktab0InzPc2cuID6KTpwozxxc4xastOn9kPDAoE7rC6IiAeHRAa59Cb5RcEgVOHB7Vv
Hkbam19ztqPPMQkem8Iwi+t28ZqnlvJ3M6tJ+bSZy22pO7g5s7TWyrXKI+2USq9+U4VRbJDaM4Ec
tbbyDYcmvLO45xgJGkMWTtiwYdyolV8LuCgPS+gwDZe93XAsWRA+hxIpeRaLdhO7I2Kv0NDQO9nP
HUGcDGNdcQXTMEOOnsptx4AkYD8KbzpHqQevskrmNWn6QDvWvR8KnGVIR5KiCMaO7w+BCKO1BGXA
XQ1bjScd19bbRPESaJ2Fgg+n7pdFZgsKNbeqfQfBJJWhoI+MqJzJVNlGqT+mo3bQGTyv20nnCIwW
QxARbhC1TFB9u3YNNLdb3UTEtWcsifnFmE0toY9eMd1i2tDq69FByrYfRVvsIMHmt2ZC9wi2V+pT
CeBL8Wqkh7MWcbodgFi9DouBespDOpKQwbtLewM2zcI05JrNWT2Rc9HeaQ0IB/yGFG+lqLGVeWY6
b+F2eiKgLFqifZaWMubObsUlHdmzOoSpzVGy7z3CrujboB66uGfmaRfP+uQu57PmAnFxiVqjukXw
4h6ll/TpY1T3JpwcM/XbvDJ3rWnVzier6paCdQcjnZ8kVb1bbFzrlKEQDSZJcEW2VMN8lyJmdtZx
oRvL2lz0ttvJElkkqjzh0qaN9d5iapF397ka0iLozxCfbd8ssPKg2DnR1tbLcaEGsfPigYSBMfW7
JGrPQjcvjb7kU5hwJ5dNy3zSgYQVnkYFOkX3laoTCgOzLKihlTcXFmQmWq5fxiRtim994SCVYUKW
5Xt1fvVD4ypd29G+0Io1NomZzqjrtlijeqAw7dH2bGG8gABwHB49p5T1nVfqsRX7Fn2I8ZBb0+Rs
yRn2CsJX+Ub8mG3W9uNeOOdwnMlpdzA8yjvGk95dW4vxvp/q2di0jkLBxiF3Li61vhimCxqR6W1J
SuTTMtoq9wmGn5LAtIspDHLoT7uqtuqLpMwYatBLY4oJ10UcZh5NP84a9zHpW2xcFlXgl4RE8/Bg
VhzZP6VQtmzsRrB8Eb8q9aoYhjQED03dKw4KuITjQN12IVsvdLZMcWS4adB/X0aZSF5nHH4nU1PW
U09BgeoEDRnOBBkn1mGAVKJWLXgYuGKUj+6JkdzUnNKw8lFY0cMtWIxq17sIAXZs3HTAMuridZo3
gAuxyKDZ6u8qZiKB0S/6lYL0ccl0XiKvQjrUb3EketEqp3/5gCooZRvIopBzSTx9qxk6b+l5yMQv
Bjns01DIYTVNgPIgNiRfB5t+J1Myd3pltJOewDRM1x5t/2zdSLpv/LJWvVZGJXehMLNyxay8fhyg
+21HJ7YvihAeS06o5rehZoqzjcQ0sUxrzLQLXu/K613H2OZL310J1PLzZraRnqWe0aWbOKREY26e
Ygz38FGUXmEGLlpyeUDixd9lNar0NbRQp0Zngvhj5S5aiuqNBvXW7Eu5HhqMEUCeOLzyaJsgdeqC
JcprZswuPQO3z/GCAW0FnmDeto2jM3Ve1H7OGOkxK4joXlK6r+B2j6+NU0+gKrLem/aDp5ygpXwL
ZJuW1+gJAVkhE8sPVUpWFBPy6SovsuZgh2F8VVZpiCCtNx+cQhPZIc0L2AgDM74rt2+8rZl6AME0
eS/0Su2t0JKMt8PMO2ScTEAxqWnnpHNn35RN6HWXDPs5yMAJSR2jWjdqhs3mabFDftGCYampwxuc
dsul6ngw+8Gtgq4TBag9hD+gjIoDvm+L+q7EoRFDabpMmKYyAe9t8QJ4n7NxmMTFWxif/W/x3L5E
Vp/73pkI5ZdN7nyiDhAbxkDLGhJHd003SaFAE6Ee+ULrB7GJzJSWJlFi2XFCirutDHCMeiO75xlC
hL5P2Uw5Sw71eqiF3FnT0NbYM/LeXVdOpkEzyu0N9qenXOLmtkXzVBi1uBKQ02D/LNO29BZ5PyR6
94WI9famteEk8WxUJ2tZzFMcg9Zj29Rp1ZHr5CSrhmbp1jGylM+ZI2thUOm2EgF68QUmiLowu3na
SEGps+JhEqyqyjTor+khyD0F5eYKNezo+Iiw3UMxNjNTDNiiHP3cub33jLkIOA7RaqizqftcwfY6
KvsMcuondZICDrTf1exoo9OP2y5b6n03W95p0Ur7GmqMPFHQa0dmitaFwPZDI50LXR70nvZuQyMo
24IccXQIn1l+UeJCEf5cOk5ytPK8fm3aVuwshGOUnNHMFAme1xbjKju/anF+E6k8rJakn3Zx1IcX
bhlOa5dF74skUODetcuZlkgJ/sNkXrgmVLb342JkR54U9uU09XYG6WfYB8McxxS0+0+dbLC4NLjt
VhLh/ZYhA09fqDu12lj0dqKdW2XNvdMa2YMOyWCF61MLDK3G89oBa1i3iMrq1diNyb7qsNUvpd7d
wRSVR1d8VxRNRoPPXWOlRNhgUNf2enmVumaPQlPSMgsXPBdxOgKlIogGEbYV9hdzivykrE3vkMMu
emjpsrcrg/H1dVTb4jgPzvTcNfpXtZjJs7BFfOf0cXZt23GzjgxqPz0b8h0yHvsSsUEXkDFnwxV3
w3pXMxDZMkLj3Aqw8LxuMddEKRy9hDHUvE1PXQ3eNcWFhAz1PDfloUSn8UkXSj5N3aAF2myll7QX
oAqIId84JjrlqHJHqIbgxL6y8TpfbA3XjeJOvaapIfBDyWG6irVWvQ7aHF0MS59uoKoIjGIVTY1m
B9s445RZJOCFrX1uwGtTgUeeSAqRJCFI4HOaVkZ9TNmsYqx7k2w6gp3wo+QrCHvFZKxazZHhlR5n
Ff2DnCyp4Q5FcmKlPuyggiEBZQ/LIY+z5xYIo0Hr8XQhnytuqKIWCfQojHtcplTPS3fFjCjLWQkM
qoJr9ldQAKvKzhEkX6JFIUo3WODxRJx+obMH7oI09E5Dj1m9/TVg+D+wl20PCvQPaWN9NKFYc8jm
NkLjykN/3AB/+NhLvwNJAz0pnEnVxoEv51PTzYey1fcfe2nz509NkSacPC/FAT8x/sltl/cfi7Ay
7Hdxg5pAypVlrTzQ4rjtrMVedfpUfxBs/o4WHWkhjcI2Mw5RN1xT6z6xz/2GDv+fLuS7nAEVoiJE
w2ocqH0gG0QnLcMd8aGv+328vT3pCKsMPEVVEX62evXicKt/8LXPGPIfbkBGcojCTGegJQLhyqzE
PtE+GNTyS6a9iYfZYER0iDGgrM3EMOE1ue3HLqZ8h+PHa+KmUocbwlERR2AWoBT8WASGPLPAf/hS
iqaGYpLImtIatt6zmarffNvnF/gTuPv7SPtWVHqsp059sBEqaXScCLzmGNgHCbTlD4YSyXdPp+XQ
l0TSx5uI7JtZF9cY59cfuxPfPZ1zNrhpJ8r6kHvuS9ZWNwgiv33spd8/m43ZZwV9kgN76rVOCVeN
H4vGku8ezbkZWqaviTropDa4841U2cdSGN6H2g+QUsEKROoQEQC6tsQ5isiLpo/d4O9z7Z1a6A19
8pnH3jWvkRY1e+TJw8cupfUuby/uEOJ37jAd7Gm86ES01av09kOX0nr3ZHIll6ZFAXooOWuQdfap
c/oPfuPvnkzXhJbZi248hF3WbFClyY3TKOOD3/i7LTMZBWgIlG4HodLwqp0pXcl4SD62a1rvnssM
0kkjTYTd3RmqUA/2WxjKD37ydw9mStejnVrwyjJGJuNpFbVBYWW/Wbb+w+ZmvXs2W62oOUwuPQhW
p8e9QLs2jMUHL+m7x9P1ujgD8VsQluTgbImOrVW9fuhGfJ9xr0Wdm41R2xzQHOFHyTNn1Qjodx97
9XdbpxXNEl47mH8WcIgqWvSQzun0sS3IfPd4Eju7GDIb6kMoxNm76XCYzeCOfeyjv3tCXYHuanGq
6hCViwtVZrxiYFX5H3vxd89oCTAsFdTLB5xT2QqMTiBwhH/wxd89okPeJcUwsrklen4PCokqshx+
l3Utvye4/8kGbb57RvE76qZKJV8MhvJ7Q0u3lTU8MnIHL1gTSiqEVp3V/c6+dpbDXDGA6MrlKF2v
WALgK9Ej7t9sn0rGZk7YedQ65145hQ6ahu6rnJGDoXcczvEMrY8u5DZsp9gHaIL0SsOI3SoEvAOS
XKkMeWgUWQjT+MWZ6SVg9V1R+7s3U+ll17mO1BeZ53yFdSk5OJDXVnGs7fPBOiWtd50S5zZM49Os
YhpVS4YIlVJvKXnb2im16d4tyyzobT3aoEHzgqz1zm3h+jbDi7XJo0Egno/HvUBNK9HzEDSgLubZ
iYKFOq97IC1jZ+btVK3wQGpf4WU7RJjIEbkQ6OrRQo8uJnNbI0g5Ytuu6DilUJfj5NprwvAaeOxG
j7rxU6oM7MC9vVYkKW8wv1wIt31e0DbsrSG/1sqxC2jXa9Tn1fw6e5wMbP2ioMvQ6GHt7IQGvQoD
Mv0hNzljsR0xQkGZR9TKWjcjOixRa2FsL3GzWasiDo9JNKBuri5Ene8pXMvT7IbhVmqQ4m08H1dw
/vCBKvSwI/hMy7gZpXkzunIKKAILHNbOjPWx92a/ZBy1Yfwz+Hbq5U9pggYx6bWtQE91k0GDA1h4
VXswh4sqfVjywvU5nZUqYBi8A+5zX2tqojuC35jz5trL3UytgZHfWFjWfBTUkMHaWe2AbJD7kMXu
EYTphCRHHTWMyRhFpS+iMPRdrn6jmdJhDmvP2xAM7842BY6c0gkQK3aPtBTR7oxMRAnIGAQGP/rc
94CbE8y+kOp8KEB6YE8MFn1s6Bg3baO9cM3OmZlkWw04cmbavUlyQd2o/hh6/VXFzXgmOW9cD6bl
1m05ZQGdmqRfjGpHj+k4ReXD1KutyNyh3FTMWmzLs/O7DlnLUUn9MgXbuulAa/ux4+HvE3BmR6DM
F1gBe79v9AeBfCrQQcZzo6W03KVbZAcGT+7WwYRiu9jirWhLusSW2e1ZBOHyhdbDN49R9rpwgBc4
9KD2A/7BdcOUcxXZbkH8ywJEe9DfFmu57Xsy2m68yOlg/nctIC4xH5n3KuDnJY8w41UDydlKqPlS
kRwIOEg1C2ZiRmUMG/vRPERzLp+tYcAy3Lr6CYaLfZRTxbwT0HPxNIFG4kuwJp/pp6dOkJ4uJX0N
4yGsBlJBqn1m2voxgX9M06fTg8HwbhotZdgypUf4d2uYX3vbRATjzWPQnYUZeEHFppHtarCylEug
1NZNImBSwD2Ai3BP+2cfHIax+TYDmxUUU3LoM/OCFvtnJxrdK5EaoM76lidbLfXyvCR5DkMkSeSW
nAzDrybS5ccmPhS6aX8jCkTBY4EHTSSLh9vClk6yBM2YmEdpMORfG8OsB8DNL2XiGe4aUD8qzmV0
NkiQQm1dqvp8snqJYxJgQALlvmS4/ybCUkuBGzWPSaJnO9GVjAgxRx/HJXzME/tsplzG4tqi9RMY
RXVAsMKzAanaG859rMpCYovDZAVkimUmtHZYcl5xE4tHT6OIw99BfDJD8matQfdDMIvWnD+P+rWE
CrOZJ6UhWqnPSkCn1bSNi3XsIcZauHG71lm7WQtYyolarkWME1UlennsVH6NCi28JOPkWmMJr0ua
gKap4WRAcEbwzgSPj+VAwNv/JOx6V2btjhtMu47wtwWhE0MID5kFzIgaq7ZASiMbkHO4Ynmcw2b5
WpeoCLPOzE6oHQ2kt1P0TH8KfJg9J5rfloN2qVfohP1p6Jmm5141fNGQjrQwqMrmPmyHN2Se2gWk
SJTFimvJfGQ4RBoAR8UlXTe9s9xxqlgChBz1skYwj8KRUdiX0WopqEeb9EINu5Ze4JdTVv4iVK8I
AB4zrKa1sfEWlCCx15bkG7Q3/YRtNesJpjStPkKV1c5cGquyPUD63gt9xWin903ylOtmXx1GzRqV
36NXPabT6Dm+6fWf2g7VtAl2/zAWE+LTrHMVcxq7fx3A9fil1y+ImCx5j3kfPVWPXZfBcrEGBoT/
EqI3XimATUK4sGmAoO08pB3bJaui45hP+1GK9oBrPoZE0Fg3maMXa9Omfax5+r4jMWpjStDrviqi
GxqPxHkt1jChV0rNOLBJyBkrz3YuNBj7zYtDjo+fzW20lbUD/M5r78c4F0861xQVbIE3EXhLZdWy
foB0tgxrl+mluXZTw3nOR48RWqPr7lVTLDvo5WpnSZRyM2Ep2yZlNgBAPXuNshilB1TUktGo+Q0I
jXtXtYxF+zz5aurM4NCgiup5UKV+UY9e9Dy2fbFpcMOvc1ZkqCxV7KQrDjW5HydDj0kqgRKT5mK8
1gY0A0NYwHJzetdklmTc42cU+wht7TdFTNaD09TqWksLZrWlLNDPW7PYeAaWTbPomSmBxrxO+3G5
sfSFyoN5FytaBGA0R3QS1F3upGS+oHZiaGvMjV/oecueVZk4FzyBo6Soy+4iimfgbsSYDbcTFuH7
imb5Eb9P+YC1cNj00oweEXHXnBCGeuoDMrTUDnXRXB0yQWaWLsxYks3WMY8b4pJFKM2r1VRTPWuL
hd3JijUkB94mCRuSJ2xlrqfKupzASjNux8STTfmD1YUTwR7hLQMVTWD1a/OtwVbKwQ6ykznwDuiQ
ELglzUPIScxHeVneqCjlyhWO9q8E2f/6Mv+v6K26+ddps/vnf/PnLxUyFkxI/bs//nP7Vl29Fm/d
f5//1f/9Wz//m3/eVwX/vf8rP/0LXvff77t+7V9/+sOmZPSrboe3Vt29dUPef391PuH5b/6//vBv
b99f5V7Vb//4AxdK2Z9fLUqq8o9//2j/9R9/CIfT+n/9+Pr//uH5d/zHH4+v5fDaD7/8i7fXrj//
Y/3vhumQyGwZriP0c9b29Pb9J7b9d0nH2XEl0HmJvvGPv5HF0Mf/+EMT5t91B56KrntCsgmZ/Kuu
Gr7/zOAFpTCQSwjTlPi8jD/+z2f76er8z9X6WzkUN1VS9h2f59yq/5+SwXUtV3i2ZbqObpNXh23/
56YhO/K5LQsUe5Sz/YQ9HpET4rKtpuJy17s9pHX4Pceuy4x9AmfxogX2yzQezMycAI3WtI4zQYo/
ENkhfKDIhNsrBd11lzTTJV36zz98u//+DX78xOci7/0H9vi6ELLyP/t7ku0PXc4IkDCywqw7oRtY
1vm8QFGoavzNRucFmB3S9V+/n3Eunn55Q76as37C4v+4Fj+2VXk4B3fJ9e40Jp7+aDXetV0saoVr
YNoMs/uU5RY2d3heO/Rcwzobphm4BN4Xwiug0Wsj0pSo81OkIL7teMORqK5uQ2AwtFDlMrjxUkSD
yD+3qSW9vQmq+Dfd/XNJ//NvQAHoOZbwDDAvhnhX2i5isJGAFD2SKI6QHhKOlUojqgXGhhuVOyc9
bbs95v3TX3914txheffGBnI03Rbc3o7w3jVJtDkdgSXO/YkcESxXmkFuCz7Ri2Loyavo4R9Ojjbs
AUBOu/qc+FAsbgdAtvV+U3f/2Sfh/ZE6SQNEpiveXcQzvpTRajOcCEfpdqyy5hHCxHhMQLruFLri
m8FtREB+SLt3CK4KrA6jg1WxKf/mO/mTi4HBVZcOgACT8ce7rhRe9TMpol5OAPYGBt8I+BnvTg9w
O9Kto/L5vgUfRmwEulWhyvqKpynbEGhlEXzThJR+o3s7sfA/GZZlXObdMD66Wp5f6ZFn/iZbVfz6
sIGEtrlrDJvF5pcLyCxOkNGTGSe3QcPtxIQY4DWCs4Og5xL90ALpq7XhZqryRN5Me7BHCM1noaAI
EFSjK6oI0OTHCT5YV15riab/5gs937w/32PEnvJcsiLqeCx/Gb0NoGuYy5snMpRNALRKrRDwmghc
MuM3fac/+zo8niNWZNZKCzT2z0sBEXEYhmbLOI2NxSHLLZISsX4VT5CsC/JW/VTTivuxhBu/gmCt
3xlymsmeJ5ci33g1JJtVLKAZMcAXwxw4ERzLC41A0qfRbMyvf32n/bqynz+hZHcxaIzZ5z3kx3Wr
k61coBqYJxLFEhwL4RIgua63eq8avxlT46IBZsjgzKXOt8LfpWZ/j8f+6cLAL5A6IXi2NKVke/n5
/TGF1UNuOd7JFKP8lCt7DjkdR/gDq9LST30YKXPVlTPaILYdmKtNbnrW2sEPjClQ7+RL4eWqXGNh
8/YirGWOBHEOHxA3O188PUYfMnfyAsaJ0xFvAIp8Fdsu5mVXj50vGH5xSg2YpYEXFu6AVj80B4R2
yNP3bWSHnHWHs1uMUGQYxMU8TpAMBmNZ/K4qcY4QL2Tdj14DHzKKJJSZNh+yr00lvK8OsI1wFXLa
JonFzbp7R8Y8CsAJlzcK4hmVNXlFzRqrBDBYpD2ZvlXpmZMma+J3Aq+vPWPTT0W9pZ4VGO/H5btR
GBCcv+QmjRox5kuLBa1NMihoIu6CCF/Dhe5MaDr0sKU5VOhk1FymVYp1cHAouNZJmBQE6nT1fWq3
CTGH57reEpymA9UaRrgdgTGhdsmWVNvXckr3k963VdAYBeCernTpkhsT2sSym3Kx/uvbUZwX+5/v
B2EQUMzN4H1fVN4tfFGJrZgUI+dkF7MHIQLWeEEeVjBqtfVSSaO4ISCDzOFKwuswzPjrHOfWbxaL
X9YzFGi6IyywCC4W/vfPhKhADcZV75y0osm2xoKppNQcczWS37QjY2j6zS/9y+LE+3HoM0ydzoKN
zu7nZ8CpU5gtRuyeNPiPtM5y0OfkwwDKR0b219/vn/xqlnRNFmrHgbEi370Va2yqyWnxTsioCf6J
ZRRkVGcwDYFpF4aXB3/9fn/yq7GNcXDkXMSx0Tx/nh/OYSXOiCicXe+ULTS0FnpUPLTZG0wo4///
onHaNYERCRZd9syf36mxYmGFhR6eplpUezTO0TqqtXBHKaqvJ9KE/1XC/FTB/HjC/LM7VeoWyBRc
gLrNGf3nNyxqzB8JSXAnC1znLutaczOCJDkJl6cUV/QSwPmlCp7LZdPkjbXzkJ3/5s45H//fPy7S
cnU2NmATuuO8OzsRnoNIvNLkSSUaS1+DNs3cZ02jt+v/zd6ZdLeNZFn4v/QedQIzsAVAUpREWQNl
S97gWLKNeZ7x6/uDMrvahNTiyV71omvIU1mVWSACgUDEe/d+N43gWHk6kmGWMl+bIeWgnwZ3yiRE
9Y0k+3EmSgAkXAkt7NwPe7eps2VLLFHjy15SV9TVRFNVIkFiVJIPekTk4mj7exzh+V6uDPlBzRPz
qugpqtuqT7SIRPo7VpDhpjdC48wEfL8xZz9HLq3NtOcwZMqrecHqV2GysZJj2mbSq09I3hNeLg2x
pNr+XGpLk0fhB3poFafjDyQdqAMF1BXZMy1bkp9sEI80SYAHx6oefI2lCOAw4GlfPiRNKR6JZ+oM
LwpNWFAc1XyAa1PGMJeppgZuVJY4+T5/p96/w8xxVRg6uaQcGu3VO4VEsx1LODUPOOtD4CukFFEr
xAYZ5t12VOtz7/BH12PcmOeCGFJZXe1nOnTlAlGd/2Ar9QV5XL5Hysz9HOGwaK1zLfsPnpeq2gqr
IfPGAMG4mtGKPDQKJF7pIbe09KFQ2wggP07VwUfVSeJbsA+rRnIs8KReWLeDp46cC9ROeW1YmQ9B
Czwvmvwe8qCeEqJsWCRM203iZn6gNw7ISWtvQhXZpBCFriYjAkw386L882fEdGPeaxpvpVgvDmwd
BLSEgG1ekOPN87/38fyz6ZWXlPrU59d6v8YyYqrGl4M9HHso9XQhiiHGV0OjSw/qELRunqlQOOEU
mLr6/PmF3p+PWGBt6J5MBZWLWauXeugAfEG+CY44INvv1VTMP1R9gghMmXqQ3KnSF7tnTJACB20M
bk4AF/D7IGf27GQoksszbfUP1mB+kMFd828S/9YyElIT5YgaW3BMjdok47YYbtuJwuVQm/GFiBvk
oJVIrzstL2ki+NYXjiXlP5LeUBth7FW4Y2z5bXBX65VuQONsNSkWPjugCIssDAFzNMVnPm/au4Ue
S61uc6igQmSA4D19yHlTNwZUoeg4J+0SVIToNuqS/8W01Tm5cJDjJMeiuZpKkI9Mm3yx+IiFn/Qh
qXmAlbqHL9h7cjf9+nw6Ke/3epw9+YRS9ZJtE5jt6T1NOZZOi1S/I19sLw8gN10PY2cAJAIxj6Uh
bPUbLe0V04OJSRjXrNC0djGdTLdEqRPCMEM0fEyV0qaDKRUvSl5qe8PHMFHt1AwrMVSdHBMTRIb6
4vPfvry/p9tUKhZLOU4hSc2w1NU21ZB7uGTyEB8b0VzGRsSn12wei1S7Enr6qshY/D6/4PuXfLkg
WCFiHgx2HavPmB6H8A8aNT7i7nuT0QdbP+3EpvR7+8za9dGlqDmqy+kVkep6+5vmepCpnZwch5J0
tnC0DA+svO5MMni+f35XhowAn5syDFaW0xlQKzFxoAhZjux/Y2+uCpxSkIBJQpb7MwNovt+R0GLg
o8nDYj1W7dW1RtJKcYa2xTHRqu7Ogpv3FMyW+WLkQn7Gtqn+BMkhHeBTFKBfssR8CmuaFA6AFfpq
ehdJj30hsV+OaVk6A3b31ySZtcQN6CBgPDYxyHrdpFfsA+eBJnKZ1LPHlFTnDdyr5jZP9ELjPdIW
rmza1s+kEBsvde3jjhhIJMlduhsQkmLZWrByQqb51lbmPg6nLL0OjH68Fg04P4cwsoGTHZYCMrZg
xwZkX4SDm80z/e3IBkF0JQLLoosB4PSuBqeCaxUYQ4tTRgAO0IyyepYy/G9oB8LwuyhHtXHSGHT8
Bp/OksGK2Oc3oZ0qny34IjFQMbqYtIdQ+QP1C9xsmoqbWiI3kbjN2mZrH/Q9/Q4jkSqCGuzmWoVU
PsMZGcebRK4eW8n3402K45Fs+VJ8/3wevWlXVu+jyZyl9grtTjHEqkCtkBkLAa4ujwQchRHNbJks
KRot8eiQEWXC9BPzYgmYLLz65FolZAvWtJcqDPp3RV8PrBhqBVKXPXvr0QMQW2JAMa/00PH2Frui
PbD98msawGIQWh7dQHrDbWl0antD4Dg2AnpM/V2EVuK1GUZKuUo2DL0zambyq9IFSMUCrr/lDljp
RoiCbfwUgaY6dwxSPliZOE4yFgbHO0sWy9v9x4krJg+s1dS8PmqJYr/qOe0rpwb4nzlyX5Y9vyKi
6TyH3ZLwDrhB7AxpaDEJUeS3XVCfGMII58P5apMj4oix8F8lM1FxBNWVYjiRKp7bMcVGaVVafuCW
yt7V8P/jZifTJ3ASKaGG3aaBDIGU0CzyEXWOQQ2Agv3nT/39reoyj1szDcWwFG19uCy7Ijb9zi6P
YlSkrWzn/mUo96+tpJb4cCfzygSOemYZeb84UhpXl4oVXjkkgevtKXbg1oZFeJSpWntVWfu07TVz
I2oMRp/f3vtPPqe6pYqIOsLieqs5XfeyQLMeV8dAToj+kgEc2+M4n1mClw/H6ZvDVZZypbwMItc5
nS8UkPVWD6vqOBLY4TXCAtsqVZvAx6MattN9Tu4BaG48jp/f3QdHV/pSKudnDb4OmorVejzJGqIb
02yODduOH/iyxcFEQn6YoNk4BY3LWyx+6cZg8fMSI0HREQj7V4zA4iKC/n3mg/7hz+GVUTmvvo35
ahwIk2D3mBrtcSzlEdcpCrka7LGP7+dlKkPmuLCmO6uQ8y0QFhUv99TfZYB3L4lTzc9sbD949DqN
JIWmns5JZq0yBltV59oomiOkE+Bi5LJ5GIjtM3P5g7UCEL9hU321TIua0GoyV4Eld0PUD8coiuUD
2R3Ta5sUbJrtVGs3cWFgJ+STV21EoTWX+D2tCVqSjeAPClMHjEOkfIhgqBTUU0mmsfYEhLYwPvxo
fkXO2ADQMCRCn42gCvG/TUpzNQpiRz3L5088JezxfKMP0V/9aEEytlJmu/NUx8WZPc3b/ujPaU4R
gqnGYKoa3UzLWO1sOxnZXkDe5RGmvL9T+oavJvoTFEUhChHqOLuc5IBrnsgjEZ3xI1BL0v4UAdSJ
rtg2oxFOyaIqLkc/7yHA4FQm07rwkgHs4Zk3Y/30l99KIUumXCZkoRjL//7HEm5PshHBnhiPgTCn
r+S9ke2XdikEiSS1QVjFEonI8H2JTnDJTtXupXmU9o1VFsg/AvsLccztc0xO7fbzH7Ze+5bftbwb
vLKKalhitQcte5QaupFPxwoSmFNWUX/VKYAt4DWG/4tLMR8tWzbe9qGrx0XGh0pUtzLhLQXaWgq9
cgfVz3adGtZnFsD1V2S5K/oeqmLyxhnM4dPRFq2AIJwZEzqEiIQXM2yOE3FkS+Zyf8jTxDrIBpua
z4dyXVNZLmqpNBoFLQ8bwdjpRWW76iLiQLhoBRYvALbg1NoobfqAepSownMl5nfLGxdk1puc2pVF
57s+pWqQn9uma8Uxa+xpq7I5Ibg9iMLrsq81T8FAuoPTQWF91KmH9PJjXxfdY6lm9mHIg/rMFP9g
zHm0VPgpKzHsi3bizxnelaj4ORmKI+VK5MIRiIWCmoMzDJm8rcgJ2ego186M+UdrAAoLHjWCAP6x
fq+sWlMTpbTmI4me0tVsA7VKNMz/xQgQvlF0Y6PWUnEs6zzdijkRRyIzSQfy+/KqG8jrod0BVUAT
d10ptXsJbh4yvgHntyHpZ5bmD141GmN0IdBb6NRbVt/+OaEPkpjFfKzDKPsaFx28zDmCx9w35ZlX
bZlqq5WRXQZ7Z5WpgZJEOX0WhTyyAGupfITfNu/pUkx7AHrKFtqz6gQT2UtmWiCz9pP2zP5tecqn
V+Z1UwSCYdrcoLZWN4mUBJ9yas9HsOPisq2V6RZX6o/P37T3t2eoiDWp/poaXeq3EtIfi+k0Ar6n
GSiOeZlkXs+ffsuFtsCbibxXm3K8rKusv8kI5jmzw3mzjqzu7+2svuwWVV21VosYGEbiPyNVOZaz
NuFelrT7TCc8lHpktziptSipvXmexQ8yftk5t6BGBg/fr9y5PqnnG3qY6PJLq1dtXsywfCTNRL8g
daypXVi3/D9psX2jmgV0ljmf5t8jYNneLSVrfrCMqHsYCulZ1+f01qpRLmyZBoHsapap/iY4oQB9
Dxr/cjJmHcyxTuSIUwjEt/iPou/ksUX7GhwnCD+6jV/bSYedHnFW/JLaJtQGFfXKOc/GW93kZMgs
i36MxkZUIFfmFHM6GS0o0jTljOQxbkR1leSK6DACFOO1Ce492IRE6Clf4CrCRc1NLbvLzDwmZM7P
UtlVo2bq3HHOgMpplRpIDskmIHx6rfohZd0C6hoVywHKQmwvmL/ci3MIfA6d+ay4ktoWBcU0BrEC
pLfq72fTxhBgK61+OcGjJAFWl9oICELfXNBUscgFIUPz+fPZ+rbwnw4AnTKVojE8JgqKa+cnsRlD
MagQjUw1DK/KMusuZJ08PTcODIymk19ADINMVt1wwokvoGeSLVB1BvxprZIADBeyBgOunkJsHeqc
kmE7EjSf9hVP19J5/z0io6eDBfKP3B47KUpksEP4otGiajekB8TbfqaM4vrYKb4kA2lIXmbMxLzL
QtbOnNuXN3x1t9Qz2XBzTc4eYvW4aWWUZBoBhYSIWm8DPjSQJsmBu/QjW9sxS8jq1a3mQgQh2vkZ
kMeZJehdSVsnwQmhGTducZxD4nY64UC2dk1nRf2jTdTFRVLAdSmg0l20oiWBM4DEIg1Jsysshe8y
FDV3KIyYONJs2n3+5OVlNTgZC9tkK770qlBjLEqs01/SizFSCdEbH6dsaJ9NebAQz5G/krgJ9rrU
DUpiIiE/l8rTLGbOSAFWbNTqCrkeKQlhd5kKGENAE/7rIf0jseYheq2LpvjdrqWYJ9rNL+Wv/KGt
f/1qDz/K9V/5f1G0KTjx/M+izR0Bhr/43Px6E4C+qTyXv+EvzaZk/outqUaaE4xYSuXWsrz/JdqU
ZB1lJu8ZKzW7Ll5nZtXfqk1Z+Rd1GWDofPPY4LCd/rdo0/yXzCmY5e/fgs5/pNlcvtv/PZ+WxYP/
IyoHFKntpYSwbDH++PDFLbkoahYepHqof4wpjSi3ppwIODggXM4TUabd6nIDucYv2rzbKIPC9x9D
RfxLt7ps2idtQwbdHwN4+9fl/+yan36N//pRMtsvzlH8i5rv6Y8is64SypgeZsBWD1kq6c8ldFrb
Mwh++m7jL360h9R+0vVOPic1Ot1y/31pSmMMhtBkdgSnl04J2vZ7Mz7kJeQLAlT16yHzAdopkaBp
JIcvn9/pR5djQUMxC82dusJqaVOzEVVEGh/oYsYm7rU6e42rKP/uwxrzejMzf35+vdMd41+39+f1
Vts4NZaMGiz0AUtRuLESUe4NvDY7K+ZPP7/S6bbt7ystR8GlP7BobE8HMozqspjm5AA0vT3EUpIt
Fer+y+cX+Wii0IWy2bbxgUATfXoRqYntzmiiQ2F1AHYxXf6uq6i+nuIm3SsQ/15IQhq8OjXO+aNP
P0l/3x0tNkFVcnl7V+MIE0jkeRAegCJaKs4XTQXQNQT31qxb9/nY9Vdjij0nI0D53o+LynQ+v/EP
R5dsTKbo0ohTVm+IbdbA2yiDgTCmu1PjlwgGskw+v8gHk1NGTs5Wiqq5TgPrdHQTQnvAxoQHYjz1
105MuPqoj9+hsgsPSlm3t59fbvWVfRtUmS2NQOVHW59T3+n1FAruHFCDQ0yM6xWceumpiJTothCq
f2cp0vhsT1mzm/CAOdCSRLPlIJvyMRuwE37+Uz54TXgdl3/yWlJaWD3enioaIo3g0HbsGFtEGp7f
YT/pwE2fGeMPrqQuJ25boOvChbs86D/W366WiIL0zeteaYMndYzIobNnYzvAorv4/J4+Gl7V5gjF
MUOT0fqvhpf6IBeK1etIRPKxZSi/m2VivWgyttt9lhnp1cx/Loi3C+PS7cIs+aFLxVh6cVzN95//
mOVaq88OcijumTqbhi5hNcCjHun5wnjiHaIlMKfI9shcLTeZmCGhyUH2dZ7SbJ+lWnNGkfXBpEYC
hYycDwvburXuNpvD2OxxIRRBYl0o4CS2CVk4HlgxLGkQBs9tHZclaH2nsqkaFDLos/ChXT1gfKF8
epVrWjGV5WR1QvJ3Z2LZg7Jtdk9Dr47XNenW3xDPyheSn6vf6hhg6+fj/cF6hfbsv3/Fapqx0vtm
VyqYbOlA0uAKq9/NFFW7Tm90stKvgcOnu6mwy11L5fbMzPtgsdLQeaEbZtLRPlit0kaehNEwy9fk
ssyXSavoF3IfEOPw+S1+8CahE5BlDlwmH9T1obBFvUejSr4GcYRVT++VXQuK0wXW0p4hEryZHNbP
lBMm2ge2aEjZl9H+46U1g7mX9F6+tnPyrdw+nMzaMcMQpX8bcQjnexMcJtEM+0ihfr0Uaa7RvFTC
6SpC4CcAfAeds+fNmA40DxW9xuH3+WB89LJTuwLJS0K1qlLLO/2JVt6EkkZOkFzWE6k0jbaRczu9
VaLB2E14ze6JIba3TTQjuetIgyjqsdr7hVmem//Lm3w6Vng26LotWlm+lW8Hmj/Gyg5bqSeq7SqN
xHBNrrjwgkjrNhzqbA5I+NEjsEuwtMf0zgI1d2EShLEzjZoEjFJYw5kNw9uOYP1zMEosqfbIQGFG
nY6LOnZDQTHtisJluvWnpDtInVa+mIOdcpbt+11tmhym46zeyCXk4qjT+6//+NnQSkHzZbK1VXF0
rZ4NSQczIRt4KKlFHAp5Nq8VHOzA9GvJq3WwqSQBRbhlTfsy4jh/NzUKym3DOufl+WAev40EIHkG
A3H/6sWMu1HtURpc+VkT//QNvfSIltrLSb5Qt4lbxAQ6AgFta4JIKhH9tsngeyLGPvfkUJ33IRHg
To5R9sYaJu3cS7aMwupJoSB7OzbRSUDUcvqk8DbQ9yPHUlciQFE23kN0E5O2x2LdHarshy/mdMN+
K/c0nJObrPOBIarkfnBQAW5cqP3Eqe3f57rbv67957FkVR5fNijoeJGHouMl4tpYt3VR349SMomr
tqTx4Yyjlt7OUVN7Zcs2JECPfz/ZFN26rvkBpZ/waKuw9z6i1buwDkL1zCblo7nMz6E2yqpnLzag
0xEqB4DnoYmbHUAs89bH2V+PsuZ0Y91u5qItj5o2FfcjtGqPEOcbSeWr8/mQvP+OMyKwvBEdLYvh
WlrXtfTdm0G5En2LNyVC/0qzUCReW6nJczcZ9X6Qm+fE1LQz35RVIeTvZ7G09E22wcvZ9fTmo1zr
RGrKV3HeVBdEXka7PijMrUnmzF1a2/J3GdToLzsLWZsTEfl74kb2ZmxpjsLweFlmt2fWlvdjgdKb
cVjMWOxg10tLmuMoqef4Civj/EOAzNwr8xQUjgEwoEFlY0yE/7LbuzDwpXufP4f3n1iscXTBkJKy
zeAjeDoapJlpiWrHV5ZcxvftEE67PFWSl88v8uZsO30luQrVLxnHJOO+3jvp9BuVag6vZhNdz2Q0
/b4mfgNBUh9xf6a2TZkOuzj1I89PRlAjOs7+yQzV0Us7dX4uWo14o9yqgjOHzQ+Gnq8Mxgj20Hz/
14rE1C+RdvLDGB3lYizk7CbT7Gjrj0rgWjn8jqnwczfq/DNL+TKspwNCMY5NLJpnOuRQAk+HHU44
DP5MuqQWbaXeWFjkeZVDn+cQa4sy8ugiEwOkDMF47gD4dsJbXxpKEQdfvLuUiVbzv7VwslHtv6pN
vUBGJeGAGSDBksXxtSmS3gUPXBG8Nd4FfWVcDUOtb3W4nVuJkwVO0jq5paMRQa732wdTq76QVDff
zbJeHyhr95i6gtdadMduiNVLWGDxJi/psdbQCcjL8uMz24T3u3JTvKmTl40Ce7fV/tSso7SLOvNS
qZb3A7mV5c2hr+5q0mmLjQri/e7zufz+hVkuaC1eGownSDpOnxzTBZwXaWqjaQebYGl7JEmVu59f
5IO74q0UlGoR4XPMWV1ERHEJ4Vq/BCPt3/Z0InynyuHsT7JMutYwh9LD5xd8vwc22fKhCOAFXdbj
5X//Y7OVJ0PNrqO+xJYXeXYz9ps0lI2tpOfnFGQcllZzn3IVu19Khzy3RU++moB4TLsxXsDPM5np
2yrQlWJJUc2/iRxuO8j/HrsbCN75m1KycsHylmoFSZva53uj8Y2DMhBl5wAdUi/EkMzKRTPB/nfn
sSKCqzOm+Asq/yij/2IZu9S0R38Pf6X42RVz9ktC91I9TJqSzK7WEe3tNnj+vpL0llz3aou8jn0k
ERJyWP6Qkde1TqsY7bDRLLJZN3Tu09e67GCKlaQgD4gd5fim5HERGwukYMnbUmDR1mOmb2xtlgK3
aNL0lZSa+Toj0qLxckutSVwoGqAi3Yh6BtZCmtyaYrYSxyjVbuH117/xRY5XSWH2PX/tkICqQaPx
uylxMnuhOhm/CjOO7zmrit/4FxXiEsgYcyC2Q+0JkOS8IF4HcyUl84wHh5PFDwQ3Su/0kvC/axk8
HiyQaap6/iDiqzzRkjs0II3lcKKTjtQDlHDnQ50unTgCDnI1x1pBOBJa68hplBHaSUAYHG5In3BH
9sTk1qOY28cdGU/ENkm/as5Bj21B5CIiX8NmBpeT3G9MtKnyDqpDbGzTsP6mdF3ee7bcDtU2DoOq
2lQaCeeOAi2dTII2hiil4CQkpKHz9d9qKOpL0afGEwyAxZ7Bh9JyCInlbyFswdZcEU0E4hEVU5Lo
banDFXHogOs6Cr+N24q0n92094mXkoyy4wxF5IwT5hP9q4awANtrVGsg7zVTQTZVYME8ElMAvOmV
7n/J6h65mkHzsyJpN1Ju8YRJ4a4mKeSyjes3ztFUgVZSIvZ5SVnzeyrR0Fr0AewDILIj2b/q7SRd
8tbCfBdKiQWaXIk0kjRaZlWjEubp2Gnef+U1kApnFPqEi1KvcRuotTbt1UbNntlQ0eJl5fFfCM9e
HklOdpgDaCzZd+SLfGVRHEc3mEb1mOVy+BQ21VhvkmZUfxo531kHUZ52X6foVjzyTmEGwBMgl5dp
OS9Fq5wEvY5Y14dBaNKzFapcvktCYs5IZRquUqtK9V0fcXSGJNNXyUXQ13Z0GYU2DcSQ2BYkxk1H
MLLfmhKmJfCkryWZeJVTZWmu4Ewu5F00JKnkgINDR5nWQWR7QTGXoOKkMNcdog207kqLoyIi2gDf
N5lcRZXvhmIkO3yqdRIG/Dpjo5QNdpwhkbaMlFTmDK56RVQz8gtCA8EVBUn/YsS9KRzcAuF3c9ZJ
CECRnYqtXffBtQZJeteLKE8dSYuJECq7jtiNPEi/INazQjcqMkiCgRVq14vHrfIGROzVXi50lXY5
EZjo+ERkbeZJyoANjnl9VZTJXLkFD5ksc0sAHzaCGEROIqzEC+qmIIeyyqT2QinK9tm3rLj9YsK0
vtdHRUndyo+IfgesHwdbSbX8r8gLosGtEgQ9TjuI0vJSRISJ6w/g2b2aRE02DbM1Wk5UWpB52qjv
EnZZAvtW3xhmtuFTab+WE13WTTr7lokX3Mys62QqJRWTb0GKM2AbNvtzzJqj+aX1gqudpvxEffx1
NmE/Z6KyjmqsEYwuMyOFA29aynayPyv1pq6MvqGZGCimK3dl82AYkYlPsKY24LRkuKsUzHJWaAgI
ORvactlgR5HSPeI0oQ0pDwV5flkSsyPp5Hy6mTNpflSthmUn6JXsIoiL2eI8N0i/zUjTJ3cgZFF2
DH2U7mJ/7HzHmNhiu/HEwuskStMfSJFSyKooi+LOUJuajjRRvd+E3A/PulIrB0ZKB30fWvEjD6C/
D3xTPChRKqmuleUglrIgF8WmyAoNTBjia9KBwbnbzmjLoHKUIDIfbE6zC7+PhoKLg0K5RpUyP9uk
fNgOSkefbMjeXjA5ujwLB0OKCLwiGirD6XtrzrxJ45viDoOv/tQtAAdEWMa6O3GH5YUuzeEDCtfy
GwUX5aUXxfg6mjiWN0YoZY8kIrIExbX9VTK0gShJ30JTk+WSsckbYXQEKRFGSJV0jCJPyL4PtTAa
xJ0I9TJ1WoQWGNABJBpuXWrwhKKgIW+dDbl0S0ca1XbbpsNFRGgOnAcyOKnHkoK95D2iyhyN+8In
zM8lh8akxcYe+zqNeXKeVgPB27GtJxcORztfScPS/cCbhah+D4LdIfk2ISFQgyJ38aa0UqOD/dcQ
39YzKQuv7GrYoI2uD0/20Bg6ztfeTPeQo+KnCqZC7/Fede2eUEOjvppA9B8nCGcboonVcJeSQds6
6WzHAPvyPH1M5B7WVVj5xhchVekSH1Wi8IhHgSjUyEyrczMri5n0UPav2bRQu4+lsaxd8Gas2roe
4k/BYlAnDk604tdI9wbMJILewJ1mre5cs9btfl+OSX45x2wkZBa8L9FAf+WXbvTUhfjWdE4uRA4u
vFVJWg4jtagQxBcWOPUCh49QA5Z0NSnV75qEFMFjMzSTQparU+IlsdE/J+SH7welyXtUDDTz3bGX
pfs8zUB5ToqS/CQIsJ3cMRypy1ETg/xSa3Ltu7madfectueYvDw1ldyy07PXBsvHsNVMRF+HYVqc
WEFqGxdEfzSys2jcVBa0VH8NofjftLNRvg5RnVROn3fJ3UJteikIOOsppeRa5jVSWdcOSDKqP7KG
wNelVlyx4Njxg2q0403GKk9ji/06H4WO8B0SDgOslnOVikvBaWQGRw5agFRffUx2wkfGtPeHEnIr
IVOECwzo6rQDEa8ae8KJAwUp7HIvXMBxRQItj3SCwRuZUb3bxHmqbpKyFYqjAFHjhcV/IjthRwUd
mc/cfTVIwcR/UUUlRTQ6U5vU0GsAgnLse4FpBvG2No3wWyRq46fhDxGm655tD8WbSPmpdeZwp9Mx
tJxQSUE3aHpt3PW+KbMCQmQonRpKnOWoOSPo+hb7aEefBz7n1jyVwunJLWBDZKn6E3Fj4fUEWPFh
Bof9MFF8PapyqJG6mZdkLHLssk04CySeEzMy4g8JkDVfteByIs+E0PlNm5Lpl14Pbem16JuOYxOi
Q7YC4qUoY7L+zYpv9o5JrseXkBbOsIW+0/r3lV4HMOt0HdkRQRD+ooGdidYLkPr2bm6CTdwuG+uD
xF6hdMc4X749Rd3fEY4Qfs+kqkVNNmsHS9GbDRnPbbhjL8+aMgwNtlj0h8oNCXX9vPUrOxFuwn/z
XSmoGHshxoBxE7P8HvSu74+zLrJqHwutKS+IMczuUr0wibUao3wXT6U24xgwKAH4ClBUkDiaT26N
yO7xQ4abEqUUkcyBlaA7GGa+kyrL50AGlpQZrhYDnHRiySzt7Zzh391q6SDLG0Xgr2KL29m/ZZIU
QV/6TUbgddHz+CabzOODnWhwC0pbW9KjrJYAedHNRHlPs68/5GmfPpYhf9c24ZOvub3UtM/Epki1
ozVmBZ4eusjs1m2EE4iyqP4znor4RxuNWeQZJs/Ew6HcvLDRtYVrNwA/t+3UUvLpS6xVbjpZRedB
KDKfCry+pAIbc3YUVaazTevZq2/0nkL0Rhh+8K2MBqizujV/H60x+aq1uXpppR1y5lIZCKfPaqt3
yTzsdsaYmIMjl3PF9mfqp51BwdS/UPvm2BcxKUVSnclulLDZ2qm1Qv4nWy91SfHlhGDGEQl/kU6M
X+drIWcTnBWRFzZtx14Iz8oYOnQ4CJOb6/6Ya4EwHA7SBJOTUN6+ZFrRP09pPt1nTKrUg0kY5440
dkVOWFPeGhcsrz5bv0kWiYsCvbqiF+NL8KIaqg/+VOIZIh5z/FmnLdOBtM/xMAfczKZsIOKqQY8u
L5YD5edInDozelTLLdBVnwFWWzzt08LyCwhgv6Etnf42sW0Nnm3O2lOh6H24kSLInm4gF7l+GcUj
gkniWcfhojYTS+ZgVTWoGKvaJim9rJIesOpIOotmj2B4VUiOmit1uoFHIRTTNWycjhnV+3qy9XMf
3MaM09TTqzj4RTHL7IlINIzWS8n/eTLquNN2JtzQ3/AFlb2ukoxBhEzsPy/tiBvcMvDUeQrDhvU9
R62oKONXu+bVbtIm+0LSS4cGZ9bC4VoFxvRAyLVp0xaxiPpU7d44oDm2Sa7zrWZw+2rSyEHrgpew
bgh00spCMTw7RNXhNBpWdteW0861hjzuHEPJpNtO0ebWqQLOMx7Hm+H3nJDgucXmJqUuqhCIY1Vu
m885/81hGqrmvulT+RbYcUuxX0kyzamIO3pqOhYJ6IatKTv9iGsNxkBIrNYcdNITjpUJPhG50ep2
UEX2OwG4fKwI9mTsOjNK2S5hYnUqoL/LJlS2EtfWCQmDH5rOqWvG7NU2WOO6fitlen6p13RptzXo
Q4tXOyJNOmNXuuz5NLbZDVnv/aEu9XjYGMU4227bhfZ3Talz+EgZHks+K1LxJaiJKXDryiISNhZ1
eQPNeEkj7MjOdItRmp7bWq0wBLcjMVxDEVtHIHt1vZVDJXh8K9X8v17uP2Cj/VG1WiCKJ5DD2x/5
j+xUL7f8Df+ll0PfZsJloWVoopZDBfJvvZwFyRD/PO0GoeMIe+Mf/q2Xs/+F21nXkMThgsKjtNS/
/4YcLno5xEHMJrrf6Mct7Z/o5d6Mbn+UXaHTgFlUlz8slV9jrYPPKT83LBPapmrDcGujTX5QTBLf
5hm4rmKNfCqzvt33GJdUGoqKfW+XhnHQRRpfqxKdEaVrNDduBfmx2O12bRvwqtJmkzybhLQdbBPC
rTBBuybk6jNV1jed6urX48uh27JYxpbff1oflJHS2bZvq6TnGtYtJPDoyrYzUtgzQh488KbPBZJq
jooATJZeRUjpF4u/WkKUAN+wUJEpeG85ZG9n1u/NyMLoVCRHXTZ5OTiD0X1vwuIe7231RIuenK8o
t7/7CNTJnsM7Sl5obLvVOI07DIP9FQi0ySN6nX6M3RibFlf1jeiz6KIopGYbm1K/TTpL2RIACC0y
y8ZzXSRm058FfB4nxnLEd4hpqQHba7NSnuZZYHUN+XgDf5j5hD+2kMy8wiJkuizJoKTm5pldVi/R
7F8ldpiXk1y+/vECfNBYXLUv+BVUbdGILpQDJBLrx8IRPIOTnagIq7PxmJZRQwBcVwVXvh1C7orU
5KkSszI6Xd2f6eksJejTGcF0RsgGv4pLy+sqbhGWbdKPVrtBiCI7Uq0XjhjS35JpfdWUDKdHyHH7
87tdFY65Wzil6E7BBiBhRlZ9Ogn7MuTcUJnIyAdhsGW1nrKqvm+I/zlzoffDugBRsaKBB1gUnasO
cl6C4tJno91oMdJnZ9bnYucXervNK4XIcZNzYFNbyiUGcP2Mymjdm327yaUXpWCyXjyTq2v7TCoa
wmQuJ5TldllZgRZBCONZTWBuUlEfy9z3Oc40Hmf1r7kPj/vzUf7o5peB5jDPILwb5UYKjMQHFbAp
dP9J/Cdz57VbObKl6SfiAb25JTe3lba8MpU3hNLRk0Ef5NPPxzw9jdRWjTTnooFGJVAoZEl0YVb8
6zdR/Sob+2sGWOY3E95svbatKvvx42teNFXWh6bGZc1GKedgObve01/th1SZJk7GaR/SmrYOKTgE
Znqu+PfO+f/01Ho/fvCZXalMUD5h6v5pTPx1lUGaXYf9ehs6eZpsQIkqFqyeYFxkWp80cP7hM/7x
tGVnsU16zH/+/q9rOfZE6h72h3xG80Q86VOjWb+ANbMgVVXhL1kbNupc7Bet2Oh99+Xj9/lnKryd
nS6GNR7cS075PO7FCyX9DZsdg8uDNfwETLlSyfd01P6bEQNGROW2FnGEv6e9yRLnQVWwGM+8ObAW
IIhUWrsm9tJgcPM0yJ2Xj+/tH77Cm1u7GOB9VyYjXkl8Bcs76pV365n9dz7N/uPLXBKZGFO8AgdX
KVrbq5+V/nZM2Urpykxf2jAz5YPTdzu3Np6JDWsRlA5hp2TbBB6sOwHo63lMV0267idT6f2w5hbY
G7ARoCzBfPbtLaRZ36OtW3F3t6lD8DBvMwmj+eRJL5qF/37QVd0BmwNKx6V3D+FTRTmpI1fJnKd4
dh77on+u2G0RcoUfv9T3i77L3k+DmG1PR0V80brLzMJTG2toQ2PBH36Jna9pTUmtD4m5GxH6+ylC
lk9e4j89HlQnFgfYESZN0bcv0Wsx95RZ14amGB5jz6NJlrTfORUfx+Qzu9J/mrbwqmx4gBAWIFpd
EJvgmwGWgC2FBW6pGyAOZKxuXdJIqWWQiGzaCZB1f+rdr3U8BWoj9E++5j+OW/rLPC0UV2ifF/Nj
mCJFbfoGQN02r4E/tVOKUeq2x2hazsOvmc9ypWnEfmJ9vaNuvU/HVvnknf/jTcDXYP3HZY9N6OJD
516MU11CmoQlCfEz1PtZ06HX9ngpiWdKu1v2roVT2G+TVBRDfpY6daGlZXQxefHbYpGiuFmjg95+
9LHMyiHu4jYcu3EOSZe/AkCqd3mUJWFvVdvO7MIxT/Ot3Xicw7wejCAxrGSjAFj0vUGGF6BLbq6c
1UbJ9/T01U1bQyL8eEK8H5we9ohQqSjoYVNd0pFVOCIJ2JXGxmXSxzDcY+aRruLOE2HayvTJrvJ+
6VylNusxwjEZo5e0OxBce+hp0oSe1Y0/8zx9sIza+D0qn5W3FzrB9f0zyVcpy2riuXp3vH3/Gfng
uczxktMaAh4K8ZX4bBKSq+5WxpS0aYQxQ9zO1bYpqyNwuLeBMo1/NmYasLhW9SQtugxzpw1sxG+9
7Y77fjLXxKlS3/dQrXwtSe5aBDO+SbSPb8Gtgg03b0ZjMANHlT9IKv6EGHj5rRyVrYDNn5pmLZkv
V+OJrpMtoFCGtGbM0LJK907GiDldMnM26VR9ti5frv7/vh76LE6eHCQvGfpJ2WejKtolbDkYnOpM
te46UMxPRuDlkrxeBXU1bloeo5Ca9e2XoguolSkGiqEeLcVmEcn3RabfelNcdaUakvlRfnLB9Rf+
XVpwQQSkuLtS1BicfS6qcCmmBK1jPodktcRfAcF0OEvNq95qP7QCnkI5YkaU1Z8GZ14YX6OXWSca
1hBrkbi64l08qZWtqhIX2JjoCHJa2IX02nikv5wTQUFylj6KkPSwJ3f5nQCnV2p6Y7vVVUQFtNTl
Vyz+MJnykvqTtfJyUnJbHBRYoxz0dviMXWzysop7mu/tHHpN524iGZt4kcbeGoP1KSf6H4aUi6fD
egDyMBC+tPLNZ2XoCyWVrIFxAdaH6C42xMZ0dMwQOSWEi6OrG3vRXq0p2s7d3EEZEkoAYL5leLh+
MaXfP14B/2E4uMgM19vB3ce41N4MtIi5Fv49WWf3pCsVZWA0nQgtZ3nVjflrNmDyH6eAcB9f991W
7UCQwpmRf1iC10PD24EPZsN6jpFYOHf578JeaAF5TokI35NVGuoo066miqgyGyvv7YhBNS5RZdP/
/Pg2/rg6vJ0OFApIe1fXJhbMy08yFI0xglyOqOknOrgiesnH9GZS9WEXOf2vfBrsR/y10d93mhff
t5jD74ti2eCGnNzhT3jIC8e9Gsa8hkrg0ElyYiw9K6VuT40p262pLPWdo7SYYy+KdSDeRzsgH5jC
Wi2qF6tsrH1tLOq3Xiz6LjJrb0eID6bjbdVsG6fsgk7C8JtFuSm6sTzXU7Vr6CkG+tyQKDZVOmFv
2XcMqJ0jLpTGa9dr8r4va25yMDdeBlZb6fpzg4Xc/VwsGM5P+bjX7c46NzVGculY1Ddl1y+7xMNT
IKGBtqEYLeiiTZO8LvLGPPduBhxhq617kpOWP2E9kVk74fTG8slk/IdRwZegfOLMA+T3bpFQ5oYM
wsGbwrgyHq3YfOKlfqcn9W3o8HhPJ2IDlm7fOEYYz8qPT8bCu5WRXZkMNgwOmKFYKb4dkQswtZkX
7RhO5WDRjG2iJ52Ern25qM9W631mcfWHlPd26HE9F0UStFpaAJcnnDJdKjexizEUThw9D5rAWgBH
hU3pqNGPdNRtKCGyUQK9UOS9PUXTF4gN2SPhPM4pdmr795iNDMRMKqe+hFlGMyM1BmDuOqVFu65m
uTrLe3X29MCrGnIYHX6RaqH7FFiHnc1uSHcfv8L3q4nJxNXRPa+AAEakb19hYc2z104Ts6mNq8BB
oHgLrci9cYVk7NhJdHBHcsR63Sk+DVbgE73/gIAe7F7cAXFLl3M50aIePQUwBEK2KsWKkV4fIs7y
oNdujxeysMVLneYd1A2IuYeWRljp26VS3mDxU/2Ubpp+iSu75yyZpoeqs+QtncIIBClHLJGha/3q
2olx0MX4GxKkds4StzvpuVYghNA4OTVRZZn+mLjevh+IA9gq6VzfysZ6qTTtrDqFttf12jwJt8ae
eCqfFq98hQlAM6jpa6hhnf6lRfz7bVVkBdBeiutKGvJQRK2zF5be3PYF9BwqFu+eSEdxnky9c4Oo
GcoyFKVpEOZVtHv4MPpjrZJyuhkVWADst/uKFspL0qvaLsNjJCjkgME71F5agGwzX5Oynp7AbbwQ
JiFsoGjGVELQ6MpImQNfCIWh8iJKzNiuUvpVNzRN+O+oHutTRCwB/eluXF6VfFBeqbO1x24yrFdL
NkMTKF7Oro2WvCTORhMvKGRXN8+JbL5sKLYkGy8HtVfSmyLCQ40My5oOKlGDSqdDQ+mzTMPR1nGQ
Vgza5CvGqHqx71qEL4qqJ1Ssa6rm3MagyVuovFGQzJm8Xsl3GytRY2iJIinSAFMfHQlU1PMu7Kl7
LHuCDPwpVsXLMhZi2zX0l3zNULyzlmriuhtk5BOSV31zjSY5WavMq8B3f+PFNpF0Ixy80Xb6LGxh
UcGsBlF+oZaBjwRyCiURa5R9sSROWLnxEM6wRY5zjrhTT5v8J2Zqw+2M3WQw517p4xWbnItSZkeI
remOLu1ED2HBRFHNjKBTS4babGRhIrTrJFJhCio1dnz96MFdM7DDPhJaZP2S/Sw6Cgn8MGBY4FsE
4wCYa5das2tCamybXQ910jjMLYfibW2P9Cp0zcRnRhhFTD/WdZu96hGtkOWJgsfVmO5yOzIObtmk
O9NNB9qudnpMstjdF9hk36uKTo86Hb0R4sFUzEckAvGdY1O0LJbwrnKji4DX0wfsVbUrgjCqXS9a
9bn1jOqU2sIKIa5F265VtTKEwge9Bo7Kpqls7zmHQbqVret8w0O92UNTIUTNXAjgkyQRfUmHamF7
rebrSBllgPtv7/pq6elHmCZNkC5OqM04kC/SVphkWnqf6VIcTUyMn+dxxCotsuR9q6xRIUvtNtft
XERbOvOBGGeHN9Jr576Km2ABD7vGhjWUTTcd61xzzpAgIBxgkAdvCgXKmsxLuIeoXRvahKXAw56a
s2VnLR3r6GVwWmNju6LYKJwpdn2rOwevz72j6qbKfoHAsVksxXlM894JJbzcr1LL5L1M9OUHdqrQ
XOLJ3QoWzXvCRLvrQRX9ZvUeO+N+aF87TkQTdFic7zq7wA9CB/h0OCJ/FVau7/5806nL7bCQnXmO
UllzjuvnNQTWS+QeO5N8g8kiR78Z0uJ1BJ2SGBCkxI8aHYL7GeYE/CfcP8mobE6uiAnFy8vQMzp5
O5Q63lzSSE+RzOrtCLC/1Z1oDhXdVcJiIioTAqx7ajgNH/Mye51smt9+j5FToCq9sYe1c2eXHZsR
ZNuQvnR2m3JEvYX0CWUIrFEdyStVlpu+XozrqSdrk576yhfKcgtWmK3lZLNag3Ftp9bY+ZBbnyoM
Ku16WR7I3dXOTsb45RItuOkIMT3LiX9s29ZAvr/ugn1f0e4ahzHiQJLq9QTXd4peCO/TzhVUmhd9
IDSlMxL754QtEMGsU30yHJHuSnfywrIqoe9CrKIJD1sh/VqrJveoYdh7tuph3/bReISSdRCJG9+M
nttuK2E1RxM48Yxjn3unZNVAQOjQ3A8u/I+l7dIv9mzOd5WXPFR4NP2yl1ViU6cWbf5BOxuzWgZF
hiNwNi/DLWHLiXZQYiy4r0VFZAvkzUzDwigTzo3IslbbL2Pl3gOmiCMmOfrWnl1+mD6d8zQ6oyQH
VPUm9KpDPMo9ZK34LiXr0Ns6vTfAcckniyOiVmkbUFqyX1yD3vnUzPa4G2yCSJJcxnQDae/KIG/G
5SAWTWwjUVV3IrfHBitYm+571j4VUp0C+ur2TT1F9a9MU+SXIvHIRx26cdqOmoy+GIoJVThR6mQ7
dWP9NQMddwJ7VOw6TKQ1bzuvzXFYTnrv1Dvqz2WonXAY+22fW5Afx6bBEieyrjsiyb94alXsUtTv
to8VrRuwy0y3gOPjNwcj2tdcLdPHWkjCTSoDDqsnJ73f6lKHRpW0yvJCTmfVbMy8dwUBiEu5t+KF
9UYtDpNnFHf0R+vfS4VJHRLYSoMvOkxPtjTmWyLbQEVibPQq06pLX8+EcdSSrNnGdTWcRpueTC6I
fcQPXnI8eZ08Hatgy5BPUeSJZSshUZ+j2jR+qWr6XTijcxP3VvtTEQV14lCM1pOcWFPozs7yFp4z
VU0uXPwpF53GZW2pZyGy/OBlgw7w2MtHzkGO34m8OLGlFi/DonoBrsyJ31ddyWJWBm0dP6j5eOK8
g25NKhqspvhUtNmdbY2V742Nd6VIJusYkyOyymyM0I444Oy0XqHNLSZqUEtW9zMBLjscqpE60IH8
JrOlTJ+dbnmB15WoWzZpcimHdi0usAnbpV3N7EwS7zhL/YjXmbkvZdtw5ODMs2sXC9Kqgi7YsXoO
MInesMsZncESbJJnkQZORR+Bd+LKW3i4ifD/VEEkFyW7MRHWAd5UvvgyLZu9JtMjdD55TblCXpsK
j9bpnecSztMpagvvhF0cXM5svJu0ON2ydWcn2S8ndSjjTY+S/zGjmrZKtds5AyW1UozalujTPRaA
cIFTKIIc8zofEv+XKirDKaE3NShwZSAG/I4YU3vLIvBLQJ0LXeGEpTLYW5GUKQFWlet79fTVzgYi
sjvJLU+CC1p5grSrzb+XTQIpvlKdbe468bnxGqpr1zvk1ihDt9S7m9507cOwgkZtk8gvtl2mR+QL
rEBtND+ratGfaoepsrJspoJ0F21Sa9i4svJjWTuBgxXHAcnPrllpmEY31aGo96mQ88aMM5z4miLI
4+WcE3AfeKrIw242bnt7gh3YaOadi54bLFGq9UHO6QBdOalwCRPzLTlJXbltW5GcZ6jiJ4uG4V2b
JfWOcBL1vKD6YW8b5PpmqGDRMe3KlnJ0sr0uTB27DDwWujtLwshyi9K6Ivq9uZ+M2LtytfJHNFZY
hxcAWBt7sKG3rX+htn0GNUqFnavVsRaijDeJouzcsJNEErP6D74zNvII+ckCD4uHJ37PaWR2HZEb
9Ctqr/Wvcfk6O6m1VXsIijWj9jjkMxWZESU7/DlN6uQou9IHC/uODs60F0cNaavlWVqVdlZMxiYp
HFij69U+6iK5TTqC3yJCafjx6YdhK1UorWQ+I3xbNhbF4AFdlPGkRHVzVVTxfD+mWnowiAC7jQes
OEdd5ZBTD7libzR1khjmWp5k+SQc3Vn0cte05vxkT4JUGq/O7s3MhtbREPUTOKNe46ICPe7aiNHL
+EmJAwQ2voz6hYMbnm8OpL0UaYhPrLbh+G1qMnmGRcvmQKvUfOsl8OxioyO4bMJ2ZJMpxvLLzmwx
4QSHNAYD+mikTm96+3aOEoOh47b1t8wp4odRycWhh5dXb8lrdOMNkMV41wnOuUGmLtO56SOCfmpd
bhtdgb4VQ/3zCImGOYl9kXJVQO9mu19sCoBaU8CMwDDh12wGE51UZPHp1dKU953IrFc5lr+VrLHM
LUiWwUcn90iH8UhStTuJDlbKLIrdhAXOFVCUcowXI9uigs/uUyjtvtZo3ktS2tWXclR6n55witMb
ez7aAcoXfALh5rczC2/v1GR+61SCqxkHKZgivlFxqKXEXtJ9V+sVSK4lQlkozVliYlyNloc4SpU+
QIy7yxQ3DUZ6QXO/zGE5NwK/csWNgq7Po3BKDWc/JnEf2mjzf8wMr40akwgOMdnZWlSN9Pb7GaJf
E83KrUU+3o4zgrj6Q6bpzVYL86WcR1+LavW1lrW9sVtXO0ZZL+iMJS4OuoitOOC4226pVsUYTKWm
cDbdZFHUGRAQ1SyaXtU8brcFtMVtPdnHxpvPtPa0ZwR+PzFajJ/HyUi/j72qbpchLn8MSgm9A/vn
PIDPej/Bbzx2Vg1dWhlZ2wn+2ySC/D7LnPTYnypPe4CqmxKWsBAnAR/dTzoboGcsrty+1YRvGW0V
DN4YBS3eElejq+9QFaJO6YWyb0TehJXuDEcV9HonLS86aotR7GKSZTZaFWFA4Qoma0vHSY+r6TSw
WPkS2nuQKp13DUC/6EGytPBEAF33Vk/ePLKBFFlXVUewIPMm7h/1ebHRkNXaBPm6TJqQGM1dCyRy
7akgtC0x0Jo99bvFaClvY2PgLaK/P5Bd0voxyj+/To3xCwJG4mCE0uhB1BWM36q1QhC26oTJNfsd
aRFjAq/aTI5kPdSqLxMKxqhwad+QCIfUwm2p7iqDg0D2GE8I3SMNaUoFJAECMT/EWOofMRkl1d71
YvwfUWMdIkMbt8gJ0qBUMKrOVZYkr6jLzlfVBY44JfUOZAClG7V7mGVTjkDMJax9BrBnj8o6zblq
8/484ITps+0Eo2eMP2I69VCkoxdP7+R5LmzAKAh7t7GJ+hpkxPRru8AwJYquPKw6N3bfTdslyrzQ
UOrDsrRs2abyVbbZobOTX5VWoqgx10PcVOubPlvsUC52hyvr6O3aXhxM/MXJfGoWEpT4YSPJlqCX
mnqItRRaOs0rzipBNyI1qacYRzUFJrcK7hAiW1K2tbpswffRW9Kq8JMsFbtG5tOVmwEw6mZtwfmP
sk0RzY9za1Qb1CDwtBXbQb6QWwGxaFeklKVhnjIU0O/NoTurtE5SeV1lPVTXuLiPcpdc+7REuyB6
6l25I5jiiY/w2sfZMy/qebby/WS2u1mi0x7K5rphRzbDsY0FKRnQfMmqkYZHibIgjPIHZ1XXmoq8
NYqsO2o6RdCyZL7DSonJp2kpiMeMYr51l1be4VwshS/GSrk3LVQfDc6lZ5cT/a/Uswmp0KovCz3K
2jdz6MRdDHjidYoMZ/LrgyiNhl0mPfMH88nzs3XZnxksJ2I69d4XgEVBzNmyggAOb8++jQq78Vtt
NL6MmvHoLroZTGUpzhakPh+W15e01JE7eHMO30tbTlXbFPD+R2+f1jpsdc/gZEZwApUQfvAoMjjP
46jzTe+Wp6KLOUpyamcXXSXsc/YTcCIPGi990iUUZs/Cf98pyGuLsi2rHUMOidsReFO/tfRRD0kc
Ua8Tx3TvDHdwzymh8RtNDNkeblx5jhXtkHNKPq+od+JXpHWwPxTpc7SmmJDxYp37pCclV8QE5JKm
iclFvFUn46sba3FgVNQOEebypIO2JZNrsve2lZlfHU3KvTYgB6BRfh4pDSAW9vK7R/zmfZ1JugY2
R5do0ZYjMDP9A9sALbOkI7b20HR77N/KM/qR6Jq0ee87Pr6aDrGy9lSfFwCaVkAoaIO4qRR2CmRs
6VMPyGMD48hI/2EtDhtUodkiXg/IxnlUTQriOI43Qh2SV8Qn2qlhTtw5fIMTPnLVqVKN2d24i9P9
8rCt4HJJRlti7vt9lc3xjeOI6WyxJ/+UWaY8iNbIf0einK9kEYsXRLf5fd+ro4ZaBUTLaWjYz5Ol
7XpcqGj4d/omB6wJ8XBl8NSxtTEgZTMV9fZrrHfzo1al7U6iEHvqFrO+4+v2KpzuNNlHEYVPTEDN
ldPGRUirXpyqOouKkPOO9Cl97FPkpDHn894MBktObWAk9bJBPDNc95XEFWJph0PWYDgEDgd1qzNd
Mk3tDFrg2J+9HK16PM7J7RAp5QNS4XbfphZVjZvHtEubTI9pQXA+kvepVslo23gaQHuutdYrMj2A
ChiVXoiGgs80UDJkJx3fC1/H6PE7QlVYY84ksjVxxnts7MQKGqMUZLWW5nM1G/EXpEO+U88e/oxN
rfuAc8rGbZoaOYtkmygXBa/73jGeCSkGRnNk/MAafw+iF6ikc/i0/ClNHhCa+hRq1raxm5002gzC
sXuIUzYw18WvSktQ6GoME7Re31Bes0HV0qEJofw2clhlaiJAuEtEWsuAexRJ4li1geOkWCIrqBR8
OI5br8n759RtDkzd4Uc7ANa0Ber4OrGHQIUKLOoGRDBSAAaS1DqiWUHGPlvWVasp9S7BCC1cZIF2
YsQ4PAHF3lhssr/QSZlBb5X61sR2+tcsNS+wsCvaDBR69phQmEzeeEqrGt0Xfd0DeL0SKLFubdpl
rDvfHMndTbyqCBJ+7mg0UCx4dSB9QLDdw4CxgQ98NV6LmIVCVyPtMR8GL1QHww7nEWEjVW7Mwahz
CxSpnar4kFZtBpN07xpgras/B26S7aenOKnQGyJa2Zhd1vvqXCd7vHhxhB4n95R29hGdd5H4hr6d
3R7MqoHbvtNrfXjQiNLZjeY8bgGrEVFDgM52xlh4e3MaZKgbvXjJ2tp5rbI0/9pqffcMrmbn/pTO
cbbJ9KQ+laPsfkZ0CU4VTbWDVICJZyqeqwax360X59mOVKLb2a2yjVHNyfPHvZ4/9m1v+1crhYxH
wBCC3v4lyWiiGZUnqt6Empmhm+nIN8Yz7anKwaQLcVNFmnhA3Fs+0XP5xfZE0aKXZFYQZ1VYr/Za
Tk8xFg9Ow1GfsJAnEtOQjdbobPK0SsDXLO+Te750soGEYLHOQyQxkPHS+L0gRpkgTNFk5LA368x8
mlPpBYlEdDqZIg8KE6JWt644+lD/TLBk8DuaBqes7MxrgbUaUjxInxRH7eHjd/m+b2Zh18ZXIoGA
u9IuWo+GWjXxQpR3qAN5dzBN6EfdRRww/apJzA32t8gNO4Q6H1/2j2rh4hNCcEEjsXYh8T244GQg
2mRE92mDa5RWHL06avzZlmO2iRLnUWTGK8z4pxk+ceBiksARgULdomHg941b3RaLKGAtWq9AD/k1
jUj3PKVmfXCa2dgs+DO8lIteQ59V1yZVq9FMkJrc0Oz43Xq26YNoYwKZCpYBNdZ/RG1zjqqBKCqh
hdg6eLtygbZn0Z6/8paq/KHMqAacAiW77aGd74el5tht24/AMclBHZfxpc21ZdNG5bBTss7YwCdC
v5mWLy7Sg9jHKNb+sTB3fKZefTJRbP76+I2+Y97hewv7iv4j3Ab7PXPXm2sYoxN0UaFY82Zq5x3e
Rd4ZJD7fFbUNGtTYTvI4uErKcpP/TDUbCWxmTfknrfR3XBOIFTq2R5B8aOEQNv+2FTvyNyIdUL/3
s2HfoTF06VUY0+2f5/0fUDPtftXn1/JXd2n8/cYinBQV/lz+L/8LvcEtaEL/bSH3TuoU1JyZvqev
f5uDrz/xX1on2/4X9Aba1KoDIIEgh2/3X97grvYvuGZAPzBRsFf781f/1xvc+he9bexEWcT4srB2
/lvrpJj/4lMzj20Xbhxsadf+T8ROl5QoChAHEgQUu1Uaw+LwduhA0KAYSOgQpoW3m41ta4B9qp9Z
k17y+biKS5cDQiT2qNALL5bi1JVTQTer3MLt3FZuTrqns9MSeQZSvf/r7f+DzubdpWyV1Y04NhQZ
SDMulQNRZxjQGq106+DRIxL0qEUYq9m+bt3w4ytdzjqELW+utN7JX7oBgNDUXFquNBr3k/lQyKeP
f/87ZcAa/GXzBVZdG+7Xf1h2f13AHbK0L9s235o1fpJf5m609W1f1VP9xcXMozljE1evll9L1Pwu
hSvtByAmTxxyuvbyWRQT64/vLPC+TwIDk3Ffc+B3AhPl8vhcepVhhObYRsO/F4r/b/EG981Yt1jN
0PJBS71YjggKVIQ1l9mWMIW5vLUz16/+s6xdy+IaK62RzF+wmlX29/blF7TfyrHjGsNI0od1tKgH
P3n969D/e8NcLwGHly1ax8DY1C8uMdDw1+UScZiw+p9Cq0JDy/y8j45TND4hffJBhjmLRxul+mQM
r7/5/ZUh6q1Xhqu3jry/Pjw+Bk48qlzZvo7v6UHd9sf0Vu6mL5884fu5sj4h2y8LEGqBy2lpobHJ
ah0TPcP/1vgAHb4aoDfegAmFyy5+BIAJPvNLuzTY/PPlmJ74xKqIPhgqbx8O3XHUYVPL8X1XHOqz
te/30XY5Zmd7rxy0w8eP+E7LuX7E1XMbK1gPkr51sfIoSm5VSBbSLdFzO/Oo3NTn9mAG0v+FHG47
hmO4BDKMfCMAggw/K7r+qCwuv6SH3lKFCKtbTOW3D+tEuRPRaU63yQEUlYeVp+hgH9xNvx/3Sphf
O/fWPYTDAR6MvwSKG2S/sl/KT+PWPdtnqAMHcPONenIO1idv5s97/uDWLlf+ScQYMOBhtYU7koDy
M767fa/tcLgBhgK1LfFKqnwUUOUD3O/usxzrP5mC726AdVqDgWdiucoe9/cod0g4oa8ypdvSj/fG
1tsoW/eoB9PeDfOz8lX5mp76mwikX/jmbXQDsn9SDupmuqof69v2aO5n/7N96v2SvqoJWbawpkeR
dfm5BlELhy5qsu27ukquoTO095nmZPIT6eD767AHapQFGvb1OEtezIFaAX3SbQJ2UipIyBiFjsaW
9Q668Mfjf/1Fb98xCxFepZzbtDU49GL8TZ3eoLBvuFBs/rDLwQ1G5kqA25fzyfni3VriqPDxDM0B
7LVWRt7br0kBoFSumJUwbpSdV+IZ6B2rNAcz+2yHf3cYpShiP4Qwyr8QWFxKmxKt7KK+G5TQ8vP7
+dzfKN/7B+tERtERQOUmv63C5mZ5ktKvvqnf3U8e9N25kstDbV8FTqszJzXN2ycVlFGKPhWIV7bi
0B6Img2SjRdAPdyKc7kRwc+Pv+HlYMGBUecPrSnqDZaSyxLNTpdlXucJgFnYppCtlM3HV7j8dlwB
b+iVFa3j9Pcu+C0ZEr0akjndzkEduLfFvt5/fIF3j0CGxR/TWgpMbQUR3r6yGKl648xKHsaycPzE
Wjzf7CfxyWC/vApCMGpMF70DHCXbvLQLVnK7LYa51DazssRbo4HKl7tp/x8+C1pHvjwlM1sn5Nc/
p8K/NmdaoBODMy9CvVHEdeZo0X1cFvXuP3tjbIzqqt4AvoDfCvTy9o3Rk+lGiFtlWNGHwXayxVHO
baNPPvy7N8ZV4MJYRBPxVMgj3l5FNMso274qyfRz4FC2HfM70OnqfbY6XK5D6+OgvrLwOrSoqC5j
Hnu6x3GktzzOWDu+pmPDupjlFKSlan4yP//pmdYgLwOq9crzvyjLcdvB+EjhzSW61Twp8D7ONNY/
C0sG1F/VIn+vrRg04DG/lp+rltO89IJ2EA90hZfmmwj7ljMtdkdPbuwOXy833TSlIDN4jXYrg04Q
YeJbkCm6jbSUUvHhBk6PBc4ky6YoW5qoBL0sjg//rxsD+JL08IQz2b8heRo3FMLawcKLU93FY6d9
B+rGSUmdY/U2sw1RQ7yJS3eDt5rYIr/A+YUwvxF5QqO3s1/UZg1SPuhu4qeJAXeRiB7r0W4TGBEZ
veF9XC5TcWqAnHssjIDTQ3uYSQnP+6EDFs1SdTk5JQ5RNByzGJS9UBv5nOFjaAclNpzywbDjRfP8
REuGPsiMhPAWF4spB/JMKQduJKfxnyiavlmyJrstcnuQO20xvZtlSKdHl1wOmo7kp2DGg91E70v6
M6/NEONbCDbL2M+jqLu3h9i6boh+6IiPL00nGIWj4cxEvrC242UmpZ/aRXQz0L4sfL5eJTYF7veY
bSnjPPiWKsafRixgOqCAc862GMYqHCeMJH2nSnEFo9tq4mW0qOWWVh+BtglA87nipgScFE//AqMW
R4E0iY0eQrQK7p3So5y2Kf2gjv8bEVag9VbKKu2gU9uMtFWv4Cdat67AoAe+co/XxsKMl35v6rAT
zLKpxJFmP1eblhg7vJIhawS2+D/Undlu3Ui6pV+l0PcscB6A7r7g3lsDJVmyZNmSbwhbA+chyAhO
T9/fzj5VZTFtCyZwLg6QN5Wo5KaCMf6x1rdcVGZuMLZfhTVXmXlmzB4XjwlE9FfTSft2dyQiNdwV
Hi9OhrxvZJgE+TLuKsPW5l2Rd1rCmqHFN8UiY3lIvS5G6156Q5Dkp93Yim+5OUPB5A5WZgdPC2ax
m02rhdYDYPQq6Bu/B30ZSDRO/pAne5WD+jr0RE1CMumG6TEtlhqI06SX3T4PLDaKft6g5LAUOaEp
yTNTaOqaXe7begR3B552jikMV9190g5IkkwbZPgl8vYcZpyCm3bmuVPsH5xxmMpDWtMDQ0R+7Ylj
NObpXNWjH/o9Du6wtGvVIkpBtMtoWqwvnlHXnw27Kp9Nv3K+ESDutfsGab7FHQPh6aHHDHeGagHl
gR4szllHxpBxyPl/f6vcKu92+Gr8J5URaQlXzRte6VuLIE0ztlF0NcFM2iIYWxBOZq9zP42MxzuX
NVX/k8SyNMQxiN2rUNGd5v3s9QbtNeriMSC0ku4dkHTLbYXf+/fCdBhegquPZIeUQa/PkLnB9R4V
c2iok+zoo4IfgouWW2kqme6gKwyd+BOvACu317nDm4LwkOWE4mHq0vMp4UAe1pyDnvq8ypKDLkrt
TrfIcw/7NNO1PbA3BwXKwi1aGCwpgVZcGZUgxIO8RJVHeb/dxc1cmKE2D8eL9dzXHwvuL0zaZfLu
TdLBH4Evtck+QeZ00OAegghMEF3UWqk++N5MQnZP0186lZOrXeNIea8sc7j1ZT0YtKOLGlhU+tQj
hcrlBRTCcgk9VqUXc1Ji3I1e733IW0oKe5T5vdoleLqnu3RScC72BiCClIxuE/lMPmf5a8HmWj+Y
hT3Ge/oba6Ogoj7vjcEg2MNRDrEs6OIrAhOyuOdirYMMug90Jdp9XFWwHc3pDtWW9tFEkEogbCY1
8zA0mvOSaLUdnLeFnXZnfiCPl4VILOR+YHNTH0rJLeTerbPeDoHamnrIOmp8QEjapphvApiPU92P
aVhYxGOHqZzQMGILqgm3QGDZhxqKAzIumw6Dq9+0VXI6c7t8FD8gU9/12oD0rwOgoh1sfOzq3Evj
+BTUSGHsJcTTmcvOIPsKuTMoDgGmM+61vaK6KxlRRZii1l2AgXVq3OWDkEymxFnDQBtag1lp6aeE
BNGm/5YoZTsH8ktL64LY7sY8s4UxsZdFvfwyksnMUMPLT+pqLlzsCXOnhp1jiS45GTJ3+RL0bWDs
tDkQ6c4r2vay7Fru91Xll/yyX5YwnTF4jFcj/oniICYDPaBCRz/s7EoN2l4hLo5DTBFZz59u2g9J
rUxnZ40qexW5lroHRnrscydnJMW5XQ9oyHIfijzzpOJ+ZE78HhzuoPcv7SyQUArkqVroAFK+KWH7
ATeMufQPDV/PXEKT5/hZ+VXmcoPqDN0utUeHOnma+CZxET5Ta50hZSIIGqAMg9lTzE+zrgGR68mu
2lGNFdDPq6B5dL1cIqezUH6Hc5zkZAdCSmvDAcfOBRPKQMdoK2nz7/3CENwGZl0wPCYK+/0hr3zE
HamTS7VvY+EWOwSfaMklVrswHpPmOVZLUrOsVa0RpZPrLztT5Lp3ZgBrz3ccPeyPDWWvT0swyClc
OGY+5wFK44CLxyLUcnpUSHVU4x7ZqMbrwW+rdNeaeB4XUMft6cgRGA1ePAfD3oALnYZTpbJPYtAF
EEvU8ja6755bCmtM7G+g2byX2QtidBpjqjy2Mwkh5cHQHSWV6TSfNsDcPWYvp/kOng9fRKsftyW9
AcE4tORIFu/stjNdC/W/gb6DoXs24XnR0p2F2hsvjbEQBdQbhXWSBm39VWtQ3IYmSpJ2R4/LH1C2
MfPqLmDYHVbL/Cs4OuYfIRZ2Vvwl7cvgti2NMepyOZOlzWWSGMSCeZxN4ivuF3DWHgocc9dTaj0q
RRf52EEOV3tNQ8wQckxXn0tzQZNW+RZgbSc3uruchdY4uIiE78AWB/ohtu1p2UF3dC49dovf7Cw+
Dg6vz2wGQ5nNz7k+6ThICQVHuBjAeW0/dBn4pVNW36Y/UVSDvnVTZSygLxEp4DhQyIzy1vlSArdR
gOlkegVvaw5A1QbL7ewl3HB7o+E+1zIdnzJnNLudU0gEcjJ34tumnGL6dzziKnG5iNITy89OMqOA
gmT3WW2eLTHs7AU5LBXlS+J/1ddB0CAfa6V7r0iDrPTQW25lkmUhuU7rB+SlYcPlaX+6MFdYGHcs
+zIQgv2g2emkm7Wpky1cpE/lfYBgfgFFmTgPhZIcuvWmB5vWdC50SOWW8BWsZPHnENLmdFOikKkB
r9riKZn7Re5b6L0lMmLLfBUpqVXh1DVBfcCX4XSIs/PhUhF7HKAFqqjyjiWwcxiXgbwo+eELOvuQ
7Q0351p5WNoAFGFSyODglFb+Gvtt556kqo4PDbEm80lpsxnSMZ15h9mYq8/EuirjJoOEViRn8Tx2
4lWKTJvvqZVbc75jY6RHtZ5rT0tlSPgDiyWHcb+w7R9PuS1e1JloUOM/co5qXTS9oh2vhlr32w9W
lcTFx0EqV571SIpGzFXgt8JexONDmlHyP+Dl4nqCw0o9o+L1LUlAHWNvB0oT00c65hPuhqzwso++
1rFrBMap61xnGDPyqCrGPm0irnmiVOy/TBPk6D267tQ41URV2J+lVxOYgOJXfwQFMybnNeEf+pUl
+sWIuB7IUAjPQQJhuDCx65l7OLNiuszwhwcOKoraveQGHNZrWOYVWhdvyDSoqrnhoIJhTo19/INu
Nn8HtQtsbuGG9qvsEvszYACrPS2O9qfQyAqhXaEtdPyzQJKVsGPqdoDwNgbr/LT3fGlSxMk03Kk6
tAz5RUL2nBGE2TG+DC/tjAek4hBqXZCRyanZQia+HobBGs+ICmC2Zo8PML1TjrucOFMG3N/FxMgL
Yrgb0YWJrj71MPkz+dhxUDKrxsEn6asle6iTen7QAIYEp/FYe0s01Zr+FMx5JsIq18eREJ/BTnZ9
6cBdRvuXjrDxlkTPzgVXQ+mJqhajOfRymo2PVNUG74NZFwJZkInvf6fLztZCzx8SPBp1adi3eaW3
XEf3cYXMNECi/YLMqJ5Ou459TlTHZlxGubEY2b6uWZyv7WKqzFORg/2489w5178MS9fj9O41IqrD
tigKB5OtrtzHTOez7JcRCkQYsw+VV72umH2lsvruWyBGaR4oNkDkKdxaEOdgAny96co5Jcmdfjwe
ylwv0LOrckL+ONbojvPF1NhJVgXKNzjlPUPH6kGyGq7R9TTkhFDBL2Gc4fcBPH9gHvGzR6ViuAKY
NWd1K5LKKS/Jy2t8Lk1EfkR4a429d63aA/rQLbdDoPybSfUW/DRX756cyltU5AzUVz42uTV+EYkK
tFNmg2AMZUB4RTj3R94vt92DfhDetLDiOdD4H2Hn2slZgeh9PNQVZL0QSaph3EoEJl+rxsyMU9OP
IQhnSBkivIV596HX+VR7j8+pR1DzK1T9XZcY1wPcuOV8wAHLrlr3+8ILs0ArAYABQxbsEnGdIHbk
+wx7P9VZGnOvsJ8tq9BEJIgbgZ+ilrEl0WLRMg3Ev92yE9QHllmCHjr5wbU6WYaWhrOBKSBNkoMx
EltyTTqHkVz0ebpMYZlR0t3ZKssMn1I80FNURbFR4eNdSNiILLP07c+NrbM0lm08fLdjl01IZvmf
Yw2i4D6D838PWkyoO6dtC5xkZGK8tDEn5pMFBsaTqfkaZ+56XqISf2JxCnNsuWvaocV9ScTHi9Tt
kWAxrSqt56pvhvhzN+bVw0zaBkbGJWuvAmj3OPWbgjuCohs5qdiUD559bEj5eaXX2SvCTpztNe6c
5sEk6FXtHT/x6oum6rRHhLZ5cD6JBi26s7TVwFkEC+hFjeqYEW2o4t6uJSzcYjTH7ob6UnpfOmXS
REaBPOS8rmSuwdwe/C+iXsSXoY0lsho7F3EoHV3Ee9+3syIcHM3UODwDhQ/dYWTj6bqtSM6OM1R1
LQeSNnZm147GDjUgpwjcSdMluPYOExIyL3ixrC78bX1BtHpQN8Z9WjEj7DQefochkLU+LZxeXiE7
cuu7qZd1dqMHXQ16cFlkfzkQs5p0oQUFKblsNbv5Ds/Jo5oi28HFWsiRYZ9U7dKEOOaX+gTGb/qx
4rwgIfQ03Mzb2ULYACX2Kt8NTqdpByFGMo18fUBY35M2YV5B85yBUCUcVp/YnxXB2Sx8H9Tw0A7y
cjac+kaVKXjpNilcTnKLqxD4qLmrn/oucW+QuVTxaQ4aV7D5MI1X6i5AfoXfy+7UBg2Rhjn4NH2/
KNAAB4tlVjITWMRxtPLoqqsEDoKrRigAL6kFz+lMsuVMw9Jlv4LDY0RvhMZcz0KXk+fNbGL3uIR9
rUPtH0CAp49emrSf5tTS8jMA0RyuZoYqHoHZ0fvIS/CMHP0CyYjJb3Yl3CgCHUOcquW0m8wYNTW2
0RGzKBfhX3vpD0XYaewrwqlQ1ucR8fiji62BTNZSJOc+zk+butDMANOSXBvP8iQFggIwcylvZlDh
jACrV/vBQaNK0SEFpWWT9IGdbrZmMi01F55LSb0CPTqnKCuckEs9NYHF+E1ElVyZoKZgUMY1ynEl
TJmfIQVybuJO877G5F/dkrQVxxc2MueJgB+RnxIZhYAS6iojr7AKUHecZfqa6BrWh8A2Jxn1hUxv
skGkBcL8eonSJGi1ferWfCAOGRyXse6OhLOVPeW8SS3dpwxsCXswZLop++i+/5oAPbizB2+5i6ti
4cXJT+l3ZtDjlEAcP3xr7Xb6bhWVA7+AGiV5RFXWnxuitMvdYjCIDphMxD36Ef3Rivl2h950ekQX
wwRqYPA0HpTNg3QRldBAl35X9iMKeZF3CGVn48byauHvce2wKvYYYe7QUvkfSVGsrkH1TGXYSb14
CGYL7wy6VdyZXZ/2+BfS2LtpCd/A0mF5yW0nPC9HjqrNz3Xp9sTIjIl7VSid3T6yN0p6Xu26H7Iy
lgThuFWqAb9R2tFzjH5jF7hddzM6A2v5JHRuOpdJe82SirMUYToI0ht/Nk0w8Db6ToNUGAqsPvcl
53Gn+87BSTFVwsiiQMCGJaEy07dGO+04RwVjxPBZZj6SwczS1zYJSRSb7EtH9V4Cs6NsCaHpYKWH
BBV5ZthhBOYcgYLfPzXZNbDxcYMUuUc6fjUqwgYImWiSM3tp3HTXY0W5a2LX+6rAEzT7Kbf5uOx7
xKuXaEx6eb3UYHfNmKKDCYX4JR/s/inAbkkKs0qzV9dqZqrUBngK2QbTowDUfx2IcmpPtNGR15NZ
D5hGm7R/qTtLexzUSIRN0eSgVksIxh/JWTXunVbWHByNylNhZyrMWTLAAXew3NHRgYYRVXjhQpl4
kFRc9X1mkCKRFTGWyqGM2auZcew/idGGK5Bl2XLhCoF2J8jaICqt3tFCwbaAiCcSGuwDCza7j8VS
wQOVOiq3ftCXX93exg2tdbUxsT/p/GBnF6owdmXSNU8g5Ot5x97LYKaYYjGHmUOpK/RcV8Co92f0
2h4m7u/lSJZnYCMN3bk+0/XOKqcSpsGMvXmG3NUxuhu2yjgx8fHj1GcPjZj46E8xmFcRVQ7VHTaK
7FXhkUtZrZFW5ok9flJEjc0hfkLnoNhbGvtpsTglWrLCoRQ35fCcpj5KEuGNbP6a5FuagSkL2enl
d0YVm4fSEnbkdklyIiySeWD5cA8VJk0QW2GJi/0LlJWjbXbM8+vK94NHSQXitY3HHgyJZqkDlWUp
EUF72u54tjyY6Uni4p/c4ToZrxtOZJ+WdCivqbPFl9KZSXUSaTl8BSW/kMLOKhktkFSeSU8qPfAN
toWoMoelR200Xz51vtQvkto3rrRRb+VO08rlWUt9BhEl2v4hWSb12KjRpzim5fO3oJhmaJ4QULSQ
/Jz8kuN8iWiLCjOyU6scUUIES/8NvzQE7cGzpteAsgVPI9H2fhoKuIEFF2go0DE3f7flwMBj3HU4
m5gilz0e1IZ0lqxciCuKrYEogDQ1mABH785SHGJZ1Vp1RSYYPmO7ZDMR6oPnlmyofZsIN9mIcygK
NfvpoauefV14n3Vu2BEdDHP1KdP7+h4arGHsDXuq+r03T8idhyw3iQogniLd17bUuQ4psviDnLve
Ce2WnXCYluCygzStPapDMfUMazHEreWl7feE/VMbUu84lilgBbwsVjfde3B2HhyABIxMO32hTskU
F3P1BfIlsLtLzJT1U8UtMcElTRVPoV0jEc+NIReAzursPk97pe/0xvRucfZyDiYRWiLclijl9onu
l8aJA4a7CTt39DyyO0erPbRQcNn8ZuwRdqq17ec5MeUC5yeonvGMAI7LRgyou6LNE1ZzkOH5rutS
zD2IXvonqIgTtrZgaK680jH00KSMr+2XguwApNVG1pwQnIUKSCtonENuBzU7nIK1XHNzkzFHAN7N
KAx2RYU0yGSSXRXgXgkA6eitsGH7G/F3fHYSzBUbYcW1Fth26IS2fj1bUM7JAzkWYHpDuYhXjNEJ
R25zewjbY4o6jigAX+4wG9rieEeWothXxzFr2dTyDoah4uUwYqCt9pMaM/KzqCPwN8dwhPYljShD
CCb4ZAOcLlZoVfHg7icXjhv9pU2zAzebsTqTS2z2OLk4jlwx+0OT+f01sfm3i9UjZBKdH4IqMOe+
ub5Z53bLMaqjw8rzD1NxmufO+SKubSOPevuexMNTc5YnqAcOje3vYbLusKwflHFBQe6DYdZ7mF8W
ZT9uu/eor0+c4XygttnZ03nlXy14r37/wn+/nbV0braRv5uQMQFXvr1xFr4cjAAyHip0ET+gGvE+
2J6mnfz+V9aCBrCwMKNtmsV1TEocx1b78Y6+92zTWJz84EB6/6SPHR4QWEvnPls/LDfO+Id6nr9+
7ygXRI6o29aa4exJCijsgLAcWnjG6jlnU4ny7Z2P/dO/CmEl/yXaFxTAb/8qxZUrUh/izWqpox3D
NH1mO2wo7WO8Zovw9R11wLHv/HjBzYU9vLKjVQAhsmH/xdP7oRXndikdr7BI4zjOOJNtf9BHIEQu
W3rqy9p1nRJj+fsPt+7O/GRw7Be6zwRhY1V4+yfmmVmmiqu1fdNk8VmjVZSYZY93TMeR9Kc/RT9E
YKuzgMDedlfaB61fZtedlLPXTHIwbUGQUpdweTkN5Xsfbt3pMaEE5lGTYgK4hjq3+immFXeW/Ll7
DVoZ1orOd/edMDi+/P5P+tnvwCHGo3PskHDm3rZeOVtNEsSZvS9GyzpzPBZ87F7vYY//3i1wr4DM
Q+2FLgmR9dtfaeeeq2kERSRDzdYtE67HtgqP4kmRpsVXVdZcWFhq0t/pGn//4yzQjUiUYFeiWf9L
lvVDb8xL34jHmepR7TbtCdUT4xzG1Husyp/9Cp4ORMs6WqJgDerLchYBj7Tbfep3Q+RkgOeZPv50
vvhLuXacAo8pIzZSlbdN6EwFWWRBbu8HxDmctPUByE83vaMhWs8X/AoyQ9f0MCBgFjCtt7+SSQ41
SrbwqLpl4s4iNk6yYMaubeHGrPRM3Pxp9+P3mG0BPLme6a2Vvc4onJE6pLU3SoO0IS0Ybr1mml5+
/yt/7342+iNkfwFSYta+4xf8oR8sDapvao8WRVXXvM7wrZ0qR/Sf4posxKXgEgiDL9u23//q3yem
o0SVqcJDK80Ev2rLQC3k55WpxVxoLJAoqJvGtszCesAv/9dP/Tf4bK6Hl06q7uUfV9/a/h8nqn4m
kqyp/wd4av5SU/3aVPM5e5EkCP3oqfnrv/j/phomgX/aZENwkUD6hoEq8l+eGjr5P/lI8CRA7DO0
jmnc/2WpMa1/IhrVDf5BSok2gMnxv+KD/H+i4DpmUeFBO6q54Nb/3//9xu3Qr/73P7Cm3TRZLfv/
87/eziCaiQGL7v83xZ5rWXOzlM0UxbWL/uObNlt/pDz8z5NXs8WUUXAvcXNEqQQhUxRP1Ae+/r57
/+qlVytTmxMK3Wj1RCSyR9K1MG4Lqxr+aFn693uvDRRsYALOz/kYeU7KNrqprssitk42vflafUe9
q/BHMx0jx1OXWP/IoCtJod728OMc9MMc41NEajrFm/uNG59Q1a8PTRC8twP5RaOvie1TLS2d+9ch
aubj7bUfcPScAXZte/fV3jfJUtDbfMSI/DcuZdouvgiKedxve/rxb/qhZeZ4ztyYsnFE5kvk+4i0
Au+dL3q0B/1n2/mf7rKaYseCW/K4mIeo5JbAPBsQ2HD/bOaF+CaHhRVMzTFccC0etAu7tglI3/Yn
MTH8+CdNPjFX9Twp5OrjS+rUe6Ppn7c9ejVyTbNqS8QFKkL8EsQfnaUuzzNzScbrTc9f74l8NXR5
xX0+3nddngbULE4N9S42/Vf9dDU5BLKDpidbGkZqV2hxoCoNn7a9+GoPaShD1SR7qIjSLZicaujq
GzILh43tcuxiP/RS7kd1BCRCRSpp81tYPZhFyBHZ1mH+8u398PSExNxU1xpennRJ4ty5SSnj5eO2
ljlu6n54eNsuibskvDoy4EDsZ5z13wPLKL79/vHHx/xkkK33aKkHp7PVYxmZiaZZYKTHOFJWVd2K
JZj7fexk+vnvf+kXvWdtv6fs0Jn0IBlNnfMX4YJLSjXvtz18NWZR+RrlzAYscokwuKkqiDqdY//R
qf7fE9Fa4d8SR+dkOCKiyguuKPI3EVHp04dtb74aVD6BGspVuoy0agpuc467n9BSbtsprBPJJn2x
vJ5byMjN0/zC8Gv9pJrzP7Ob/7td/hb95ZMsnYyWjOoWITHChCy7njIuK7d9VH216o6zT7lap2lq
bjYOKudcKYV62tTu68pCqQUeN0KVjFrMpI+aZswPsEvNd9auX3T2dcFJBkOewU7g6alSyJKRrGf1
e+ertyef/7T78Ud/mBLMUsztmHh9lHfO+CpKx7yo28W70WZxjHVUJAufYOZ1NrUUqT5vf67GWkGe
kNZFdeldqym7b3zjdMtHMIPV3mRiS49ia+kiTULPrHT3U3q8K9zycAQ3b9975D6/922WK31IztMp
fZ0gWmx89mq+6TIocnJkvin98YIYwk+22d5te+3VHmFUY961rS+jYEip5Q/nM4LgbY9ezTVE69Q8
O2GzBiMZX4H26HTI8bY83FxbC49YnwGhp4wkfvurBSLRaTOa7ZdtT1+t4MqIywmiZx8FHSB39KyQ
Bbc9+TjKfhhNDljjQpcmfZAqbQEZMs68TRMYZIe3j9ZTDDdVJ7tIaMGVVfYS8G15v+21V73bhuWV
AlzvohKwsBtPeyTPG1971bll3pt2gY8gWur+C/W+gyb7dwKdjn/537cbZrDq3E3bIh3NeGuZGleV
LE/zzt601pHd97axHewlc+wYMrJa83ks5kvQeNveeh0qusBJ11SZdWiMnF2GJjVpNnaRNaolC3Qg
cG7dRaR6fAsMeQsIcNu+FNbY2xZpu3nSmqTtIviR3mFsCnEMmCkOmzrg2lfXmgiSxESjWA7iMKPC
DfReZfkXvcRfLQvAPf2uqosuIjPAQ2ihPaMjf9322qsxSQmxlNRI+ZaW9TWdm495021a9Mn0fdve
R6450adJF9E2YZy8kGu9bW71VyOyJe6v949tnWpL2FhPFAs2fsXVgPSRnYA8Y4ry6uQZ46+DyL//
vq2pVyNyHhHmK6vpInNCvIOS/CU2/szd+a89ECFWb9vatxMvE0cWpjeb8PDA3JbDplUSktzbR7vI
dagoll3UjPrN0LkPcYUM//dNctwz/WT+89ZD0kcEhUmRQ5BqhB4qURYJTLFKvFSVyU2yjaFl08HC
9Fbbtrm2q0k3nC4a8O45vfmVQvbt7/+KX4xPbzU+wcvN7dTT+Nz8HJ1sTRJqGq64bU9fjdCkb3Q5
SYMFOajPXb+/nod+U3kTl/nbTzsuAV7Fiq3sgjs29Cs8LX2Fb3Dbi69GKVzPpZpiFL+YCQ4JohwL
ROW2R6+GacV9LJxJlonW07l6ReZBDIz5edvDV+OUjZvq8dJ21O/8XY8Jrtt2LDfXVJ4+QDAQdDy5
w8EqWvLkvatN77ym1yX6oPmTEdPWiJZC6XqfGvzT7/TAYz/+yShd4wl0mBiJO419FGPWQsXXWiK4
rd3aaT7HyvHut/0JqwGK7E56bk7j5BM6dS5/BYqvbY9eDVAzLTk0eIEg5hwA8lSfDexrtz16NToL
hMXsln0R6f1zj1gvz7f1Qnc1NnUgz3qDCh2TRnUp7ILogfa9dPjjy/3sg65Gpk2iAYhRj6auUy/E
gAhGN9+4hXNXY7O2x7HB68kSOiz5mcDqu58b0Lnb2ns1OFWQBbgWaW/yanelssJiKbZ9Sme1hmrm
MI1pQ4tPPtwsoe2zKd5U7IMm9XaipXElwY8MT1k7p7Ik9pij26YGWYNlCpxp49S6NMgxAr3Hvf1e
LusveomzGpDGmCgvFTR1TyJO6/snNVFF2156PSA9K7H0jPawKpgqUxBSj9746NWA1BUzUssePFJl
sZ9AdHuJsfHRqyEpbIKmJIZejlQwgszych7SjR1kNSKzHOQ0tAoRaUtu3tqWQg1r5ebGp6+GJBG3
I6hFm7nkiA03Ou9Tj/b695/yuFX7yVyyDi/1pj5Fs0jh0Bsgn5/YiqIwrGKEjvbkBc/DMs9YD3Qb
/sPvf/AX3XItkeuWOC1UXTGWXGOPxPg7wSTlxmevxyniZ9FgdIyKbskPCyY+Yi3yjeU9e7XbFcrQ
0F5nIhqnOaogRpedvfHFV2N1zjHQW4DuI4BZH/XavAsy93Jbe6/GatVlATYjg/ZeROSWxLVU7+kR
f/UpV2PVLyqFHYU9OZZjWexJJQhOZBpP7rYBa68G7Nh0YzzJnrmxAqkE+OE5dTGfb2sX8+2cnnXo
KslzFERrwHwGdIPIubKc/banr4ZsZ3gihokuImeJvd3kOTNu322FTyS/b1/dVss0eSlDqOn9CFoZ
iQMToJNNb76GxHHYL0y8xnzUUkmQNnrXGackazTTxh9YDVJVzaYNh1pEHI12IrPCtrE2Pno1QrW4
92CAMIy8odhxY3EjxbBtDrZWIzRWCMHnIBc0i7jIyYjnEvawrcVXIxSXZjDmkp6Iq34fuMlJUlcf
tz16NUInzejMBGcHQZJ9uUtIXGvI9zTrp22PXw3QHDEGobIzUokqM0h5dKazfvGdl21PX41Q34yD
ipw5NnS5+ZJ36YPm46/Y9uzV+JwX8iWUUYqo6ONvroZXNlNbn70anllaas3o0AvLLngxCrFrTWAb
m957LTrCYus2tssHbTQd3wwBp+28n1rHH7b1mLXwSEg4TmbAxFVkgRkaA2z/Pt/WXdZq/kwj08Vo
GENuP35YqvjcFu6mS22KtW+nxMYS0MWMhC2SZn7pHD8ix/ydqTz4+Q7pL4/CDzcqqVW4Wtx2nPrL
uXc+GkICnPQtjf5SKWOQGIkW53M+kOh58DGLIa4l/njY+IetOtOwEEvXC8V+2Mt3UmcbVklcn5t6
0xrWDzcoFkUtKTv06c0QE6usWxvXEWM1zcM7wAREdgZlGPdMxfX9QvLMttdeTfMuEjMi2VImBou8
uTS5kH5/u+3Rq34kNUzfUL9obitPqXqDLcMV+E5POs66P9lrr9Up9ZCV1pF1Ebl6zao3hWS5bvyS
q4keaE2ZFx7HJlAJD+ZArmKptvXAtdIlUHW5aMbItpc0y8EZK2Bdqdz43ubbcVtS1UWE5bGVMQE2
VPFVTxbwtk+5muJLu8fRnzFylmqIw1gJN8wM/fumh68Z1givrNIv6d0ZdtTCq/EEeGKbxhFXxdtG
0Ui6lUN/vMOVQbarW+M8XeyN9Z21i8IPNAJaO8Z8JebPNTAFjnwP2xpl1eK5ZUKMIAgOp+iivw44
6PZL1xBtuOnxxmoqZB9j45ENeHzQfC0DUSmoVVoz7zY9fq0usqfZ8caaeomc4o9wj6BVvcfr/sXA
/5u0SJhGZxz3pRjH7BAOKVmt9jbxBhbXt73FNmLXHixW7N4aY4xZzksF8mRjo6zmQ6ElMFY6XUSm
V9zGFqlwbbFtfK5FRWqRxBN5PHrqsqiN2az3ye22T7maDUvMLQTcxm0UyPizOeW3JiEG2x69Hpvj
bI0yZqL1VX4Zq/4zftKN5QuE+m+0G1NfFoOFBx1CTPfMvHspqnrbXlpfDc3eLAoj6Jhn5ZSdulpy
UfntybYWWQ3LJut9byJQOHKX4uCV1Qc1NndbHg2OdtUgS0/As1G0kZ7L56nzPiRgdTfNJkaw2p9I
f3KyYOG17WDA+619QFW+8dGrEamBOKPeyog06uGj16a3QaCdbWuR1XiEj2KZ0AGoYSr9PrX1y8Xd
Nh7xRL5t7CYYdGsZqjbyhH4vyLQPExMr5Lb3Xo1IOZljXhw3EbhXiKrj4XI0t92HGOv4LsdpRJUX
HWeWxtcOBPwGD5o39ptWNSNYjUojdrDEdKwLjh2fTmNwnXLjuq1VVqOysgSi8ES00aQlj4Ov3wEb
3aQRxxf09msOzjRYwcKSA7SEtNNaA9hCJOCmMQ8X4O3TQae4ciC+PBpBRe1UTbRm27vb+vhaRMSe
zbCy3GkjV9V3vgRolk6Pmxp8rSFKmZpIzebYPw5uD8az3s9uF2/r42sJkafM3E+g7EXtAuvDDgoV
upU8bHvz1egk6Xlo6mPxWZsg0RTmvvKNjR9zNTZzfEyz1lGQc/oR/kM+kFqno4La9uKrBXOM5SgL
ZxZRXJQADKbgBtDitlILgIC3/bDuldPHCdOhUhYS+SIHsfKHyPV/iXIMfzU63Qwen674nlM/nSR2
ft8l/baFzV+PzqKohyBjF+HCwA1Ru9wZybBJFYJL8G2bJJjCXXLFuS0focqVY7UcbF2KbZ18LSfK
Si2NSadsI8iqICfSJ2cEX7Gpq6zlRKMe5+WSogtjhTMyCIBpUu1lErfvlXL+H2dn1qO3qqXhX2QJ
PHNrf5NrSCpDZbpByU5ibGNjsPH06/utbql1ir13R83FkY4ibYoPsxgW73refz6Hgyz/emgMORK5
kxYq0yzC/Ue9B777u1ffU2djjnYbRBpmt3cx4KwF/GoBRMKrnV8QubZfkg3H0omX6I/ii+nm5yVL
nv067kQ/Lg0o9kyD8U437MMyZpVe9Sevpl3NFtvCmAtwtu5eHG+zffnY0tbrVQvFTa+/5NqLOe1f
HhECDS7+LGx9CjYd+Q236+cgAIY4OHbnO6EB/CZRlaW+TTvLIVQyUSAlqgs3BR8BPYqfzdILv03i
pQj4P8XffIundM42HOGMPIO0/bTXzG+TyJzFcAByMJ5jSLYWA9KgIBIQpD3xSuiB9vK630e2zEGu
MChEtg8w/X4DwHXlNQddzRbeD4Jk0OwlDdm+2EVM94C++yVqwBJ53e86hWv1CDr3nZ1tCz9P/XSA
Y+M3CV0FkQnDcICM1dzxaICJgSq75f/n8fe/O5uLgWhBlgE8Gi9OsoeaMl8JvQyr8MtFgpf6elRY
MLKVyHW8s2FwRTHCrznIPvt9TWeiwIYiVT2QynftTFGa2JRB+ydPqX/ZG1z5kJw1ylfnGrnwOVPl
Jhpa1LP2W2RdARElqgOQH7vDQuRXULkf4jr22+5dAZHZSc73AJlIGFSc2Ni/Xw7udz1xFUTAsusQ
UjscgDIhYczSJ+cQDsierTtLOOXTylCHiKtsftBLn+k3u5kTv+UqcXY1lKCHcQ8I5l0dvmOhuMaT
9GzZWcCz2DLaLlhQOuCwwSWaQVxVSXjymuD/bXP8H49NrKZ7Z0ZMFJba67Ac9xvVV7+mnbDk8Mts
TYaJAnLUJQnJO9YxvyuyKyI6hj2FhBoaE9aq39vWXQbml8qjrlyoV0meRAuOJ1k7jpf5mI5rZ/rF
76oZuws4bA2AY8dLktmSBzoGd6OsP3oNt6sWapiAvFFDpAHHqCKNm+ue+tUGQb7/eoHlZGmzekLk
GAGrGNhkIDz9Np3YCUqcYIfw2DBJQE+8Ibt+z4nfEhg7EYl6gHoYA3zIvZm/9gy2RbIBftxvsJ2g
ZDRX8zgg3A9BSgXj+Jj8Sfv5cjf4+6Md3BxfDzayhBLVonj+PTSsRr/1kMV+a5JwMhcC0u1xY/lE
nnZg04znb3HjNIJFEG8wUHBYf9J1+Kio8ltyXeGQABAqByd+vBtU3sMJKvwmk3HyW7pc4RCP4Rxz
UCTds5Sf5QDPsGz3eiqAt/zrb4CtwnI1od/TZE5kynTBIhC1veZO5FwKs7mxQOBjvGeQTYcleoZJ
gvhD2y9h8w+Tx1UN1UKwdRWxuhuJKOWQmvdL1KafYcbgt6hHTryisKQP2ZaNuBgOcPmY1fd2AYPt
/x6Zf5n6kROyyCM0+06RIu+zcIA7hJx/jY0Kh7Lm+SzKGu4HT1wpzxXCNb5suDGtWqAmitrpM93D
R1h/+WVDXb/B2Q5jzSxSigcbUd3TG1CUm8WvxIe6vDPVvFgwYVbeDWsa/RaEWEh/4PPzh8/wMtz/
NImcQy8FJdVkyG/f7Yndn4Hjb79GBgTW//sj/0vrrqIokjo1cBfD0IB+WIU0aAvVt+uTV+suTGRQ
Fi4c6coqo9vTttensfnp1bIrVNqCcZMHPH3wWAZ6eBqwvlzCafW7NrpSpaNDvdkc4w4jlg2VW8lT
EC1+i5krVWK4465gYCIhutJ2gE+ehhtxKo4/7LMOO/V/L3euXgk2aXU7NEzdrbCWgu+u6GAiC6VJ
c9q2ZZmKPLPqI7K8+j1MEsnzAB5+gANKn/3M4767F3OUtZcBNjP3Jq6D5zyK9FYk2L3fNXOnvnZw
LDSFbsj2cw6SYLxgu534A8Wh+H6BpVlQgMbPXxTqm59UF8xOZ/mvOyOXemRVDL+Wjd/Dhs0vtFxF
Dm/XkaUcWOxhOgcEPkTWr8aVuuyiUKQk3Ca0nIA2vE/5wwrJhdfMdwU5K/C/2io0TVl7iSaYbOaj
3zpJw9cjLcYmRgHGgvFIbF3WNZ7o8qNfz34dd042yT41dRhqVsErlJ7IMjwtA6z6/Bp3VskWtmJD
mqHxODBFllxSNvhNElcYUgtg2jdUFlXZEJ2SXBdr+9Grz64uJDlMmEg64Et2L3ZMMO5c/R66XFFI
225gkU8qrbI4gZ/BDH9zOnDP11xX/TRoeL7C4mtAol7fGz0+tor9IRX4cqT7h83O1T5N6zFkeKDr
7mD8wkXZNHX9AGcRdn+sYGyXzSLVe1QY86YQqZJ+EeVqouAiHtK9MciBq7n9EqdA4hdHp1u/W2bo
zPtmW5d4lYgqXAF/wQGuVCr4y2sGhc6sl0wNhnVoGvYoqKcxh9+IuMpQ0OnmpTFoF0YVJejnxSwb
z0B1DvMLpw0MOnAkIK3I370ctj8gk9J/8xoQF4QUzzyAe26bQVtMplNuYRlyiE36HQtczRI04rwO
mEmrNkma+yxJxBm2PM0ftu5/OYqRl3//j+TPBkx9KrMxrdgcdY+hkvyj1pvn6usChJgOwnjaUnhq
rT0Mg+hFt6Hfwu4Kl1oj1+1YlqSiZIEX67fGHH6h4+qWGmCa14nOaTWbEZ59P/Xheap2zcFjbkHE
5RItz2w81TF939Ix90oSAvr9+kuC8iU7w+OkgtPMW35sj9Pq93QMB/DXTe8RTKZpnSQV0aD6z5r3
xapSv6sMeSHM/ucUrIcUdhXHmlR9En3Y5/YJzg7vfSITdKbXTdMclSGkQ9NYsCpD6zsTe52oYVn+
umW4Lo051BEJzhV7c6OTtTcuhZ8qj7jYIxPCRQkClwTW0r24wA5oPsEmRXipq4mrXZr2NpqWHqGz
MJR2ZjCBnP0EXUCLO8OyQquYDDapxpXByomVTey1UAFF/LrlOobZ3dHsSQVnqf6ct5acGY39NOHE
lS7BcYnxzqL1fE1G+Kk2UUlwAfA6zRFXuhQgeTqFK6YhypUelG0/qyP22h2IK1yaYxGLqUfUT/B0
/I6LXQbb56kNJr9VxVUvwZ5bg1FK0fVxFNcI17GbmanfN3XVS4eARRMRQVI1wDa1fJjLeEg9Y8hF
IOUSVs1RiMZVDXMTCkFXCUOk1POTOvsm06lqKc2TaoWxlIAJDoft39zUrZ/ynLgoJNRbwiRcmLjq
j/EEl8oyDJnXaYi4CiapaK6JkqSaOC8p5VW0hl5nOOLql3Zoq1eUs5CqWVBoubWlCJnXhg/f9tcL
wAgcnhymmlQ60B/GUH7UfeCl7CCufKmH7UY3iuWoYDryCXQOcBq71W+iuOKlNFrGGRbOewUg9VLA
Yfzzmm3vvLY3V7zUwVjx0L04Ko6SyBBZlmb5OHW9HwOAuI/qet203IFWrUSSVasJTrVJPXvubMxD
125h1GZbBb+sx3TozxMjXtdQ4sp0drhiAstxbBVca29iCstZ9n6z29XoHDzoYsM39FqD/rju7COK
oL1OnSi9fz29h8PQvKZ2qzZYcJzHrtaXmWfKK2dPXJUOKiwZwGftVsGfGk5c8jwI7rdDuCqdlK10
wp68VsOITB8eNeEPucdf/Ga4E/QqxV2cNGytUGINxUvyqKwfSYC4Kh0ejrM4psDCdNCcsklUXRb7
jbar0bGjtFOziKVqYF4FG3T46T55jYerJlTA2G0Z5bZq0+3c5vyy8F9+LTsR2cb7KJSNYZ8On+b3
aZIlt3yM/AqGyN/EhCrqt0gQWy1UZycB/sE5Wv3YBMR1VQIzIAqbdrGVXOHCktDH2rOKiriCqLSN
tyZX9VKNkX0zWQVPb+u36biCqCXSdZxotVS6hxcUTCiqQOa//T6mEzY5W3IApTFNthigAznsw0WQ
OfA7c7qypWRr6WwItZBtRss5YCwpajbTk1ffXd1Sr1vwTclmq2YI3h/temm69Idf085NMwPsYEtI
aysadBUPh3f5IT/5Ne2Ezx6j3KlJZlsBj/XEQ/YpHPxk+CRJXu8MIHguFlcIW42dvMp1v2WeoBbi
SpZgir1va4BeyxDemUMW3tcy80oTksTZ0KhsOQrARluF6ZeawNp2aPxOgq5gaZjlDP8xhpZRCQ/f
7itckv6ww798rr+ngkni3DLDQcaw4lhtlakRlp5Zb7LmvHATfq3x0J0WGXyw/fJMxFUYwH9GE2jD
56oOkFW2pnkehZn/8EP+Oa8HT7HXkwavkhED4meqctZf2iy7tVvilz5wBQZCZG2z1P1cHVR+aENz
SuTmeetxtQXBFoHKDruVql/C37Sl35Slnnd8V1qQzrnJWzlPVah+wS/s1LHGb8lyVQSJhA01nzHY
XB0lHj9h9et563Flbtu8EqKYxbYcNfchkKrzGPjdTFyZW2tjJkDEmCvWjSVHvQncnT2bdhKG/IhG
GJHHc7W3K3+eyNg88D7zo/kQV+YGj+EMx4lgrqJekAJc6ew+2tTud3hzlW6ZWFrbJg1uPcMLXIOd
urrxu/W4SreIxDCCBfO+Wuf0GrHpAdTQi9f+40rdFJ7RwRsPpuqYWJEZfhu7zC9d4CKxjg7PJ9Eq
5ir9li/nSHk2G75eobJ0a9kom7miS1AmWVttlj/7DYazirOsxRaJHFhlgwwkn/YG/tOf5FX/srC6
erYo3hYiJEajyWZ+vyKKbvDXnfyOVq6grd/ScYWF1VSZNnmO9rwvBjZZv6h0FUnrvoejeelr3U/r
LbWdOSf5PP0hbl52ln/YOl1FEgsGajMAMLB1ttHdCsXydz32SY1XzUbH5zmYalpEGlRlz5/jHHLJ
DnOEZRqnStTkKMbc6hImNn94E/6Xz+xKlPpZx0G+yKkagmO8jGk7wh2xH/zO/q6QqAvmrU8NtiJ4
S5EHSTMswMaTGUxcIRHMGkcBsaipGIVxnuj7LzDt9SOHEVdKlAwhOOqhNpVi2ZuhfdfU6QevqHVF
RPWm5xjVbKaKuqVYWfSzE8ovjeCKB2bRbGZo0bRRqJnBwatIV+tXQvg3U9B12tZ2BKS56oPAnIwy
5JRKP7o8cWUCq6SqOcbYVJSCOSTJwzwpv7XGlQhEeZSvi1Wmyvf8RDJeDL2fWIO4EoGVETBZ4t5U
jeKXY/wVEu539ndFAmTLgdkmAGHSMDoBGAC/cc97lkuPSo8mFAGwV5XphgKWyUU+Dn57nStJ3HvV
oTzp0FWv6vpLvm7N00Hq8IdX4LhaNaZEzuFBpqsaDJZE8qLfPHc7V6yWz7sYbIem11zMp263Lfzq
x81vBrqCNWVVAIgtWtdwVe+UvUEa7pdOdQVrQPfVNatlj70unE+wehluwkJG7DfiztllfKk3i46h
riiEatil3+Wj54Oea5XWrH3ScLK1UFFRqIX5INdP/XT0fhxlOMe/PnZhOeF8Emh/mVd60gf8pQPp
meZzZWuxyCMg9oPktkzsbt6jIgMw0GvIXd2aaPrDLHGTwcLcntZwg2uCBNPIr3HntryDQWKDMU5v
8RQVB0RxKfWLTVcbROYm1rpplptulviSi/q4znu++F08XW0QFFMmq5N6uXVB+hAIcWbL6JdpdoVB
Kp9oMiPTfIO75loQwx5D3ni+nrq6ILmuUwi913JrzP7RwIWkGAPmmUNwlUEs6HHhnF4GxdZwjsvy
CkRy3547V4sI7l/xujF7YzWArHm4piX673c/dPVBPRdLILcMjXP+Aeiaz3z1OXCmzBUHmX4cpn2I
llsgx5K24pQtmU9gomnnrk+F3gOxhhYZJnFawhz6oO8eUYmWnai0hvZLnO7LjSTtVxn0l7UznuPh
pGuxSe5GqHW5JXq7H5fmwg4v4iJ6nbxeYEe8tYVC6OW2tD2/sDqgxRKr0Cf5htZf7iv/odeDbQlt
8Q6x3MyWnTRpn/mhn/2GO3rd9NJ3uDJru9zmmT6GdQ14b0i9NAfot7Nj4uy9yMEumICJfoNPrZBt
Nj5LFdp2YjIbSKO06JbbOh0l/tA1yhbPeeLslpMhXdJ0+JhHT4IiC9U5SA6vLFnK/iYLWlo+aiKX
m5rwzLF3R3oGBf+n19d0hUGwplgSi3rkm9r09ejTAoPks+ug305cknxWyJOj6SzpSjk15Vh72a6g
aScuuaG7zjo0vW3HhS0v1Afm9yldPZCxmgAsjsiBketcqKF9zolpfQ4Q6LcTlhqlXonZhuU2tKRM
InseUq8zFZp2wrJNSL1Q/O/GVv4bj1el0OkvvzniBGUTs/YYZgROdMQXRdRS5Eikeg6JE5VDv0+m
bcVy61X7Iex+qCDzqRjBiDhBqQfFwklhsCOyYU9IrrWefQ72KXOVQAQIXtWuGOxmAoFFiisqinwu
O2ja2SdVDAgYxXsvbNiHIoUdSAq+htd3dHVAhiJSur5dbnVznLqsmkflt7m7OB0ZLipcgsDeNgEX
dysKGBX7ZKwxHs4+SbTZNRmw+tUvvptNjmrnw893BY078cjqNu1ojX4zZn7II/mwyL31HG0nIDNJ
Aujk0baIHizNS3Icni078SipOFKCi8LNjnux819j/tlvgjixONciTeYNEwSilxOU3MUqtd9m4HJ0
yJgKMw25vektSQEDgUpx7qbAr3VXpCPyLq3ty3F7otSeoCD5HC9y8xtuV6bzcsHOVoOuT9F+Hbf9
uiovAl3KXJ0OzcJwy+CrdsPjnS7UCzqG1Z5B6XK/pibjSG5E9mbijpW2P/S7ja3TH05T/519+Vsi
H313ApPNB65Likw3gowsuZFdmOCNGJnlZUIXyT/IlrY5HpjMKq5gNhiY9STrYq6Gbaq9StI3cUF2
tnVvxLHptYEhpoy9Uospc9kzicR+taxyuo2UAzVH6W94qf3wChMXPrN0QcJ7mBvejrH/Gid1izS0
lzUW+u2M6qKiWGRhN93yqbk1Mm8Kqr20W2jbWe2Oo9ddDh34bVvGsNB62QvALHPPMHFa50uSYsva
phuV0X3SbifArfy2F1delS8kNy2b0DRbw2JNgqoDsMBz7XBW06avk6UJ1unWEXveWvwBoH29SFkI
EmdFTevIip6b6VYPQ39Klr0/w6M+8jvhpM4Jh/OM9FBZvVw7Mo3Dah+vNeqfZ+53FnYVXG3bi46S
Ab3Hl62aVosHNq+p52nYlXBZttZwZ22mm16eQc567Gzrd/11RUWK1M12ULQMOXhXZFn0UiZ+eJFo
EEfOjLGLVtOsEf8W+0JRU67KOU9++y0uzoyxLV8AS0fXeSK+kHmtIhNc/Zp2pssSNodYYo5+h/Up
3qIby7yqD1PmikTmfu7XdMKyFVIVl/CXouUBQ0+vfrsoJLKOMmkQ8Dc+q69qq58QUX9Yyl+W1X/Y
xFyNyLKmYZ3nElkpFg/3oAsNd5ZFO0HJ85R98+u+c1mlKIQjM0mwpA9ZXqzD9BdfRq+UNAbe2S+i
Bn6ycgyxeiXtNZy+bkPuty66UhHs7gEKSNEyYXtdthEpCSwU/DYLVyxSzyMdhwONi0w/ci3x9KJ9
nuQxIk50plunVIKC/lsaj8GpT7u3Qc09Ew+xE519GoeGrNF0ky9vt0ASfOubzvMU62pG5mg9TDPG
021vm8fY9KWZpd+C6ApGuAYvJ4so5mDdNEiUCl4C5eZlnJgyV6IoTKQORTEq+TjfBhGdcKf3eaBD
004SKVVB2wcQKN5YI688Hcq8T320j2jaiUuitibdgW2DMViAYoelEI3X2wKadqIy2aZcgkKAabLR
AnKQPP3utZa44sQwNbozARpe4Pz0GNSsKaY29UI2odvR69Ruy2xOotBOt4z3a32aRz3UxShGVLH4
dd+JzRB0zxxcwpevOZZjYp+jyKuGF313IpMlo94bjeOn3PrwFIrttlom/JaryNk5tclG+EbjANrL
+LrOrBCM+E1wV0EUUIm6L4mmI5ndIYVyEqOXv2bKXPkQB+LoWKIFEzxg4rHjPcZc4mnU61u68qEX
2TbwnmS4xVFN70RgxaXP59wvOF390NHHzFCt0XojGlIoOam+3Ppae6FTMDhuiAb70CZyHG586GWh
cYYb99pvx3d1RP0cGs07Pd2sOQoIw+67Rjz7jboToqKd2KRpr28wv7SXVSRHGRAYBvi17sTnjvzg
bCTbbg1DAjxRT2k7+23LrozoiILEdOOx3ZYtaE5gYpnzpojnJc5VEkHGOYnU7NtNyfxTjbRvMSSb
397paol4Bz8DGur9BiO/CfipJbxOrPOCA6XAQb5ec00YG7y48u3WZ/vcF9B0RH3J9L7+8vqkrqZI
DApgmg2fNECX7dqeU/0njcjLHvwPh2dXUKQ6apttwSfFw+vym+Hzxud6WM1fSscSTC8QrttPwZH1
09nvtzgxe2xk3DNGtls6vw+mAPQX36/gJC+Ooa9j6ES3WwJrjNnKYk68bAnwgZ2IDfYYbP8coyTW
6W2b0Sv188VB0064ZvsR9HNDtxuuGIA4qkMWjfG8iLoKozrmwJFPZrvxuOmekTsKbLGbMPrTrY7+
D33gnyaQs622vUaZbMfG24Di5/gjrInF3ZIuQfIgZlS5vgfDiY4fp7pr4MW7H92kvm/pGu2AL/FR
Ln3R4NVr0PBfjtVxB7caIHW2oxbmA+3TRN9TI21zZxa9z2+mvW7YuSOoga5m8H3MaZBhYqt9Ttf8
MYZLGT0PPIKtw5LUoDwUPGH1lzhIwryUB5aAk+RamdOUpHYpIhbI9TY3SAA8xaENkks3k7i+pht0
U0/rmMflkezbdsZL5d3Sh/EnHKLsj5io+TH5NL4bzuI9rvhiqvPLBLXzXxZ/bS8TmIWkN9D3AN6K
cpL/DvAeCSROHKc1oAdNVl+iXcXqA23D5fexgbEE2FSvI9iiwM+gUluU9D/pcODVKwlkr26izdrj
UzsKuV3mPA32S4baUFOhhEnm98HEFv2Y9MkQfQMWfbe3COz/pszTuX2e6j2pS55AklhaqkZZ9fVa
mzc9qKH7xxSOo82pUyjwK7uaDWkJVH7CLzM9+HT3YqUuTmTo9vgtXpibtWA8DNiPHYNuKjBqLbz3
JIvaz027cVIFa5Jnpy0Vc3/J0z6sSxbhfeCcZlvwdk0OEZ/BZ9jzMo4tT9/uTTO8X8O2Veda2CF+
p4CcQG/mYXgh5amclLqeZF5sczt0FwLiTfS2E6GRpQZXHu9TxwJKqxh6VFZk3YrioTW2dVCyIVPz
6digQi/JOlOQ1jVPgWyisVLXnEFgV+iYHZ/WCXKtoo3yMShX0tVxcew26y4AThN27idbt2W+GfvZ
SknB9RRktdcoSYPs1wG4WnSL+Ejra0Th217YMYLfTwB8ky25Dta7jPAM8G5IZury0GP4HX9mAmIs
k8sdLvpjWoDSOE5fbJtPXYG0bsZuTTKRBSCiEJn0LUYUFfMQpfbJsnjnopjCejmKtlfRfko2HgwX
2+V7U041OMIwvzkOXqpBobh5jbJ8OpsxhGw2loQ3ZZiLrr5IPsXbiULE/H1t620pAqIUjCKG1vJT
Tjq2fNQ2zj4jccDFaVwTZoqer3y9TvhnebN5NB9FI3Wcv8XTQToVwCKv6sr7HP9fiy1LRBGkWs6y
6AD42U7GWrF/oTsT0PGBfd+qX1nDDDuRprfRgwSw8ld4NBu5Bnmw/WXg6fFtr7vwI82HLkXOognM
e153BwFgJl2P+0SsoLSVbWxGep55mMZPa78n5GLrXg7VbnmormLNOl1MiV3e6sXK4YLYimypEjP+
XJsYeVwOhLa9wT8oaK/BvtSfWYo669GSWAM0afrseU1UcNct+JeiAdUl+zyPeS/HM4iWUnXndVpi
+a5JuRx+4zWPpmdgZcLcQkvMo/RumyNw5YphqRMxlB2ehcaoSEnU7CV+7G7ejCmJl6sO4jB/GNfx
ZQ4EWY1lqR5rfC7cC/kHVCg19ENng2aAUezEqS5GXSOLlrb9+DxQQpqfuY76+ucEDxd9IobjiN00
Mu3vG+C7t2pI6SHfHqZNP8mtC6KyI8uaXIwSdnqD1TTYyrixKr3g5TQLCzDZuv4Z5SMRe64V5Xf5
iHd91C3zqb4b0y39LW3YQ70bZ8P6OAwDjgthv0yf04RZuK4J2/6e5TI/KbHxrOhHRFRQTkfY9R9a
ewT8RA+cMQrAA9fo1OC8pK9kxJwgQSryNxvjNbl2gdX1ucVRLSh1ntXROUMBUX2a8iZQhcimJDi3
QbB+T4d80JXqjlN0YO0oVrx3vgzv+5At2GtyHCAFjwvBd+CFzdujns5jM73rAsOOM5aEDD2sO47V
ech5TC6z5IRWQZxnip4iVLh80nuCfBlNJ/bd0Ci7zyO1PqYmaNUdy5o+uibwuAgvMYJgfsQGeNfv
Y6lBn7Nb88jWtEHJShsfj3k66AektbC7R9CNhOWeDby9qC5bRbHHyP8XCFD2DRi//Q0TscxKoJ2/
hq1mPxOm6x/hSMbh3Zg1B2ZCQwUtU9Lkp03TDhsiCHpAr+0cOM0QLlidbH7ES35Z4s7eDQPRZzyH
iBPgPsNZzfzabNstJq06JQJPR1MWXU1EScHo/pb3mykifvQFAxyuEEA8YV6273CMsIVEJW5pt2At
DoADOpYdJ56ltuAqUw9tGD5utDslmfnC12C5hKRtThYOPSe4lD8cmdmRyuvy4DTD1e3E+4WVQgUL
Kyg4etetBv8Kq7PMHlkuP9rdWKzn24+M8/kCYmN8Spdu/ZgttTrpFshulP8bXTJ4/1lM27zG8pNs
2x2IdmEBV6CPXYwbRIAVHlvb8LznAdbDWrMixsctoaGgRUz3R7rzK223R7YYcgb2foN/ai/KOeua
cp/IG5narxjG9KwBFb0hkfVDxPw4R9F6gqyVn/q9/Q0/kuYcWLwo5zA6wwFgkxexievec13WjMwl
GS22FUufSJ+/tXt2F43QCjYJJD5Jlg9FVttrH2v2MMbysRbbekrT/Z0czNhdmi34Gm/YELq6u5+X
45HWXBWcTs9q7fK7Kc3NuV7T312zvOEdnovLAWOYSDUjEtRWapI/4Mp5vOwAwLJvi8ISNAQzLLBC
bnDaipJouogo7Yp8E0sZShGU8ajf1xnPbuHMwURX5F2MIhKwSmQZiXAsOmuKdiT4b7IBVQhLEtGz
TOKuQrIirQu6osakQ9K5MINMnuBXn2GnqU/4QXw4HfD0FMWYHdNTyGn6e03ruT6xpQk/Niqy+0kv
Eg89NGy79oEmNEHuYLF0fwP7m+y0koGLK8+l6Er8PhqWSdDX9JIhM7XdERXRx5QEQhUxR5lhsRmV
/6X2ZDiNbRTkVS7r9PPY98lWRPu8fYFPZEouzOj68yrlOuHMh5K/OxbG+YaZaUBP5mNzPCNtnxzn
HMzast+H8DPsYZQpTNuYz9mo+W/D8Y533/cWo2M7xBTCSWcw+W7aAxsIEmVv0mCT+3szMD7cZRyw
posJOYHiug/m+DxS08enXA4caqdhrd9MST3Zq4zi7lt/zN2LYl3EA4TIAtMqHKd9xWvhzuyJzxJ9
jVEuI99FrKF/TRnM5Z6FItIW4YhkK3Kkq/5CZK8tDlV5I29NPQ6f1LzH41c1Z+vvOYVqqTBpBCW/
wYkYL5HrQOMToOBh/rSIXqlzaCU4dd2wy+6Wwd/sA6Fx3Z1HJTAhtc1RGs6bGRaqwmbm7byu/MDR
xMwdjJE2OzyNeuRt2dsholhYWjIXyLAm04VNw0EL0/Fdl6hnpW81UP/dBw3cxPTWTIToy0jsJC4t
rXE2RII5BeBrC1HoiV8xzJdljNpTrAi54dAcsv2Eq+ADMG8T9M+U3oG9MWX3ILSHOI8lx2HOEuvM
Z5R3HdvPZK8h91SLDuarGf+LuW9bjlXHsv2VHfud3SAEgo6ueuCSV9uZvq7LC+Hl5YVAgAQSAvH1
Z2RVdVfXjjgRp/vpRNRDrW07nSZBc84xxhwD7tkFVj7b6lEgnTQ8jmFCa1yKNg4zawPOcxju9DhX
4mrNFnye3SGCGzYMTFeBzb6oalv16A3r0F5gND00RYSWN8iMhC3UFXMLktmp3mhSore+wmuxwVaT
n6CUbta5rZgZj8/tSiN+SoLKQF8Ts5lDBqiTOrPtNj6vczK90xGmePsOOnovj1tE1edU8OWX9BJO
Mg6fgdfBebDhHMa4qw7w8EdXEq9YoiisQe+eeTKZzqaVXilQyN/pHEYvevTEKWYpBop2WE84CgP+
EIWG2kwIu9JTyquWYgSwMO6m2/ZL2Ei/YapLWNapqQ7zifgHUle89MTSm8J6yUj3IfXWNZeWBuuj
CVrj8lB2tsBZl3zdZlHDzxupxAOeMTV89XyWrGXfoRe4G3HybheBdjWbEbq4q+NB+j98o8Mtx7DT
DnvjOSHLLQ2qJ5rQtCk3z7PBia2UpudKze4FyZP8F3Qetsr1KIdmP6LdasEnLWNQbLS7M7ZfyKUT
t8ZoQOr6coBXovyZkpbGV1bRrVRu0CwH+3dYYem5ZhqZmzKrPXofTVuKCRHBMQOiTGqnAbTRkBZz
TCs/540Q6MdYGD2OjfKexGQ5KpER7DFZGJ8vW6TVdF0C1/8YlmEl8CiQ3MscJyhPWocTzKDVRh6i
gdtro4XaiW5pvvLWrePXOoilzcMaa2ZhmnhegQcAS+BVp28nvBunFKd9YqZ83Zap2S9iIyebmKaF
e91G11xLzMI+DJa6r2jqujgbKGkRYI838rylafsZcb48Ai4PXxsWLbLkm+FHjQBcNEkmdh0eyNjz
Tw2UP0W7BrasmeEHDqYu4+tG2p0/zGt9Flav1UMz+dXraKMLsrJpJgmWJgk3vGResIT50kDCV8bh
2oizVuEC57QuNPDZqxy2XCqV8tKstGof5jbcvD1iUfw7kkzLl3oJvfvBY9QUYdxJQAhYSWKHbcJc
UQZjGE73tSb8x9oOXGQ+OtmlnKJgTs5x0LODS0UHNRWxI3juIOaqVNHovTkR0AwgAsuHJOr2c9iP
N5nNh7L+A50Vcjy8JN7QU3TMKwYWhNW+qkfdZrba0sd06bZ3GcnqFCyVfRAck2CWrn3Q3ieo4e4H
0medLTeHGrg3g1WHNdjq72qYnSzHhQ2oNnxVdjfUga8uwOQwlFuC9hDpo9VPzNDds9AGSttmiw9j
Yu3zhMPySFxYx2d/NY24AsbvP6ukT8dccWcKMq79KYxq9Ddimh5MWsElDWbAOMZUSsOvI3RbNCNw
TdzKcd3kg1Gtqco6WtglQKqqOdSVwVjaOz/6wJN9A2t85rynaVy7GQNtqu6GblWHiMz0q4Yes0d/
ldql7AM54a5CUWwzoZv0GMNGlWauZdLL13S05FyJqEqLkQ23ktA1z0EjH4SlYSHEdmo3N2ZtpPwn
5ANud8pf7XxPwmR92VArxrKrFqyYTzBVKcdAsvio5nUlp6Ga2QvXiC3DRee9yJGsE3zHVaPhqQnF
sPmQ9o9k0Dh1tFuLehntNaYM52gTePqR86RG4jDv07Pslk+IPuPtXWO//XMgFm6+lPoiE9y5fPVg
BLtfKuf8zPnYPhyYOfvbWka0C5qy7/l6X5P2sNb91fWaLgAnCDui+ENyBodAf4hyD/tQP12VBAfr
Nv3cBGQWOTaOECISdIEej7RPkG6RaLo9edswB9ncUfIO7bz4Zskc0oPfoyblNozWcdc6LEKJDskM
lSPLvZ7thPZLSG8/R8A78mVaNn7y4S09n50GKZvTiRB15wk/wcVfuP8iat/qB0jPUrYjNE3GZ8ik
pc77xfXzi2lk8wskg5EFSrAFDCNrhVfZsL0DC8g5au+8FdefhGt8jWQvu50cN+T90nly0SGCgpRk
VQpD/WxpAnppEyKj3OJgv/dltbzzpuvZngkF0Q9OoRYu2zBsDIq2bqTawbdIf6N8BcuL0DucNgYW
CiKXNEDlQ74bnmU1cxIfFBusODYOz/gRuyjqmYk0iM5qajrc1FQ2hR3o0GY9ChrP0Mqr9OTCmcgM
PM+MBtfvZ/4luaXRFqgZiHWJHOLHdlT0VBfT1KfdjoWDbh5kLStMPcTGqpwNtz8M7Lj8PLAEPKPl
yZzkwdgkz3Asa6t89OKoufNDIBovGAJSdwzn0AUvpEZu8U/GodJ/WBJh5lMEaRXZj7bupmvS9yr8
3OpB8D1c+Kpf1iDC9hxgWt/w5IopugQNAIKCT03jXWuywW4oCziICDzpOplQRAOs9xaz6zFOrxye
628IaGIw+TAkegiBbpI+83Dq0CuJBv/kDy2zxcLGPsxmHxfj3GI5Jty3JB3Fjva4gm9LLzQp13p1
tLAMqSC5WEw/fJ2Nw+kGimtcLwHwwHcwIaPLqkT4dQ7zdFMVcIG1z32IpKtCVkMMxc6CcTpDEeFf
4rlF/NVceUAOZjMrNLuxDtSDQOwbKaqFseZ5HXxP5cYl/pKraVvNlc3tWPbDjLERI0gvdlXSBOkv
oEjRUg6si0awVmi0Mw08Sj1B3WoVbDTxA8cu8WMislrO3O4qBhzz6xjUnAYZ4Assd+AhC73LKD0c
tL3mCexRvCFtXMZor+2dQJPF1yy2hFTvdZimPEt9KqbMIAvrnQv8f3RIbbRkfb/h70Diw/QO0DtG
VD24UJPX7YQPqB/YNh0W/IKukKuPpb0WvXT87ksk0Bw6FenoKV36pSrjGvd4RhyTV7/zjfhIJg9+
Pqpr67Zonc8ZFAUEKx+66Omw0u862rz0I7RSAXiw49yWUP56GJ96YWjOpPbTbEUr7v53msY/7wab
kIu2qaQ6aORpHoZ0Si7Ayuj/ko35837wFKhA+v2kDonx16IbhMy2gf8jtOXfPtZ/rz/l9e/chf7r
f+DfH3D4mpqamz/9868vssf//uP2M//1Pf/6E3/df8qH9/5T//mb/uVn8Lr/+L3Fu3n/l3+Ug2mM
e5w/J/f0qefO/O318Q5v3/n/+sXfPv/2Ki9Off7l9w85D+b2ajgRh9//8aXjz7/8HtxUjv/231//
H1+8/QF/+f1edj+lhYjl7y/2Xz/x+a7NX34P/T+COGQwVqd+5JObk/jyefsCif+IA/zHNPRhIM6S
G4M1yMnwv/xOkz9oGmDbLQgjRklw20zTEocgvhT9QWNGwCPFBGZIMb70n2/sXz6af35Uvw1zf5XN
YPTtL/nbdvU/+ScG/7aIhZj8qB8QxsiftyVHNtK54bQp2nS6g59LZUuqnXlsxejBYwRmlN4+VPUV
MQVJ5oPDKxsx25wtsbkI6vftQQII0LtphgtkLuCBQA5xzMIvppZpiRf8GU4ReEXTjjtfo6FMWZ0U
AIyiNz9Yp1xOCoORrL62fpjuXVq1T+AnKKxkMCogP2rfiVqffI1RbOq9X0Qt630Qu+dYq58VoTbc
wQlRLTABwuCcwWX+5ggwols/QdLUZhwM1esm+/qBRpUuAIou/jVqpMCuTm0bdOF+RZJdMsLj70Na
eG2/zAbZk7vFD6NDMzoUyanrX6wMviNsBniBhxw0oKnoohHsOlaO7VBO/EMwy1VlmB/nnNQRMK1m
c2k+xdLdWzK+GQfR/J4QVz0pqeuttGtUYVENbTgyz9YGfoszrTJMpbqMxFhfWm1eSc/Jl6Se6d0a
62mA1D7AF2tXZ3U4pChUehzyGTLrbBDY01vseyccGI1J+racx4FdQBR2yN1Zq7gUYq0umvfqR4K1
hKynPclWhfRLE3nVpR5Cbk8TdvReoz5OyMFDCfNKzqr1JfWC6FEjSPBGDUfBhx8NbRE7fDgZ9UZ9
qgzFGDgJ0padn1q458Ie8D3qWXfHtRedLGJ1vSwaowm0F23LMVH2g0MScWxnmYK2nYbvApRjltQi
kFk0sTjvYy86WyOiM28n72KEgsnycpui2QIAs2Ahfa1ub36O49zUGuVLOzGWaMriJ5de0V3ULoMv
JMzJTNR+J5MGS7y0WMYU5B6DuYsy4E/NnW7TBksBk8hbES+5QwAzgLG1KUB2xFmd1PHBJkmSEb+L
slGDIq/Qke/MtOqMztLtNGr8KpMvdYzWrkMbiY5WmiwaFnjcNfMummgB+u4+FoCImpTGpWRtsYAj
2qcexJmiGlhmEsxNrAOQ1O6oA8mbwA3/1vQ8VhV5jAHy3uH2KkJw0FknWFuKDUnIMhluTNRWYd9g
+1ZjgCwaFOOMbw7bOjSMipHa3YbOB2spJIYT7tYX2xbRYlV+c1R1i/yr6pSKx6VDToO7Ifq+2eYs
1FFUDJUxJ2ARNYbM2TsZsoisEelzxN20p4k/3sQCpIBkxhyitXtDa5JTDFUZkgm6UipKy8WbOOYY
z2XWaFWD5AQfiDBXmzH8EfiQ3RkJ4xftmotbq7tKVgkgJbPsfOrntZ3ySAI68brX1B+a10V2zXEB
ECFs8MqciO/sGCOEG+6zWT3BOrxjkcl52Pza2g0K0mT5sSkGisZOr2QK0OiO7NEx/rVObXcvR4M7
pN8UDImSHuDjuj5ytfHrMDoHTxQBTNH5uyaO4x8GGNK+DvsUbOY0NLBiMIfRS/w31od4Aochep0S
rOIDV2M5yAdQi3jcAKEM8AztY1Cs/WxXcuhrXwKjFu2QL1FndwrKrgKK9wfsp3CS4+EF+c4BZPEy
cbZ7dZtCgwVVooqyxApzQTBXgfi4u07a6i52mJUzDFhlTbs9tDMiRyf+uFlve/Q2L8mbpf6cFyVP
HY+Wg4eEH6weAX/IHInVQdVIAg2abnkPgSafRzmiW+p4TphKSnT0s7xvli30M3Tr6Vuk4q0rWq8T
z4Y164imd+1CHDxhvWuxggHfMhqUBOP2I24UgLmbId+o75KjxM1drstIH3utG3zq4ANPppvUm/Kg
K8gbjqN2h72pNCl7jNBZQuA+RQDK6WxlXeCXC/q8/bJ1XabwbOyk5MGxA/2Wm23tcLs7onPZAT7I
jI7f6xrG3ZvqwLDxITowicayAsGTbQw9M46snvBSA9Dwc6gEAEFWaQ94RAHetGuFwjcDMxSMPKgR
E7rXrzrnRmxPtfXoHRTyVQnvJpYpu9R3UsDcs54AcGCW8sKnBiybzIBY0KgwljXfY7exy7jO6c6P
enFfR6LKWYe7DY/hvRbT18UdbYd3HoGdDMEzcRh636s4vsp5lOXk43urDonTwiPdJbnN7d4EIzTA
gYCQOgHmekRKICKVYig/gSGY3YB71VAF0w3jfRmQjHTivpbXrg6iXdC66rppnGdNOJQx7iYyG5qF
sbxrRozWfT9cert25UR7dcEMsRPWK0K7FH7XodwBMosiUpeO27B0o1jvKuSR74Z5JmgOMCd7gTnF
uqufqhh1h0XPzVr/aBIXIiPMegfN0mkPiTDLgi2CiGVybdqV8GK7piFuPTjTP8QJu4Y+UmXDDjaQ
YM3oc9uNv7QIftkgkHfKs/LDbfNQsGDs87l9APjJ9yPG2kOEO+8J2v0KY6e3PSM2ds4w5PA7rCB5
O6YJOaSggO9YKP3rEPftCYIQWPsi7Q10bD1e2qFXV6/z8d51H/xACkSMPfjK7kD3Z2Pa0nvANi/p
4OQ3Eoz8EGuK+3EmbxAmbxmV6LCxV+awRwXwPAt5dQCnseFsUePjOE/1c7e19Ztb9a+5QaFB4okB
GbMA61Ni3PGUQI7Zz0tm4vjJrur2kjM/EOY3+9j0YQm5dX8kLVgZydu2UKs3nUazQPIBW8F70LZ3
Yb8kOYdYDIQTJkjdqRe2RiBvxaIA4MHr2pFhO/oK3dIQtMt9GM0Ii8FpeJoAox3wKVV5M7gAZ/YK
ir2iSmVAkE7SZ+2d76OSN2kMSAoWBEfptu5DLwTopACUUwXLq5Lsra2HXTeFy8kGU4BHLR2uzFZr
2UDHUBo+QCOwpMtlQFd84d3wGoBZyVgI13O66cxDXX/yXNWUWOmXB+mn8jzhXHlOkno9b6rVZSPr
VQKqHSOdLRtrvo3Ay4PC4PGI9o1r1BksxvBsjOeVkRPRkPdhTM4qaHpZmEksZzxJnQJbKLt3Efm8
KeSUvm9TKr8GYCXvE7LBrt90HObdIaDJxYYiyVqnsfSg6+gpXjc8fWaVb2DE6NXNaYJIz0ifooi9
OiRwgopi3TlIcDBOK0eq+xg4kynN0V86Xn9bYm5/ibUeyhmTZ6GSDfUUplniYZuhcN2Aev5SwWCf
wD2zM0Lvmj2yghwA5bn/2TNE0SMni//a6viz7bF2ioxbLLvOfbyrnTB3PpjNJxNGpmQ4+sHIhiQo
Am+KcjcCQ4FeziMHR+0ML6co8e4NYvs8ePJF7KXtbh94u+AU9MNOgmUfosLqNN0NmoRRaUAf40D1
2haZGsl6Xk0UnuBI/LA283QAGhjjOqF0h9JsO2VF+LBNI/kQsYrwjjA4Dtg7+IWHZDAZ3Xy+a0bW
cnSWKT1hUfbLKlneTq34NBEOZ9mF8ZtBFusZ95+6Lon5AYClPgI9qe6Ah+rcIzGYbU+SDN3i/KpS
IGc0ab6xGJwICdJ5B7S3qHnyWlu3Q34hJFj+CQubSZ5IVu050WqvlrkYNnEHGnLEFfT1C2iN59HI
PJb8HgUPwwehj6xuClV1d5bZx1og4iv6uW4akrEh62BNUgXVB9Rf8X4d9HVIfGx8M8DaiffQdHqC
5IronWo9f0fRV0I65Tf5SILSoxo9NmGlBiQ/9NMebUhzHLS9n9pQ7ZEMW5cJikmOGPifSuuvSAc+
IotcvmL6qEEbeezNM3j+WOeBO3Hk5LlgKLplCy6Vratynf2u4My1XyQ2MjPXpHrntgG6qdi2BQQv
TWbC9UfIkDIcLfBeQOdTZzrq8Fa24GNNvSl3QVo4HDxlM8dmn1CWh8jAG/3I7Xw0HYMv5tJnXJyE
rmBLjdBGXqfHCrNE7rmwf+bbWB3dEkCXltYTBA22O0HlBiRyqdLTrJZ6B/DDw7lWIRlzG1S+kgqJ
5WxpDlHgnQCOVnkoKnWw0Tbc1RIiOlDLFsKc6UfAHfKLWmw6ihByhWhA3t22iLtxDm0+Mgwua39T
OiiXxDk43Xcfwbj3MKMMLziQvwxmnJ4hia/2xBA0XEA/T8zRw7bJFdK0EHW9M2OBnerhTuGaZ1Nq
+lNdI4bV72rwvut11kl6kAt96TiBQmJLDxM4d7DyUO2FRwgaeFFN7bobRfoGsBMHOezIgsk1GMRs
DJAUF3yq6xlkCg+PU7jq3bJBqNYhCwtyE287qHT44Y2xwVWGiJxh2e0uILS6JIn7lsS8P/g4pFm1
AMsMYSX7BV5n95Gb9M2nw+wwNDFwvyEkZzTOtzjkZeQF226i/nhY0fkXE0mnQ+fUKw3hkQjJ63JI
tdklKeevnSe672l93yQmmDIF1Sh+k7VnaByXwsRIkKlabvIurZ5Q6u3O0fEuWPDCWkFQRCpYgeEj
CazMLPNKxOTiIx1eI+QYZKZGkNg0jgfJ0LFBKbhbp3S3xPg+EvSg8YXbTSJ869oWfHC7iGM9LvPZ
m82CwRMqm1gQ1EY0GmwCkBro04qgZCIYeLKtHXY1KDig1d3LUHsIE0a3X/XVYbK6AlNm2kKDCC+D
Wp2aBZi5tyRd4ZNJFKMj3Q47KXy/QYAFVSHePE7+I9jzPBzMcGpdHGXWbyKQ53rM1naCMCQYrg6s
7kFsMwOtZyT22XR1gMrL4Pz2ppI4ibaToWXeSl0P7tiuUOs1N0K78dqfKw+vmu4gzWyvNXIYDgvC
iw5grr5CteflYR9+H/G3FSAq4mLB6XCX9pfZfmIv/IZMACt1JDimrV+MQYUarL6K2K553H8XrZKH
jcjD0i0Ac6DO8of4pzT9d48Rix/BQAyF2quQI8klRglQyFAx3GOT6KFJ4i/hmvyosHOF1GTdFV0U
n41oBcj19X5x1ZqnPACW60TmoT3B4D1tRzico1tV7ZSjrqcFB6x+boMVuoMOql2fJCp3KWhCb4YE
bqvBmNNIOiCtk8q3mZAC421/5r7vijkyjyYGa9Ya+xBs5hsj0G+m4/K8VgOFR7NnMVwCME7B1UK4
tWQCy9V5ZJNHfDp6h6tQZw7wyQw1J2QM23GLo1LQlB5YYAxgBGii9MjpTe0THLhElGCGpQQMs7H9
iifioam7DGqMgyEwaV9IuqGxhEONQrsK1MaMZWUHm7e9PnfmLUmFKKzVy5UAvsKJt00FDeS5q6I4
H3naFv7otqOTN0ktdBHnoF/TwuMemho9YV5RIAJzh72RR4cTevD1CQtBSemQN1+s3ghhib70arnU
3YzhD9UzGRvAAf2SYzF+OTXVWBdsWf+G2J0tzAP7dI7Lpsbxi/2xlyYk9xywDWQdfC48u3iQ8I4u
NzxISu5vzWEcm7TAUol7CqLq0k0oxS5FVlSifijSThl2Qob7GZDPwfMgXZSdyVt4rZ3glsmLNIIu
RXr4axTmrAy3za9BYNEw6oYPyxeMGC2uFSQv3inABs+pDzUFtuJ9BH6AwwmC9oxJbuGkQ6Hql6Tf
y8CRvIm2EJLvQJdIZ0Tn35gVKZ5+WsAZYbwNG+Ie7fttEg2f8Tsfk2SGZVhl7tm2eYA8altW3ohr
sbYqDwPywlR1v3So2zL6qEa9j1rvqcckfhhN8wTaD5Cj3z1N3ITIFXBHcECPiRz8LOj7kzPTDr6S
byT2f/q9EbugkyGSfuWUd9YuGVXTUIZYrMD4Fsd7CMoLCbln4+iOk/YZLua62OL+OibuB5LCoRyQ
Q16ZGBIITgaIxEbwXwFKaaT3I4x8h3V7kP16VwfsoP3hNNLlPelRCTa32L2DJrmEZamfWz73haDb
sOsHnAkEQ2+WbsG3MPCGPSXeFUTM984RD3d6C0RmAZutrgmFrqvFKZVvwwg4aXa/7Ahoo6b1kIl+
eXdddYYgnWThhH2EJK0gURzRFpG12va9dKyAzs0dmiRMd7Ot32E8ig0tqM0JHU/TFO5VS0RuqSVP
awVlyIwiDjq8ftSNQFVMvG826b7HcXoF7EyLiWGJxtbzrg+8wiW1yQgHO96aR8/YN4AOSxYpNWXr
APYLCwJ4WGMoVolzqEKbqPbCDRdjo3xlX5yUUJmNOGIY3FAr3l9TKIzg3Me6K0ljbxcG3biHPBEK
CpgDAAOeM9/pvVRNv4t1ne5iF2CAwEzJJwcNy3T2G3M/dy0MSsT4uRLzVk96t7bk3YHagzwwwSxE
CUBA6ComYC0FFHRoJXk/Frrrt9y65NI16/cwSn/MDtMmmF/oQhOXW6YYblAEGsJiy2Reir6xY0An
qxE88UDMzkmUrqSNjqaGCHkLpqdE+8jd9qH9lSFu7641zx2AlBtnLkvnIDT1TAuhrA8V2wpVU1aF
bZBPFUTBcTe+eov/XdAW+1drE750oXrDTJYWao4ZMpfaBxB4z0jj/G7M8MEG0P4BFBII7YPMzzVQ
OQFuyRWDPMqG7CfzId5PjOrBora7aekv0NB1xVrHTQFAuoFSYHj08IMAbUlVKNHvK9zNQ2QBgMYQ
AcNgwsuHoXU3FWtd+s4FZTiJCI248HMoWWrc8bCG0V6F+2b0fmJXh2WkiXoIT9Y5B7mMP0u2Oodv
BzTMxHwRhKLChxi7MfkQNf6i3kJx1skK4NnY5T12qzOo2Q5w5cgxLOK4S0lBazgSbVh/y1Wahjto
20yuW9dmzqUj8FvvF2vt0RvFZ6JWlIngin2e48Tm9zpxS0628K2BG2JOQ35x7ZBNHj/Mqzl3Go/c
Bo43h8PFmEuU+QvW9qtDlPj4b1A573qLZxiyXodIqiQtUwBUedSC7o/csORsFU+AJDJkehUTVcfW
TfEbn6czRqwfmJ2XfePf2dXueTpdm5q+rthEOVsLEhhe46cVjbPuPl3QfASqPfHIfsUGQBaM7w1J
vyT9/B0+GfFbbyZZMLaxUwBvmFpSrA6NvM0pDp+cu1nshe8UtMPQnGgGKVey7VcTv0WE/oA75pvA
VuIB9FGBq5UcNg9lXn4iDJRgHQf0RScKMrnvZtJx1rfkKwZF0NgriQpv3CBAbzFfm3qYIGwUxRKH
0OuqD4WSV6RErKcEpNVeBCQ60hG6ZYwQ0SEOlssCHO+9vWG6Yz89QkMP+L17QaQI7Ke9rxG2OzIl
IHshvgEPodDmQJ36E8FfcGKwHj6H+XsiIRFLsL4A6RM2YxmvRMkbrGdMnot365aMWeLR6Qz0/Lx2
6ZmG6d1AkwCCnu2b3KBbIpKnmWSogT3rYZTee+Mn2xbscUA3vJvi6EIZaTNdicd1NqBewJgHc/0i
K3rtZ3pd2/qKBm8trYZTYrJsh6GPLkaGG4T5DdYzfEVRZGJYGEE3cEjQSmReqxs0P+jBoiV4tHOz
4ZdDo7zwtpgbXUSwVcHNBWVxq1JR8JvQFvtkXe4nOn3iQCMAYy/yIv1/WNP+j/jg++Zjklr+Mn9m
e/+FIL6oT2Ay0+enuX9Xf/7O/z95YR/7oP93Zvii8ZDY347oHmf127/9Vho5STP/dtTd+/DzT4Tx
7aX+ThkH4H+TlLAgohFFy3Mz2fo7ZxzQ+A/k6dA4BsoKiuvmNvGfnHH0RwRwCRtsfkgDBgjun5wx
/YNinYfB1CCN0jSGruB/wBnHyc1O4L9RxsAYwRfjd/k+aGhK/ry2r1w/TNLr4leoAn8OtvOy2Id+
f2q5uJdbSkoSt7/4OFRHkbCHLei3HarunYHGPGsCew8hCf250BGtRbOlXb4a8rgAR37EZDE+9C5Z
j2ydzFPVErQsYRdd/BYPQGehLqNbf6etQL3vVjRQs6vLOk3ded6qj84PHxn2bop+GL/2PBA7wgyY
ZL/+idOuhuoM9FKaqOfe1UfdJt8CGz4qRZsDhDKqXDBt5D2CaLOoDx/rrv0xy+47psU1Q8FpsROX
vEyS6SxAK4Ve9v8wd17LdSvZlv2irEgACfcKbEMvkiIpii8IkZTgfcJ+/R3Qre6Wts4Vux46oqMi
6kU6gtmJzGXmHEu3hHYrGnuJO4VJYi+Iip7MNn4kVHmpY6Yj0EhhXq74lhi46IbixxChtsykuknX
+GAKizketcY2YvZflq4hViLJe8bR9poa3kNPAQKhkyBR4uJz79xExMtyIDG2KjxRqDMvMSNtMivT
20UtMzVgztkcsGt1lHpsDkPC3WUG+co8y6co5jaLMnoYHISrhoBUXlm8rLYqfjDpU+60L5+QhyzH
ZexRgC8GxcOY/6Pj9u4KUlyojlUAfLH5FJmxE5JoeDtqLbc95uRg0bJAkV8n77ElZTCn1XCmyLJf
psaOnuPMTQ4DE/pui7FIbscCdwslnF1jECnUc8G2PqCG67sYwbReu3O/VTTR2rzZG1Cowizl+u4q
m1fHro3noWEF4Ahd0c8VzaFdu36Hr+ddFOrOd8kqGCAcuElKyFgnPyqR/Eit+EfaTCZyv+qqXmZv
lze8ohizEg3oITqX8yLO0lHMe5YJ0Ykfy7N4au7dnHpY3xj22YJ1MRiAsbFqCWoZC+jt+BaSIB/H
a12ga0qIOHbQQNsgNpen0UsQsiEuD0Zj7M7RcOcXHnUy6qip9YUQvA+QNL1EcdQfVzk9RaJYQrcf
k51tuPTbI2ZGRrZ1jKVzI/rRpkeg2rdKoCNtYMLRa1R3GEAbCkLGXV5n71M2P2Ut951juL1ukNk/
lgMBodasohhnEOFT9eAguNoPhUjPXId/pUnr26qz7phAREd7xvAaKEv3Ox+KZFDF0UPUZq9ibT5X
A79+nfEO8qb3w5/vvGr6MWADI6KjE916OgsApV1OeXMrp/F6dIorIzVqes7U86KML8mtXTvMKxZ7
r1md9myTlNRJkNUsXXvDrmNQi6lqeOd+JVncdXXbWm56t2bOjcmvScuoeRYzjRIxOnhRavus1lgq
UF6cIcJ9afv1icZmselKnyLNOlmmiggYPscu1dVV0VXqkMaED01asewU+m1MhHwRqdc/9DJ39x4W
1IdGs79km4xPefa+oHSTKp69k8N17BVXa8P9uow37s3mth5ZT5JhP+3KM0nGUwUJQouwn+R6ZsR6
2rkmzfHazn6IZrhui7rfWWZcMv7bpGYgI/yqncAg47TRy8/9r+4RHygMSXus2/DzJauoiNYn4ZAH
Sx3VeywGfei0CS47g9+4hXMQIjYiTsbE1lOrloKUzvSc+hNDmVTore6Md5SCGTma2EshexJlUPe4
J200LsbMihq3xq0X8Upqgz+Pa12crxqjVemzebht91wZ3fM2PSBwB7b8LbbbzUv12e22vHtW/T1a
dzssbedgy9nci7T0duypTznSPxrJ3gPCUGo/3AwOqO55SDgpmuibcpIfpT0xMqlAEu42o97//Lcr
y8x3MATOx8F9iPI13neDZC7hmr/SH5e7vi77XR/XKJWKtjlQW6AWMlnHKlmecBD9MPvUDVfciRfo
qq9bg5LEFPPJIndIwzoprhD4XLUl/z2n543f0w6LaFTRCCpCT2Uvleqe6aqYF5qyUCDF+tT0DjTv
kYVo2uRr1jS0CZmL43eHyheInDJXVAuZwtpd+0POWpNU5icAdFjIvBurse7Gie9Oxs1nv6xeWpE9
Zi2q3jhhLeQtfk134KdVETUyxPBpaK+Y+PLCuTEAzp8V4Kg/W3nj7k1NGcOkwyVNjoN56J9xU+YX
k5G9N3AocRZpM5wGsYSQ3qyLAtTjWWyqee97nvEAfxX58GTZNNHV3WTlPp5M4Z+7JBwgD/tw6ht+
28h5qMGVInOkkjttoxF6TdtprD5TprllkvXLzG2FS8xfZiTga4zvg9S6usrahaaEczPWbYv6dXSp
DRS4dBU/qI6753ItfOqevAntie8oVOmnxe45sqYX1sFzNbOoXeU++KX/FonkXXou7RyT0n+dTjKw
ljW6j+bqFsXTExS456gnP26owl5bVYvsvyfXJ7n/zknTb8XAH4JRSIe2rBDQlOWLIaKLpXGKcEri
dxFvr7522IGY8ByklSmCae6f56nJgjTmHg1e87hE/rlwl6etYXuRe2O9r+cyuxN5zFHK7ClHJuIB
D3BO97zjFuz8nbGfP5Y5xvwRv+cDuwymr+FMNAWF4Say6dFyd97EWTelJA3kEfMRZoa5bzEa8H3y
w3JgJayWSe1KBOm7gnIbBCnaipR7Q2PiDEwdvhl4JK+jJS6o89uhX4qHwWYrH7bGJCpy7gasQTBA
tQyMJkUoX05BPLEbVAtiAAlbK5i67Q0mCLdHHTusb3reXYhsbrnuRkM9GQlvI9ZsuvaEQQLjWPpq
W5y8WhS3TYWFR0rKChaP7mdYuywx43MaWpoyXL+pTLajPHpIlLzTGPapSnXN3rP5MFamVR67YkXj
qw0GpBdJ8qnwcVNtO2U49PNTitH4Wzc6PEzRP2/xXZ+WfZjmU3XMVry8ktgq9CqCmsZkyzHT1j+4
aS0purHPRhLhhyAQ3JtFcUVn/1tNV3iXjfVLWaPRIm4+6kmb+7GK39O8Z/mxXeU5u7/EXI6JlcjR
Aip1Zi9Oh+DetQ64hcx9glj4KCAYBNnI/6FOZGdUcxFkWJH3YuzGm6ltNEZPeYd48mDFpnGVunw1
mEUCp4oWuDTN7Thxf4vctCyUOTA4jBwGPXtkmvC6Mb+/diXbTlFy8NJvxXe38F96mu0MS1NPhSj5
PAqTcmfHQs3VjB11O18cK36vm/wlnnxKS1uInRSlc60tEGRsWeSB6LHDaC7pGkXeA0wZwmkMY5BE
jPO4axBgjcf1leG+I7yHRbzG1Cx2qqFo3ws+9CLCKv9zM0wZbLSPI/OiTOwfGHSmfVarhXI9cVAT
6TM8D/3Rj6x8n2JHpkJc+IeRBnVo4ia+jCvOt21jYSw5fuQZYZa/uA9rT7w8rwlOotRRu9Sc6fR2
nEQZ3qmrNKcsIJNEH3/maP8PEtb/Ma39/zBZ3YbO/M+Z6pGs+w2q0v+RMG9//7/TUdP/l6Ns5Mie
aUqT5BRA0L/TUf9f1paFSpOWuctfAUr0v9JR41+uQhfJGBPEOuSK6J7/LWG21L88YkL+yLE9E5mC
+Z+ko8YGyvklGzUNz/FIRjmvHMTS3ikkfypGpqA7fBNRvdQX0eysn3yJNEfMvt6bazfcKHca75rY
Ekc9DClBPjHjLy/r37rqX3XUG3zp9B5cG8G2bRjgUE7RhLOTogbGCh0ugzLOarQcNy5qi0saYN5/
hCR1fz6uRwRqOobitTon3CCsGL09SgL6jkrxTpst9dYKXeqHYOI/3qsvPSTXPkpOwyFAOLlQriNv
QuQZh/Uc2fuBVviZp2gzHQs9OjeTW+JJtEkOCDQq+sKhXNDsnrfusLzZ9pJdj3MsHmNZOBY2Q8JD
IlDHf8gXYzaoC1a2EcJ+oKQV1wZCPx2NVAIdd8zZy0XrO4TtFpSZlqLm1zk1bQSlLuPRc06pdmfF
GaeZWzloJuaJOsKYAUgKE89NJU2A2V72qzdQIzViB3l5pRWdblHiIxqmhM5wJxkYeeGmAlHw31fC
Bsv6bSX4qFuZXOEaho9bRZ68tdkyC5ww+HWSeH5z2MkO1BXzD8CAP2cK/noVPkQ+RyozliNtlv/J
Vdp2wH5P3BFuduMzEavpkh6sCmn+eo/+aHV7Q9jojTxRZ/TeDePT5JVxmCJiCXJDw4CwqGtrrzGI
TFlNwd9fwkYP/f32IKg4plQeRSxJD4U//2UCU2fmuigabm/tKU0QMeeSjqYcqddDi0iKTDz8/YLm
6WI12Zf49pytJEaNa6ul/XrFuQTkY0WLoPY6po8GuIwMEdxansV10b7FuUJKV6mx/OKaID0Di/ru
q+dLJ90bWYqIxJ2wjptYPMsDhWgCwaJTIgvRQi3fvGg1kyNCXJrbsu8J02TTtN5//s6Uo7hzixAY
cu8JKm1YqwyRacXCkeXj2hX6mCrURqgzrxvTf//7+zrdr3hdvmK4gsEOjMXkdNaZSMFLrMh9ApVb
0TV+bXUsq2L5VInI+oifjo3ldDH4/C4Oll72E/OUR55UEZP3BsHsVDprNS71xk8PI184VgZDQBb0
HLKfyDcIYhdbxTCiOv+WEABJfFlReAnQ2IAymB2ReeegBPLH3p9dXONI20JiSwvpqR4J56QqLMBb
/lLcgDOYv8txdvFoSKM7V26Zwj5Ag3pb202niKrnpNhjPdMiXKJekiSVsAyCOq7MW62cyP/EHzp3
07rYr7PtIYRTWjQXNbMb8fHGPbsV7Ic1C2P0yzfILJfkbEza5CMerflP7287SFkXtBI4YX5f2rnn
t+bqdPxWNKza0DCbskMiPUMg8ebRfqzqonsu5kIc+8Va3taewenraDTJvjVd/1NHZfJ9Lvot8R+s
7rWr/ei5Lyvn1mkz59Z1RkUxE12NiU5+WtCzxVQCEBvkOJ7+d0Bx+9+f/69n5E/a4smuwNQyz0QR
4Viue4rrRvGN5ssuOFCqOisP9LLGS0tE9S72GZAlqwT/g+2Y3hE7qt71il5GYVN36aiKhGScGdrY
eHQuEI4MjxbjgXaT4PzZ0Xw3/rNhrq65fSC/3uvJDhZ5HaX4bYPNaDVTV0WTZvfYLj54JX9uWyaR
EIoLX6Fxlz8r7b9slD0Z15gUTRxqmn2vrWMBvkiaBa9SEj/WMQAuZpdA/VimYkZbTUaV7kxpD7d/
vw9aAyefKLfhKcVuza34p1NemnR2YgB/cWg0kRsWupruu7WLz5t5cq9KG1WJ2VWIVK34p73f6T64
/p/nBWGgZ7FDODQWcKL8vsTdNrJxPxHTCOSth6TP2iscVE2glor2mawQhfz9gf/pgo4iknUx0FGY
O/mmZnAnoyXh3JkLM3tRcztn2mk7KtG9ATfPLT84n06jAtaTdDgNPYs9l/7J9gP88jtrlk4yLBrN
Z9GOFL3HKoQ/9NGx+49XwYBl27R4+MS2Xf+Xq1AB9DtIPBwhHbomio/dtvm5H8S6/3gVx1YObSDD
ME7jwmkj+S8+z+JDasUqBa5DSC7191/on67igiRw+Soci8Xx+7OUEVs1s2xjKmJiBXuyRntbx8UH
H+A/XsUD0EY0Tavt9I3ZcamkN7Eluc1AccrWVnE26WG+//vDkDqdfF94PPlVTIvND6H5yc8vzTm1
HXTj4ZRP06G2ZuvQ8FePCOicc8/pliecBUNo5JX1wQOSS/1xaYMPy0c8IB0HtcDv75Ev2AI0yka2
tPzjmLvqB8Z3DIciWWCarZQF6lyv4aoHoIjqrS/8BwKiCBlZ+tHotW35/b7/038EhONsOaRnnh5k
NhUAjKZDur3s5lvcIttYLNWcwWj8CFdsbvHe79dSBnsJJyb6A8M7XaQORbtZKrTOjIb3n/jafYiL
2YDIhDRCqRAB0OQeKCSiBO/y1EXxnEVXpVVHFF3jIXlqNCiuTyX/yv2shpIijE2OeQBukBc72r00
92GRaHDFVo+4Q42oFgNh5FEf9MPcg/Lq5KjDgSJZHRaZjwJMQr5UHq6h4O+r68/3qgjiTFtJlxPE
sbYl8MtnP9M5RIFp+pTvCbGr2ALTFuvhbMXO/8FX+ee+aeNJVo7JUnJ9W57sm2QOxawMHdFOaeT3
qV70ldAxBV3T/8H8kH9XYmj6/7M9+c8no9etJP1LIhWAPCdRvW+XpbXiUERyQ1c2E82MW0tnRiB6
Q7ofvMafUN/f1wwP5Vq25xggzygr/P4eyxFwUd5nUQDqaQ0a6VZU/fvmAitZdIjWSh6mwnKfysIz
74fe786llctdbtj5+d9/0D+3CweotosFXFmWiRLg9xuxRo9B2KAjA3dcmi9mPPWQBzsPA1LXYmga
wAxiWZL2HjuL/UG4/ucr3/Z1E4M2CaxUp0M+UAohbhx45brJVZitJPl9ijY2EfNHL/x0890+TDpS
AFFMWrj87/fHHCImLPUiQ2ueDW9GpQRQRDP+72Le//USUjyLwuJOWkUmyln/+0UM12mMlqlFYeau
+U28ZojT50RcQX2pP7jUzxTt1wXEr2VIimEsIIpR5un41Cy3karWkkkDawkcRbh+dFwii9LUCA4Z
hpqV29YZYxbx3goHehXe7Uosu3mcDXsXZx61WIUTpw9nVtYAoAP4ZauBRAfJNI/uHfuOjU/FLmwZ
6kqkX0aq5PBwunWqb+OBbjl+gbJJP/gy/vyheC6H7JSPX+LJ2tbMLxtMplQTlyvcENGX+myG1bur
R+OjKT4/JwOcvD701pbnSIqK2/by+2WWhHrOUHQ6xL7RfsXYmWX4NieRkfrZ06cxs0smSfrj8Fn3
Vc1+PjIcBWxbshliSo3LqfPWIAd7fVgSO9v3yvHDZlKNF5S04btQJKkGgqzwQuwETdEJjWNET3ey
EPQHbjc1eTiIcv0IrP5HiZKFYdtk9g6CGYPj5eTJ/CnVa5uhg9dF9mCA///WTwP93SV1L1SvOIhn
G11sU6YPzDcHeEpD7z9CirgmNUl4yoQBBj46h4/795c7lIXLXEKrCbEMFwdA3QgrUKF8cD78uVIU
QeEW4SiDC53uXChWs2yqQbPgjbToxKDPAygh93/fH//YqXkYSBUmseFPqZM8eZ/5OhLAb/AIQorp
S+uWPnZKFzhjSxNjAFW16xiDQKMTVvFrVFIUqKSJE88fVhBFH9zMFon+vmy3s5Azw6UIjshq281/
+ToSg954xsSF0DLv8yignRqMGOyIuD660mm2qMiaqZZ7yK9sylynQ3vg/49lLAqqVX5tD1erssHN
OhVIHIQzCTinKRnjKuxcVS37xhwcKA0DjKtbOcTmw98f+49fmjjDIZthZfucFqcTsqTVoTBmXG+o
wTZdOZz9Oyq44+HvVzG3Zfnby+UCnBGu6VLqpr538nIXAtqaNh6jj3JE8Y1n+gcqLd27XZpmSFnO
v4YZSYe/SzbcaO1cg7Gd8FSZJV4QKgji4MxjvMtnoz4uUrseYgCxXtL2Si6KwoW2NHv2Z4WTfo8m
9aNBlts6/OPubdofBC8mW+hJ/IJzoUfwA6PDVgsQ9yahbx3VSdjb/Uflw5+jFE6upai5kmQQwsB7
PIle5j6JcKaZFZ7iCJFwRLcf+X4/+X7gxOnwo3ftfj5yGmF7TWVqXtIjMaiqEex5nDcyfbJtT1mc
+2L4IKbwf54Qv92c5bIj2LQU+WbZGU5O4aEcDB2DGecng2uyN6PVph7oF6txQPtlYyqylHdngXbu
cGV509dMM3SbBqwrvpbpIh/1UJtfVOVkn8t8YXqKXxWPELUhEvhimL4gVpkfuDxqJVtBbrC6xbgG
yGsB/KU8vUHhLfGgol7Et3Wfo8+ZSuHUnAVW5l3Y02xfm7zXlzw1xI/S6ooWeKA9FEglogh2C157
eruVe94b2n8jCPYazhQ1W/vEg0oaxKDlrRCrHDSXhLCHToZfZq/E7N5FRMODUcXgKQnoKGh9T812
+rwCqYr2SsZwCabWrpvASmf9jC06XqG1JQhD7B6mo2yMZArwb1LAZgKWOx4M2NpvresXGmOElw67
jOqgc6hsBE8IHfxC7XTtzZJVxqF4NY8SaoYH6f0FAvy0ldhgmCmaEkipYkeOF35cwHwf8aID9R91
1BzB03nZGQxtsKvzmEPFBIVaubuIUvIjhrlFHFOArfeDVXeP0RC3tKzpueFUSBbigjoa8pt8TvWT
xe7f7EZA/d8bc9IvXrJkV3XUJ1MYy8FLdk65Vm9ydjb7/VIu5yqGN8U+XTvA4rK2u/QB3cBirmvx
HZwBovkurZBBwaHAijLGwjzvbZOGRs6Y7CgwmXuQHvSIDJtRBZP7WtvrfAcmw7+z3WGaoGoYSD2W
aBi+aYP1g84pW+PQYvLPNyZBMFM6y9b1usrLfj2iAdc31IWq54TBn1/aps6HMF46owOWRx/uoCip
kbY7myytsqgSX9ZJm4XataLyuu5Kf97BVXQGatL4cINlKMsbDG+9t1+RS1R7ibuzuxkGq1xAORQx
IcoSZdXOdvWMUNRrGdreRT2PKh14rXuzbhMUDZYPvajsB/d7vdoC6EptTiVV1RwaWuRsQJxIUU//
VFRThjmt6g0FwwaNUoDGMWfgQdvlOmQcBcToHJRh0E8LUBDTiwiYhlVV3c6sausGTxoaeraTFfq5
oSUCH4RbeGNSdCgKW92lqH3VHkSZu/NhLiP90KSC4QtmmSXPgJ00ltN1HV/KqOi8EPtQiwjUcTFd
RSQ+V9GaJY8jAM3uaRjlIkLbahjS4+dq6JlVkccxBAWvGjAB40dH+04aHTKVddMyzAiumLQ7NY9p
Sj9owwZafJOr2dwhhiALJ7havqO4wjzf9GZxhLs/PuQol3GMN4TR3E5ZfdWwiWMgxG5/xSxM4j9j
LMW5kdru14LpGs9z41kg5gieULjamebDNrSNU2H184dBLo66zBdHA5FDJXc1TlBXAVYNtAXSTM2g
gJRawJT00ux3xjzMX2voOQDwmnG5TWclm0C63aAumqbAlG5CmoaDGWMzxRM/WId69iwQoGNe3af8
PPU5tpPZ2fEF+9alX/kumhfpjcTJHRixXdtrH7xvzrCLEsHWdOiB1AKZaq2x29ERqK+XYqbhMU8Z
RgDRD6WxS7NIHn0DWxkWl2ZCVeItyfsct2jtEN30B6ZSuBcO2rYr06LuFy4ial7JW1yuSoUVrsjY
+DuaOMS3uVeabxAAN3d4I4SHvoRmO1vntsFmVXcQTHWwkD2OGWqR2JgXmpdVFh0Gz2WEi0x0hMnX
G8vmTDIj+1FrUyGHxROvAhfxiBWyhYMhsnzdFsHozyt94hLyJfxfErOd0nnVHhif5mwbf2ul+7kZ
+vfUlzHOSnOyOhw/jgZK3ObQ/Vso/ffu2i7fC6xJgCm1tp6VXgCaDrHF4TFBvsnCfjb9cg81s98V
dbeOu7LExcvOCAUx0Ih18t3QY7nD8t8lr4NbeNMVYx0Y96A92Y+hrSdaNqlPWsgQkm1iSDYgbc0l
aOEgwarxY60dnKymIEkEHobMfXZoOBmQrWPhHcdsaD+vMrMPSWtcU1Cyg2UDYXWgZtpS8p2C0Xfj
V9G4r6UtjlVM8wexLZB9gR93G88BtaPMhwem6NzOunrwRtYMLUf4f5/StvnK7PFzkr/9lOffZYp9
Wqpze5QhZZJPtY3y3JF0Ipk+4BnlrmQte3b9E419BPfwGZXsl57DXTX95WJE2ec6S2+mZby0nQJa
gwHRq77GglgPMFJhjVhvWG6DchPFzz5dq/RQQDVmKsSBk9VFtuXlO8S2Bm/V6UImUNhBonmMIIYv
/BIzXQdnKAXoJpKfQDGjTkyMZLiHo4VqjWCMoVyVcUlBlL9rIRuHgcfAnV6Wt3G0iWARJKZu/zCM
5UGCIjCGsr6OpoJtF1G577p3CLjOtVBr4MwlhpXuC/HGQy9yyoQ6mV5k5XZncnGP4E9eoH7s294H
V2tf8vvfW2b5aAuEYum4BLk2770mvssYo2Pnj14MbaXsdgOZWlBy0l2yyvS+mX5AfMNRjzq2ZAJH
GetHo4mvVYIaN5un9WitUKRny6PZOH0ue+M4jQLKpnLPO2k9Rn32zeiqsAVJugPPeawm8xDRK4Ke
UR3oujzPwrw1EkpoCU0WphJ8NlO980GkhMiYKUOLnctjOszrM4+6Tj5byQCGCjqQGGHolQmAY1Ew
sWe9dUr7eTSmL6J9tiYjjEX2lunivY8mNKJ9xVeORTXL9/4EwwxvelTgySuEcZ7FhvXipfzw6IVD
S0zzBWTVXRwtl9M6h8kKE82U7zULaN8W63tqvUy03SfgmlNsfyn4noIBE+HqoMsf7PZ+MjwPci5h
HPh8c9pLr35XRn62zOONW8VHu21thsJkZPm6+2oKnBI1lOci7c5q2DxuFjPVl7lUfPifam8pgNlU
9X5w2eLaer4fugl/h6XfkG2OQ4A5P9cYfzuCpNntwrGurifdyCsY3eB+69b7krB01Lmc7GvLVWce
U3hlNFtnXtNd5VgCSte7wi0Ho6pm5EphiRsng0IbodEL65RRY8Qxx6TP36ssT8K17L5nZvkwecZX
t0tAj/ffxtERDV6ExpXnjA8n2bS1krBfcA9e5UxmeHIqS7yYCD7eS7NgppZpuAtmVmIQ0E49yuSA
gUzQtj083IFNpkwMSYDl73S/tPezn7T+OTI8XIuY7hc3THoT0rGDtwuDaV9AashNvT5DVzMiYE1L
Wu1GSON4f5Ixh8PUOgZUKApThbWdLcxdqrk9Vznfge863s7K6mkMffiER53Fir4D8zx2qjfSTzj4
UhWWfBWIIJHQYBH2NlmRz27wOtOefpWS2XqASvpV7b1yXDYefwbtGejShEWnSgAkTKaF1rQiyLog
d4yWvVw7jQN9rSb2SC9He85TG99Kqaq7lkmp98xGGrMDJlbq97rKuik0ijyKUHqs+DvazvPeGc6T
vGg1Rqxdq27vYBmJedcWuZeGnZdPbF8Qf8KpsRa8HhR0LjTyZSjZ2C0KLCIQxcI80ciIsQgy8gHu
MXzIvigisp2uBWI1c7jcexm+UM5BZiVg+92veToZG19NNFitHczA3jSgWjfUTBhiz0b31kD5568w
Q+ret9uqDBAuODrAhM5m2Sx1jmZ/bAxspOAGFSA6z/ixRApw5WR2I/aSthgVyhzfHXYWUvCMY2Qi
up0YO4SbhWrVeAnBBonXglXqHs64rG9aNtg8lMRoG9XNii99yBeM/ZFTz7Q2Mdg/sqrl56vbIf7C
NB3bCmy3SF4NMJLN3sl1hy7cGDHh9Ni6kTItdBGjTUUv117CGTb77Nr1So52uAqiw2DsrklYZ/GK
eN+eYvDssClZO37T3zIfwm/3KTT4xyJD47Sjbxk9uW1fvdoiNc1A2JXxzYxAa8GZAA2vqG5fg2I0
yvNyXHEPGOT9uKbarT8H6tnPQPRMY3xRtyUTMRgOwqQQBZQZETYo1yvXdzV+VkardWHs+Ok9E9TK
S4FS+Qvw7fGGKgAPvwjNW6adKLZK7TShbq2lV6DbEJvwbaXDBN3IJc7II/OFzdv0w8hYOdk9qNuI
4laPYieOZ7gLbdTE51k5ps/xXFnjTmSpi0MVQTBbkWkNrwzfg2gMK4gPW8GLc8ysfJryggFlWbE1
aZHP4AUpIr7GoIgr7znz0d4E+KjLKiyqZjrv8cBvEZJk/pV2UozWg3KMHeTt9E7E/eBDKVxov6ZA
pj9FzrThLwCgWGf2isS5s6DroB+vplfyjBR5irVqfcDTW18bbptgDSlF8trwHzw7uYUoR7ae2e5a
3/coc5e1RwzRY0eHdOTrW4PRYN8wBtKzGwdhfqudqL5GtzAYoT8KeAaCwPtNEDjfpZgLyQzc0vCO
cOKzgnzJozAIjbZhwEtmgjf2JlKxg2aMEOAeJQvrIBC2a/TnIyiJZh1t+yxukCTe0o3smp07rcMb
tRCpd15p+Z+deKpu+WfHr4UBh+LnfJ7PiU+Yu9Mkkoz/6Vv9w8DveN/iO/+qOyiXYFK2vYkhFy5J
UKMSJ6Aw44/X2cTAB4inSXGIJbaJfVcrIlonymkZ+H5K2WNZ+gX/f8oIkCAzV5zKkILTL6C1iy+R
b67sGowGZMtr8o52lFN+6gQjePj6CwJK0cS4AypKBTAKyxVigaXL6SrFf57jYaAxG6Lvb2FFxjPf
y0gYcA5gAf+8Jxuk3/Ta5fsEcc5lGqTsvgDyZCQS9QZXohkfkgvwCviJmGalvZ2bsQBAIsyzscvN
0jmWrn2Z4aoPkb5nCYqrSgD2twX9F9u7LuQAtZFUdnhLZ/z52CZsgOsswf6yx7AEvGAQgMdadlIA
NZb582/n3T3NElIABr4wJiXL5+GJiJbBVAbQBogMq43g3U/s5HZZqvghlg5Dnvom4QDD56D2VCxY
E22mObh98FMFloXF1YfEcSDXTsbsn7Pmcvg15Qxps5vypQ9q206Mo83ojgtDoxbaQS00ppCxMV6/
m1Y/voWohT3BzBZBh0fnix/g0iMX6f16xKighAbcJiy1x3XJasda4V5LlYl4j2XL/drCb4fk4Hjy
28J+Zh5AUMqvg9Ot381lxMofR6o/X+fWvdbg4oAxTHF0tySpbx6LpdOfmSWgW4C2KUss6pwGPKdy
4/ZIEr1VuCyZfTeKwWAxJG267Kae6lNgIR96ZSAZnBz2rAXO7dz6KR6qAVOXrQd9tOClSuw/69Dv
PYbJLHtnKGFtRAzvSTi8quyOcoCSF4ySIJhFIryCKHGZJgcyKP6kDaphe0/i1oKSjCVlD3cbdq5q
Ob929RDHt3bXsBicnhJkkPuplYYZQEczGIAoglbujOK51IP9DnkAUiQFSSCbg9Vwgguq+DNjD9ej
Wp36Jct9oIjujHF3KcTang3lkr9RpHeurTnXN3XvsKZyYmKc+0UHMWXK22t8xBSZSun9bOsrUZ79
vWr9D7VxpKM2hWtaj/QcT7QrJoaUOgL7HzKgCUZACbGa5Pg/mshMQ8exGNiE3NzcWgL0dn5vO0BL
pRlckZ2Seqb7ruBF5bhvP2hFG382NSGDI+SVJmMePPoPJ6VbxY6v0VDgJdFV+Z5khn+Z1ZVPKtIK
QMLQBieBemLuYF5WuXzv/Fj1V2UDqzGwKH8koR3H87IvReN9cQxmJJHJdz1BdumSgnsMrxDsU4tB
FsfEPyYaYf95c9OktOk8V6rZ157qnXPKaxJnNszRr1ZSCDdgMu8yX/8XZ+e12zbWruErIsDFzlOR
lCz32I4d54RIZe+dV78fep9ElGBi/hlgEGAQLHHVr7wliXzSIqrDqOSbUVmPjum3FmOggWW6XVJC
q0yqsb0LW5TOPbgn5rPocOVx6AobGT8xV+Qb5nq5EFVuo12ryMSksOiDV9hTyt958Eng4lB7a6IK
vRMfm4W/OG81PzMGgeRMiXF08wRsvJNB0/kD+l/EOxu7lcrVuHTtt75uC5rpSosGmy0XmDeMeedD
jDKG6L1V8uqd17Z9RAAGEzcTD5S3sIO56kxFXIIwIcRU9kVDF/F2VifCSAXJJ7hfKcUr1891/K7S
VEu/1RFeN7ui1pFWlmeu+KuBbEYC8R12EnrkfXuE02f/1sy6eAomQBAeEpPzOyaRMpiKds7FXp4g
ou0Us6l8oPV9RILG7QUBnlIrFshl9SYLbfiqaEWP210RU+OqekNUrknpHIYgjSmE7EYJMlQqNSnL
kUfiXkvzyPemfB4DF6RRGjt9F+bPCfEXcSZB8S1fF0PQ7ok7kUrvJa/pNDh7aGGirjDWxObBGL7E
gTqLXTJYwU3Up/D6ypryXe1rJPgtlPF61yG7+VM0Jqy4Vu83ml4fducnfQxAfAAWuCM5DxzuVRe1
SIbYwlmVTvjYwt7Lbd1/s4CN+B5OKDMsiUQV6L9rxtg8ihmH8J2A4azs0goBPddMELP1IFJW98pM
0WxXAzV/UCbLeOmbuEFGwc8Q36YMGbzOvYwa+ca9dHYxgaNbgPmGosHpsMxVNy1siyhi9ltUDkZy
j8AamH4sG+tnjWbGuzk0/UNtjc0TfpnjPXno+LUcDXXA4M0u6YAAVkHyUAJORrFYHq6a3irLA2R+
+W/Vz/WdP6N1hd/WLAf7Ou6z737dD+T2qQI53pYgRDrCNM2v3Gg9mWfpl/dygCjJrq8r/y4KRftG
xSLAkNSfUmikzTjezUmtoWQ9TrhA0xBJ3xE6GdujPsojvD6onj+xeJl/4ZQXUTHjHNHW6O38axp8
SPxnhIsbs3je1KOVDzoYnAJ4/TW5gQQmR78I5Jcm2dWfJk/tn2Ep2o21Ou9xE3oAmIc+ZfKCqKZy
er9nohoEuwaC30gheY9iEjqesdX91cukSI/wG2kLLAmCvUftncvSoprYeZrwpZtyWHpen3/2GecE
/MfyvRa4JKAErO/pD0KuIqwp+qMrHQfl3QT8jpyg0d5y5G1dJUzFTRnb6oOa00+k6Zx7eHC/KCge
IbhZyuiV2bqLdiBFP430+vMfd95oXX4bPwvyjQGzYfVIjTlK+BmFEQf3A7FTcmR28BJ7yq143MIe
LGdkdQXQXwUeplhAYgD2nk4DkLdYqf2gJJAc0BWdmtr8ay9URz0rkNzCLMbVl1S/WKS4DTaS02LX
9z4LNMGChub+rjdb+bYJ1MnrxiS/xoyFzkdM+bnA1vLr5xNz6cbCfES1ZUBd7NU1VGIEcZTyUBSO
pCERGsXIoJkm8q9j3ShHjD/qPY8p5h+EntdoesHPMKLuOpL9NzsL8E4gkX2iWYFcSaHKd1YTKCgG
Z+jTFyW84XQU1cbGX+KW9fzCDQC0KoNnRFvhdH7LIRVDO0DmKufC3BcR5PLALlhZxfhVdBjGbkzQ
OcIAhCHnS1+A4CpNgtPxOlmiwCdQkzZ0jOcW1xOv0LTKW1wmjqDu9H3VzfLTYCqlQ/m8wN+4rw9c
nNl/BMFzvmiRczHDsAdUsd7DMo6Go0n/ChWMrv2DnpMPh23I9wZ192M25sYGXG2ZyNVEAxMH5EcB
mK/XVlEqzvOLnB01Fbur8wdDa/JvmdGbt4OWxBux6qWhAFlzQDUo+7K2wkFYUkitcaBZRWsLQ4cI
9S0H11JtsT5BV/rzFT175DiWhs5EGhakIxb1dEE1vRtVlSsKthukSKvGHDbMuBA+H+XCJ3EXChoh
TB7ftpo9qYyQr+wX9Q1z1l1lHNF4zkV+64vOeP18qPMTofMI2AucCtIs/JnTD6p6vxaThaFFOST9
VVgn81ESWXmsVJr8iVrG7n8fb7nZoJhC3T0bL8aFo+worDidP+kHdMA7ONhG7cmIsjxEyDklG7f3
siKnO1EHzUVUwrMCWmaN9e9bMZii4UVN4S2QWiv+c4y2+51ZC/OARDS16i5onyck5mhG5Em6gU+5
MMHAS2zwLTRLBbiy0wnGWrnUyAkQf4pyPN0GZDFzpaqvETKiQaES6H4+wWegfM2AtEkzQCGu5pPN
1YC4AsqhhVmAI1zpab7Sv6V7ZBCv5r/p9dDS0NyY3wuPAOPxbfALLR0I5+pIFKitdgpKQY77/fj0
5+l4POw852rYuV+G3cZR/8g7V4v571hrfvIUkJHJy1g3+5c9Ax0Oh7/PN182hjk/5CdfZKwCcVpY
mVxjPoguFoLxNCfsLVT9Ge/uY5G4FmXwW4sa2ypYLgY5aMhVsKX3mq/jbeVMj/2VfpPuRwewhdO4
4wEsxpE2OIqUj9Lefv98l5zfMAtcVGU/GjJ02kXq7V9cIYWLGjZzCSSYMt1u9HsUkZSo3NftbP3n
2WQoFONUNgiAu0U67t+hSr9TpRrNW0giSvDW8Ery/KFY/d8/aAERWxDeIDetqShKldHBxE+O5ClK
X1B/058mLabbl6AI+flQ54jbheuiWKAxbQUVeHnZP/+AMmdjGLVJx4eHvKG7xq8vcOqeYn8FQAMN
WFUOvqeZNGB6JtR9nCuoIGP9bdx9/jMuLSHaoCjpGMZCeFz/ilLilmUhKUcvYmpTNxy1OH+161De
mNvz88BbDo8NRi/EFx6l0++FGRXjG0PeH0vRcAR9O0Pe2wYynwe/hmBPojoA/Rw4+GoYYDAWSj4N
4uASVB+n6ZXiS0V6p7hSV2W/1FHJPAWhsdeiTQIBaDOT36MSh1R8OMPnMNCUWzoieNRTCWnA8qQL
dEOn84Q1hj/Y+wAbkq1M6sLUUIwkKYAmD81xPTVNTIMJpM5SKGuovC5ESrMoq40FWK7s02sPPQYm
R1jkIJAZVkvdyXYjJhovNLL77BZBWfNLqPaNRx4ef60V1UA2DUWxjQ126dsMPAW52xVzoa2cLrtV
mZKdqhQBkfHWj3Zllu5k+tnGt106TQqUBpgU3BE8JKuPiwRIMjp9WKTlWqyQkSbxiDR0FVOsyAw0
aSZUXRXPVwMEc0SB36pjxWl/Y5cTKmL/+UwpyPEYFGBsVeHdPv1kCXUe8QF2JnTE3VehzAqIczpY
Sh26nw91YXbx6V1WlCuYf1e7HXG2yM6iEOovjkUeyEHFMwbY5p+PcuGhYQkXaoUCEoW7fhXfYUaW
ARYFMpYhKeQ2kpH8mCiH1bsM3NKRan/ktagcLrqEo5NXUe320IPgYZSFQxfSvImtZrxrQac7JTgt
RKmbQL6FNA/yssZ2uc3q9po+QLm4pFQuTu1bAc2Fe47skseDkiFBxprfiNVNOIpQRI7SmOY+rwEv
ArK6oXH43zHwQM4Valckh6RKHLTT5Ye02+uUcrnY1ZkYf+7BeEFaLh8kUsUvca8FR2UO6y9JPRtH
EPu0LPGcvd9Ysgs7A+C7aZjLxa6ZYnUgSmMEvGNRWh7bBPklLB/mO6wLNEpUflO6WJf9xfVHBeKW
yAdJGaIv3EHa79HCswsAi+A/lb2I10EGLlLtWM+wQQUolurg9yrPPfCSEWs/ky51nKaR18sLVDCr
4tcRa5eNHXjh7vqgE0C2hXyDbsfpnPqiIikVOF1qhTq90jKxnskX0WqjfuIJebC/Io0QbszhhT0D
I1aGTWgt0YCx2vVp0YJeHnihkeUAAtKJ+Lbp8CavrFDeiO8hu/AFq9vZoJ5AxfMDhr8uptHFTsIs
jKXdWAHV2eE1h0xzGFKq7uMU5JrcFzTnG6iIyCxkSfISJbON/ZRafcnDxgZroKJj3Um3dZdHHNQo
k303F3P8MhswT+ibpQBEuwUg7GFqkjYHiMBCc2S/UPXrAMGYH0pSiB946Kk/C+pYmYdhj3LfA5jH
mSDXDcjHuKGDx6qbDNUPjHoBvY1j9nXCBp4YsCxUY2eq6Pfj0YCNpejs9B6Gq/FNSjCIKpJSB4Tt
y+N9ggVD4fRWJe5Bmgeti+a+FDpmW5V/OqPDx2zMlAKs9mQ2NUhhxOh2ZRcbL12ri7c+GMtvKoVW
lMlLs5yeJNPK/b3Cvd+5Jq4w1+1Q0t3kJouvsWzGDEejd/yU4sus7eDwqz5goKFGDbSbJf2hSJAY
waKixVan1wMwK1Shr2n00c6tgqm6C8mkEfRp5tJ3p8lqOE3WMNhIAcj86iXdtCjrqpK5z/wMmKCd
AcJCm9EEBWjYOTU//OhiVDcBkPsIhpjRgxXoOhrnUyNlO7sZpvsOXxIE26QenHuaGFhl2GkQv9Z+
trgylFr9w8Dvg8Ixb1zs4aKEIZKRosS+Q4QOU00CvPoW7JUluelcy+Eu8/O2hCvWKtEezVmaFuyu
EiC1VuK2Yo3t3B4QUACjCE5+LlwBW+Z6sDN/csvS6r+izgJuS6JggpL8GJfHVPfN7DYbexSsMlrM
u4SCzG/aP/PsVMj7p7iYGuEdut4G0p+wx+7Syp6UA057C5pulMFXg261/uD8Thck5dNuzRJhSE9L
O5u9OiaNDgay78FfjhXKgOMgFaAitHLUvElOrN9UicbkulamWnH0FESP3pWThPBkMOqeJQ3zezkG
3ei0cj9EbkRdERxCTnyN7G0EGlcZgX6CV1ikaQfdDh7kdlLZxJqv5vAXkW1ySoWGqFfIRvqLG4W6
AqZ9OdYjwzLVhSH69iBFQZt5IlHGcj/Deqy8rmxwB/KhlVmAupsGLeTKruZ9ZgwaPop50RtXMx0G
OnGNwJEF2V1w8GzEjOpsWKg3+GHiq1XJyfS9roXfX+tK2XaOlBhI9HUftfvcX0zPZtUOoTZXuUb/
sE7RUq3CIJnRQx5rXGBBf5T3Vgec/mAD0Y6vkszHeQ+gs6m4SR2Z+XEue5DCAcd38uLaGp4Dswjw
keopjCEzHA23BfD8t54H60dIcb/2Eh5JMF2ZXSHADEwLN7DA6NQHpEOR2opGJYCHESFK2Mr5y1Ak
5CxmI/TiVmsGLkrkaNkssUEHz7N6rQMPXvv+Tyxk29fGTBQL9Mtg/qkI0Ojc9E2Cpzsw19tBoI2I
5Qa1+52QqQ1DTvDtdzCRGDHbffyIzqH6VSKgfwqzgfKEPCT6AkzNc0ey0kVJWm/FddxlmE0lsoHC
NvT6r0AsitfP39oLxRKTUjsUXtBVMtpIq4APmBQlvQal+r6vY/kJ7tKirNthBQlcRsf0gykMHwf6
5O9SqBrXyAKrWOtqQeWVUE2I+4M52ni8Ph740weF6g1UR/TmKK5TATx9MovQ6uoRkSvgII32daIx
AkpEl/Ubo8gr7p5M034NXYp8ZwqeS4aCJVIbl4oBHEonq9kPPZSnb5oRqfgdTWH+4/NJuxCfwJan
Y0/vnqxwXbvQYRHrONviGGdzMaQE5/eZJCe/Px/l/AmHlLcsjsrzjQbgKgqKpgAU4cgokok/S4XJ
ZgDIZv/5IBcaYaejrKeaDuoQoVnqZLufT7vju+N9+bIxxNaHrGKRukTMOFiGSHbmLnX/gL/z/gAj
3T0n+8iFfrURcKnn63P6TUtE9k95wrACFA1aBkR2ypvd1i2d9E49IkXj4vSzr+7se3GQnpKr8Src
I1C1tw/FPvWEV+x1D2bULr+briwP8M3Gxr70wyyNAvoipsipW4WColVb6vKEOCW8Rc+skEjnVtwi
BF6YbwBTMOrYojblmdWSxg0wxRB5JcoIaX3UW13eG/GYPTZlUbifr+15bRnJRGCPJNjUtugun840
bi5kXsjiAFwugHYFNTiPsjeKn4M/YzyFCzsYkHloXiqpDoYrPQ6kjcW+gKAxabjbGg1OGQTJmipL
r30yRQ8+XyR6jHwxlV+gLc1CREthNDZuYlr9b9/yzXpXTU37Wx99K/XyUsLNuo3V/gcUwPqx75t5
QZErU07E2JZQxcU8H1IlUTO4xzr0NxM/nOog2WFyNCzfqnZhWUFOqboKs6nP5/VMzYveCg0rC7Ip
NWWSoFXNMJ/noIN1Cd80SWCzJm2i3uV+0/+up3p4JKoufafPFBsDRHUqf+UN2x3ZwVJ7lsLRaMGK
qaOnDrYlHXWRdE+hQfV9Z1WIBTo5VAvN2/jBy9ZdXdnwTxWDmjvNa8tetv4/Z44qY9WNNm2NdOm6
ovU3P1tq1jmVmSfPTd9NgHNl8WvGWf17SEkB67BeybZuswu/gtyVho5C5oNM5Grr43OpVgGCMpRS
Blu6MTsqXni5dASVqUrs5SR2OqEOjJvxLipnLDYzilU/mjlPfm5MyHkxj3QI5RiNLIzG/lozsU9R
+0vAcjl63cZ3sPUKnKtG4yZQtPEaa0HzKKxK9pI8mh7bOBy/siMg+YhEejBzjOsHhAY8mlbTFZlU
sreFj/Fp62t3LQ2+je223MCrxaMUzsUEh4KKzFpBQUgA7QaEyZw+UbFuyqX2CJIF4iYGxC+akm5V
NJbNsBpv8UlZyu9gvjg9p5ul72BOYvyROgYloHuwvyWecNN4tbEEF3YDya+FpQuqCXSElNNh5irI
7DiIUieKUoo7/tgAsxGBjkVTNUozDqechxxvsxZKWir3+YSlWNS+B7NsbNz85zNsLcggqnvk+vya
1Xme8VOZaAbCXu3s7humDZbXpO30qs/Y+4L3jL5ufPsyhadTTAZMq/sDlQCeYnUzV35dqHVOLdns
bWTaG5QcuKnFlwo/BJeisnanG2oF0UDr3TbWcRu2zMFVUyimO2mSssdZpNMVckeUVGbf3KisKue4
ALSUSPiX/gF9yXXP2u6QAAfGHjt5bTX+nswbXFybSPLfGEem0Mtq2/hlqMiak9e29aMOOeMvptjY
VUlkVcausYzgHmzVgIeVr6JXMoOJ5eIvFpoZXZLqR5DWwRdtnsyf9WDIo4dvnvQ/dEJAdHNxsazU
W7ioT7fYFONlFoQUMZukAOmq+qHU3034Z7eIq5jq32iSmqemG4LXmrotWPpaUu7sqS7GjXfwwnor
/BR7ieHpy6/LnI0iN/GIqarTjph1tRC34HO12g1tii040IXHyaKNRbkH0MHy5K7OlaJGOA3XiDY2
2Ibs5dFqr/PZSJ91M4meBTIz3Y5gITjwHHS7xBLNQ6rqwU0jjPIKW4r+CLogv0/s1t7hi1Ic8bjE
yIO8K3E+PwXnd7C1wIRRYeVR4IJbxVttCPC0RRQTr89BfldHDHdBxLU3RYy0ltlIIfzcvjzaqMps
aQhfOPCEREQ/lqogK7J+DzvZV+tZLYAVmHU/cZGjjrNPAAwFAAML8yFESBVceTy3oCrNyv7Zx/3w
1Zb7RvZ6MNkWnLi8uZUaqwtd4AuIp6b9BKTWCGqhbtz/5/cx8pCkXCoNMwLT9X2MK848h1ySOEBj
vkIBI3ANUU//w2pQAeX603Wx4I9Oz4pdkZ13PewmC0eR5wSbdWQhhYEr72g8tk01kgf7TbvLCSo3
9Hku6HfwqtEdReYEeW8en9OxDWDzKe7DGD3aaLfp6ADdYALcOy1srr+AkWJEL4rF8pC9jTkC8Jld
7KvVV4gQxgEvBP9Llcz1Vmn40s/SkTQnvjOX6v4a7hZgCk0Xs0A2qbQgHA6YYKHLmWMzbSa2Cu5P
iX9qtQ53KMPBgx8gXrpExrsOsSbz6FcZVnWo5W5B7C9cJrrg2NAt4f3gBJ3OljQCx0pC6D6LOfNz
Ru3Fo0aoYzimbaEnLgxFLoTS5QJ+tMXHXfNP3Ij3J8YPIB2dwkbLokb5AXeJCKezwdiKOj50R0/f
RIgD1kdB4aPtv7q3Qr9rcArXWmcsU216gG2YeTY91/gYYlF9D6m8QxEzLOF/SUVLb6c2fHioja2+
JXFNbabI5vClAn4sdtiYho+qVQSg5k3+p6uZUg+JMJ6ra9OMp7cZxQRqKMQ5OBnZmWzeW32rGvuW
FtR3IHDiDbGWBqOqKH8Vkvil2KX82ope/l4b+BHLdrqf+yrpvdnuIzRQ8llGR7LSeFjatAoORWw2
8t6PWvVLYzeyDkpfBiLeVhwAaJwRDCZoTKi1SPjOoG5b9rQveykL+91Y2v4fMcCzPCSpPYp9SC+u
2y19V3VX5Nh57wo56HEiERgLO32qtJR6gcy9Rn6tVPCjgvHnYDB9u3gY2xGcWT+/6dOImoLIoHrx
1yOJx7g1KtBNgzr+TRUulIMG+GeCoGqkL2pgGFvZ6HKBrNYXhKeCVwINW5AWq8cY1jw0L41KKPPp
Hyliaa5W28O+THTlCv2TAGrk2GzcahcgOTZII5qLKIBqMhJgp4clGcZubmpiKXuClacD67/VYds/
zrFsUJQdTcNtIIRCrpD6q4HGlkvHt8N6PVO+1LI97yEDaMcArhfJnFxhd0m5biP8vFDm+wDUm2hc
49Qs1iqWqu5nUkcN3TGh9HumjDkJdcjYy9EM/h4FZn8PkN6CRkLHQSUmfSgIAm9TPMAOAu+SbmPS
PsS0VkuFyC2OEoimgatYL1VSDvjuhQunA+dV4VJD63PX4uz96YbFebiqNL3FcllWnyYoPi+TVUSK
ZwmMgJwGvsOPpCpQ24HvHxnwYyJ0V+yyiF/CyMeus8NPgdgWAuKdKnpUWvwS5xZX6Ah0wKAm9aTB
qQ66q1VdZF/B9jcNB1YrvrlWZKu/o3mAJTonSfxQT4b/q2nzrtsHtjE9aJpSXedRGGKH7KvSnxan
GXsjeLiwj+mngXokZUH7a92FhZ0SIBZT4VI1S51bFWqLh1Io3DoLfGykBT5CNcajn8dKZxcxhpiA
aEiYTFaEFPp0G/tNBHwZEROnTqXs6Jtxcw3Jj/ilxCjn86HOA0gGoFe4NCjJAbn2V2OpFY0ULhcs
hRCh8nw813/TqhAvkR/G3yWtI4LUA0TiEWobnqFA4TtBrVW/C5VZ/K4V8deocZDNJnV+0Stz+hMa
TfuFlsD8tvFLzyIjyrsERtQ1lvAeCOPpLyXsb82mrEpHlcBDHeagrQanG6ZB32uimqI7ESOh5mK0
mCOHUM8+huTKONDYJG6jzoec4+xgUphOuENFXfGQ9aW6lUydxZom+R0JriwWlBnv6OmPzNmDrJ4K
Y3rSkh8jFaq/k55BtrIzxX8z9RlhXnM0pl9BGcev/SyjlgQPnBgHCSNLw+QIzp+TmmkFv0kMWXCU
+xKo9NAhl3hEi5LY3f7Iylpg4we+D+GTQCuhgCFPk/QuIkpW6SlaSsvIkgB3HmwVT+uNHXpeq0Zp
GbYGnHaLlQAqc/qdmtnm5pCAMGr6TDv2saDTolba3grNngpLarnQWXqvE6iFhR2dAxsOLuQ92ssb
2+IsfV1+CVAwzuZSal5DPlueTjXNeWnCLnu3aH9iV9ccQkW6DqJAHJR+3APjOZoYSrvVnNFIS7cu
iY8r++QK/fgNPHWgsUEVrFfd56YqGnP5DUoz3A8BgErEkRXj3Qg0C+/tIBMOgBFCB1OmxRSgLzPI
AscUcA6PC6DEbcJ8Pg65j+V9EMp3tkbn0adWdlsPerePcr9CkWccD2lFVWjyqebRQpPRAEhSzyi0
eg+4J/CyqoaR37TV3soRUyjkFsnywlJurLpuXz+f+PNLig+lzAunYAGdfTxz/0SLcQy9qrF1wpnG
9l9meewxBe7MPaKv1dN/H4rUlo2mqMhl6atsBRmcpG4jCBidNtBiTo1xX7aQyOEjFlefD/Whl326
lORd1FuWsiVf9vFa/vNZrSlNQVXFPFn5jGBtNUxEatDeslr0Hpxm0yVkq7Sd2lWWA/EbF9WUIskg
FqExCedr2azkGIa58V0u0+44FynU86Go3hQVzmZksZJWIPC/DjPpgVK3eAxou6GcHZVXWtUH+zHJ
Ojw/u1w+qsZUHXOMRXBvLMotsMhZTY6GwfKoLdEScPB1Si4mdDYpDGZOYk7GHznM09xFtUl6THzA
I3vwl710kLEgUT0fAs0Mo7NH7XNIS3pf5BBQi9ETrDSHbE9cjW0XYLmX63rpjoMmX5XCgi5aDWaI
8W2Z6q9KW6q/Pl+us+eZT8ANh7rlcvRI70+vIYjD9RzOCYpAcR/di84fH8rOHI72rCTAUG1KInO0
deVcHhRZBMjCgKPWMQFeHG2kYbIE5HZoH0nccrfxg85tkZn+MSfj/KK1VrmBXD4PG/lUXL8IOAlv
IUOvMqaoQDCRslkO+iEprrA/EFdlTRAPt5aox0+0wsE+E39PDP1Md1qEcAY5RBmjEzUs1FjaqvCf
v8dLv4n3mE1E0W2dmaoaypVDig6nHjFWRWP/gAuFvHEgL303J9+gi2bQrKMofrrE+FrgTthDgSym
2rrFDDH4OilV6kCeCo+t3eiun2TafYG42eOkActEy2W8Neq+2SP3NL1/vuEu3Hr8Dlp5cCLp663l
9rs5GgbE1DJHRF38bsQZwteB4X+XA5vI5POxztGoCxL1n8FWsdkEnZ9txgENbKxaw8i4hoqzp446
IJXS4PM4Re+sMPJKFioOWXrYGH/ZUqu7kGiLH6DSPrGxSzmdejVNAKAiAEOlJn6PLcl+i/Uq9DTU
YACZ88CUczy8TTQ5H0a6B0+1TWkMQUn1pRn0aSO0urDduKwAuJOoLBtuVTaS6r4SuRrmTiJAswSG
pF/piIdvbbdLCwzX1SbSJJFEC+D0m01tDpWwxxQ3JlvEPshqnpRJqRHGBAW563PUMOKC7eoVWbZ4
tutqhMkWPwtD6QavZzVJ+QsaEkVJLgcxJdksrbzPF+bCVHy8g2D+l5bKGo4QdtxLucm6BDo1uhYl
1BsjqfTj56NcmAkK2Egwo/Ou8IfV3QodaDK1CGOeyUKGae4jrObSGNy3YYuNIO7SBxFJku1oixb/
OgW1Cpsmq81VgveAfaMhYBegNZPPz59/kVii0tWG/v/2uGYsFKE1vFsPojK3NaSARkxCnpERzrAn
9mPLcGNQK9dTOAB2ykYMdvdhMYewsftwMHe4BppYZYX9s2pj935AeasLPakrwdfNgTWRCeaaou2M
wcf8OgxLiraf//JLEwTSD5gP4GP1jNyKGwXiby3ErWIGI2s1mn2DwM2WA9eFFaf6SUkYAgEssTXi
vAgLxcKwtnBiEeQIycmNp0oaFqiSOYuN43zOsl7IIgBYoYDC+TPWbadaRzcIj1bwIOVAoiAh2kqM
lePhjRpqWggEBmd1dq28MO8UFZvFpMglxw80+4FuouR2ck9gXNvtlxHQ10baf+nXQUPkikdFQKUW
unptRTnZIYS2HEnR2u929N3kP8ocGD+J4oV1N/myaRxjhA/uy1jVCq9N8/7JUC16myZHxUcHSs4w
PDZHoiRVYc/tasDHW5CLC/vCUggPFxcPnATWiUcRRNQMwUw4VC/qY6dA353VrYf+vDROcwk3H4tL
Ed1tjKtO70ScXWzgoV3t5HKNtH8/oq9bzp2r4B0IojaKXBNFsPu4aML7Asnd1EUpPnxHcfdtFpLq
Aq0qt+7p87QPWgQmrdBe2Tuk3Ke/CbXVGiSrhvxSYQ5fSq1dlOyq5C9S0PNeG6buCiyMJ8XZn5Yk
29NGuzwMgirz5wfzwkahoaURnZhUs/kxq/dihMbdQKmoUFkxZDDUaerR0Yofa4rCT3kwowGeZ9Mh
kGU8OqvY9IysnBwJh7rnWq4gpQOG8YyqmI8iUauNoPE8UqXpjNINtF3Qa5q+2sUI5Np6mbNmkgTi
tW0K6w4VVvsmVUdMkODcHaR0sDYaPBcGZUFoXS0zQkVpFTXMZd43eodeU+PPvE6IZ92h4dMeqrGY
nMqXcrcIEQvYWIfzwgs9PgWC8kJSUIjMT/dDHxqJglJf5Yx11ryH7JnnAmjXN6sctHs0IlHHQDfO
/mEYIbK0lFkU4eQ6cllozPjpqxG24c8GNYB7AYN3QUqZ03un5Mbb57/zws8kTyHhAkxIc2+9IkXa
NVIrl2DOzazdd4UW3lQ18oFD3qjfgaxvOexcqO/hyAHXmFgd5yTW43ReKhAWVawzoNYDq+YdwUcw
Fdr8DRpRkPGYK9nPUounRyEF49uEXN4iWKThLO6Xre5FsACUq4JgJ/ZqXrbr2o+TP+hGZqgwxSPy
05/Pz/kTtLxuQMjISGWCgVW0n0KmA6xCsV5I8kCoG4Q4pVPU6CwkmP77UFjUUdTlfIK0Wc1MrxPB
g0rlBkGiyEN00d6VVtzvJrRwN77qwpHg4oQxRM+TVTCWa/yfokKYUMiTZPoSZoGUKOj0wvo5q0pw
LdnyhGowqtmAvdVa3pJwuTCd4NYI35a4ymDw04GR/0oRR5QRdBB15QVNb7u5lic7W+uDjXDxHP1n
ovbKQEvMi/SBsUzCPx9p5TEQHm0Zy09yC73dMfyT15AJF8vTtt0lo0rOjEL2bO9H09cHz+RGmq/K
1EB9X5IQzdwRcOI6a1S2hBZuRivSyKwwcFDQq5VjgJsh0txBV3l2oFS+K6G1+r00kNve9WDnbRwV
SBM2bpYLa0dDmC45OGMIw2vOUFnZwCQyv3SSUQ9fcZbsblQehFsd/8En4COym81x/OXzvXn+rhMT
6aBSCVfpn62F1ayAQh7iQkg7VIXvlRRAd2o8yFsxmMqSnMbDH3ILCzYOlhnmI6dLNopuSBphQy6P
JgWOwmR8McYZrj5slHkX0Yk9IsSpU4PWtHupgPQKlAYFkZKwCSKIZB1He242kTznuxYzQjregh1F
gWV9XCQ8MybSyNpRQotnMybjcHFh0G0ENcRsO3E4gOMPsXaVd1qgmvtOdNViiFSlKZqgvhns8iY1
v4dyljxEftMhMdmlr58v0flNroFkoxtFOwJTunWv0Uo1WlWlDLEIo4bvRhpChyg0zZ0MBGp3bWqE
h88HvBCGsbt426h4gfUxzeUX/XPAuHOxHZIwL82KSvWQHzKQLwc4ESMS951IOIzhFtcWRs9ada2n
47CvG8wW+1ENnkCwGje0nTfBbcstebqFIHFxPqjMGHSs1qc+k3KBRLGCpBcCVCW8SMv8lZRh/B7q
5fynSOj17m2tQ2QtKSGXeH3Rdc+UqLJi7/sWJgspDRMYoEhbvkl1q/4Gld1ortXMQnbGGZCwoM3w
a2Mqz6NHumrciMTOVFhYyNOpHCpAeHItS2jc9RiS9E1KK2nSx6NCR9LT1EmDrhiOe1Ebw31lm63u
9nKp/kY12dh//lvON7uuGkA8KDiDvaOOefpTSlR7ia/Rq2yC8gcsZ3Fjd+ov+EDtRjB4fqcwEJhS
HlWAYkBWTweSQjPK2F4MVA++I0QS00alO/H551waZclHNJBWNE3PSOiKH4dVS6KTNCGbos8tbyyQ
iP58lPNJ425kz8EnXK7kNadS6QukNwyROFFY1M6CNNwjlhlcN4r++/ORzr+HjrhBm4qpWfoPq1mr
yIkXdXpMYJM8v6EwSPl+aDbFmS58EKEI7XciBAJ2a/kZ/5ztFsMuVVQ+PNshse+ichz+BFSe3bpB
hGZga74FaRvv4NqaTt7NAOpF17sItFZOkNf0NRFEvEmDCOn4pDM3nvbzH0fuIMBPk0uQBa6Nv7im
he+nKaRSrfrtJ6mCMlqjPsVW0n7/fLYv9BWXMgcvLe08nRO6Opgqgo1cIYm0w3Kr5fjNItnFQmmu
AXXG3hCPeNJLPBkOMFLF9Y2weemaOnglblX+s9QEQgoLE8sCJrzA5FZrEueUBgbaQTx3IBs0eR6P
hhIkVxuffN6GsdHi0bk82T2wmFafHEjd5CcVBmO5Uidfbd7+XWTRikGdGXyKJsdUH1DVT9q++602
xeCifdP//PxHnK8wlXxyJ/6BbY7y3en2+z/qzmw5bizLsr8SFs+NKMxDW2U+wOEDnaTTOVN6gVES
hRkXwMXc1v/eC4rIKtEZRZb6rcwyzFJGiXDHdO85Z++1sSfjY2SNxMhgJ5t4ojKkcdGB8a8/Oqt/
s4wtbB6yiNlyEyV7alQhnY93bkE+oRsLEoMskS9ttCRvtXMiVEp4vrFlfc/F7CQ+zSrzcprYD6xC
1UQYZZJBCw1Q7Rl8zNJNndX7J+LvPh1ppOz0wOtRwJ46/Od8gH1GyiJSKxd+ZA+gbavj6b1r8djf
QX5v9qnaq8kqMjDYIHeJtqC8b9zSxRsyUT+Q7TKTKvr+x3r7FqL1x0OhLxptgEAn14dsijxW2qxY
ybHL0a2ZxZkNsftXl6JFZYjThSYjFSNSqtd3gTamrUqFWq6YQClfqjwR5wzMZ4b6lvpBg+3NF+JQ
zEBdFZcQxzu9CUCWmlWJhmjlDYQW9qkRbSnRf7mvDM3XwpHEWo+pkj+8/kJlqIDTHOC94zyodoiX
wHs3rhO8f3GW0/JqC0S7nUYU7SieYBSkJw9wkjvzGAJFXOVuOd7XWWLcG2BkHxxDqmfom20/stVm
N0JwB3k3i1+/arSEl8xLnmGVD/H6SyZh74nSprRCkrI0Ur1yW7kdGTKCrKf3v+mbWojr5S6i4WXg
vzzCrw+FiIxNvwREousCelfhl7pGitU+ZmtutL+e9LfQXhZN/w91GjCl14eTAGa8ql9QM65dnhWs
zuvaHlwmnLMd6Fnab7O6M1ek6VUb/GzUSC6CB43hr8+6mayhefc3758BWvtvrzYfivEBMgGmUKcr
lDuw8Lg1USa0CYi7GDrYzSs6eSril1IfvJWVjURfjIURXfEByN6bkJM/5w0tOt8VhvktidAgbmMr
Gp7n1pjOmWB32xpyir4qNFtHp1+ULHtRZU2ABmQnZsRB3tyyQOSISOdI624QXdgtbpVatW5tu+1M
H6MDEjH6sISGxdrU3MUhGOaVGQ0ALsJ2AJjsNMNU7NmEIgsteQmvcH5DeVEjhRjodiDtZl22ZpYE
sS30g1S8MIU70svzDpAV5P4ydl+KeOp3djXmChlN6QzDHx0rxuzebg4MrdwUOPZALKPXdEa8Qkig
PKdOMpx7MdI+TPeJwT0aRQR2d4OjfBbAth8jJ9SJ8mump86RxrcoFcrnSk2skth0KxZ+p2eOx1rQ
KQfyeRXS3c2hAjzNLqm+6BcEUVD1LTxiJFmQnTN1hq2EyiZVzmY1TrajCRVpW0R2PPu1XkHZc0UF
WIDoOzVQpO59LohJ4AtiTHuqiNw1fbVTyeBSJhxjV21s8qLSwG0jAyxG0py6fLLtdWfVRGTl6Qx0
FLgml2mk45duGEBXn/pCFDqsdjnDT2vT8Q6lsG4Gzqg29005FGXQeS05K6h9G8cXiN/rAKMQIw5L
myBKSc9RK3+Yqu5hJpXxDog786i0qttyk3OXREgQq1GsPaIfxX6uFnddNZcF84eOxY1oBZr5QQ8m
tve5y2wrIMOUOV7T2IRzjWUF8Y8KWh8De7HGYc2c82/pLEcebHD8uh+NBPIYmvBKP/IswpEQb3UP
nVfMKojqnp0mveeMxOFxEN9odHbjrad29UMGHQw1IQIs7hAq0QsGAqq2ajWJijthExWjxTL6o9pC
7l6VsdMsxnzGD2gI42oJXM8AVvA8xX4UDs49NJFUrIzYcw/V3PQXBmeTX+dESxae0ZvzesZQSQZv
jbl1JfIlW4Eb0VlUfpm7noSwRp/GMK/h918Fb5cwFku2S7z4F/3M6b4tnMe0SbMKsXEE7l9VW5YZ
D6n3+0d5q2le3FloLHh24EZSg7x+CeqV4yS6WLJghgSu7Rhnt/mg28QWIEgNYzPf0RjwrrXRAAtd
WthcdKWNARBX1tHR8vR+7GrClGjJeXdG7tnMsJvhgw/5dgXEorBAZWkiWXQ49def0WSCOnc5tYhW
40NaJQuW2EOreVEniXk9j9Z0j2oIPgx5kX5B6/3s/ZP09lIgvaOKx7+BNZOezOvjI9qakVKYUInV
yr0SZT7eSql6H3zLt3tD1iOXtZYCxV62FScLPY0evVDjtFgpA1OeYd6Epkfss3pnRdbGKa0HxFMX
qTvDtyKMdiKWE/KLetUU/QeNuzfbdUhdpBFjMWNISz1/sjBqeuW2g45HKzSm8ItHekZQilme1zZB
UL96ann4aMa5wK5Y+r2Tucpg1kPOLnyJeKicbWXk4fdKOr+c8cAAcykwqUDwviI4eH0BTW+yHMnw
jIjRNtsMZmTeJYmMPuiA/M1pYydI+4PRFAq/0/E/sHqyJiq6VE3YZ4SaNPOGHLgF1+98UMe+vSHR
9S+4CNSRAGZPCZCNgXrBIXp8ZblsVbLEmTZhhfz4/WvzVhvFFWFGjV5l2SbRFXx92jpLxjJNyKv3
IKwQK1XSvVrNaja76y5kV+RjUBzIJKKKIkMsnYbH3EqrlIgpAxV0WNXdWWd0ef/Bg/I3354yheEs
9Fc6Wz+K/J+aGTKucxMePgCVprTXWC7ddabBNXr/2//NUeg4uguXgw0pUp3XXz7Ta0l0J11iJ9cI
nPO64aDmufbBOf6be4YJOy14OmfURqfyYqvL7H5ItQXABm5wSGW1ocOMO61xPiry3jY/Ft89LV5m
DYvA7FSQWYVCsGzWFBJOrx5jcmUe0tmb7rvEinc6kQPHrtOy6yiMErDmuk3oWGbd1T2F8vun9odu
8nVJwycxeKkywfW4SU5e6HEFvjhMEMrY4MKS/RTO6lOcde0XBIoJejRs8NIf6qF0zwF9GQ/aUKfx
vreTKV8Vbmvehsxm7rVMEA9YZvgDcl10Z1PrjPE6h1b6FXs2wlGd/u557k2V3MzzoH7L2mE0wNhE
dPDTqii+u+HQ6IGIBL3ExJzt+/e/59uLqzNiYdKCfnHhk558zTa1x0pDBbQC5psGtBpNsIOp/oRl
0v3gUG+XyKW/azK9xJaCZvJEJ2DRPcbMA/p5MoxE389q162d2pSRX6XCPNQFEdZrQWbrE12JChn4
YNUfEefflm+wM1k0UN4s/abTz2A39QSNhRCikYjqhzIltITkeLkxnNr4rMfZuDHDOnt4/xy/rZd4
E2DY4IrS5H6j2yPGRHIvgYZ1Z4lONBws6xFcl3Upw2RmJc0+chq/ZeAtxhleO1xQpiTe6WA3o8hQ
cxPTRJZp9W3hzoQpa3NBHFoduZ1xNkVG1JDnZig3se7hCXSzKr91vLIjuqzN42MyhJQXolJAdmmo
vG4z4lgCo8VYgLwApu4Z86b6q5BlcxPPg2AEaMXJJ5KdPOCnhIkcJd5m8iBLxlfEZikdcnElzddV
JLLsYgwzW/GJjaxxQ3UVkS+1qxRaYJuoZQLqHvO74kyy3KXkRpuoRiQ03boh0DSZs+mpURonXqSX
YbcbI1ZJv+S99ZEt7M2jAYadB5/hI1IJao3l5z+9wxuL8FKCDskwm6W8oGHW4UwgaNnElBC8f4e8
GSHRt/ixtcDgw3N4OmGNcFW5atJ3NLad/DLTMcctAK5mR15BvaPEjXBLOPohFBnov/eP/WYR4dhL
jAYvANqm/Pf6a2LtUiIck8BRmJjsUR/UK/6BcfbjKP/2dfzf0Ys4/vnmlP/8d/78VVSQnaO4Pfnj
P6+ql/K2bV5e2svn6t+Xf/off/X1P/znZfKVnFHxvT39W6/+Eb//r+MHz+3zqz9QpSftdN29NNPN
i+zy9scB+KTL3/zv/vC3lx+/5W6qXv7xO4ETZbv8tigR5e9//ejs2z9+51VCd4aCEo2ozRgaNcVP
F2A53l9/+fBc8Hv+z836dn3zsA7+72+PL7J9acrfbjldzx/+ypdn2f7jd8P6g8nn8sZmi2jouE9+
/23g9/z4Cf1XPAx8Gno2P9iyJUV7zI+MP9DyopVd9GI4OhYSjRTdjx/pf7DjZH7JRMxBN0Rf9V+n
6tVF/c+L/FvZFUeRlK38x+/6cvhXncC/ORevHpq2M5ocFeMK7QLpekvcomYT+CyqeZdgGvCToY+3
wuovrVy5Ts3+IezsoIu0M2mZ6V414swHvLnNG+vQ9TC6QH50noR0KfPPrjsCGlJMkgEwQvq6Hulb
pHiPRoPuOAGLvZ80MmHcZjKvVMLm1il527kVfSKaq9xMRGxcKDmmOEiGK+LXb4bK4TnL4vC6a9k2
Or0wzyotZzPZ0n2ahjIYwF6GfuMlXQyntalvGj0GgjhqvZ8Q+bSdhmLwqQ7GlVamRLg766bsLtFM
mxuvLzFqx9XRRGLDLpgg4Dlp7iCCPsdNcigL+0bFKuaTu7gyIKGu+MsHYTiHWSQPrZdcp4p2wXDm
Mk70LVrReV1ksruwepdEYssYAhdi5MrS0y5oHG9rqp2+LqV6aVTFdxS9oDkjugTmqF8U3XwxYU8K
DJOA0KJ3O3wR6ouM82cZ2ocoHiUYCCyphgmni0hNazO2dBJgd51Rs3ZrzZmii7KyxrXW01qT2blR
QYgOS+82CwlT9tyrTo/mbdGK8aWR9XdE23JFew8MZTadtVoeSKjs7JWeq3A8QxyDLzEQ+iqtU5oo
prceQueqTPLv8MRn9j1du7KZj5NN1lRXNv3iqMtV00/T3AmMWB2YAkStPNMndYJ/qZiHknitVa+m
uLo5hTQ7zGYNIHUnpObcDtoXp1yg4LFkI5cscHKd7EFihCofnEsfjFxjeozpY5LM90XsbCXGaOB9
NsD6chTHKTbFRdsMw3G2YDUBlFX2cyk/SRl726LijnPyr31p1JuW/DQylcO1afXO3rVIum7qsTyX
2nThKGq5VfrxHjzWBCCsxeyo0zwZ6XeiUPIrPd/h0L/KUnlHPuyaN1yQqp2fNt/LLtkk9N5SAxEh
EHqsdWwSy3jdg3qM0aggg1010+caKVXW1YFQ7JWcyuu21LZgof2+qM7rSEe9+qmHTuMRlWQ1cGlD
hEUQO4nWCpDI8XB4x9HNt05zVONxO7T71Es23iEDAJLbhM0aD2ZiXZZk0IeuGqFY0q7oDul0TqO1
6qCO7ftt8+e28ZdWjv9J68GP3su//esl+ub9f3hp45cmfy6/yZ9f+T/+1Z+veOcPaHkIr1EBOiwq
P8YZf73i/6CURsoI2x4n1JJi8vtvf73iLeOPReRIjWYwKmBZYCP/1yveUv9wqGIwciDWQecE/eVf
n+6/84pfKoKfCiPGs0gToZaw2jHAosP5er9AMIscp6whALWqlbtJ0vf021adGNKHtQQV0kKxykzZ
riX51tuU8S13mgOn1Rp0rKnq2K3jdND3rg2FdE7H8rEeR9QnVoszeTOXMY9YBBTizjS65gwQRb8q
J9oHP626f32vn5eq5WOefA1IPNQAPxohb7ZcqjkxwnAboKnpbGwqo28JTyfOkhj5NgxkXtQ3YjTj
3aB42Zk6q+oHVfWpzXI5j9g5wc3TGWYhP23FTGYtSJgnRVyGeXoB7jQj+jWxM6AZyBzC0GDJkVEf
7qvMVXZOl01BHCm3uR3Js7Ka1oTwOSvDm3d8Snk1wzu+0r1Rboem9hh/yeYM4admUlGVKdjeSoHn
YxANCQThU9oRrH5pNlpqrybSXDfW0Ib7P091gbTi/VN9qsBdvioaFYZT5FmypT4lupV4fnsnw8/d
JVl1k8nUO8hRtZaSt8KgiNFkPAyul9ooJF23X3XVSJmYQRNmoOjFj14/5M9OE9qNr46GJ3EWRfju
/MjqLCUY0pQ77oOP/GN3//r+wCBDw4NAGGQB0AFe3+aDYQIBbkvDb7s6P2ja+NJm1bxW+IJrT8/6
80IM4b71xlt9NOedUwzLUKC1vpBoWVz1yMvzQJSiCLQxhvSOmLE6JJnXnZuZNtwDOHK/RrKa2rWY
mwQwbFPU90SiAlZKvYFVyug2hl2qR3cSm5QQ5i2Xsd4oRWsHJCgbiBOy+ks2ts0lTbHmMcMg8l0Y
nnJTa0W+dxKvQ11W6YdKkUt4p6msnYV2pDWZPK+IN75yJ4RJohvKW8fqvW8inO+bzJ0fRFeXjyIu
ywfFydmaaQZjoSivz5NIethgMRli1c4nOHaiJJazGPfIP+1DRQ/jUsxleQWVJV4ajAYbMz28YOA7
rjwvu3H6WR5wjg5ZgPa72mRYOG8NQ0mzIFbCsxo+Z0ngHMFPTj8Nl46jXKDrbc8iCdR3TOVVn6Ob
bSxsuGbke536ieUz1v3UdVkpScmmDlT0Fgy2p15rYMFKpjw9oMLRioJidNPLiLUysHsyz0NP8Gzb
lDJ+3QhyvbPq0Z0Ub9PbfXusyT0Bddzt66zWNs1IyPEH99fp64cECPRnAPHhatJfOkVAVXaUjMJC
WSPdfmh8ujCMTYXs660OceR7N+rqbkJEtiTAT1eDmjWXk+08toquFEGT9UR9j7VCbLtm9mlgGxGq
EU8ku355+nWH+JsJn9MHw+/T9hwWV902AFdRX0AEpQp5/VCUbo/gTfTxqqgUlSBBw/VBMWAgUCdv
N3IHOUXSv8DdHrZ5pDGljCYZeHkSfnr/9J20cX58DmouRDRMnlCMLTXtT6U5MmoRM++IUXb29Z2X
cH1Tp2Zq203aRm9q+86sSOF5/6BvXmN0rqDMUS5RKS8RKScNLCquSFc6IpCLCYPkOu6H+sl0mugr
UbBGh/wTpt7WSufyPsuEtyV0r8gqf+y68FNfM8huY8/8VHc0ExSaun4FjOTcrscgUwvGsu9/WJTt
JwvcMk1Yljd6eihZMGO9PkfNAMw/URrQolQiK6tzrvjwX+KJLpyf6U649WIXWH09MTjE8bZte+Sx
sR6J1ZhTjUiZaCul1J8r0xRHK8mbQ6ZPmHfoLW0VK9eCwQybL6Wh7BLyOPZ93zar3Cof8ROoNNVq
jSGYDBnN6yh16kLdOrl53yjRQCKGG04ULKUWEK7p3jZh7AViiDRfagNgKzI/uoOr8ocVyby6r0nF
BMMOCy7Wybw3MV6Mkzv5MybER6kzTg/N2DvS4iQfuAvVkLGp7W5mdY4/J54z7QWduW0q0mYtvSjc
ZBGJISvAd9ZGGWr7Vk5C3Sl1HG6RXOMmTwjA81QQ9BI+1ycLS2S8mgk98OdUs59GoYBEr0Wa+iaB
2BelopjKygGT1SBqOFpWLa9bpey/mVGibXidZQe1wmEThGY/74u4G5cKR3eCSCgj0/DauIwt/VrI
dNhWYLqe7JD+Nx1u62DJLjkqqaHvI2YZ65TN39mY5oTDih6qvyBnQc+KeC/Jkd83ud1vUURFV0UF
/N0n1LpCrE5vjswHxxI7m3bXF1nb2rqN7NmFrxAZawvmsNh0BK5vy8oY/MYFVzKZityN0p3WLiwj
EgXKpnrWIkG+jNECdpjTswKt3GFKBjtwk3C8SFv3jL54S3CD9aSDGzyHqvNgR8Rw6EApfdknl+7E
TrEu9NlX8focGFNDtqf9vc2s2ftSsNpsS7t2hd8TGJIHY1QRwNnD6p0tXFut29zPUx5eStG6V26P
CL7PyvzS6UsqUa2yttJRj6pUPlPljTfUkYJ5j6Tar/peDxjIMIchmp1bXt+m2lwFMg2foswQ18Ng
u1c5oAl/YC90H1JFPbCN1qmqUuNcjbIzGtfuVpviFh1ONt0VNRDaiBiBGzix2flYutOqSu3Hkqno
ylbM4djY1XSEdZrsldIlFKBgO5sLdxvm/bCivEWBRRlO57unCerHvYvxN/dkkCYwWshCbj9zDYdb
wPufQ1Roe68ddajQiXVhFVLsWeacpzqzKIl1G06FXYQB/po0YJT1MgHL2haiGwkgH43ewZqb026v
SYItYhooNhEpWDHjF0FSR+mnhcMsJUMiUPXaXViCnUqiub7sVHanm0YXynXLA3M9aHP2pRTRJUai
cd2YjfjKXgwZYO8tdxBmr71hFvoNceXNanab7qGs9du0isx9oUuVNA4DBgyGUrJOE5FaPjlSbVB0
1rTLuQCHUonNZ42X/qNit8VO8O65J32guqqkLp7YqsbrmfCnC0lwBzvjTHHSLSTxnOITxSKtjyQe
NvCXkEUijwBxltG6eVJam5TqNE1eGqcxCnIXivIyAbbpJ8IczvJIp4XUTfUXBYm9U+PacRtCjek+
T6s89kjqyaLp3Imi9jzJk/lK6o117pBITc0/PxqJ/V3wxG+IBtiyNJJqRjbJSkvTo54Dfi680QtC
xCrbDmfpc5/YO6zq+krFCEDIhJc5D44XI/4kxdpjgwZb4cHRu9oI4KbmgWXmWr1JlKy9GmoRfZ0y
0a1pl8R+JYdM+HPZz2gv655GGxGyXtWGOy+dSDRhK3CIY0D+nKhBOQx1X97GKaxt38ZssCUYTWF/
rUa7cO7owEBx8HutXaDc0/hl6iL3vK5EeakkVlYh8SQbCM9r/i2xq2wlm7l4dMto9IfGNr+QHNrd
EjrPi38y16FU3GevN4fL1K6bHQ+0Blu1osPjQD/2e8tRINC5VWnv+7GE9pQ5XYqAm2Eg4y1GC1tn
wALn67YpPgFH6wjjsYdmr/EeI+ke8T5PwPLsVxUZLHqejDs1VIurJCc6dF1ZWuit+9DQp3UyIu25
T2yL6k4tizYYrU4l0sRQtW8DSDbtqidevPrzSOmQ2peRYaCgC5fHYHLdaF/Uk2qBb9PiCnTiNEDI
S+AEfiNkJV8JPvEBET5sClp6DJBROM4XbNSnoONZW0vZuoE6WyzAadon26rsxuNQgopY1bZItiku
o4PjVmCiGtU4S+noMRCxi2I1jNp4LB2h8yIOm9haV1XUVBvZjKaxGfqkHgKGO6p2LpArc7+2BWdX
zZLtgFVxOxaue8E67j1w8Ly+UUFnpl/CEXjy0bRrvcMGyYycXbBW5bjHQ5Xwdc2t6EHFRfutr9SB
nYzUcHUnze7HR828iL4o/KHtpA/aXaUWzI7KXDsUHbexRpzCAZXg4HsaizHFW+MGU8tSFbLKXGhF
KW04jnz7ZBy8dWFm003jwQbzXV2IezHPUCX0aGILZIh+PLYWZ0tpHbu/gRipHeJZQEpmO2k+p2TI
RL4GYx9atmKF2ialoGQMmw3JFq8tv0gt82YnxwZ3miUJ6zSM/FMVenyOPktm31Gb6hMhyHhzG+FW
N3oFzHYFU6x1VyAIuWFFbJKV3fFFoC9wNWSVOm2gK4498P8r+ntpKpQV45zxmDdURB0o12gNOKHZ
NZgvrgT7xBJzglfELJyeOM9HHI6BYynegxcJTh2RerNfNbr8ZgrHe5jmKQa2NDM8ZEcxWs95qKmP
mteTqCa0kXCcSpj9MaUl8n12lfTS9IS7IQkJ0VzlcYPGI9l4xb5qwpqmJUrUY+nNyhL+YgWDAzBq
ndltvvESJV7Lfpo2sVpeq81sPueWpl9aU3M2YGJay1mW1149xvtImYdDDHANLFc/a2D0nRDpVNaM
azO1voq41Qx/oJraGzlgbnzm2ZVjpNV1l+vm5eypbSDykn/XGs2elO9kvTTSqdSk5wUmO4mN64TO
F03WZEIa1SB2tPerc62dCGAKk/ybdNh11Po2i1UvvUBLzE4FGusOw1z5vUQNeFmErXpXLTR6Yhht
Y/btttGSTVlX3ae5zZetSqXF/iA0VpAwSyw/KWpNJ/innLZNbezoqpjceE6FfgLpUL4DvE5mk9EZ
ybles0w7rdBIZDOR/9mVtkgUtbBjO2Fr4U4dCeLKpDK+mC6pDmaOoKsx1HGvpb12QywT8jRJ5b8T
GHgvzYwnG/L/9BDq5iN7zFsnjq6bWCdOpa6aczmp2jbv2htGNwwEjGlD86f5EglDIPMTBCtxx19V
IxspUHrKtTJM7NLdpNlOs3IdD6q3Ip0rWim2Na2lEXYci4Weae14FWGaOBciFVeymMcdXQT3MwwZ
/Vi0HqLNITOu0sgt12ZTaGsN4vxqmJroUmJwPthjJzH01+l9rxiPlVDNnSFdcTDK7lnpQ/HQWFVi
r5S4wpeYAkHIpzbZeaF8INzT/tQB/4OPGTXfmsRMILe7kvugbWp/XjTMeuOaW10hdcRNTNbMtr1u
41KVPk8mLUK8VVvR6SZXHwZmad17+nQ5t4hhRd6s/1eCJGLhBVp4h90DxUu0FoOJKK1170u2ncmk
MgMCG1sCCET/03yRdnvjdtZXPdMeS+K8/VqtbkBb3GYKqM548okzftZj9f+jf719Ecv0T56OM1+N
QO9Ewf/e/Sv/o/rgiwbyv+6D75+r51dzVMbeNMR/DDnZ5f2x5Lgsc8o/O9/8kLknQ0zkI/TidH7w
V+PbtP6gfwr6EgYj0zDYI//R+NZVxp46EBNGpWQPMMb/lca38SN8/aeWIL9/CVpaKPPMUlVElq8r
atZudooUHcclduTcVQRrQUYolZ2oI7M/bYZr2ZZ+1w73rjcc0sSnzG0+mYkIcss+SwZx0anPdl5D
yOteqpGXyZJQLO19ViSbzZzPB6YxnyWTwjC59vRwN0zEIOhqBvuatTCoZDEGkWqFqzwhWCAs6HA5
VvpspqgpHJa/9RA1hb80MHy0QxZI/ByILALpVQ43JsmfWGrmoEz1b4QSFavQZXfiRlcM086TVHxt
2YpsionldjacaB1Vt7oK+LWLzYVNDgLcG/RHV0xfTb0wd+xe44OSx/laUo4+YksqLg2pdbu0oaY7
pkeMdLvWiy7m4iIym8DNVKh0530W3Sg59ZQz1BURBAwHYYgr6zmKnmoV03VbjWiqv9Kg852BBWbr
6GeTySuO9GYWSiAF7mTScykr6hlKIFUOIAgNsvGskllWSBInHEnGmVQIlj+gCR4pUwU7Xlv/muKd
7lcoZxh7zQsiOhnZSNdSaLtSy+niOK3xvVKa5iqaOwgQimE+KY3yXBgmiYNOZq5hM2lI6+d06xnF
t1TKhW4Z6uu2MRCO87rf6urI4DXsl3lYpWzCWXztu5GNXiS8dZ3AspVTTYFr17XfmNYQVC7Bbmqp
JpfFIIf1IMwy8KhTV2Eva2TzTXrVuRLg62jSLVL6+CLp2WRpbfYU1QMzFyX/0ucqbfE0Fxt4oPFK
79NuM4d9/gQFSkMRoRUHhqH6OWKez6xEoV+S4hZodTtdGANz6yIUX2h7aZiAnU9lHklOoytWVu3p
69QoEdW3XbzRc+uWi0eSp4yifUvvceXU9rhDP3M9WZJ9T0V7ojaFyox6Erdh5kTbMfPuEUtmG5MB
MSkDuuZHXYnDeRjkfh6SECV86G5kPJnnpTlEn4AhO+u2nGEnlprWrhrLmwO16JLnzo6c9dQvN3mX
mecUbLaP5NElv1RNcVVMYp+iOz2TBVt0vSd3Wqldg0ZOES2gXPMiTMmYDEemUbGOuyCpOi7fQJtO
0A7xFdjTa8jD4HObpu6/h17SXxZ4IBO/pd+4zoZQrDXJXtd1NnR3Nv0wALXJ5jDQ9TG+UriQ6yQj
nZhxekSexDLWn0Ua6B7iT6k4PK8aM6bcYYsowyLegCs0dnk4u6uWbpJPe75+ymOtZjNNldOpLfGi
Tt6ca+xp11DurJyVrdMDdB/DSogm23AeVL+053zdx2O7Sq2coydwN2Ndl7gykpEWZBjR9BF0jzyy
qZS+0hDhFSGiP4NMPZyEgRP19+VIwmbSGw9Obr1MZW5sC9V4ZoNDuwCVRdbq2nYUmrNKnOS7Y0Yy
aPsB/4/FN8LCeUWXiFEDaqK118AjjB0eZrOMaGgwrVnVs0fCLKkvfpLY7naCQxz0jagvc5EbZw11
a2B1Iw+kBiZX70NtTd5758ch7Y+SpD2/cYbCb6JoXk/FkPlUyXh4MorfKZoiapbkeVBwYcFwFvuI
b0xYYDNtXLUpdzp9lzNkEJ8wZJar1PSiQO3nOFDGhj7/0EQBo0KxbtB173o9tzdIIOMPOrInGq8f
qwfzJHJ3WMBwjp3MTZWyyuqBFJwjXbzzwsP2ycOAWD/wlOI+tKN2xf7y7Kcl9W+GnCyLPw85+dBw
zRm64TRduGneyYrF7glXjS27Yz9xMEVG7kGQU7sy0KF9AHU/acm7C7SGHo+zZDaDBbVP9OuTgnqw
qRzj2GTp57qcNu3cwx8OgwTiytga2/e/2Ymm8s3hTs6mNoNaTUfXOCpJ+gS850mJwwDf2b7i0L98
KBBOGkwlIFv2G6e9Qb59RsPE4yQepHGZykNqXgvl15T5yxd6dZSTSxVqZShqh6Ok3eNY7kMqtPjX
sFTLISAFLNowBM0a8/vX+xchzC7GLuMeR4IiJ3NvUoaO5rVqfh/bDwY0b2685RjcBKbtgKQGhvP6
ULatGCrtb++IlEsXKxJm4/nX/LN8Gw0S5rJNZL6BY+/k2+gUu4VMa+WoaH450yv74Hk90UUuv98j
q4sNJQdZHp7XXyHlTucm61OaPuk124vH0pE3799Zb8/Sq0OcniVr7BL6k116rcGJ61LvzEumT3P3
0TD79NHkDQC9B+2+AyqYmKTlY/w0LYsMdiBDM+XHuLrM8yuggUD0CVCWyq+ZcuAWQOJk5ISCn9Qn
XB+vDzRZCjonN0qODu5xPX9WktvM/OCVdoqEXQ7C0EddbiwcOZCPXx+kNxtY/K4ZHUtIVWjI/Uk9
pt51kl+Uar8nx2flIrVOw4f3r9Xp7WAyraW+4C3H/fxWwxCXQzVmtpkeYXCHLzSrP7jdTp0sfC+4
lshAmMIA00Pv+/p7MYdJqHmb/FgKptze/BBHEUF71/+PsjNZjhtJm+0TwQzzsMWYmSSTgyiJ0gYm
UhRmBIYAAsDT35P9b7qqr1lZLbpX3SKZGQh8g/vxOqjjhcTyxTwrqufgqZysGF3yP9xylsW//9/d
ze3n09YAojQh3iLV/+vPr/waZTyzwqetAAkn11U8TFZj8Or3gNro+ZJ0e2+zyRF6ooYAMADQpp/m
YiP/0QRLH0Vcy3pLB0JK9tz13XredfdzK5zqCXQzxtxAelkPwxEVocNUGTcO0PfDoIkaFbTTipL2
cKcmRPBisalzctY8hgxXez5SNhzOSZiO+ofX1t8fwf/7q/8TNoVyw/m7c51oJc0fRq96YgUYjJdA
XI3m6V+fHD5YrgtCJsBIOn9bG7cimCzFKuzJfcb/yc7v3/7zvKx9HGPIsrAg/l2mPnf1VgZqXJ4U
9lv/1RP/krDJwfzrD/jbRYu+T2txtyxPLD2QHQzyH/6AG4bvf84e97eOa5KlOpoI8/bw/dcNVbtW
jQV79B6JsWZ41TM6NIlvO0mzRsO5kWhKRFLzZtZzGUneBpmaa0MPzTLIOVaYDEliaR5oUIt1XJOt
Jh/1WJEuDlX54cyW+xTkwXIp2zrPU1eZP3S9rqJlQ94W3/yZ50msOfrMaaJJV+ZVr+qN2Oluj8j1
HtnHOf4dDEFPsgyYhXl29BafOB8KCwDZvZZBNaAE3iDDl1bxZxu3Ljv6oVYXzxrKZHJWmuXa39JJ
LRCdoJfH+M2/HtsEwX9mHNiHbIZ8NwrEoS7NYbepNXdEWKwsyFx/+MHkz8kIwSD/BPoBgtEtuFZ6
2cVNMVWR2FyGVzqXb9gg4/pulaSh18E+spGySyZ5IyMKaxWPPskmL16ji6TvZ/+n2yzzHnlDXt67
/oH6aNzGh9Lu3ItHrFuyzH0QNz2B4JVZ2u8VdwaC1n6JXbU2mdP63u8ZU32ElkiP8UXoycbwAVQy
KQyQVPWz71PXa4UFhMvfP7qquRnj1x9eKUhCwkmVsAljKsrwO5sqFKZEF75gi3krSvB81ry5aT30
daT8ersrZni3koBbJzatbU3F2PJJ5fbwwMa3T6S7oqP11zmiy3FD2ZXBg2jt4zpWa59KZ4QB38Gp
K0imP43FMGRL5Uk6PSJCGJksJ7E2ZUKivIrKXt7C6jXBcEbq3sNoN+15BPIeB+zBnvFv8APqzaxP
Ry+/GRL19oiCKZ2tagwBBo9hMfrybHR1cEeykn1vTIrsdlc50Nmc41Lhps6IfKtSd0Vpfmy6T5cb
aHWqzYNvf9aL80CTxta7g3vT6o14QYljc2QW+9Oj9bOTkuXqJ9Pct95v8/PmT+jFHMu+P4jNYfIb
HC8Iwca7pevVn2Lx39fOmCIURG7K+J384HLYUj5o7VHK/XhuFNZWHzLAyeiDJvHFZj367mbwnXrW
I4MKKL8wCVDpuXOIyoZWq2BBScoBjtgO7tBWrOk+u2sk5FamluF16L+BKgyOqqOOLIKkvEXNbjxu
58OY2kujlyz+un04s23hC66hVbjSdtIZPwBhD137si1bV0WlPVvP07q6kb7gKTY0qPNuvubgOYsh
aTGTpSh2kMw1M5LoHQeQUZi/JlgFREnJipZ6mE+LTtKuUWgmjVbdZczMik8IPBPbJosADb+7XWns
UqZABOfe0Z+Fe/QweQp5LotFXDUkRucG9HVCkrdzarBZnGnk9nvITDSKg2GdWfgU/I9dPTaEPFjo
uVXo7otCIYJkIe4tr4soWUBAjOQ+78ZSp0aB6V9MoH7EwBRgwLReu+zHPblXl3EGXMBe9ZJrDOt+
de5X5g5XTVZFlOeVuHcpsu4bhP7obHvE8Xx7yFiRh/evPjlSQecmxVbfWmRVJavV/KZk+gIBQaJT
CYT90yy2Kfbm9atydxzzfW6c7VK0aQlO6PGoyvxUddOC7mafL07jaYmr6vI8Mf08dSIfsnYf5cOy
Yz9olSVi1aJzDTWTyBdNtuvzNCwfe2eQpp5L/4k5CqMee4InZ0kPBoNrPRATUp8tKYAXWkt9YoXG
CrMtBChyrySHCU1+i42vDLdqGxJfsX+PJsg8iSE1/Rdrjvnu8Lc5GbhVs6lkm0eR60FF3Hks16A8
CxRHSQtbOzU7tk1oTVltD414MhTzLGAJLavp3n1YV+eA4jH+Pliv3YPL0C5WpdOXV0HDvkcEl0Xk
b4sT/Nxb/YfqD0FK8OCHRltVqbMaKA63/sNcdVxipn1ESvrcjU3bvG97h4YGE8OzMar1EwpHU0bW
YrP8d5f1dSVBBCnoMp6t3HbuOGnu3bLPelQIOhnV1Cxbg+rFWLwhGQ5sihQqXxxlrKTgFl4qFqc6
M2rRo/k2+CTdKcjKY9kSrRcVcp69viIr1UKl8XlCPwh+VHs/JaIuuvOO2/SEE7z4YWwSQZdobjFR
S/1EyKGfVEM+Rta+GchuCiQ+aiXlY7ArdJJmieplqEdUloP3qtAwRq3I59Ns3l59OXccNhfAekR2
yTdjbxwTjJemuOJ5J4S73D4sl4+t1Sf3pC9W8yUQNYWtQ+ogw7RcR6Oy6VfZPgmmODWzUE99zJ2n
vzYH45KpHu2MkenLqIsjZcO/pkZpH6FRqs9esD1HOhZcphoK0Ubr+GAv68IdNgYRBmrm13X5OQQ1
R/umfXLyHskXa7C407oV2pNWPW2e9S4wE/42V4UXZs7nR9+rxXs9HwA1yLCvYs3chquHIIsr22lR
W63zeS9NhHKGqu82X+ejW6gdFlF/LBtRHMk0I9OLO3dunkH4IDEi5KrImnWvTETM0xjrcqmyzqyL
px3ZxAq2Uz9SQV1xFZQHiddbJNtK8t3HYPIyuLkEKnTlB2OwPbS30bzUmv1dTcJ4EKJ41/kj0NQQ
HxDuzIJR9+RTRwDubQcvSSb+YtsMh8cKuT0AFDFGTu7K595Daz5JR78alWzvsHaUCc7omzYd5VKo
2wseF2jN9gWEYhHPm6c9iZz4Vw7+/Ly1y4Tibhyu8AvGzPebOS7RlqTzgrbAsvIuQTNavSkq/nN3
G4Ti1Oefdsyf+i6LO90VaCIY2CdVLozUoA8JV1IHYuR9U7LO9Z8apeGv0jE+1e0/ypliDo68lDPQ
wGjS/ODhRhKqXRYqRuktYetjpdmmsf1kNWRQSxBCidf7w67LX0JZ2q+VjjldbNaMWqObr5jJ/GgB
hc3/FXT5dWg0tiSoWOM2sIrTahOS4ElfRVVQ6pGqhpkUo12LZkKCkplIoNifENkvLNefMCr9Kti3
Knw507thHZ+202vnYTEmiWhhw3lWeNXd1vbQmTp2BMpd360WWMuqK24QwpLpnYk7uDDoV1e3xURl
kp2d9PRLdawNqMiC1QUOvF8ttjBStxFjfZuKN78Iksrw11DjvgzVam+P9l66hGgNf7Tu+Jw0TTIY
ReGI8d2FU9ptd+uq9WmHm5hOGqXlLuC4zA2Oi8H1YPeTIRPZgRyJB1dD5g85MiHmzbGaPBRac08y
KtfPlY0UUuvbiNF2Wj2d0A4Rpc0XwVRep6RySNtcpkJla5BXMY0Acuw639OFuGq0dY4BMUr/CfGp
Pe01C/2lcseL1VhLpg1dcBkl4qDdIKyTRZ8ZEorrp+3mHJl95E24teWaVq37YdVyiSy9r3gXcpsK
fNaZQVrLV3hgK2pbCvdGNsu5mSrm4qySQvcIgvtS865T0AKQ7A/tW9EiYiKr0/hGLiabup6NIORB
m9Fz3WPwR+dmMfDfXX61bbsQawb3frT9l91nCm5a2saIZSvQBMkPKPD5PVIj+6Fq7V+uQdlVdcYW
+t1BgVBNhTiBOVxIXCbT6xhsNAuL1yRbv+Ca7Fz5vm99fr2xtu6R7SKGxWr2MtkUswb3Py/c8lxv
4plTZ8eEVPmPtQ/Uo52pX91NfN3KiRTAeTJDVWvTuZ9Y4QMmSPKyQ7+X9793iqTEDSqOasAlhOvX
mMCGlUssOhJp29Flu2MDN9aHak2Y69cy7EapIBFu/Zh6oy7LkA0J+FF2oXel2ZQbz9lC7JC1TrFa
p/zJRfD4sBZO8cBFt59WlJMnrPBTao9IWKkGRWoM1cL5bWEbgvCUD7MaUazWgqprhwkW6lPXemHp
FPPLPFvOR9c3ddINNoSfxltfbWToj+gN1sweivZrM3hVYo6TfTuMwxIim9ouNEOk6NImYdjQnWzG
wRSNhi1JtvV/92bh4vNjXSoKs8wQ/ZaxXm/EkJnKSfoNMG1u+1Zk21UQ74eJZm5qb+4HO2GEPzzw
nN/iHvyWZdmIlHLc3xsmKeiEhv1UiOKT3YZ6QG2qXrvD1sISlsUVnU8T0px0oTdRN+I2gRXV9Qxk
G7OITDSPMUuhElpAbR5ftqoaH/N8ZS/UVVOfVfMcnNjlCh4xSw7ZeBC/4wx5fWp3Y32veut4cHVR
JCYmhtNIOOCTb5X7t7oHvACya49tDZtFUOzjg5ZrznnCjnQ37GvwdsPjf8XYt4KelJvCmaE14B/R
FrOk9hICSV+cchcF68tNhUfuNC+WMZwmyvCBaZFDn0+KiS4y6rXyggWr+1brI6Xc3OdvK1ujlPuy
zxxrVjH6cAt2XcV8CcpoGBzLiEh+zxHsHV9ouVzWw7tDvA/IeHahQXnaobBGR2WoX/0MWGWxCqxP
vZAIPPb6XBn0xKQKfhQjzlSg0OHmE0GSq8Y9tVbtPKzeWL8QP2GfEVkXmQ2nhc/Sra+2Y2/X8XDs
1LC2H53Jdn0IqjItF3PPAncakgMuZrIaJd4HxV6U5rkLpdO6F8Dac1wRw5zou2c9TJI8UMgdZ8Bl
KnM1CKaqMrp04nqMacifYYqrc+kj0mxbNd1BcW3SdTbQCJSreU96s4zodrEC9+70DO/OuhhkkCe7
C5XSFDg+2rntTxP0g3CsN2lznoiHJeeejFgGWU14iODHUFafmkBLIwYs2J0G5LjRgp+y4zkg++C7
y5L/NO69EeKTnu9MqyppMINvtFRsw1cqpxW3QmLOq83XMiLUX3vS1XLMTyYIMkANq3OuEe9EtrnM
uLQsnvyKz6W3mfULSMLoCgw9RoPKIv941SqTOszhlVBMB9pQ4rUjf3aCy9o57lcbU3jmFJaTVZAL
I5xx6oQtfIjqZg4yZE/44Q6NRmDRnK+b7My4ryCnKWX8ZkHfREMQ2Pdd3b7vuTOd12ZfI+sgCE+O
xZbpjfpcvCW47oM2xjW6bu5DsZ2LDnNXOXGxl1rd32EbDk6dOamk2CmR5t3jhYeN+gvsO/+yLp79
pnaL7MPKdH6YweKfd6hjL3xwBR/51nyMm3Y7Ft1PG/MX95N15Tlx70VrNqmu6aSgSAc/tGWRvylc
K56QMYUl0j6MvCYsQAHtd/Fp2GyNVxASK4kkvCJG1ZvHcJVNHhXrf1IRS4AaipZ5kxrrVu+AyAHD
G9C0/MzFxFBowFE/65wMzFgo3xta+1wtxSkweonV3q0volBN6lc1kcPkDghjPutjb554RKJK2Wd2
686jRejcqwa8KRrk8K0JJkzN/YBkPT9cdCtVnY5mz99ioH3VHUGWgTYjE62NN7uEFaK6XCWjN+vh
MTQMCHq4XAt4vLdmmrQET+jMatZSGSN+E4i7YqCO5HXLmHmRYiBwgYYHbfEZZSuxkmSmZJbRrIhr
kFqsJted0d5K0xIdad2qDtkgPiRD6c4VbDI3tjD5ybC3uZEK7eyJ5Y81O3O4T0sTT603J7MBxq/x
O+BUq928EFZThN4491mpiJxEYjdnoIb7U7eI4uSOq5+udjAlXbDKB/6EPhk3u32wS2WAM9nkr7o2
frBYxx8Bni+BALjHher0tAb9Ho2lZ2f12NKj58V+YlRFm16Bq+ccd/fBXA6vmA3Eo24Yf4RBt2SM
kDXdFXmQVMg/ArvuT/yeQdRBfQp75qQJkZrT1RxYFzleMD9VE758ZS/vJNN43G+MSVqzah5pXHaE
KH5xrfajofrheJ1HHEopdoXghH5W3IEawb4rER6BXJIRHLv64pmd9xagZ/8lD2tPeI0SAkUoNWIK
yzsNSDkz6AYeN7Y3avc5hhUChh1GZ9zMoT2sX32jxnFOLGU8T9I8FfPenT0+pUc2BTwIPmZ9vR6N
50H6CEsO0AXCylExu7VINNA2aZEv+PEkyX4sTfhrRnvICJxaTtgR13Ss/B+jbcqsZ/j1RPrxlgTV
aPHW5sgSxVk+1pAfM5FvRlYYt3cVzVzqVZORID0IaG9dO6TGeVunSZxM5CphR7MSdf1ePhe2Ic4W
co4HBClznFtqPB+beXO7rG3qyw2VDyl5iMWr5py3DbMHWOBYSjaCD6z1HUYhjKgCvX+BpJdkwmVI
OJzcj7Iz0mFn6tD7w/Qby3T5BXN0H7ucWLJDGVzn1W1kTKOooIdZ6VEy4VBZSdggr7UKYxYvkoWU
R9A09klYrXnfrO0Y9VAoEm0ocmq4AlB75+gm3ATjrSkxZBV1Dpx5xORcKZwxotHyEPEsE2vzpm9F
JHFv6uZ28Uqry3LtmJLBI2+VNDRwAa3dZ2Iem5DsX/GAFUrF0nMbhOyN8VQiEzqpgjf8ofWfR9F0
Z67cJRU947mjW/ZLbTdMcCWuE6+QbcY3mp/W4tYlOnMAxsfR3qx29ePO0yhFLXe7IAwSF1wa5utY
cksfWoF4yC/1VHXzO6NyeJntoZEljOl2h8+MNcusndRnGhYtWmNki93UkVRgwSYT4+1YTd/0Fr3T
vpMbsW+QYDU2cecC+NcLeleMZ7aC4zqosKGWCg0bQkPnw5GlgZRM9WjcW/rh791hbveDpb26HgNB
VMp6NBRK502BJqfQPbii/sxc6hg/bEBzoCJmD3H+aIR9fUxPt4k+GEHcS6FJULiaVzZoq7l82QLE
3tXSFKdb9G082qP2PadNuDcnhpFV01I70NWH1gZkd2I491I3T3p/19S29u53W4MtDi36VDV8tMYA
1GNBPicMvlvb0vaH0miaVFv9OpsD4Phb5y2vTpmj6Kv05W6rdPzFGN9TCvs1aiZ05IHe3jYNcgcp
XA1xYJnEBM0eh8NdqjslPC1eAfyGte1Ob1WDdGtqjekL5mEfAv/sb9HQNsuDcEwNUPGNJKsJ8xs7
F8gpHhVh2IuxYJfQO8xHIRXnHaqdQAB5b9unTZu/T0S9xlIdY9SUZLoeppruvYCJSe+r6TeQ3/Ux
N2pM76JUd15nqsw/KmhxubxDADehEu5BVjB6FozkK1KLPaa2SW9S89hLIb7adm/+sXPdlxyUoAi3
XEPL5DNvk47Qr/0W/NqNw83GWhlMpFrqQ32aY6hQ/p2hjiM2ufiy2qzXVNHRR8xZ9XDW9gZTxc3z
5NPPbSIgEXh2rD3c17JDW3a0+GbcoBgeodwUP5ZGaNfFod6S22FFeg7+hAcnf8IrtaVt0ZlfsDks
AeInJmWMD4q4KIHt+vbm3MmKaA60RnMKTOn4PnN0H6U+dCWtISYQSw3f8f2gbTKm4dVmdWcby0c+
GC7bCd46FqbOX36tm2cjL9Wje4NGW3mznvLy0GIH/+dPP+j0PzSHP5wmxxAQ5PrPYDvqb7UrFg0g
TjV/BxJfnEcGcJmm9FfbqAjCtWgUBs9PjWC2rhy6b0D7fRUbaule9WUAylgObTYvx3HLRT46Mr2x
scZibwc/OQY82drCOelqjNmwgZ1HWsvf3IXLY27hSu03+cKysDwBHl4Y61I6rCar6VUwE3MtaaGS
r90YpTkZHLKZuGrt+hmE4LuuqvZO72ks6jFfHye9ogcdIZ2VM2NDtDF5OIzqHU2Vm5ROV2aLZaxD
OLSGdr+zYIh9xKnxzAF5qhUjA2LeVvpm+n3Dxjyl1ZN13+n7+gt90g2CUTjvnpvrO8OzdXusJldL
Bqs0L2jbbwQiDSGpxqB6ZhA6RR2L/dTYA/3P0SkjKgOTHNWmrb9UYzl+xZUtH6ymOzKKijU25kD+
kOzJTdrd9qdmbMdJq+V6LvXR6kilhulT1XnJy6la3iHw2Gdmyuqp1X0Oo6+s4MI91BJ8PcFXwEVz
sY5F3ilejyRJHyKuS197EDtb39mQJ9M9qthnp5XQjKE/2DXsr47o90gMpnU3rMOcER0GgNnS4R54
jZd1PaHLS2HuGw5wBcLR8GuQDSMDWehtwxmhNVpfXxoZsCk/FIsl40NM/qe2rzJ1RX57RdNzmbf/
6iuhZUEl+Hvxb9BpDj9zSxonw6x/a2VlPAPXYRy9lL61sAPUdFSZpTm9+kvwRYhNlxkns800De2u
2uS8Rfqs299GzbB/16O5V7EsTP8+b0qLioH5lKjcjvd8U9zPrbCe9/bo2FuNMH1cwFDLQ+WbQ6YP
h/bA7wFTe4MnmpkdgQia55cZAdXGaT5yRR/EGUHjAD9PhkRj75nka8ncvFh/lLVV3+/jMF6bmfVL
b6ByrDq3jS12f1dhFMeAdWct+sRnuxg3gejYxQXad+FqXsRQmeBxhlQRpu0prVgNp6vRsx8s9SO2
c1kmvlaWdznKvIuOmuRU5kxJlsUf6WK8JhKKkBqmKZxCFh/P5P6up2HcaV7srnmhCUMWOtorYhRX
nRyDwtnOzSCpbdtLO5kXqejWg5U7j/yCUTMmVoOd206gWbdaOfJek0K/sInUKHzoWpjkiWbJQXIr
60g3ALGR9zvv4Fxhjx923tklszULjCa+yelPpQXHEMK0v3lUAQyQt0yJZvVFG/Jt/AIHqP9mkI3V
aOUN/mWdwFksS7FFjWhlWgLSpFno9HDTy+lB5i3LJSx8searPvVmDxfn5kF/dCXMed5F7LGr3/TX
ZqyOGlHorRybg26Kq4JxhcUeJtIH1ku63H/5RklrjZ2G+oK7vPLDBmFnxIDrXRkmBpZJx3a/Fl94
xdnf8pvUnhlr851P3fgIxo4x2jSiRGiwGuWqblhUMmTiEv9oXa95slgnJd3WulETGO3LvgTOWyO7
7Zs2O9D9MWLCeihaE2/WDL8Mp3A4SsbEXuO+ObOwQq+nYw7cooxHqos7qCJN2FZazXrGY9FID7Qy
3PEozOsBFobO0uaXtouxTLG2eYDo9aaPt2b7CQUSnP1RC3kOZncl7QC/ULhRb1wXa0VhS40wmAYT
QsOdUtNX8qTdIi+9fllPXaGKC+JzOwJPb77tLQxbkszILROBpx6XcXBiy93LO7ew9J9aa1MbYWMV
qdNvZsSZwwVrmcvZo2V59eiYorLo/Lt9cVAS+Ib4Hkyc5NrZdyyiNipxnP8xfcOMI07Vl04fTJaK
iNMPVrGR1EhJk7ZlJJoSMuO32bJdW/zUxT/6fepHRuB6bl/q3R6+tHASX4sb1T+vF8nCm/1jpSQ2
ypmJImiyqBn0gaHfst6Vw9yntSGJh1yq8qIdNt9HbVIfeWykBVXd5MjYG/b2Vdvb+jcrQP+9zEF1
6/m2/hmGSqS07CqDq998qfc8OBn6WL1vDV5HfaKFYcim6Bs7mRz50Lx63b68sE1kXbpqSO0x+xqQ
AJpVf1xMJvRKX9GrW0e1P/P2Yw2rz4sZLnlV0bsrGoB1wh6yeB0F4e5njjOMKYFbeuIz7wD2phHI
wDjwiNcSZ3i12HvqWO3Vqvv1cdMGByuI9bvzep2ikPm0snp5Zx1dfYbHKVk1iZuoRnM+9KVjnDl4
OqNAsDiNpideqY4Ja4r+WVLhh2rXisgyhZd6wN4OMhBhakS43GGsdWZJg7oxiJMaAx9R5PWXkoPz
0rSq/s00bllS8tWqJxaHCNl5XDKkj0dIa1fgQ5uWMoKCjYPSmkpYAyYEfO/Qz23LGNwQLbgSo8Hc
Nq4k+vmL+VTpFkvIwX1cKXCeHVo0Ekq3ds0g3uTpYSIAod7VE1O3xrNosKAZ08nUnLuiwoXTAHKi
iiDYFhYLodFHKzsGop4xYuxgJ3Ff9SY39lh2F2vJxW/bY1S+7Zp1R86E+6NctxoxfjtTatzqNAqT
lEE/Szmv0BOWwMFFGtKOl93/RfjkRgWFZz0aJq6TAb7bWBdlRIbnZ1XwqNvCMh/ZPZg/OhosErQO
6vR5Y2bCHgNZQOtU9hS5vtq/DYOcT0AlmTO4epVnXWkxlp8M7dpUMIuZg06JJmeHLRVOFIIE+Cwg
rsuMVIj2z2rY+Vs+m8czBnv3WwAMkBqooOrSBjYLrfeirNqeI4rMf4o/+//IQNHJw4DnibVZTPxd
uDfqdqFLpxifKs988Nj8LlDpnKW7c8b90bb6r7LIf+ooDMSwJv9WcXcTHRN3Q/4yUsm/h0Gvwagf
JJgUT2BBpixQp3/7z0OcNrCzoW1lE2f/TS9INcO+3lnzR+yrqC53918KpxFNI7PTQdoHYK1d529K
/XaDaotPN3/UN1izwRpLbf0HMen/iGWB2etgjQDmoGrnR/1VzzdRpo6LUMcT4ywJJ7v/p7iF/7B2
/lutelPh3hjHqLP5Lw7AX39CsxCJVbjTeDWNwmBWpQFWHpCj3bWTxPqCgx3jDckYBVk94dJr60Ou
601MMjNXRD23n8vqH7S/a6lf1mJxEqbM/bnFgByaerE8CXQuP6k4WC14ghLpH9S+N/H4//z6IB+Q
/AeWBRnir79+a+JD37xuvLKHJI7icVZZRT6z9L/p3ATC5Hkt53/QWf79S7l9ZLcEbJJOXJ9j9beP
LIegyW5qHK85w75t+GL3/yD//r9P/a9/1k2czdCEWEnds5y/6Th1rSig+GnyWrjzhIfJY8rbGFSE
CEEO9c6RKcPWtgnIrVGMmHV5+wqQxYWUTcwKD/oOiHDbK1My51SxULhVAOpbjl8FrgB2psW8zbzb
jncBw550BCV68ixmVqHtt+KM/MFJjcqEd1qBsXMkFSgb3CU+OoOtWDCfW1r6uDcxJrMf/8bopY9x
eg4YtAwNjcjkAR7ZGbXiFccNxoKin/qvOf8sVaZuEDFUmjZ0I9RRlLJc4fj/MnfxZeKvtXlql1Le
eZUUaeV1zVXyiH/Zl2W6eornzBv3V4Gi8loZ+nzXW0jB/LMx5MSZYWvDlGiO2TBsWryp4YN6KEDz
Pc7fPKWhiis2GU8ITECCNv7Z9KcLZT6dR1kJddHs9pOHwX+GJIPKwF2PB8/vxrNnBOqtYovC4Hx1
vXTfjYHjTg9LxKhoQ4gHTYp36M/eOpBrXB2anmm16dwz9Rqdef4iKrytm1zra4se5RkURQMdtmuO
8z7RGfd4txJrc7tLEOwFOaJ48F8xQTqJTWISJCn3w3RH93zc9Fg7bt1LlxuuhMsGdoEVDSgq/jcP
ZbvzhqAPo4ypNpAGTdueNW2vX2ZiioAYGGtiiQENZTfnnz5Rs4maHo3RBlAEQKAo7/YK2nldddgq
dQWxlWnop+kC3o82FoKEv7hMrvMDKew8u94ZQdF+D/tlTNu+7cNBC5h4aTf4vXabF/m0GXeBu/yu
GAk/B7U3nGfvoDkxtPpKfll7PiwITljou4wxA/XU3szYDHNdi5Q5t8/1LPZEn0eW9v5IIsC8Ormd
7j7z4tBwuuVOMmONDZnj3RvdzUXeD3klW93jA74xfj7OXxOWqmGL45mDnQIsoaYvB4AljlkubyjK
ef97R5PJZhd3Ti9/zktQfS0ECLm6QYqFG6S4jlLfCA6eqofRc1hZaKseH0paF1WKQYTQnwDZtLp4
HrQf+/xdRpVpHhlCV5x+hJ1/BcT/pE3ivqKBIwK6e6iOBeFi2cboDMW3viSzfaqL5ksxzmN2MO0C
oNypy2Is5TVQg39P9cMkkvwKvh6nvEnIhefeVbscEput/XeBYvJrD+qkO+bTZKiJnWUNjKLChcBi
y9uedY8lZNHnP6Z9+8hna3jXJj+PSKRgBcpY1b9qSF8QuDoWu8rCiEc23BFGg/bMXFtddK/cWbct
DCtmgkMzJPR+No1LboQmxCUzaafYrVfzu7+ietWlj3waOAtbabjPbOQDzWG1GuTAV/TGfCjXvbgU
rvZ7CEx2OnP/WSCDghiK/IZfIf+D3GdIN61YUd9NS2TueLB3b/yzrzTPbukxjC9uatlW904wpIJ4
dUx1+X+kndeO40qWRb+IABkMuleJ8umUptK8EGnpvefXz2LNAF2pLJTQmJdGN/repESRESfO2Xtt
wRbGTx2aSPg0cW8LWgm9Obya1J8fMFZggMVWiC04k5dK4FQHxRwziEjES3l5362Kuncu8jqhPeGU
IFEMLJKjUGImFjg2U1nQ226myD+DBJx38j9WfKT8kHhsiLSOMHRMUifmgIkg3co3G+1GBIE1rFCA
Tdeql4V3viyst8Y264fKRkuZoaQ/l9Hx3bvBzs++bxoCIB8VqvNjE1UVD17lgBa+RBHRr1TW0fhM
qTd//P98vfkSumqTlcPLYmJr+m2a+cOYkLUsV2PTOVe4zoePanK9etWeq5bOXeRk1ySXIQd1ykUk
zKnSZYBOQIURndn+z11lvpt/fBW6OUkUp71zxUEEuosnlgIJYnvGxvi9yOCGOTZRBpI7BoJYF+pJ
kRHpKJ5lF4RsHGG79omnu4rGzv+v3J+2Rk6BwFqoS0yTlBqn5VMda3WhquV0w5TXh7c0xpsYXcwa
8BwaRZGcy0j4fu8IwVWxAposUvN/GvgZv9+7uJkCbRwzweA3WKG/alRCKlxerzOk3O937+d1Turm
HkslB/NcXMqps6/DCQKfksfemWimc9/mxNmImSxHOcy3KeAlQOWp3xXk24D2/n2OObkMpyOLSE6i
2g2SoKB2nBjKMId4sNoT746hMD1N2nqjRfPzzBt6Ym7kDKgDuMVtaKLg5P6cPNaiFFJnyFPeemyV
oV4QCLevhm3Ef+sN68xXOvl95otJKCCYgbEekrZ28pX0sk2kXbT5rXhhOvt/pPNvERl/Iqn/8td5
mvE1Upapljw1iim93jgTMLPbVN1Rt6rbf/8eP/88tkkVqgoWDCyMpwm6hjFIYACGctv14HqOyP7P
3J35Vv9nsZyP45bgHSGrj18DHd3JW1KGfdJJTzNu12P8Sw10tBvZGQvzj0uw3cxLMmkVYLM5ZHx/
EQPa8jqQleoIIRh5xKrDDkVt+O8bdfrg6ixcGEt/n411XveTt3AoUy9URV8cVaOHwr8qOxWp9y/g
bGdumDY/L9/umJjlLQ7zJPisGBrmn+yPNTkrMlHHU6wfzaTWqb2IBzVwmRkN4sC8TUlPzUDtdoe6
xmwFJHtyetIlg/+uIcDoFkQAbuc55Ivg+pmg8+eniAsJVLIcultwgMomU/7b527+80C0eaBnx/Zp
p0aDrIqGxehuhTq9GoXxBMTl3z/YjydbgOMx2J812g3cypOnImoB1XeI4W7H1HWoMP31/+/vn9yg
ro1gxYMbuC059jAHQr377wvMT9S35+D3K8k2Q98EtLA9Pyd/PAdDPyBOZWW5S4rSJeUa6CiS3oBh
UuvvyH1f+QpDln9f8/SmkfoCsIGf20DZxmt1snBqdW60WRRT+qP4s1ZU1P+/vz+/ZX98JymKvGaw
mB+T5AhpDNvQv//+6T2bK0+aP/AmWAqoNk5+lBDMmBfRRLsxJu/QBP7GkO0+6axZIJMR1QpAjgP6
v6/5vW0z1x3sNHh49d9XpXfz/TtpvQ8tHk7iMQ8e8X1N/ZNTMxG8EfWTF2YYL866wudH9z9Pxo8r
nj7aiHijoBdZCg6qwrEvSQogwLQcg4+4r9EAFgyTkJDtlbw+pEV7/Pf3/X0Tf14eW7iNUldYp+bi
UQ8bNIk+Q7qy2rPLPrUERekIXroQ3FtH8jCNBTxkY2HuARncK8x9znyEv91ztkNKfXYuB4/693se
xpWuNcyYjkLRrwaluewSQKKovL7sfHqiXiLzOHgdhuoyHwzXgNawYDqKLiV6jRRzW0WzblRbwsVc
QoU9oNE9s1389QNqtLuIVrIIdT/Z9trOx66JkP+YpCzkExT6kuzTRiJtyvARmfnoVmbzHlnxmVr7
pAf+vw8H8zONLZGkSbaq77emLmotllGSHmMcVPVI4z7jmEIfPDUeWGf17sWGNT6c2S5Odq2flz15
s0dGL0FFDPXRkwMNk22J3q1/Gf2jAcc7HJ48D+NqfY1mBvtncGZZcb6/9z+vfnK71TzMcZml6ZG8
aQS8uXlIrBJEYoqZyUzfOhOvbOOTTNAHWBeQC7wze/1MOvPOSKwlxcW6nKyLAh8Ve9FOqsxwB40w
Ar1874NKQUOg3hi0ntZam62KnmvAu71hA0hpMDNkcoIlS5O9Hrv2K0/xKhmZv5zF3T19Ri3DnaOY
qyjD+I2K7ioYIIZN0xOek4Mdo/2x+wI7Ze2mebAem8zVdR4Yn6W+F8O2JbGBzkXykHj+/Zz+4IHf
xSA+LIDloiMaXa3I9napreRY3vWms3ZyhB4AqKdFn5rxqoBrSB2BoxT37tIzgEuPWuSWORFSpvjs
SvmK3QrXad+sqlRfVvSOQpSiaFHQQfv+fRkSeBfV4lEje9ayP2Nm8HQif5mSHqLWdpuCLG7kJTi3
/V5D+dRdjLm8HxRA6FG5ykfaox3W6qL2b88sBN/Lsv/74Rm3cKig4Gev//60sw7QeKNVdlRN+4YJ
L0wuZyhQFSn7gSCwYCxXRoq9yJw2ejQdtMF7CMJ+qaEaYBb2mrXKEZPJuRVy3pq/r5CITxkG/a56
gWecLE96zrw4lHlxjMsPg52A30kiL1G0hzJaO6gdlPG16e71lnZMdWYL1H6+CyiRmH0ZHLd/xz5/
vyUgdqLOHGMqVXxchwlV1lpXRLUKGzmhGB3Urwp10tvkNPgxLLK0mmR6Q/sQ7CdiKldKopv7FiTn
dVWO+MZCv9lLGutrtY/bj3//fPrPnYzPStqFhAvD4eZ3XsEf9YCNRQKppJEfK2cXdh9h/mhPMBsc
YiadG9D4btRe+uoLItJFXl7plvpWge8zpuyiGq49ACH4X1zdfs1itHbZF1zcRaJUvLs4mBNGfxAd
fP1iAEg+qPGNE/1XoJD56WNuRhwTEXv4RX+US2HkFwykxuI4yebgjfFNHMLt7pm3nlng/rKqUy0D
suWazDc5UX3/UQEWgv5DvHfMEmTTTCKCD4Q1ybZRrI8hG2BdO3IAr82YHpE4ev9wkGcK3r88VzZr
GAddC3IfdfX3j2BaYdp7bV0cw/LX2Bu3WUqiN+IkhN9O8i7V5Mwm/3ML5Suzf9LJMZganYZFK6qf
q0bMzfUzx3yX/ZQgiYFo51tNsDXyQTykcZWhftWwHjQoD/79bP7165KQBSBNZdB0CkhS1BYhX5kV
R5Q3mKmZDC78PLsNmxS/46jupJ+5LSz4f1/1ewH++4myBWnx1LC8EfppenOtBh5DgPkmk/rt1Qm8
yuG/rxC4sf+5xu+X8o+XLrTmzO2uKY5SbByUDs0ol4XxC0ExnrbB7ZxVpoW7sc3OPEBz5XGyKtI2
Ja3MkTqts9O6kWgTjM+ezR3VnPvO1hCDdQ8TErl/30Lt53U4M8FN4gyj0YA+bQSWITpnkVnVsdaM
69rLHpS8Q7WcbP2A2RUSKXhH92Audo2s1gykqaArWKGYZJ20uO1j7cyTNO9B37/3988zP2l/3G9c
sikxk3ZFRXZt1KxOPDkInxdKXa37+P7f3/7nhjhfzGI+R8MF69hJ+TcAA5rC2sAlFoY7NUdo3ja7
yU63CN/PHHz+cikNrg6tz7kRqp72wcOR9W9EaIaKNrozjdw5xlpB2kEkvnxvtM7cxb/8qlzNIq6U
4fhMq/1+F4HetnC0m/lqFFtEY6tWtkrFmUXn51tPQ4LmJC1rYo1o532/CtCkkIjUoT4WBsEwaftq
4eEnf4JVIAYjXV9gGjnzWvx85edL2jRFeelpXp8UC8pIDNhA3vQxnnqxwyqoHNRS6R///Vz89Sog
/jg0qXM/5OS50B1YwTh266NeZMesk2RsBWfu3V8OhqDhpdDRkYDNwrn3/eYh8ZYYs6b6aKdfZIQs
yx5+dvkx2BwBC4b4gyuz44SJK3KCM0/H377en5c+ecd0PDO+bc+/W11sS42wPLvDz/Pve/iXR3Du
h7H7Qc4R9GW+f7+swNmE4Ny4sbquhHukm2DtnfQwhVCa/32pn+8WNRxYOc3iWTR//FxK1GH+MKPw
2BrWxIOH0jrQgRWNzGjdooynM4vmyRqFQE0iydHRLqlC/Fw2SHg2tTbvxmOnAUNVSEHdTK0K3DYZ
i5WD+IVDRa2fmRP+uCjiX+ZojqFj0Z9Jc9/vp5eIBPNRax1tryaZTnM48ARjfOiM3loP3N993Cvx
uaf0pK4ARKrSq5l70lB5mDSfvgklrRPiF5SjQIq9UystXjcNNIY213CX1752rVhh/8iBElwRpfLe
9muMW1UXx0+TFeOPFMEULZ22T44hlKBDmtTiZvJDKpUhD/Y5c/J/PwwnD7dA0EYbkDIZBjpcJ+fk
Pg1R6FS+kfL3ofuYwaYTd/++wMnTdnIBqvzvP4TED2x3JrWOb5J9kqIWDGnOyQpA1jmC5sk79L+X
QpxF65f+Jr/B90ux1SJHKbX8mE94Ct6jZJEO5zqnf/06/7mGdfKeEnQFIQUx8BH3jJSPkBAQhXi6
fmY5gFx65tuc1qiWOpijlxIXpWppjhzasa+SKG3doWScUuPu2fU8blcxXvVD1KEJBS+FT8NCzmKU
VeQWsK7oSvFvgK2zd1WpIQFO61mxmyhJuJV6Q6pJASAAAyn5hqOf2V+hlhEZ1FvPAaueGxbTZ6wo
1jFC++ZGaLkMtw0sZgOhbjQgP4SzzdIEFGDlx/SMU2+d6+mwYA2ZRfOBRnaKZhGb2TcEpZUkrYmH
BInCCE7PxQRbbBASv9tNFWDl1AghK8MXZCcfPdr/VTSUDeSkGvxUDacmnHrzE4EX31PE0ACYcWwI
qCbpmjMN9JwoOE7DuCdDZdvXjbq0gQYoWATw85s1CUskTFKK9sK+6xHatVj0pgu/tKDGrUdRUaRa
in4JNyAEKlWhiMFHAishlM0iFPijRWw6C0crM9cyQCewijtwWsDHxGLwtqYRFTciT9711JcrdPvW
s4VxdKODgNpkZdBeYxFBvitQITGxwsqmNj2xRKlY1SFrkRrHYEtCM1qRRWXc1npXH9QCfyWu7PoC
hE2xi2G7L0RYyq2mefmz1fj1xujbcmUJTI1OjtbdDnRrn+HecqckUVYVhlHXQgzoelX3Qi6GucyM
VvsC2E2odss6P6q9hLhmClzL49DCuALwNMqKDXWa1eBV4WF5sfV4FXYtgRolkXmDHPtygdjK2PiE
0r07TtY85I0p3TjNPPB2ILQukj4QF8JPv8o5I48+ir3r2i5foJM219UE16PNcJ7jOhEgHlkY+tAe
XiA3A/bBtbxSbc9cjVmobwuJYQ/JeHUZxra9T/uq2RrOyByZUS8/sqnBsirfeGKsdSJG/dmfTEws
Av5Q1/rWrkQsuvCbkaCOavwQ/aEH1N1l431peTCeAvpphLp0V2SXemQpehHxBZOxHdrxA/G3gsuV
LCrFJrDahKqQuEEC+6xAxrexNC1a2XXW7GoTcVFfIKANL7p4H5YLiOfYP1qCA3Gsig0CaH+b1b3c
enkLbQsEBdr4RMct1ct4qcftV9UrL+VocBqsiEr0rEpc1TKlIVgXAUvmaD1BeRnNBUHBeHdDBunx
UE2bOqksBN81vGPoWW4XBspN1uf2gWlIs26MiDwSgfOgJTz+0IOeWZsF2LomKIlcseSn4qgI1e3G
WGolbqouwSktY+tl0CLa15TBywzd9jpRPHXhNdqw08J0YCfVw8sqDrpd7WneredP4a4ucqD2Q5lf
OyN2V2eCV4m1EERiBildEXjhpYSPEuMpXKVJOIcv6vZV2BCMEuKH2diB8W7CssRMh/grLu03aIYA
77D/LO1Y4D5JPY4eOfk1eMPZD1X/sgdIscs8m1Ysds05IejGVrvBDXI7++WnprXQ+Z9rXbaGS6iq
t+6iycLmlU90LiGjAknBAaX0gsgjAtuNIivcsiXAMHSwTYdi9hUSTb9IiRSCMEDPCnWpf2HyP5dh
DbEoaInWCqaqePcV7LJguQAeSkuhb9GW47IxrM/AJC3Yr2ewvm0HJCP4yVJvbHzbUTwg3DcBP9o2
WQCdn7tBo5q4Zpr6YHqhXKB965a9X7Z3Pr2zdTPbY9tiyveBjRK8y0AzmPlUYpGfaPrPicf8E96N
Rq4bqIKC3OVQX8ajD+6hDiUfueJoqIO6gizRgHhD8R0EQF8ihxgL2PjOKg/Rrk3wv9apEpd0YDP5
lnqDuixxPi3D0nqpMGouZRh/EKr4WWDNYewQfXQGgWxFCxFx0N8zj50AVgpOLObLC36fd8OgnWMJ
r1hq5JMuCW+K3KllppM2RXDHgTNeeBYMmKxR7qt44GOWZoLmLkBel6oTMk3AWn6T8t6kFYZLO9M3
JqSHRV9SUwR+4AFgCobLrBtRf8EcqB/4B3kTSWzDgBtWHBlYMR5Cq8b1Y5TJLytNH0xUio9tq6SH
HrPdfpxy/+CjBiixrgJ9amd9pzVDETCUKe/Stx03zTAcYgxE8Oj46BodBSMSnQBXCxxzT/T0p7TR
bU04bS9qy4EL1tfKgvqYDGCjHvCBc/rzq47xu1lEG9FLueqiFKYF78karIF5G7Vav0GMVF+CJoMO
VshoX6WsvXOte0ERHbvxEPT4T40vFqHCJYzIYrkjsaUzm3KBTC1aF50zbgCxDOuAGRKPdt/SV8Lj
heUL86XUxyW78LQXXdu7U12LuyIKzA6JbtvCuAYmuQkRJC8Ie4p+Sa9mvxe5kb3n0dDNbIMMD7ja
+8domBm5osNm5zD6cnLi+KKsWQCqBNHhTPIKK1wMe4gMioXAAAmnU8YXwO+frNp4Ntr212iAb6n0
JLwFNhljQKAyNDowg6Y5OgtgONUhaRWfUFiQAA4m3GVT6xzUB3IZ0QMOySKDBIt/KNSkviXdnPs/
+ka1zwrJRMY2DFxbvk9cuT9PIJxgbcUZES4UvusmwS+UzZidLOG95/TlLRJmTUvLagGUEDy9SEgG
2Q+WHNai0qNdjaHuqoslA0hfgof15GdaMgOrcRLu1aZpVr2W2E+e1pFBEab5NjGYkaC919c2QASX
CbN4qqGcYdRGcoZRZjLup9HGm9zKCNOLr3W3pEenPO5qdqmR342wM/kqoBUuCLIHiKGaFfBTJbye
clTGqdHFW+Yl03WBhoP/W6/9C2n2CGDxbR7GuZmKEN932ey8u7pJ5MY3arlpVLhcCQZyLERtMadn
Jts2LW1sQ7q2VtDDbZoM2+MyV5oKUnLnXGMV5xEeS+fdrrAP2JWiucDTnBugtvZKqj0a4aHhRU0o
niAoB7hTi18iU5pXE8sghqp4TIEhTqmBT3JinRdxC2FA9upRK0vv3mt9mCBtOWziTPNc38nGlekz
anOyiQXZs8koMZS03UzN6N+r8EbI/2T3Q94LR8AeOrcgwn7F+bK4l7OlErS3vWoU1h3gSYwJBz1a
I761N6GtRm5UdvhzHRreUWvfmVkNGcqjpgx6u89JOCo/dVw/kDGTHk0BjniiNT9VyUyszChxazh5
rLM8W4uki/M3iKnGmtGWukArKtdhNJGhNE7Vtdp0qG0jIsTBJyV5eohCrbkvnfHVrNWawqf9GAeY
ZeOgV5ddJVQymrWPgbxuNxhouJmFwO7W26S2AJ8AtTEG22Fg9MOECt+AzYpelAHZhUxoFmQBg6Rr
wmldVAYjA3ytazlqw503jAXhabyMQZI89Ci+XdrcX7aILDzuQ7gHGXtNPqwr0Lem6/dCDe5VxLXg
hzm448QYN31JxE0PLmKhDn1L6LYTbodojJnvmNq6rHwC+/QpQR7vJStL8pyatQ9AxqYGPoyGxpki
Spp9GJIUaZRptC0HU18Cjuov4Uk3r9z4cSO6GCtaDx6eCOLfR+iy5hYMyYFwoAiHcuzdYwXHmY69
cJNxvoVxaAOMpfrQ0NIH1UFEWvvY5DbsVTQhrlNk9iUqbn9tTFRNemE2NxCtOCCooOBf6ojDCPHw
Y38sYExU1Kld+UwMzsUwGC9oswo8pnaQYY0yyibUXa9g/DOXcICOccfOz2PcARCodTJsMqNblWZD
sJ7aOekibDxNWwne0pE3HnLRpdmzK3emtBYpPvyd0eD2FDBHAEwxQQ4nE09xJs2VYxf5Np5Cc2Fo
ynNSN1jpqjLf2YVZPhIUz9HGTgOwxZWcGFYgUSUbNKC49hLg9nMYYryjizCuujQKbrSC3J054dO6
C0IH2m4l77oe+4YfMBNjqbdvzBDfiWcB8CyrEkcTKG+reUZpiVaTKYi9Lyj8dnqnhGuC6qc5rJDJ
IxW1m3B1klf6D4AhxnIMamTsdQx9S0IGpd0FnCal5FHN2MGaWui7qLAeHdRha9WufBBnFcZYVrRF
FnjPiddkSxlLAclVRG7cz2shRlCiEKOAU5NtLDjqBZdlPfKHoWdl9ykYqch1oMNR1NsKn1RLKGGA
irBkGtF4CaWFKCMtMqZLWytu4jJ5Jo6axDMTE+Wi1bFHKolTATsAkGMNauUGQANW6DPTNRE2bA9g
cHEy8mjifw1+UQXQUoIa+mEG/vBuqV53QxBytOUPDABtmuAKaCKiQX8yNGjMVuexMmj5U5NiMRWZ
re+saLC2Ygr0heKB5qLi6HYiJDc99ire9mwmIXbkE0DfKlO3qkcYObbnXNPRAnRm1M++ZX0qCa1I
wQFkP5BB9ugIW9lUo5K/OqMHkYH5loswqyDjHEyFkgYN3kVPYSCq4/hkZVgaSqlsMZ7RFWMMuFCh
w7ul51cXZo8jQNVtnfgztik5KlQHvW5wkioIfJZ9T+KUCX/tRq0HewFWR6w0D/SP4ZPzksagCckQ
owGmW9OSZo/ASaR/Oj6sjyKH5a1lvlxkUvpuKAmDNgNPo7giGql2cGmpo4QhqOrDOuVcUVTtWinL
gzKlw10jaHGUYdNtK4PpijQK/6KqDUzzqWED6wvb6zg1WuLSRPsCwNw+mEOkXOFKgqXaG6RSg99/
ClhqDuAFYjcaYkCuPFXihtIWYkYewKpz8vYOOttn10PpD5rOWTAymy5EcNcma4LsoiUHIH4R0h2f
KWE71hjKn0IxmmXf1gyRm8JaBSjTXeELY6E1BQc/jK6xGwZBzPeznSeZm1jLDdgIb5NnveIp6h98
keW7xlCA9KvpmIc7Zh4QhYxSgyJvB435FZCdvSMalWWIcPZVojKCLgoPQYWGQ5XUjDq/qhvxYeq6
sgeNNyySqRPI1PCz8XqFsAY6Xv+JYAX4EOZLZlrNVk9yGiiW1CgAKwziuc4IMotomeAs/uWo46OF
FYcSawTQRy7tylESZWO1pNTF6QDiLqNmRagFvCjO82VFgsDaxN+9sKqmBnEwHelidOgM0ZIwizav
9Q6/WWgxCYxKWP5hqgbbUHr+1i6z6jYQtnXHl9IXpsXTGdrIiur+BYoYbjWJzVqlllrQ5AXuQeDo
qo9T+diGRbgam0R/aQIhrpwoFuGiJITqi4BWwsNYSg+dRJSTNDWUH9V7xDqFfCJQyJETAGMaCSaN
QF+xrZ3Od7HLvk1V3K2A1ODGtnWWTxSx68ixPPxgxdsAyuuB1hPkGSLBAJRWANYkP/FINPVtZgUP
U9SToKio4JR0O8dVjmKUpiSvk9l+9iStLQstLrZBW0nWH349NSB3JR+N+tboMuVQGbl1gHUcXFky
mdZpbMerCUIxDd2Cr6HN537l2SG49Tq2BgrWJqto+kmaF77H22m8s7l8Em0CpwqVxFKOmN4bZcBu
1RuOa85aIj8MLTbQmfhu2u11iAPxwsrY8QgTJgFCMwNyLUS58lXnlclyuVbajNdSMerXqaM9iaiY
Mqvu10Lm6RXFYUegFIwrvfKCBcfGHP6gUW28tI1nvAhng6kw4+cJE/k6y4j8FaORrjjQECagjljS
iyaJtk0ODN23xBeoDuR3xTQti9KAPSftr6JQS9jISbxnyTUuERdlrmx6FFO+r1e3JTnRnOCTBv8a
eYcLHSvK2sZ1SyKZV68LPH0LPUrfUPYGvLbVRzBAiAFRoOl7M+PpbyftfbblLwK1oE0H7JmqmlyG
z9gjbyavDe2apLpyBeaanpzsdLdtZgBoZF9YE9BeHSnt3rFZFOhrtaQTxaQ9m4ApGI93C10JlF8J
7PVjp2vBsar17NKJbesJkyD9Kc6lC25uQSAkoAKQL8ZWWvXo4hjVVw0hfitpwmBURdS4it8KEFZ5
nT43jekdAAhW24A4v62n1cENWMXazQj22wz8LMs26sVB7/hpfNMnHFktjVXew8BKvWja5JEjDgJ8
waoaNJyVOph2x9Hyze+Mj8qv11M2vSpBa9GQLQZz1/QyWCNOhRNF1bbWaggLdaH0W8Z0ILDsgJ8j
6UkUCaW56we5tYvwvsQsjIiubleJbDiXqUG0Y25eXjkgy/eC1u1hAlbKzlJp8qtLrOLZtJsnr0iC
gwa4axPXUIyGMPrw66Hn49MQltMczec1LU7RkFx61TcHl6kojaqSY4G0YvUaODzvtwGtYPQddZXm
erPl5dTXhJBILHCi2CvVkN0JL7Kehsl+44DL86Ky3uChbNa5BbppUDJ7J40yZy0ps3ui52tXgKDm
7E4+kRYr4XMnrOaCyE3gvKHSrYJ2KJfKRLJkVCS48VKleJjChjgE+hIA3s3G8+74MTQOf0nhEHMJ
XcHSCoDJJtpArTaN53Eyur3BggFmcBDwmiu1f2Crk3NzV+xQY6jXQUFrQlhetx07ayYvxgBhUiyd
kYTgkhacAwx68R9YlQIHPFmZvgc+9JSsTdIv+q4IxuyKBXlsB/PSJvzolhRm66imRMAPEi19BIXE
NbI6pQbBvo8VDm6D5MG+rgYlcX1ryGleNNXS9saBkrTpjMvWpBU3CdiDJIE+YQpFNTCUnzgN+y3x
O0BShr5BPqGiuF4zt4De0xfZWtf04FJUeQ9f05pQbEFDr7DdPJqjfGK4plKuFS9GHNQQBUpO/yBo
mp0sEYIqJLMKz2s/9NTRfFq5I8eQqCmave3AksrwkuClaqonkQrANlVaux1GZJE9zey9vr4TuWRn
aDLjy2bNv7DS/hlFZ7EnYmeR1fGCBqDyHKaIkgef1B2aB81yqDoOliS4rMAYs/xS/T5HFnArkWLt
bRsruus0cthNuk5sh5m19qIs2PaFJijX0YqQm5Lua5MBLG+cESCObM18IUTrHApHK56Niah14Oi1
WI8yfGidgBOK3j8HxQzplty/JRuAvLPpF4A9bpPQxbQxdZs0TWWz1lPdW6iRd1sEfX8ZEM4ZrWhG
l/VDiNK6XUdN1TzoQrZLtQ4dgEg1AQVloKt7qKP2boDZ+uhVau3y1jKhNGtv5490jIUT/PKYZS8z
2yenhCi4jYddfsvxxtvhJNFcI/KJJs4J7Zla8iYVv042UdvTvnO6fCbVGm5pF2+pmr3FeaotgYbi
Rjcs2muHjrNktUq89iaxwUa2Nphq4lUizkyBWJVQm+jtxm+txqrYFSm57lIyTlFby3ss1TGnlB6c
cksCxcqJXmie5d5FlrWWfgl2eg5R7Zow3FSMiK8mrK0IomS4QXJHfjHUHII+K0gqqQah31TMjymG
25thmML6nr97iT+3JH9Vj2l0MMu1djd/ARTRbp6vTfMgIZ6B5weSJYd0N7GJLKLJuCtLABG5R0KL
ppfaxtSA2DaMkyBIOT21b+GxKLJKjEXb7C2k7pPfKYsxih9wcTCrw/e9jhLbuCVN6m0U2mGM4/uJ
932jInYkjYSGfAL9nfCzS9mPGolBlLy1Gn7CVsbYYx2s7ibFrGhAoqTTKVKTwj1NvKeJYuxSpAx5
ltaoBF+F7Nv7yLTrFw2GnOuMkAWwPmsT27sdyVWUNt3RUvVpb4vwxdbrX36hgnFP4C00WkcfzFIA
tA95xQ+chUtHFqwwOeiFhQQxd90Wan+QOaA1+sL9Ig8VwjQVutFZSHeizXKf1m9Tkb/M0RSSEjMS
Heim3oGrh4jQL5KMmJ9Eo61PxyhhvMEiPHK3lrIHEdUVoiO5oA3X8LXQMNcpuSljFgBcpWFDOAib
mrTa+3pgmFKGgXUghuGZ5VxsLOYdS514gGsjtSPXQzyzzNAom7z4OKMXKvIMdIH0gBZS531W4H3S
B2LvWSRpV3+mFmclPbbzVV5TqwEfICOq9z8HawhWJGVN2Yohx1PJArRkvAKRyhtecRNFC51OEaMY
lZIEmPNaKJKTYVgM6oem1PWhaMBBRKTjLHx6OYuqI9iWRlRPXVrkR33Mm9soDJCDdzBebi2RZpTG
U1Eux6x/0Vmn3ARK+BK20StJ4sxjhVmOtGtbCSw7kq/Ct7VLpjb5pcFawgcx3nJOxIfIN0eYsAZ0
Z4NuBs22AKOLxsQ29WIO6Mmz6vvlFjuUs6fx/NYEbc+fjegORlk52+Zrb3STpmvuSkelY+vFFZwy
uJNhQkiyYfkB4TR+e52l1WtqT2IlSwdtYsRWTR2XLGL4sx2oXasaGcG0jzLFDgU3M71U2iotDqmI
00uVOZKF9LwZIPN20Tru+IEUvPqrzFfTK31IxHVBJx8YX0atqLbNQ48jydUjZYAxX8wpD+JXDtQD
Ezvu9tYwov1kOfHeVOdyu+K3YKbKEVr45br048CtnKZZV51VbRnXkHJVZsGamgOORO4Ilr5MXTg0
110vMp60LPmF/svmra6D1RR6Ykv6lrF1BkH95jWDvWZQOd52OhKwxur1HfiIYdXXdXqRDxWgztqe
sJrhz4XQzj3RfYcQM5NHUZrDpTI59sHy+TeIAX7Ja1iJQ6wxDVAFqep1RYQL2eRLzr0smjSZjoFW
BZWremYF6VON/csKLDqTGUssGLN366T2blhNJOlVnrY3tSTedo0MtzOtl8MNGYpa5HBAIC1kFQ9A
pxHLF8t+pJEFDAqdp4EAASl/xfSR5A5AegrjDoT8A83cdePTGlcxi70ISiGmGn68HLSyPgyYXg6q
EYrXmGyqBWB1GjIVHDKoqfnWll1y1KjINn7UHmOiUjeRWZJHIRPtsolmHbfUOzcwk+mAolruTdMo
dvJ/ODqv5UaRKAw/EVXEBm6FUJYlOds3lMeBnKEbePr9tHdbW7OzsgXd5/xRw/xQexHVYl3afSZp
2oQxZTqBzexJuXtpcqNw9FNOkVNZo8snS0LEEKDSH+ki6IjaHfrQqRaOj8RA6W04FLIBCHYrf6bW
yc+XZef7sQiltJOtKhTU8vK2tLLb0RxSh660x0fO5xmaCOtohqd3ZxlRemrMrjkSkEICpCXbG5Ci
B5s1j4x1CyxsG2eXvlNPNqPmTpss0LBBsyn6u7PStv7l+F1/nm3cFpU7iH0/m/NTI0dgJmaKwGWO
qcgxw0ZYXrpEeKHmq5+UoI73WFXUv8/3OAeRcxI0Kv4p5Sw2uZdG7Msqh8zW+Q/kPb6wUvaNFSL+
Ghyr2lI1RxfSPWLJjtssyDNXPiAnJoJfb3WusKhF1hX7B9qm/AO3sLmP86xBXVGSS9PkVBZwEy99
Pm8BVbs1U31LgXOjzpVR5jvX88b7ZKgF9PcwHI/avDO0pkLPIJiI55rYawWKKjLnpWhGfwu/0x0a
0d873lqdfVfiyxAD6Z6RT4JKHQVaqqaHZopr0rnv8eCWX1Mg5P9RMfndsYXAS387yC32wtOKN2XZ
+U3Oswr0Lh5DTID2hdpXO8wllK7pxNUh83PnQERcus3K/CWz3YLV09CPvWNO/AIGsleqnBAV6Bq4
JmRuQqGyg7qa96YTxW95PP9UQ/uByyYJDC79oKz7dAN1qm9cnfHJ1qhRuRcLoHFx9UscoWL23bzf
1M5iriioMdcpZ8+5Kvpklc8zxLiYXmRd9FvNTwpCmCEClIhKkrIN7ZXM3D3izIe5NtINXMADPZfe
ZpHOpzSHZO3MXK6ewSNOSF1y8vlWt2xmxoNP9uANOWse2BN4nOuTjR6NhffDjGaQROrWkEU5kUGa
1+3nnnQZa3Y+O+a5HZJTZCR+RAL0OFmrim14k9BTyqtgfXoZ7B4K2JbA2fs21urvi63Sk19F44E1
BpMDJHjKRaspRGngASky/MCwKx6XJrNulLflZ6Mh+nNJ8AwtSdKGhKfQ3lh3xsW8EwZ+xT5oI5hb
OYLOQ1zi5U3EwiOvQb0pMNIND1myBukivMjond0S+dDuQrP/IozT9xeB/54tI4j8jDhwV/txhO6S
hNl8+BORLokax3POYb3LNH6c2ALzaXr7FQFBcvcpLbuFPttALOXNU8vwJvhoa/AovnHdjI4afYzr
fEg+0O+Q1Gw7z6ZM3bURJ+rZq12Xn4KMYScHTiJ9adg3g7tserJ6vEG+1hFMYqZobTK6MV1JhJdr
2I4o8DpZhn5iDHtzLIbrqEfDts/T6pnQMWtN6Y0ZGLFDASJJf1UQtUp8Oqbe76Q3W+8xsSMvWuPF
pHPWtBtClnhYxApQPORBQc86FXoJ8ODcMgWRLExwfCPGW2dVy6OUEs8R8BP1COMqQfZ4tkTbf1Fa
Vp1Aomy4fTd6JiSJd7dVJF3GFVBsSiIOXSUDC2enf+e9x5aDm+rfMkTte2F4y25KMndjJRaAIrxj
rdlBjd/aJH+FGf13qNVbosXPNINRpXEX5kwFCCBhPR6yNKFevZj/A5mKddj20IesROP6Hlh2cTLV
/dOHVr4aOttOxoZLcvc8hiwnOVgtF2vvafoDC2JMmP/oBmOuyLMlz2Ttu6MRxj6qgymqYhK6hPls
jNav7vgZkn86hyfTygLDaKObjxNq1Tu1ccuYx1aDgLqg7YGuHZNBBz0qKcwQFTvDamDxNZldrEjJ
gHJAUjLKLhtXkjz2d/RP5iaV7ovXC/PRshtzx7aFLEfkLSd8w9XiOdEpytplM6syo9olekoJGj3C
FpYvg4Oeopq94mSIA3KojiBVLXujvMMNmtqlabRm47E9pGRQE/qjlX+ingXBuUXDhQkg6HhbdfDm
lDiiHMpfvWblxkBHBIV4bqtvaWQP0TKTX3ylFpu0BN08gsxQz8yoEv8QFc9dCdpbkD13Z/S98zi/
IG7cOKLb2eKZ5l0tfc46uD3nqTGOjgMAeYmTgzddaLXj/bq0aYSt9re1kQa0jHcn6i4iekf8smLx
sakperdpabI0fsm7pdiJ8sd3byxcq1RnZ+hPIJDGwhKkHwcwz2oM0467hWgjvrOvyr3V+ovFNlVd
knTbu8B6zn6u6fIpfku1K0Cfei0wewiq+jQDJ6V7Y7reSecRerGQQ5Ch+Mq54brhj+wsRoXfXluT
7d2Np6n8GXFHmtHDEn8bZUdnFe03fn6tkm4T18+x/a61J6PJ9g6MtbBvbutvuPxOdXQX19Rhw++f
aOc1TaFHfdxM/c8McuHk6BvZqHT1OgNJ9XGoJBIDViKLuQtIu1A7IzvY89FLIFrtgs76nV7cqua5
4gXqWLHP3gDCT7KnHIp1Y9Fo7gXe4K1r+XP/7kTyx3pJJSie54W2jNDxLnX3pnNsxk1+yM2tMo5U
+OzLgoxT1mfOh1H/zhKKIJGnGgQuzwTfqacoxtQ0kuw7/XAOrUoSFEdAOLs5dIrrh4j8nLwBvXqt
xV6AQdBtuUojtWqtQ4LQiOeG62TNp86TTWtcNQpu7Y+4vhbGfkh+7hnw2I4C5fALPGsmLVBnv7yz
Xx+gK8q9+UTo9A5d7d+28TxPr5ijVvAbvX2OvG0DjYXwXUOLM2wz5DOlEw7GTwGPWnK5kkqeLhq1
Y+c6ekhtCq+QauVnj+tcUDhl93q7qVl0ichH+lXWWgdvK+2XRDrVHlj3y8zN/IFwzNBdWKvys6LA
2aM5jxls6CaUUPbVc7SgtKhTLujU5egh+lycIrM9JqRHGsWucKuVojGNODbaFqjeIXcI1S6sUpmv
3els0Q1lc/D5L7Ll/PXh1QoQ1Ghlyxcixtcww0HLUJjl2xQ2WeE3Q8m6m+MUg+PTBNFWngU1OBOr
vdO/ZwR+E2oDv+tZ55wwJT8nymy4ONOL7j+20TZDf7k0fwCTW6171ZdH03+Ju+1S/ClaImCu6ta4
G9J3uswQo23v9SOmQ8T8/JG2LykVjFLfRfG0F0oPcvKh2hovrU+YPmg9MwPUwX5GeWOjfvOpF+iq
p9547S2mTG3HiLuvzXvnBf0e6a9NWUEBq1LzmUAYVo2sVqX4Nwm+vuy08G2N6b6JAXPmKHCqAiRJ
uyIsWpPzODnkd/g/tOhxCV9d8YP2L4hRx95N2gZI+2JuR0KyMg7dGSZ+fxdB2rTVJWd/NhhMOBZ5
BtiW1lpRhWmvvUrUZ+TvrrzoljtXall2ufVpInefK/KDkTXEzWctY+RZzyQK3i/E6b7729a60FAC
NCuf0pisYDAtDTQqz7TH6qyINE1U89mm9NHCNDFFb46PLCOJDhGpyG60GtIfV6PzxAq17NjS9eU5
mO/k1SCYT3Yw4TBFTK6c/u2a3vZjR+3VTGdh4qxj67WqaSjnNzKx9yAIqAWxSRvYTr6wZxH34B0P
pAvbmHpj73Mw7yrU6SGfh3WpRf962awBlWmVOot5r5Vvo/p29N1cbg1mp5xES/+rdq5YhIOUMODc
InZUHDoWxMrZVpQ5Kaq1cgNf8I3bNSVg0AkKpQWT+71w5qr2u8ufXefElrFymo94/EBOFjqoBlAw
oLh8WDLE7Tulnb1ph+d88HgfriNFWuW7Vn+AV60bm+XW/dL6p/jeopZuynJrZq+9/HarZjujsEVs
gLyNiFIWIOSFlTYeSP3myCbZo/yy46vbEyJa7yFm8Pk/9c3b7B1Lehj+9zHTxMMWyF+MiFH+a5zr
vd7Q13aOeCymP1iPuv9BXrsjbJzFuVzp5k850+Xob+f2lLVcoZziA1nWLipFK9su5fPoIYtdLsK5
crttGKsDUg+ivxas5I8kYlqBfweyc+LXTN70+b1EG2IMR41RK3b9gf4tO0eekXIiCSKUMxRMIe1U
w6GgZWnLtz8QKlpTzG6J5NhaxVXhm+KLTzZMMYFQN6kQDo6gg+WD4YM9ZrjUXlNFW6fz7U6/PbKT
jEBwZyLDeaGQg6+EhyGYs18NwsGjhGlAWq0Se42AdHa0LbAiVSJvyMpCES0P1ANtl0lcImqzIbRD
I8e9jtypEOPHbFibPt6X3jtMARt1sSmdtyT6FQ8DwS56ueu/vH07XETDvziyMq9kuR2g4hYZ71Wy
F/QfNCQxJ8vpLuaR84vFqZqXnBn3A8L+KbmnqAgnuuvqlrjG6IarHz06NpqcL/mDQ8ynHpBcvCov
1oKCZc4Wz8CXs3zEzlM/njL/l36EQh7i6UTP4EoM5/ubBhXNS7T3mbvNh7R5jEyYeMcNaUnjb/ut
i3Bm1gMkUf0/HygM+oSrpwu6e4R1+pXl5wbRAYEIiwhH701zHkzzMhv7rmej1Xf25G4k14blHQwN
JqLf2NmDgB1Ryw1tKrL0h7l7nNWXa/DEfBTpp5bQAu+hp6fUp9HOY7uG9g8J0Ax0+aHc41JfCZas
YQSb5KRSWjG/AH20atoROVq2z7qF8vJLd4/CfozUCy1DdbxfnE2XHEtiw5YtLvbALh98INlaXYrs
aiO0TYfPIh14CI6O9yKd7cQtlsZYWF4c8znOrqM86TEV8sikhvdMHAiLGBePeSVMsa7yhJKe+uib
NJGSFbQR0uF9fF+Miz+G7HNrZ/jmPoLkJrZQcMv9TiLfWNXJo77YKWhI0IuwIyeVdd8ebklOtqdJ
7G9mrwx9I1rMM+iiIi5n/V4edi7py4rr/eg+Zro6SfMzHqNtYfqA1DSMdQ/sNYFwO7afaiXhLiZ9
i92QWsUmZFhnbAa1Zg/QhE5RMstJ8kARycrlAvaqR7zQCFBf6MfmtMsOEyn3Rf+dIpouKxLYq31p
/CbSXbXmW8YBYOoZztAsAI0uGeMnaMRY/Y5zstbSGXPvfMn6knwQ4FuDa44f3+hfibjrG7Uf/St+
CkaCeLPQqTYzcUxu6BIA24gnUxSbVPWPY0za/2JzysTrLvqYHDT76iVqzkXkBFpLUReI1eL8yb5c
LwlWma8oIbsEWWfGeVCDXXbaOtUvve9cFz8/DU28UTY3VlyuIg2dNL90RUuwbyJQFJx4o/nSFjzN
dUEQffxtW3BV2W8rK1gIFPvoaLgRKYcfDxK7G5w2Zy4Z/SDNFX9lhagloqDXBUPKuicp36lkE8OF
RHtUF5zY0aarfiyYdaJT4Tr/ai8Uo701oogQ5Yx9vN1T0LyRxk/bdqvIp0DwnuAzlt2+AfvU8eas
kFb2vvauZdO+rsY9GpM7wh//dRHd0jsDdZvmpat54iJLnmeTGN26C8H/TgPG5K27OKjp/xqP3s3u
dRDWq5m3X4suVgVt1Lb105Z/ieMeHSouYkI5yuJddSl7Ono3+D9I5kVS93dtNC7e5DX1XxLTCMcO
Xe/yb0IQEj1X85/f0hSG2cb4GEmIHfnEyc5e9vea7ZldsRCfMQ2s3Tpb9J105WkUz6rdiJRZhWCa
TFsZcMFsPHr3Q/fk2H451q2t754xWJpjW28K4zK65AHvHdegk2KNCSNENhEMzIiiSrcjBZoKVZ+p
34buONrHDj5cJD+l5QQT2PGg7U040gY8NzNeXPcsNWOL6nOls0uRPUFWMt88ZhUkAUF638jAb8bX
iZIaMVKnWtwm74dasH8LxRh2aZMg+1BbzyhWV2k9Af/8csbb0UOnHQ13X2bbMafgk88GX+4sj77z
N9LGDPxfdJsyeVNuROgopxEupIPGUwRVQF/JCebZcn6ruEEm+gxPkqJzQ19GhEtW/OnTWW+fHYSq
1cnIeDhxEMb6g2jQe+26e+uJd2x6dh/nJMs/S4h1TDtJB2yVPosRnoliiKa9RuIlV04g54ehjeD5
GcveDCRfM4khLgg7Sx8PQB+dXcKV6+qplK9a++R1j2reyu5Gh2QACAx4fnAK/kBz7foPkw3G9o99
qu9rMI18ZgLCgVgWr7TpXqb0odGOeAXpT38s3GMp3jNi3Zd5CFxBVyttWwm5xFTeLQaMPL48C4y1
RDyZMNfp2Z9EfNqMu7g5Z5RcpjVrLrd3Vf349GPQbr5NjS0ViJZJlzuB1PG8bjOKGONmN6avsqY/
S++grb9T9eUP/ITIDTTrvTL/tZ3cJta8tvQ9VQ+IuXiOF2+8jRo1wQS2ihqlBunaQ1eFCbqChQ4g
0WK/sGm3ytU/G0XfrOdkL40nTF0HQIdohcfvla6QYOGkRlSdHyIfiF/zHnASBktenYp6hinH/gjq
Q4tLOoem7A89oV78PtyOpSe/t2V1V4sYmNHQ/iK7DcsIz39rB3ms/3kdWiRzConG/vBjvENAshXd
77KstigqDu4w7waKZfS7oIkiMPTxA8HsuamjkF6+jci8dKQcEQfOCuZvrX6gKf1eASLXbWXv2pmX
3Z3V3qvj93Gq321b2/mLDD2hn+qaqtRmCQDFVmIursCaoSWnA1D/h8OAKHx5UFZ2o+RwrdS8SRua
xU23JvJJkKqn7wdPO5V5fEwsbVPB+68gNX47TWzGcnqMZx0KH6ZKmcHi9Puetyb1PS5x6wPJC7ME
FTXcxt0qzbWAHJ+nxLLWRqefK6v9nHJPhGZNloBf+AeDCxexd6CP1qrVrHAh0TwgBxp3399c3ob+
SdiSERlxsunft7niHV7oqtJ8Y0zYBdz5sCzxDhnctfAhiCx/W3UGFCWdN0Z/rkp4vQp6fux2UxRd
zVSSxkIW27j0D+NSHmlZWOfQeZFOiRIYMx3HR48DehUv0RUp4Xki4qeKnTezGVaSS3PITYx+CHLM
+Ig7iXqT7MUgMGsyl5d+6UOfP6MjixznOPCnjGbcctVSubjMC8ocCnZiH2XFstUc49TX5c7qeU/R
UqpEBJ3nhnCWH63m7fJanTtjCmpHvfRU2EFn0rc838M0dWMnuukRUPJNyfFg59GaIjQaIGn1JTmF
tee+16qa2a4HnafPx5trJLz2RR9/xsghVUXbpdwnie6EDlwzpXVgRfoGOftNc7iCBW/vMC/HpGB6
z7HADcK4WroMxf8FTIT52f0aWVmQJN2u7QcKp4btqE8UDiG0hdqjj3bvmvVa4P6z8vv7w2fnYkbP
/OvTWKcM99Aby5oMpwdRM7FJUz1JQKTBbTaxBiang/xMzrQuwOKBpn712X9MyTIKHEnXOTPcb1fz
fXuIiRyuKLS1rYnazGKEpHaZAm6b8l7iY5HVoPpQQ7bPVbH2u2Kv6xXmzmzbTtUHdHJBaXkS89No
m66DkbmLDc2KpH3KdtaumsgIjDbwxXY44sdPspik+5q6s4jbQLCXmiI95p6iSSjeRnKiptzXkBO1
YTE1xzrmLPeWFxvJqxwYiFtS+ymlgwWT90piHzRQ17sjyqJ9PhOgi5Mv8hMWErro62WPZmhkraMz
V1hP1N4hn5oudDwVqwwPQtnFby0PLxUJZOKMt8pyCfCzy2ajGdmTNbzmki2vxyxvCIyB/Do5Mtrm
yRnyj2wWiACplHeq3VTGVEUwWY0NYx1+UJSPFWqzcj3BLUVGceogxZqBI5nph8cj4/5ox+YyI5fs
E14Kowo89A8oV3FzIwFfOOWjlJYy3oSmZcBgwXG65FBFwyqLmnVVQ2pjb6BSDi0kqfU1FxGhZ+it
geibMOm8nQnASpBjmMkpzAd3ZebWloaItelUD4yZB0y+bFoMxYMWxCRqeSam9k7gF8Jo6eKBTCvw
MJsiUGgCVAZZHTgFpqyhPfiZXNX3nS2htrg0+p3N1NuN5R/1EdTLWcu7oWDd5HyWbIYLsGzjInf2
yO9FYuwN5HdXnJgC/1A15iB7JiY/0uTPpu8hsG1BV+pjz0LY10VgaGrDybC30NPNfbc2EeX5qnht
xuwwTpkeIJS9LElEGZtdPtYO+kTkE2yGuNcyu3rvcaSxr0G3WIhhM0M/txLI3OOD0snCHxlgaRnJ
7j3YyRZrVqgyCOCFbxFgFI/SOoqmgFCyjRW5q1F4yAgoUSwENjL6eRWacBdgPm8sMBPsqHyfM+Km
VGVqhcSLL+feu75EYUNwV7GoMhCaA66RlWvqP7ZNp3Pt4h5KvDVarSCe7vt6G1hVddI9TMYGJ0vd
V8iUTDq4xY+FtSSYcztIbJh/3UMyzVWqU+lXCFz8ff9bM4g3fF5tUXyhzXESXRgtemgB7zWGdTYg
AFo8G6tYkicad+axspdnK7N2yLq3dK48kfR5gxw+N/xy5CS2oxZOfg0mmqldQpd0PIgtjqk1XrIQ
fu6mD4yq0JEe7kDiOW5uqX00CnGoBwFo6AsLBzYMkUAg+2vacgObGS4ZtUffYn1T1X5gYqe8kuJI
ZyLSlbr5vsPpbLpbf/p3t9bIhh8N90OPOJemb1muB4HZgX9rkLuQDozCdrwgere/Z+K7UNp/8exx
wGIdtpEdD+7wXqBxtIrsogDohimBG64wecXHtGu3ePkheoZATPnFtuu9MWKJq+XWFNkj1m/wUEha
+Pu9Lsy9Yft/rUjp5s0x3yTVU03q6J1pt3QfTIaXYvKH/QhrXkb2tTaGNe55PmVf0i6KztDiQHLc
91kDiB9694HZ40MhIgwirb0V4zRBDvEXVib0kv+WN9FpGbGoqQE9ZRI/+9V0HooR9yCqf6ch+nac
7+4jWW+BmKE1UqyCdMymGRQDl4ONORHF9Z1Q0YgRwOU4qZrK1/nDzKix9iRqHrIXmLZ1TAppMTJC
D/qBpg+ogKghjcFByN3Bs4bJMFEGhmQtYkk1/WV3F23Obn+mU3pLrNHRHedxB9H2403Wxkmz0wTK
iPMkbGLxpsdyM0ad/aBUDXzokW5R++w03tqFWo4ElT+SrEy39dbxfXUsZ3Z5fKk664To+oe2iNjA
jZPVpH+15f363nLuyP5sqLOz7Z65sDqoLg+pBCURLDk4cbG7y2CYedezhxTtDgKBKQmAGMPswEym
ZWU5MQ2jAPC1xo3tAeQCUMb3y1AzTXzxqMy6GdURrdhtnjDK0aeXCSI0yjYO0TZsJpOK7obGSNj7
jSygX3u85NXU1Xs7sQOTMIV2chi6beAV0hIWC0x8kFu3qFBXjmjNs8ouw5FsmEdtxpqfYaV7qBtB
zihhzaxJ+s3nBW2KsqOw1rvTRNK8GV7deBtKSodtmSZYOqnl/c5675/e6f6D7rRwEAbhZK+LBY1l
Oqe+z9zupUb+8UaKTrFVWLfWyhnRRAtkQhZ5p7vIpYZm1dY53fZWcakF+i8EROTQbqMkrk72SEgg
FgaNbcd5H6XdHimN+V7yftziL0zxi1eCjqQup5QwiS6EX+PxjJeEZ9pKTJR4AHkmQRW699o0nflu
zLF3Ne25zINx6sytDaYdaB51qUYF4pDLKDtI0zk0PmEYdoeXejGV8X+15Q6DS3luyQLZ9gsUpYn/
cgcfO4Rt7iJd6lHrTQJb8YAfEg1RhQ3eyftzaf6Sxo++NqMexvJc84u+UORaEjF83AxwfVkcHfqU
pb7Mxwk/qm9CPWGkfkSSluxp/EW2ZEZpCxrbZs91CUwn8IQn69QHOqa7gFgXE4vOLSOAwyO9JFZX
1aTutygdQkrmEcTTo2I2lxQdG44dUULUawiw1fwE97+JY3oy3dkl3KGnpWigpARASqry2zOWZUM2
ebnWC4I7cCR9jZOmYtRRPbiOJGYA++Q6KxxE70xTPSfnnNzcZaj/8mVgvU3rigXUNoWP+tolYgS7
sDk/56glQjXqT+Wkfhq9yw6VY5xLp4i2tifhyMkceSPihqt28PAYO2SrXP20cbeOMfibpVPGO/yz
/4wseXol+YVIe2oseB9meez6Tm5iOo2Oui/Gl6E3YYH9ctmzQuLlQZh14zGxrxX5A2Gtm+2Pjkhy
2y6T3FWwpmQlipTXJItgdrrYYjpXlvbjiqrYGzlG3DFlpcBK8P8TX5FEwYmWZy2e5Vbn/9eo71wn
BcWfiC62Zusp9Vpz6ygkJIwtTa4dkKvo4NI9WLUTl5xPBngwUGDxinf2LvhcKmfjp2V6Qhhjrmnu
GQ8NZlRGsWqY9tIs0X2IcXyRk8SN4XvAf7pfv9BGyGQqNY7nHDuLvioyu9vaGZ531Iu9jSbEGbb1
neFplO/+89OuCO+mL1IAZIsZMScQVfRMZEXjTGAYMcN0mniBQVkqWC0nT0WU1RP/C04mE/K71svx
wRz1mLNzutPQIsZZB6aw7WX6SyJ1iqZZgQhVuY9BoYX6StqSf1oaCiCLmk9jWL1HKCxtp0U5c9v2
ZDzMCUpbDyQ0y8b5olFvloKdH8ZUXVKDcjk7JYQ7cxkqXL/ZNXX+bUXLc5lPeFfOMhVXLyEZDjcm
QRz+NKP1Q1uzi7uaU9xsnjJGKMqKEk5RWtTVxYmc6pZPlsddRGUCy6gd7ak6vadJGM6LNo0AmhSQ
bpyI33Qe+fhBejFfB7ekt6uWHkJd0IX1ZNI07LO9joy+7/ls1HgsTblXL4QHJHLDR+/2ab+0vPlA
rwyDY70uKf+iVraIfyw//mQ0Wc7GVNXvBZiQPb/ERQPWHa0S4jQi4gxwl8cBblPOtjKK/jq9LR71
0Yt+h1kYMXx4lO7dyLtEXH9PStnd0dYQFpYaHWKkvvkcJffzoliMcHLSoI+2s8U0a3uYT4uul3vH
NiD1Y6rF1ww8mRPoifINQphHMYZ9VxBjgM+12VmYiAICckFX53iGHMlavcN8C8qaTSZqRzArGvfi
ZMPXGu81SsapiuJOtjKDB3DRDOeoSHNA98SScCq697J732AaWauowutrox82Gc0WL4KblaQxa4J2
r3zQmJdFu7xrC0y3rTSLZ8L5nCeelsFMQ0mCEmpY9hUSnNGQJBpK9g50q7H6T3UPJClF3QdtZ0fb
XutscJ+s3YxzT2xI60VMG8oomboRXg2pgWWlLJjqME4wn+PpI3JcJ8cqiQQ2XCQ/vPl6vkEXyzs0
ljiIoLlXnZlyD9GIixqawmeS5xFo3rOWYs39WrA7rAt9pAM8p4aDAc4HoIrwgYxDUQVNOpNOdBcG
Rj7xKqjt2qBPuhjdgrjF2EXiIGmQS4zdEK3AtbKaYqoo6tZyac6NGn518nrlo2AgQ4EQZddOWcW+
72w4IhxKNiA6zWlpPxEjr/nRS6yZ6q/kKicGzDL/0Wb4A4zlh40qWa+Y9vPAj2D+/FgepPsPFS/6
grI1GzIPTA2RLQHF3OjlW9U65g13w/hOCBDO27tkXnnm5zDUmRWmhTIY/AbSyGKSzvaQBsPeW1Dc
2ES3Xtu7/jEzAalcdpvQHfJyU8TcwriyMCnbvX9tCxMtY28ci3zqL3gEGlSWaQtoIzQcNk3x7i3F
d6x5zReb64g6Kc4b3n8mE9lRIhtADuDh97IkPxNU0MHKNh5e+j6/NIv4i8b0Pts60zcy359mRgY1
te7FF9p0jpIINy99pG3g6q0cQlLu7JhsBtHzgOCxAqYC2J8mcWfMfU3fWXVmfEVTRBuiiImVnv3y
ioHSOZUj4Q0r5asEDhRj82uJHDbE7w92QIOxdjYTJJCeojZ7cFwoYrwSQaaTV3Cqhcj8Wxr78NU2
5YdzLAD5NXgSQS5LPPkf7YByk6AKsXGc9BKDbLejEcTmezSwSgC0RHUCPUAV6S+lmI+dox5bewQg
bOTVUtqp6vL2NYqcDNlDCygwSuvZQnwNC9LLn9LsdXhj+0UNFFdXbvlK90BytpN4fHHYQdjjJ8Ba
C4M6JdO3uakfMVY9Fx7uKRvDJPc4x+lqadu3IZvEQ5kx/dlCI8koJVQnt2v10VoIVL8x4zwv+APL
i94Ur218N4nNLpRWpTSDKhEGo3tKUhm04wI54HFleKATq1IOf0VV/up2VgFIIRESDjR0SwYVL0wW
jzJoLI0cBp3HNNoaKfW3lMDaqPnpeFqpAe+0ZCYN2lartiIdP01Zkmze5955HuJ70YKPgMHOCG7r
EsDDmQ0pIKiL1LTeMnejVaPdT6VfG+spKy0DntU2CNTP+j/qwcuwyJluigXtdbG43ylo3Kaq04+m
qbCTzCw/TaEtq4yMlmCc3RYAYYHv8Ii8CKs5Kb+bUi+/iEi767lzkMnQ7mDN3NhFgy/shoPbnGEg
rdFtHg0zM9js9aRdyFfLnoE02Dq5xpAk9LTZpnUi252mfGfejF1u0/zpTcaeckTF2x8Z6A27OSJQ
J0Yr/sr+IfZd0xAuMRioB4XKvY1DwjjghK6T8EgZ7tWI1fhd8GrnoeZpb2oW/8octpfcuGpD1jZp
Ua50fqVVjHVQmeqiZC9f+VsQQIsejVSa3JMEyF9lReyfoXCfdQyS6yLSXOxI5rBpC6h8xu4Eh4P+
aiUUlewQj9h0f3q/0uOWYNlxQ1myPW9a8pj2lrNg/y28ubz0M/hb6/o9f8hhe7Lgxil3yc5J/h9p
Z9IbuXJl4b/S8LoJBBlBMrjoTc7KTA0plYaqDaFSqTjPM399f7SBRj25oEL7eWEYfnZSmSQjbtx7
zneay1xj7qOYs6jMkkpdMviBjFwnwayU4mmV5B3uf9wYjKC4J6Q0ZpuoaV16KNXj5Az6YhBOsuvD
Pjv5TmdtqWwqep2A5bUNQn/lqtAjUNar35OFy4b0hIqxd427DqTUD9hY47lVqj9Jq6mvglH7G1o/
tCm91j04alYbIxMtZxHRnXnFinWqeNbAYg0HB2HSde851VWkI32V1oSuahVjXR3agraZqRh0jPlt
PbC0ZD0NNlqVcmkaYziqQZLQzjOQeS4Lh98H/QtEG2eduJ19U+RW9TURTXOsai+5NGPsX1uyj5+F
S3atNRjdekiiaddPCXMnkFZHl3kG1WGnQvwn9XRUtngjrBnhjtQrUcBWz2LPuOoxmx9UYHVbm+7Y
OnZleaBFgmDBEiznmj/ND6V1HPLIee1EZa4nOxo2FqCDjTDix+Rf0i4kgpgYsO6Rh9Ftx8igx+aZ
/s7szfe5a1+cCcu9iMX0TdO6OckR7zaT+OII/z55mAWaOpGO4xlBt9OucaYwd26yL7MdAYBx6FEq
AxmZ4cTfS1VTJlF5rRqvVT/d1uadpJZek2g+3WPhstYjg6oVPjNzxTCfHmt2jLxpYQgZ5XpMokWx
3qcs/vMQbhv0/7B+qM9aH+dQE5TmTo8e+aCC0WrXTCV0BHpYNrqWzG63vP3QPvzSPdWuaf0cLOzN
zdhxOGojY95FFOE/EoBMd5MnUKyFFWcA2D3nbjTvCGZ+B1bWrOqwZUJFoetROSQOqLU+93ejGyjG
EJXxULqJvUmcEbeML3PiyJAzfEm82n9xujJ8ouLwXppCzbRt+5l3Dk/zzp5MN+SH6d2nOlPxvsBg
g/EPZzGNoap4Dqu2YXKXJOsGdOmu603npyPubGSOM97S+yoFILnLAqaFpRfA3IRGdSxKWrmGWw94
MKnAIaylL2qowEYUeCnoN07RM4E+E4cSvJGkPXdk1M+0dWxQrifHyGmuhMidqME5e9NAOeZG/hXg
XrIhPvdL2hjPpkf8Chrr/gy8qn5EEt3cMJmWuBEDWllm4p88zH14CKvgjV4OEfUCy4ou/ZoclzK4
zjKhv1Rpg8wtHei1zLV95kkr4VvI97SqbcwEXXYIMzVbJ9sKivbH6BpOtC1i3Zw7NzDpuFvRqUbE
dQQJMuyz3hnQNcXgbVospW5KQm0dT/ScxGT1FL84mvy1x5lbHnIou7i9swRFB52WPt3VGevt1laj
vgmaeKA5bcpTpTBATpk/HWa08Q+KqSkS/CbdUZMS6YIB4WwmM4PN2Ck2lmeYpCF40E/TKNymc2ls
ZtcdXHpMAvl7PZVy5WoHTFMibCS3k35uI7rxiSWDZJPL+UnOkiESEClJy9QP0H5OSJJKv0wOrWm+
JiEb1VROTB+aapoZfsZl/TInUYew3iqQD2RjSHBo2cFwck15p826p/FuqZuQKOGLL4AxjT0ymbFj
Hgfda95mYVPv4yFYruA9um3afrdMem5Ng0HAQne2YWiQrdtOedtsTtIfRO3W56SMfThyfjo460Yy
C6xdx7ydVamxdtf2rmxjvU05xx2zMmyZ/jGUapycSiE07RvydLxLJeyO2r6FiW/QsxsQ7E0RHNRx
TudHkLzFYS4G886UhrP2dNze4dTOd6U1wzBqTCIkOZWuS0f539Oe6oNeJbXDLMUeJywCjobVPooj
8Fs5mjkfmOE+1YUJCZ3uOg5yNFtE7RHpY1PANcPrEDflbZxn9hsUASBuNu38DM7jzJ/MtG8eK2Mf
NryrDuXDBhd/v3FGM7ueywnxgkx4nEAakmTdw5dJgNrv8smMsLIH/qZ1neBRxkzk2D8M+SRqI8PG
3hpn0lop89kl9rTtiv3YiGwXjbl5x1uwTKDobGYhXVEoaKQV9JkHPaj71lW+XhmY0Pa0dNOtKaLw
eXQnccxEV3/JOp4QVBcZEkuHhG3DYE6aKmGg4AxLGKiwkDWME0CzDMWSvP5mhlH1Y5iABdGP70h2
J+KuCrLyJu/HN+E4wQ1VRcZzharZq4moH5w5P3hOOdzNZe6c8AUDzmMMuXFaG86MDHKMhHjles0K
X9bMPIq+Iv45YD7nRTS/opYg6LRo8OlUgICR9c0DmmRAykCKCULO8fnAddgFDS+bSdt+malTYibB
8gCzhk0TTY0Wu838kgSdemxCCrchxKKR960D8FF7u9RW2UHQwVrF0fQM042eOCdkwByOoIFBgsrG
VVb5OI4JmxRlCwMhMDDY6ce9Ap74M0RKtkqLwT+IDBupnaHD64F8MAjgfGNGQPWVkww0wL1ox3RM
7jvWtoWNVNwu69bKxX65ytl5tzlhCriQC3BVXf1tEqhzI9u/8R1M7f6Ux5sa2BTqlfBnROm6cszx
ZeoRGNe1Lw/hkD5SNbVrLYyHVFLArbJBVc+dkyL7MQfz3CX1uyKHA2ICZvtr18Itqycju7EkftCW
XNFbF479S1WmdKqVRChXmoy7wug9mzVDYoLknko8kRuLkIwrcFLGVeCrBttyyCRIKCh6rpsdgfch
JAnnwFq2OPYqe9TiO0dZ2krSQK0yttLaGjwf69ChgKuU6ex1wYF4kGb/FMS5f6Obrj4XUd5vOSCh
7Buy6IHhBj7yGoVwBLc4XM34o1ZzHX33sqg49UWdnpBm8KfDURrA1iCVLrrWPKdJSb9Ft2CkZADL
kOpApQ9QyOShm3PzwjQIjXeTo0jrMSug2lnuQ2DGFCJzazf0XSv5zR5EfsMzB3ghDN8haSBei2Rx
6/oSeURUEGYXRa3cNJIeKp0PaHttxm5ZGtZKq5xKHaa0rzO5HXFj7/uKhKmgqpm1ugUNdiuv1txd
wsS6RsJntKzTLFDZyBD9MRpO5GBtge0CidJqhKS1t+b2PqWnQoskexg7dZd2QbkVRTDsgX2KV3cR
lReLxZC3hxJS2TUiXVtcO73x3UyHehc1aqxWvSrrbRyb/dFL3AFOfvyK29pfs/ei5rU0ht6gEjvP
q6ZTOCvaDD3gInhz/a7qLMHpCzqu24WvIG6yXYDEAuBZMp6LvOCg0XqImgyOAptQldT1AjWF51jZ
PpobdxtMad3ukKYxoJ69cS0dg0OkhYZL1yPjzLE9eZhlp7OecqhevvLCZelP7kL6/t8De36kc4UR
rBks51QWhUWMXtrCOGeEisCfyVtzsNq2fjebNrxEjtZ3foiauCZu6ZbMtIVP5desk2kS0y6Pp6JA
uo5uFwcSzppwEZe36D1+MDm2b/x8DG9NjTcwp7EM0gQel1Wm7yJkykoXG3Mfs23G5AF+y2xWTxXR
b4cQfskejywWfycQ0EeIux1KkKhOsNR3FOl7w8IR1Jj0cNHPOhslg9eBM/tB9eVwCWElbeIab4TR
VdF6YFVeJ6PnnPqczCh3zJ8Dgmd3gYfjN5mKAbdQqLetOckvdUHkeTtQV5lGm+6saVjkmNzWTBVf
40AjDNYGz3PPKyXN5genWwars4WvJp5xmsIrebD61uPdFosxAS0+7wfQoqHp8XFQ9tiKLnLqAz3N
WtkC9rAb78qmuY5yNHMBOwUMSL5IDPL9tpmj6QVvR7P2GhzPUe71K99ZwOXmxHGm1ugqZEmRM6QJ
ZWM7xEdPjtNa5d1DXtGA6lJhrNzBYBoMNOpgub0+DwpfwEoVFfO4qmh4aOLAGhly18KZTllkgY7t
x/iLX2Y/WIABmufOMhoq4vtu8scHO+sKVqUYI6d2UYk7ofUyQV87q3FKqPHR+3gU7j398ugxr2Jg
/TN6Dt8dw10o6OorxxfoPGZZ7NEjUORr7z1ws9eW0yY/ihntZ+ITTuVYEWk4uNR5ZT3xfIDAY+uL
EAjQeBSPAVQK5GvIfAXsbNw2c7CRI0OoVcywYRNUc0Rz2ZAtXdUqM9dC8pO1s2s9YPE072UWI/6Q
fE4cfaN34HGqzvpNOvhUBCMOIDpF/mHGVoDuFxXdWNLBM3wGH3HPWFf4LNhpZByyrg6/pYbD+IBu
2cEyxvropW6xQXOBljoH7HhMM7NlWzXakVtDSUtkQXIm1BOVSt/YO36kcDfZ3jtxuIjBq8A7pbLm
zM07A0S8nDmCRwadXC8lIqD2wYMHPpZVWtr9dEr7CqR+VAR7kzPYbpp62pdjsABB4E0wUo4r8NxB
s1WyKfaxju2HQTrpwxQFkBXcMl6AFXJlN1gug4GRT0eF4lpuswtr62tPbt7tBFsWkraJ99hX7FtS
7QZ15VvvkEL7jeg7B/SeE5gPwRg2T6ZOUGVi6qGJ3rS0kBq+VWMggxBtVx9rZcRflKZGtlrp0DHp
um2dIzErorT9OoKVvC/aAHwn+/erjrCuJj2nRIDhAEkHFAKJaizYuhN4a43UL+8duWcoQGFcQ5IE
8TMyBIzHC/Ro82g4dvvqV7a98MXG+q43AYMYOmnWZlr+oMsg3/vOZDlnDLd1rJjjs4bhMBsJEg78
A7hhlLPyK87JZhdmr06ayG03jO1L3nGogEZCjT3oN1OyY3ShL3eUEKhctF3Tq2/G7hJWbnQqOrqm
JnK1UfaLrUUOIauOmXzVDPU5u6NXaKfKuKtCnd2m2qkuFg0tOqp0hKWpcPk4M0rMcXIQyCcRIQzA
87GCDG6+0zLqQdi1HakWg7sJhTXfeDalBI5B+j3MVZA1bUegM9sqLqNNR9BEGo/vKMzzgzZad4et
eNpDIawPfUWcgECh9ZpawzAjvlbNoWDF2Ki5YT1VY3KecCcjhzUJ5o1B0/sVGVxpSi9TovC4tibK
8WjAhQOfitWvMN8pfSjS7HTZhuv62BgUFDNRc1uYkaRpNoQ13vsa/S2ctfDOxHAOlh9m21UnY73v
3CHDyO5Ue7+aW0gc7vRaEwyxwy7PegEUkOUfOyvTgvaJUAlAWipzmAYs/hLKg4PJvOnL2CIfF4OY
r8eqJSyUdNQ94FeYwILtdzAt48bSqt9x9LIOQ92G3/PSNK6kHyfruRi/9zYhfG2RRT9zoHtoHsdm
Z8ZDuRsIo93ZNLugWQVyZ84IdpkUc2YkC2CnyORAmYouLSzMRu3TiXZjHFn7ETL3apL4tPvAZvoT
++12lo2LxpTQjKLtnZe6HGjVLYvthK/vqpeGjxWZHvgqGutviaH0NzXVjBQLpyyuAADXG8eyuR9A
BILga9ahPkQ5l28ZQ/gHN8Z345Odss1JVwYU4RqHJAzibRR0BotrkG/lhDS5svTPlsbJOllAYDR6
YPeECUATE5hOO1f0DAFv8B9pLTDybIz7QBTqtGQB34/Qq0AuACXBfIJWobPNKz9hkDc4lr7Itidv
RztfqSysM1EAxsmBK0iRAmFqLSErbzALvzOmWyRUjuuuI+FCXmoKgjuSpAMAmXjxVWqj4E4hqDke
JGY6AKDW0xc3N+AwFn5J9Bfum9CbzZORlOWz3cGccTCdbTsep1tJCXSMoQGsawdVShrHwbXLWOo8
8OizSbUD2gccAXkyb7K+gBsY2t+ZD8k77OdvCP5ozRF2vO8Hp91UgXT2Hse/IwEU5klbU7Nj/y33
6cziF9e5h+czG4BFqWgXJY33lZHcuOIcKVZVhvTXc8isyKe4WUc1LRMewDXsMvolGXrKEnTIihFM
/J3mK0AkjADXlIg8j1LgPCP7ej0WBbpLo6exr3O1VHLuFxABuCOABgGeA3+IsSVcjOlTuA+dgWTH
OC/WsWO8sclHCrgYC9MQz2oX+25wRumKFnCmTWqQJrupzULtLJE90+sKthU9xfXUWwYFpxGdaOKF
28lwKZiyUvycQ++xxvby6KQGr5Sf297F7UZxjb+43nlpRE2F3Q1DvSSjF3AxRAs0fUSR6U09I6wJ
s9E+BBbykgCkQg3kw2UQe8MUUj+bAexoTiX9yRI8HXMxl5swnmF6hTgGcxHcgyQ5zGTo4dqqmNeR
GEoNNqU0v/AwWkae7pMMdzWlAT28xhDbJoUIHLpiWBciF1f0esFTpFF5Ei7r0Npb8nbkMLm3hkAV
1NIRAgOGiScp3H1WlvNtMzv+vZk24gx7e15HJu0Bz4mKg8ck44DUFsKBSTmzyyxgAWOUPzU583IW
3PBKwlB0EflPFM0lVMvVqFt3M5BOs5V5FT2rfCIDhD4hmk1a+Udt2PIZiZO9a5aqou/7ct9a9J/p
hKnTjJX8EAPj2mUjOtoo6gFvDIiHwRYUT0nk5veGjeeWI/OEZov+d5KWX7xptHasEoDgGMAc2kS4
lzQ0ih1yDvcJUSdEj1QzkEKhwMSzMLGuMqcZ0w6yfNF1O5GA9FiNjEs3ehkOObMnZ0CuCfLl3KyQ
ejQebWfdsjcgJl1CDYXxqJIMakUa1o9GNoLHYlR4Ayuan7gtswsYd+gcCoRkM5fNxreHEha4oAOf
1OnZT8v5S0EBdiaU+m6AWrGJ8+6dRYUjshd01IPg4X0yTSCLUOXayH1WDoUiWRk0mgGw0ZMgM6NN
+6sSTODZz+ja1BU9SX5MRMejNFESt2IPXfsl1GwLq7wLgR2jAfPTvhQb105+Av0seFxBFGAUrVAo
IeCFz2FexmB4xVjyrYFzcTXM4fTU0i7fMJbtd1MAvS7KW4+KIHSuGawV+8bvOZrglAaqQFJOQP7R
P0VZOKSBsnn0LNbQZbxVkjBbzEqnWMvGqeAMswXVZLu/ka2dnSsdMULsqWeFmMNrznQVpxN0b/el
TrK97j218SfaQ4smB7NvT8xWmqW3yP2G9cDaRsWM9Kcv9Aifk15mk0dIwgvfPY9WiWE2Oc/VpRHA
T0D5i6922dnfI2sBabl4gxzoK+sY5um16Q/u2umSaZfPvrPTwquf46Ghn+ByPCayWdCdCcczinPz
jRUA02mcusTPJMRwcDa4BuHIZmoFDVYdRtFp7mVn9KMZlVVB9VGVxlu9KIeLCoxOjshvT3q3e2LY
l2ytUTZvftiFP4wCFmWc+NHOrKKegMYFeZn0KKIRv4G1lrSz+rJ7itB4PQuKNnS4mE3dno7VyvPJ
IorLLnxkLuxTlqfJ/UCyyMUDSY/SfmpBVw1EjNkVIwOF9IZ/i58GV6qDjULiquroV64TmjUo4dMU
OWwEL/9cJXlFy6TKrlit5kdLlsbRYoS/T6uOJYZixeyonBDHcDqMXXx3vngFWPPciODSgXIH6U9/
KfUey+GxcOnrmTRxbqvR1acAvTk6DQR1DGBDHpeieIvNMd0mQVKQmewuBnISAO+9uRBXVtaRo0Cv
di+tJPpiLY4w4ZrhmX5Z8p5J5tECIdmNKNCa1mY3br12TE+cNYq7eczUziAFbQelhWwCJ3mKDFkV
6+YQF8S6wIvzaNNquusEo2zsAILyIdNbid5RXYXZNfZVuCSdz0CkbC0sHjF9CA32ZyGktE9Rv1A2
NIzTeshQlyD1ZAqAnG+U0by23LrYsppE25akCC5B0MXAuXUzEb/J8yBrpPaFP7/5Rap4AhZtRx5V
x6AJYpSuBoR2wX8HIVld7HmWzGfHYuOp1ttrye1yaoAEwgfwBeznifayeCXTyD44cXEvqqba0e79
l4YOrza54ytz9Ig4SsavetDlNTan8I3dbbxGFYJwByoo5lEbR1VHUACgpy67oyc8PfcF6wGD2OIw
pO5jVY31qnb5kN703+RsWhV5Nxzv4E6jI1DT88QxfCWzOdrD7NMLvA0PnbSWGU/LI8PLdoo7fgvY
8CSvYEbpOJQoiIZL1AqtqPIUoKlfRQ51lteG2w48cY5/drCWdJgW4q/nhcO6de/6JKweCwWYZ0kz
Ck7emKgjqr5y40wTE1Ahp+sqzjQbeKtvzJxeGeF+6T7oPJ6a3vWQBjGHZyxI8Mbk1eeKzvMdQ40I
OGz+HW1PsAUcHdw5YWUexh6UXMwgEX2RlR11EODBzaxi30tAc35XB7dj5byBp8+PZtFj8JWDhrLv
z6uJo9sNCVOsz2jKWTM4sZtj4d87DlrJwC3prOSQHRMmmvRCaqZHnHvuRhePQWTSf5ADOKI2LvVN
3Tfso55a6jS8H/EoEjqH3LpJYGJKEuIUeOKNLfmR0SHSSKw4vlkL7zk/dLyTwG5ZsIbWI8E0wo0C
P6O5tydN+BS75rUREL+EqNHAjgMyk4NrxJaqy+/BUkHnVdW/a6vv3jKnC3YpiV9w5iCyhIbf72lg
5g+inwKiYVTLgAvybBwj1XGlmGhZQyH0EZucWhffNfGiZEtYAAbUxJe06vbUuPgFbE9NT41bWTQY
fXVEloM/3DG/apgScUzLCfZha0NyI3UcpKa3t5FO3ADzijBmoekg3m7YkOPVocIoaael6IkNHNWm
j8lMpyXhCrk/QoCC5NN6qSAz0VTHElX+zpG9d1Vlc7k3TMQ03WzUB94+quqGZnsbu9EmsDJ9SlHG
bijvWJLa7qVEXnhoENDcV3pueLYIUoSkEO/oRw9XAD95Z92Gun0S+tE3xb2b2sMmLiZ1nl37xept
cPIp22ubM6RAeanvO0x156Rl0ytano/KRqGdGl14YLoSA24gLWPyCMuuK+RYDFd5SeiaUnwZEoAt
c6frf4qbh0TiwAG4zdkGV3YzNROLflOcTA+3gOzwjPKGdkyo8/wAXUug/u5ixqJ29UrhSrmDKhUm
TJJ2rINKtFfQtnhwYQQZSJc4w2bflaoF5MCwOtixEV3zXMkrMtpmYFKzi5kwbIjnK/If1EK4ZN22
/EooEu7h3ujclckJFemihd2kRgpCX49TuitNFkwkR2NS40lKMM8YaNDvJS8X66CpNs6Mc6VXNVar
yG+e67puLqIh2zGodLIPppEo81DZG5S6r4gAGAsC3TwXbD5bpw2grpcMnBUu7TX6HveQxsAEZOex
4k/Wt250q3PDFB+jESOgxkTCnCLtXvUkF20Gc3gd+0Tscdzrnc5U905qkXM0vZjpkSfewPVluxru
6r03eK+hqxG31XQQGKD9QOhrbpnecFCNUgKzDWhvuhyQhaiOKK3eofcnir2tKNVMvODAamx/5064
AhUJXhsVGHjnPVK5itEqeONLmR06QwZ3lt1m94pzI+rxdqRxT4v6yEP1VrXMKcqs4AChQ3Yjvxfb
wRJISxtTrFzXyDcjRl6SSnJQhdRx63HGmIkysNh2Adtf6zNxIqAvxCIXjfvRCC2MQDRk6OZMLZFZ
8BA9222PMZkXG24FR/FQTFud5j8tEhQ3cJ7S7+1Eo9t2O+O1IuiLZoNscSGq+4oK84YBGxwq4Y/f
KPu+ojZzaLpiiyEGddzUHY2joUemEMfFD74cr3QxYvVYAkeKmGmULsPmOKZKrZq6qi8hy84hLOFl
ovtjQsFc1cqxsaPGIVmFQYaFJS6x4xubmOiNmWGiVREnKHf0Oqz6/uRfWaSbUGS5E/JiNjYxg5/p
iP1ANIWyqXHr+eh5PbTjUCfPrU/nWlsMHZqErcEWA78hnbB1WxgGvbe6hpRfN0h0hq/ETdJaTlIX
wIiA44+TZByLA2MaY50kWCB7U05bNNXsmgIzhRjIHJpz3JMekU+btm/l3koaHOr1RDoCs8YT/pPb
OEn0I4qgeF3llbtH5gLeCbLHmnZ/iH+gY/9HcI9pRiA8do3mbLdOxdABrQ1jAsVBo5vKYKt792fg
dX3AhHQcl+O+AcoKxxQuGntTDJOi+esjWYaJ2zNPdabu6CBYD6gC4yBBwl8lNTmzJGJQ1rWN+Yzy
6Lk6kxzZMfQnyKcBDo5swbN7Rq02NEZj6fhFXpN8HTo0WpZjQDsHZYh2LbCPTRnQUUGw8cMZxu5n
4MAvVIB+jbR81zRm98hwCMae9LT8ddnPxszUppcM80OLtxtQBEzBBWEqWIDXkQbhnYVwf8SXCobm
qqiZUOpUDZvKEcm+RpZ7paisCEikdFs1bLf43tzkUBP3BN0UyFmk8a10ngUdOHHqM0Os+ckhGOGB
/y3JBW1obLMuMraqCyesfGiRUCSKH0aHEpOGXPUjcWTESSGxOKNW/DRy4R+oHie/IzX7fC7tk+sg
4WvwsFxxKu3xGcTNFRoOOFYYV44WIzuYIdIFEBLbR8tMIhJBx52ssCKXTEcB1ve9YT0xwsYaqSya
ko7rHJVPRckOga/JlMG2zKb6Gny4va3nrAIQQT6AW0fY2ljmslFCBrL5EL+mkCyLhf9BgxoFWhSt
Vd2BrnFspJyBbey12Ud71DMMEbC6M+yR/ddGqe6LBaYLtiqdpUsl0ZeRc2yv59IHuSx5/OoIlgsp
k0+aQfjO9W89DA2UdUskiZhRuVYGChqb8+eZ5iAEYtxhCD+XSWneqW8B5cFLlTMQm/tUnIcwt+/C
jGasge7+XpQlJrXR83DYo2pFD1nTj7eZ6TL3xnqF8Nu1TfPkDDgmoZR/nbtFMWlBpRURbnLOj922
baOvip1wlfY0Kmirqz3PO804NShANMjVIjjge3h2CCQESLaFzmoYlB2x8Bi1mtiOKN+8a5sIEuQw
Y/3ECdjc91jDMUNr3z9WpsmrEvcUwmY8Hiz2LMSwxnjj0tkWh7FChkzSWOKWl2LExeujoGIJoj9m
WbVe6TTlfSs1ty0juCfybAj4dp49Iyl/cluHVabPSDSOCBJ2PPQBIHsRO3HobWDJOslmziaIYsQQ
r7wKY+wUsoAbI5iylj90HVeGfT+jiUKSF9XPRMNYe12mw0MS2g4bCY9dYzFDZXg2M0aGJKMjS50s
C0E727WJUEV2TFPpYinlVtDe8mI/t1ITidkSsKkZDQQ+YqnP89N/G9AutVb4TZXLv/7xX+Xb631E
Zfs//zD/G6UbockR1GLgaGAKnef/78fb0pKeZUsGP7YlPuSZdypQHLSn4oIL+kswl+vCnL59fol/
i0znTxfaU0pbtI6RTf31G5QitRgNFQagrddk2hDtzTQomU5/7yrWX6+iKntOFovVZfD0A29M8eCE
9FuRtBlnqmq5+/xyv7st3BBwwpb2pFLyr5dLBGdvGbnVhT2A3XTy/xAA/6fPX/75L7cdI39mVsKr
LtU3hiYE7fy9P38Jn//l40tah9ik+fPVtHXTfeFvPv98c/n+BezLIr/68T//0Jawud2//D7LQ/HL
BTD7urjA/AoE7p1+8sxL0AMYQ86Ho3QNYwxqRYOa9nk27j+/8p9+uA/vS4vgkRVeVRfDBtG6Kbs/
fLM/fb7+6xcry2wIHWFzY5A94vsO/+aN9/76+ROsEUPM3Jl8xpp9T9Pjb/0+tvjr57setUnR8vkB
g19TYaXdf36B5dH59zvvEp4F18Kk0/jXCzRMgcvOwUuu9UOFAhAaV/P2+SWWe/jJJcwP34HuN8FQ
RQArSY1b5BCrrqO60c8G2sOcw8TnV/vDFzI/rF8alRDSeF5FfCuI1IfmqlZ/eKj+dAnrr79ZIVNP
TsvbjrYhx7WN/m3+wyV+/9z+32355wv7ywsJzyow0exVFwSMRb9iUPD5r/Snz1/++S+f74MWz1EZ
VZeBGhND+cPnH/+nX2j55798vGlweklmbjm8oahjQIhi7W9+gw9LFhGCqROlurrUVHusTn+4Acv/
/d8eWq1s16Pw0rb68PElmzCTx6a+jBmkforkOF73HCP86fL5T/XbO/HLhT6sgLoxMuR0dX3xmKCR
PQ9i6fML/PZeaFLDUc8r6v4Pe1/mMjc1mxjM94IfppZ3qtvMvf57F/nwPBEdOToOud4XJ4KWO9u4
jF3mcvnx88v8dinxlNaoxy3p2B9e7i6bezIRJavVHvUg4u87OUG4vPv8Kr+9957mCiaIDmF+uCV2
3xiaYCG2W+B6/kkSSLlxXj6/xu9uu7Qs6SqPw6/tfbgGgWZt68u+vhjA9/SuxIX49y7wYedzGH/W
s8MFvGbdVd+iqv7DBX73KylhKmFJy+QrfPwGMH35Befykr02RPuNe5q2ZXH+/Fv87uFVpra1ZeJ8
0R9/Jj9tfTCxbXlxurORvoz1TWv+oRRdfoiPb7qybIU1WmrTkR/WKu2lOuizBEHESLKDV50NoW9s
WNNJEBxxUsyEYI35H368393+Xy/6YXmhSdxX9NRKWlNvK8v7/vmv9ttb88tX+nBrJuZcQ9an5YX+
thNc+RGNsk3b3f4HV1GUDQxzmNq5HxaWPNAxlWlQXWgcRbc6fFPJy2z9YSf57Q/lMKPxCAaXjv7w
xluCRneJVvziJEe89M4fbv5vn69fPt7660Y166af8CJy8xmKx9aFzQqG0ue/028fMMdxlqeYM7v6
UGLNWVnElhrLS8C4b5zJKDIBIS4z5ISe2sGW/9FP9n/X+1gzogJ10inheillSTY/TMgfPv9G/yzZ
/u2d8bjrrqOWNfLDO+O2GUzqzi8utYviYx+izNU7AGtMkfFZZt/BGH1+xd/ep18u+OF9icIic7Ka
C8KrJHcjFOusOHx+id++NB6zSs9mf5EfD762XROcnXMJIivNEUpr9aOy3ZV79fllfvs0/HKZD08c
r709uxmXgZNAPtseEj+AkUnGm56hVcCFP7/e8q5/vFW2MIWybe6Ta314+ip4CZgtw/LS5HeJ/yPz
t4l7rgDY93/4/X73pv5yIfmhzGeChj1GcyH9MyrOUt18/j1+9wTYgraEadMIFd7yu/5SUgqkXiZR
gHy8JLgNOTE5I3/4Bh+eACWUQBEmBKAhQfPD+fANkiwa8QAZ7l2riOgKY0DbeE38jXKHJwCTzh+e
BOvDo/Cv63mCY5dnLZvch2U6wDzhdm6m75Q3h19s4BC3NF/MezeT5s+IMBqWbct+bivJrLOg67YS
AEKuBU4Ysk0bEypyF+lrHUmmepEL1z0UQFCMZkArxWCHifa4amu4XZjshnPICOuCZzVgjoerE6mJ
RxeTLJ1MMBkheNLc/r9u2T+/H78lDRfXcS3hfFglEDkFmdMm+i7qN11T8dfz7H35T67xv6SdWW/c
1rKFfxEBzsNrTxotU2pbtvNCOE7MeZ756+9HnXtOurcIEnaAIEAghNV7ql27atVausYDFk+ka8Il
RLuj6ZW02Ls2sj/QxZzS8qMBAfu6FeEQ/f9ILBs0JSBiYunrzUfvF726ZWS7GqVoaPKRw9CfbNk6
BTGVdQWI6Lq9t1fqxan9j0FVN+nH5NQamrA1JjsEvO23tksH1x9dqJ0BZz0Mcfo8Tmq9S5C0KGDT
lStI2iL9JXGyjXheOMzv7AunLc68WA6N3naHBq5v6Gkbw9qI5ZdOm/IW2xkg4ukvvJ7T3m+mSmGX
u16dqfeSo1bnIW/tm9KM7TtA7PrGnC4OyeC42cQrvOqEKQ3VrtOVQHdcRX4y4gnyPW1jl2xZECYt
KTpdKmXVcbXhpJpHeSNWWfy8aZC7J/trOMb89wsPGAzD4GRB7rgd72lpbHc/NzbdfFbebTrLMQ1d
1TWH8PTawIh+Yt7Txu720Gf49+1PK3uAfSBEg2o89n/C8lpAXGAdpG/rhucrSLSrktAmnMBLAHq6
tqvaBBN5SQdVIj+l3qtqfNIpGpQ52f38az/92W5tvXkh3hnkOQyFmKMbXCjXBgPJyeWBsqWboYzl
R96jKqX3eUpIBjKqA7ftGUfJazaipqX1Qzfnf1aF9XMqelzA9Dsu9Y1P6dh+bQtqfb8xlcaM4iH+
o0IgOCoKU1GYag5XCukvIJy7ECSqNH1Lm+dWf2nr6DAOP9ZNzqvzbjIBH5skGBRWUAgweio8VhkY
eODsQY9vzOoO7sJ/ZUIMLeAg6Gm2l23Xj6I/gcqeQTROSMBZGw//JTevkvGhV8WmuiK+No001ItY
s2xIr4sfmlHcZeC80Hwy/0ZAlQpYocs36yNb3Imk3jVNxzXR5XC9E4v5cW1PHc2DFsVJpwN84Hh2
SG9mlO7lppGPoJqLw6gj1blueWmsmkGSg/sM42K46yWlN6qDHjx7010F+0VwaIybKr6zkt9wW7rJ
GE3Gp2rvrrKukb2uqIJnhAl77UE3NlIES8dKp2KqW46jzU+E6ymEXQdeM1r3n/X8AW17mOrWJ2rh
nrIUS+UWtnVSNbpwpJAZ0XyidjB/3XDjd/JuUOgNGZ6b4dcvRIsokA7g+V2FW7oeSNfA8lbSL+F6
BXwKSnQnD9Ndq4OaP6yPaGHGLFUjXGIxFM0UZyw0Sh2ywcZw2whtXFq3kLJetzD/VMEnINlr2TpV
BUImTbgJKc7n/RSphqsbvVui1NdL1acmyX89SrHwqOq8i2XDkIUZG/QYMK9lobrUP1QagN1f99hz
YKLapkoakH9fr0hYovhaD6HhwjuDCG7enNenaeH0X31f2LogVwoVMJDhyiTQ/kjr+FijqmjbNGkB
v7HrXz+JFnlrxCaV+ZZ1BHOkmePJjhzd1W88/zaLN3zZ2wYVV52XGTx6MvH4u1hcmnL6PYDkICKX
yk+DNznfbHRvd41eor2U42KsHuiKnfEk0NJMBqGgODdApcIbuwWTXQKQvykdc3h0epiG1ud6aUvq
vJeIMmzIZbT5UFxET2TgSwp1je76vX0mTLs1/Dw/WBJKOuuGFhyrBWuoYsLMRHZXFzZlmoCf8sxM
dyHlgCEU1a0EbWGeQDTsWmq0Mawl72RoGkeZvIXyLj82Jc4InibVXVVyVfAzWg5jlf55Mw+3tFUN
FIzRRQQfQCJBmD47q3U/KA1Xdc4BCExV/jDJn2P9MZce2q2AcGmtDPwS2r6axnNfcLlFEOcmsvKG
a/g9oBA5LQ9GSPu6WULytb5aS77w0pRwxFHgMAE0Iv4XDWe9eHEAq68bWNwOlNZN3CEzJ8YUYCw6
u684dD3FqqNujzM/qzzSR0UHadcZ1iPKDvbGUVw0OtdJ+PXzpSXsQTNNWki1HfwvYhveLPtOGK/b
j032EkQ/1ge4tDNgnwdmpPPSV8RKmQEtS4YasOFmavZTh+k/s2jCrJRX3W6+j332ySuRhVi3ubRB
eBfbOBlydab4lpPUZgQZym7MgeOXdAuotxrKuOtGlraGqZukbCkEWbb4HMq8NPP70tDdOnsqgEmZ
xcaFvziKObFNkYkATPTHLQAilKss3S1gRctPJRTizml9DAtPK1K0/5iYx3jh9SIlrJC80nW3BXw1
ptJOQrm6q3921lOXfe8m1EKHr+sm1TlNJl4D8+EllaYSBJjCgwDJ2LpNHa4BoDjNR4iZg/swiM0b
XSn1g1FASQKlDwB/1K8giDDrh8pu66cqH1W0BaO/C6sYXLCcQOphYc+hdPM966bogTGWqUqfS2ej
HPQbp5SjqPHu5W7gGXM9T7rR0ezUz78ZGSFegNqtQ9YM6PUWdmBxU5EZIli1KMmKJ1OnrbSPYRVz
kW6HyAJMp24C8V9fgqXjbxKtKrQs8NgTAzxVzlXQQhC3TPKXEUoVQuddV/6pVgDwlG7D1yyPaA5Y
nfmUiPGxmpDDlOG9ceXpIzhX+o3WB7P0fUtFclczyd2Y4s0z80XBckuQBLrxcxX3TwnI1HUTS5fo
pYnZxV2ckiAYoO2r0V8A9z/tnE46BSbOkhD2SGnwsG5MLJ7MuTWAdZpB4GpS/xUnTNOkBAi/Ybm0
W5n7fEThRmoegiiDVF37Q0q0D2FaHtUsfIVD6Ndqdv+xjduca7Yk3yxhpMWUSkpfydjOmwrQ/FAf
6bPFj+pKfwJZWG5cDksujnSpjDfAy8CQfz2zBR0FDb2olivBsN/62k0/At92ht/Ygxwq5y1zryjq
vIcuFhBeQUhmzNpyTUSApA/J8/qSLW1BG+7BOVGv8RaY98/F54dSs4LEYsX08YbuYP9u/fOqxv8v
eszL7wuzpExAvfWI7yew6BtoF0SpW06j+dGOFGSV6DXRbmp5hGA9DKKSbliEEhwzhZDMCqR9CTsY
EphpcLJmmqVYQWJGl/vuK6iS6NnJx2hPAwn8PGPu3MK72+00B9wuEhTexkDm3ymOA9yEMmefLMu2
Bc8POU3uY9R2W8S1Y+ikquS5QEFpsP17PfpFiM7bXnZwCLxmoPEiGrheFU2N5Kr2R9st4CJ1XseH
MHlWt2pCCxuYihDvcbJbXGhi+OYUlaIUKvWFNDknWb+jaQoG4Y1TuWVEGInsx22XQEHmqgGyiShw
d9QxnNv1XbawiW15fskSFoKCFfN0qZnZal04luvI3ecRDT4jCX4RrjgvyaUNMVHn+SgWVpNtuUNG
Q2UDu1Y8fV4fxoKvxoRjmqCyqCqJdUAzpJVFr5irJPisZq+NdW6y1/C8bmRxrhyeVCRRCc3EtJyE
ZkvkaBbj6Haqtlc3aplLn5+hP9wDRJaKmKX1KcxNdleZLmK2GR0k5kZgOZ8z4Rzal99Xr08GrFB9
QerCdDsUeemXe+jq/mXIUjpUzA+SPX231fibqhkbZudtKpglACBfQuwBPam4w2hHR94mKG0XPFCa
HRCR/CrRolvvPW8j/l/YBJeWxH0WSZEdwChhu04pPcPmf/aM4taftI+ROv61vhW2TAlvUUvzpCBO
CxvtaUjNEgMypVnrm8z6+Oe6pYVdcTUoYdWUTB0kWlZsd6SBEMKHrfLU4kh4ThMQ8rB+V44dMzgw
Sw9X1tK8U8KZItPIQ0Pr4Eu/sxEuLM2/5PK+hOUHvSks1c13KAx2nfPD1ocDoP+dVv8VbZUHFifu
wpxwfaIABJ2jnuASTGAbdNRFv4ihfLtqKKf8b+oEBw2LWQphBk4nj2+hf1f7L8lWELA1CPHujMao
4o3DRdO/WA3drRsh0sIdY10MwRLADdwInYWaIbel83kw/pBDuEaSLfC1Mu/Rdy7gn4myhNMCZ4pd
1WNOfq8eeL0Vn3V9+hrZ1WOXK+gVNWfdLv8uPOlGM8IjHW6QcHTH9WO0PNC5qGEBunqXhUxgaGps
dbBcWvieIroSfcf/VvTy7t+ZmdfzYo/7kCHrtTQCFnEQu3XUH7riUPVVN47S4miAIb8hDzRFfEwr
zlCoNh3Lbuh/ycM/Cv8nEsXrI1n0CwBJZqyBAkekcHxgdINSuPNtN5A+GDlai7R92dEnNfm0bmcJ
1EDa+R9DwimKi7bp9QJ8jTdWhxKSUtum67r7SLfdTh2/+IjQ0ppd07Qypl/XbS9Oo2ECVwXgOdfb
rlfLDJS4LcLQRjfqw5TehbBe6BsbYvEAX5gQNoQaK3AaNZioEYZCR7n89aBhTtrDowpEjY0tHC0t
maIMEhd2gmd9K6Lui6p5G0dneYWISWYrYLlErLhRB4WiJarp+vI33w+GnVSUzR6aG5RIw/rYwNoc
WOPHNEcCYGpOwxS/rq/T4l4k4GZ8cxghYhcTNeR5YUSW2yItZ4C6TkAc5BvRw0J4xOPkHyPCTHoF
OsWSjpFelaHtkbviz0aCR5dGm/6FVvr2O8pHqKGOKE+GkTdtRPuLdRL8kyGTmzWp0QsHLgGRpUZp
YbnKYN4HeXxjQUwGHzSkANUnx5r7qMcfhR/9pQ31nWmFz1HS3dtp99yp3T0SND/X53w2985nQ8fx
BozhdMxn58KT9b0/waflme4kQeQeBU336Odh6spRPb7UgaPfwDqxldVZNAoYxwK6hWcUwSzSGMYy
BCKWayf3ofYA6RaVdl2/nZLb9dEtLTY+zXgDtWiWmGSNkJxO+BGmS6O8BLVLMfNyg/XNupepg4t9
VBHRU9rbYFBe1i0vDRGwDh6VJVapB13Pq+/YECdNPjdE9kej/yjqD5BgnUzndtwKvJdcz6Wl+Va+
WMFogssQlXLThcVK8+A6O6yPRFk6lo6is11J8smGGNnLXjJBeayYrgWZRrGDrxeeiLEqj1VYF9+n
oHzlzo93ainXxx6u+3t4u5PH3kDXsO277q6JghEFea3YjxIyB2ViPq//wiX/fvEDxQeBGUSSqbas
MkDa+yZHfxgK4cL8DRd8aUVY0SBWYsmi5O16KcXgg7aVt10cBZc8Ht6k6CBe9qhRyMimcNmje/BH
rXv38LOj/rSVgVzcmDo9xI5jzKgGYRgJUEkTOTYyAQYKdmhCB8X4VJneDyXrv2oVQkbri7O4PS/s
CdvTahyjkeDUcP0JheQ0f/LK38DRWAyG7LBtWfK7oiuv7EalIIF2IBRr3gHmgN48QtStVg/a1jtq
cZUubM2H5eK0daMWjkaGvyxiG/327yZCTepWuL544khqkeCYayhi34Me217qh2Q0peIOkpvdkFW3
ZSTttC65W1+dxeEAK2TuyKa9a09IJ7j/UqO3XHQHfhToHGuTdQbUcfOvzIg3u4GGBqy2mFH00S31
8JZk/xF+5U/rZhb3mmUS4YElVBBEvV6cMIuHKtQAVMGh+bef5I9qom+gThaPz4WJeUIv1r9sMpr/
y9kEySFjbyOXJcHHsS+2el8W9gCLT8kdNAX3lyM82boAWURqY6ZrzspYrP1MpXss9c/rU7YwHszQ
HO+YXI/vYOh0anplXUQmL0/5jiewjlY8osdje9KC5pYOrw2U3dJtMm9qS+G80gMnFlbLIJZbyc5n
N6q+6OqXIvjhP5rJdCjhH3lB+zK4bxIYMyenRRAqVVyIME/wc+fHQE/k720sp3e6bmwlLxcOAkVe
9gzJZCbcEbaOCuFPgYAYkYL5IHnfBglySEqAvzHZJhlyQh4SmI7wzEcHJ1JBoZiugvwhLQzJzSQn
n6fMemUV7g0Kj+v2FsIfiBz+a8+ShT1UlHY+RQWO0Y8JIQ922yCQhmDXfrQj2nX21bThThYOIO8r
2wRArAC9EqFfyCrJYWMNxCLWQat32cv6eLY+L8zf0MRWJst83mi/Dvey9Tufp3BBNxvoE6r/12fb
zvKukiU+n1oPTv5EefY3fv7F9+ezeOE7EG8qxhp2Xze5U5VTGZ7WP7+02hqRLm0sVH9NsRtiLA0p
Iqg1XAgpml1tQm831d9U20JyqEPwTPob0nmY0butyGjJVV0aFs4OjGMkfNQREEgBaRaqPx1k3br6
o0cIb32ISxsA5ApQUnB577vpYkQ7TNAtBjf9a4Ta+cY1tfF58ZrqyzTr1ZLPIwwLasvcyb8OV+Wt
NSd6cXy4djETUatNB+O+5upWZe9roKU3CAw2G1aW1gP/Ks8lK96ZYr6jCXxeHoWkueihJNOpL2/V
+pZC4PpaLFoBt69S+1Ssd9tNsSFmSrpcdQsSA4Nm3dmpCnWwVB8oZm255zk7JDxTSVzTosVNqM33
+/XRiUBED9LYqG49ahDz5v19qllfyjb/VgHahiHN8ZHIG3+sD3HpRFGalQFRKLICMuTaahrrPjDT
QQN6XjyU4DTtgpYBLfo+dpACt2H+VXPI1LcJdGHrlpd2Imi7uRvNAgMi3pJ0nsWjCVW+K7ftJ4jV
HuIp3biJl248EnIQINFbzWtAGFwWDmUS2IHmZvWthMiyJx3a4Nv6MJaWbcaazuo1ALXEp2MXQjWk
OTkgJ5+swk5BmT51UF5WMxOevmaIUQAN/IMHH9lx3fLi6LjK2S/ce+9Kt1leGxpE2pqr1EP3R4Hu
z6tdmMmhUPtp4yAsmnoDWlGP1rjWr3dJMpmjakml7sK5+SG009tYgese+YD1ES1uiX/MiDl8CvhD
VQQVZtKbMtvHxcaWWx4G+4BmHAc8mnDElMiq88Hk+1P1oRzvW++7rXxeH8KiCQfQOQeKlnuRbwbN
kLDOqa26iGq9GnoP46v3V9na/86MyDkzUefy+srUuMdnHVcV8VaIvR2SFlCK/6sRveVUL670wJTb
KchszYWuctZyCc1wZ5kbG2yeedH5AZf777S91V0ujNSkr0N59IFWh2ap7niBoqhj5ag81W28l1Nw
PD1c+b+xH8jR8Sw0SWxT0r3e1kjvJjM+XXfl9Cjpt4H/IYo3UipL+wFIuoIFLnRAUdcmClh+9SGV
wS9PydfeK5+0JD0a0Va3y5aZ+Sa7mD9TgX7RgJXQRZSu/BSHyILRUCx96yelPW7sB3VhrWjoJYOD
S4VXSUivDIqMxGfgG65Fxw+0uqilIACDaL1lJO0u9KP8MZ3G8ZRnZX6wa8/cFwWC4HDcxxzsEcBz
3CCHaUnpEW1qo4XkGvXIuh3yvZrL9b09KmhLm+jaT1Yb3pt5+RwVuflRjlAOblLDu/VpN4Imkp7y
MW+RZKafZDRR7ZAq84dXa3m2MyYIb/s+N3dmjQKS0/fouEFd+beUqsBQc/kPAznzr7wYkdND0/yx
HtFI2FFE1E8e5D5HEujKLoay4Wx4PnyxIdz8OtqHd5WRhye587aSVgu+D/Q+00pxAnSR+LCXYhVB
eQsYYKEcxwN6dOurthDK8Hl6F5DP1fF/ggev+iIBgTcYblk/ysFznj/U1W2Y2hsnanEURC8mZ4qw
QgQzxkWZWDSeGm6i7aFWLuSN597CPncMIGry3KwE/FbY511ZR3HZ14Y7a1M1nyc0OMNfj5DnTBto
uLk+g6jj9VEqG2pPyGJiQj+rj1306zEJVJGAYhySoO87n0e/SNXBSw0XaaGyN/Ym+jHKtDGGhdWe
eQDJZTNL1AOFMeRliARP4+hgoZyDBu0nrNu01KJOETsbK76wIlemhBWBHV4vnT4wXN/ZJ+YHiPkD
9bS+d5cuB1KewBM1hvMO2YUm24Q8BNd23jWPc3oaRTb/2OXGx6yzYc417I0K1sIuttnAFAll1Va4
x6+3QAuDdd1KuuaCm/tuWeMJJNmvJ/SvTAjT5oS+B22cRmiqwGSrGC/OoNzOKMb1qVuKTh0M2Sa0
D7Mm8fVIpjwepKy1NHfo09dGKe6nappFLkH7B8Wh8VHmgm59o6a/OH24ThKuumPq7whhJF+Nu5A3
hZm+INhntBtzt/B9B8wilNAQJhF4C8uTjIYRt2ahuaNJyyXao5UXbuzqhQPEy2SuEdv8fi7w63nL
B6+V8oGgx7SdH77ayOdWSwtUxiT9qPeKufGcXRwR1VKAEDwANfGh0jd1N7QdzVuWFh091TiU3Ybb
WRzQhYX5F1wECL2UTE6fYAGZkxckmW5bKXio2mlvtdlWmL04Ggg3kWzi3UwP+rUtR8rbaQ6/Xavb
lZZ09AxlwyMsOJ2ZLuu/FsSHQmxCERypPH3GyPvum2CKh774Yg94ufXzs2iI3m/Q3UT075pvTVvu
q8TzNLdvCvjoFVQQJm3WdEOPb93SPClCBAyG/B9LwgIVNLRO6siOk7420VF/hSyntPZtdCiy4zRu
nNDFYbF18W24OPKY1ytkWznNORPhtl43r3oUH22Y0PvR3ritLXVhUHCnWSA61BmTJxwjXZ2qJjR7
1W0GOUFHIwXErEP2bdt164aNYRyyHBUpp560Fy2s20+GPEDVTdDf7MwqQmvJtEqkpVIfBV7wfaA0
vO6kGs3wNbEHcz9EtY3yaVXfwb6cf5IRstmjCF6cWbf4IZ3wrUjToSGplUg8dB48MN6YpifV07MH
L6ZGuLOKzNpbgQ7lTtVUHw0JLWTH94LDGN9OTXtX0eBp+wc7OUA3cOMjTjcokFPvB4THIdF7iPxS
/0A8SJI7LaqDDLfOS6A5ND5IcvWg2J3xbNS2/5M42D4aSIKdqqifTlHZjwfZaI3XAgGSfWsiUEtU
Zf0cc5S3HRi1dmrRSgddr4ejhiriadarfhlCTbt3PLWCsl6eNpZryUcY6IRp9HeCn9Tny+TCR+jl
FJV0LtEtAaT9BR7xLDoe1nf5ognaGGyFJK7Os+jaRO1Vga6FnuGa3tFKUcngfkijH13xfd3O0mmC
SeR/doQNbqGlhlIBjR9B9DlAXrU+TsUxjvp9iPaGUjQUCrbyd0tn6tKkMHvAL7Q8hwHBdfoT4ENz
OiHusz6q5dmzZRpiLdD64sVaImIER0pH7Cjz5AlL0t6Bdjv10TdJTzae/YItwkZqV1Qtwc0A4nmX
yECLzmqjssuflelxtF/jBsGQDtku/7g+JiG4e7NDJWVmiCKt/44+IQyqyRhTJ3suoo/IeumFf4Cc
kMzjt7L4RR/7zpawRNXgaaEse9nzOHzL/J8OAAeHc6egTJmkH+r6QTE2nv9Ls0gCmZYdMoQMUPDq
eovKA8F49gzPTINcVf6EcAyNI+tzOP/ui7tjHteMtaexDzQONTchymuVohqNUMqede3eQPkiPNZf
R+c2UW/L/q91U28R45otYUR+YySUPrGV9+Ux4Qi30zNOahdZf08lWgYSgozIgPZ/Oc55iBEi/EW0
xX8GS6acliuV1gJ5nvILL+V7OeQBeQoF/b2F5Ep2uz7AhRWjJP3P5wXP4WhFXWljnD/LxWNYIjp2
I/n3hbkRjgnO4t0ghJ1IxK7Ydo+VMr33g8OkQ4Sx4QIXBvL2ZJo78DRqvkIUlgwI0KHtnT3/meR/
dD4SUw6CIhv+XAREzwOZE1skO2f+3XcuKUKqUK81jlT83dr9jdxP+AZ5I3pppXu9fUKFPHBe15do
wWVc2hRrWCifa2mX2dmz5bfH0f4SF87RRwUtyc+es5GSXlioK1tCBBN5jkrAh3uy0Q7sYws9n3Kv
jF9/Y0QzSQ7kKJRExFavbLIQEDQ4VKrzWqcHRP2kztm3BtLq05/rpt7e/sIBnhNB4GFwTNSA5xFf
nJ86yqxebhgRqjDWQ/Icn7ST+dNoDsn+U6l/MkDddu3nwLgbMtTZB+pd9NYnH538A4IYoYdG18dk
/BgNd5vV3dl1XP0yIC0AE2hEBAM7/3P9y4akbCQpcNQXo6u/VupnLTN/rg9+y4LgvJr/WdDy58xx
/+XXhZntKtmRg4jfXykN2pwHCY2U9d//7kwLMzT//WLtKs9EhpFY+8VCSzPf+eEuMR7irTO9aGXu
BTVn94o6zrWVTinRA6oT7QXVMHuXGtmt6nVHs9Nus7b/IanOCUmwZ3VI/lAQwh2M8oxqIAXE5Ma0
Ea3qUsSQEDO6WR/7+7WDc4QNYkCIAHZB7FSMc4/MM3jmc+t8Mc3P0caTaOvzwqD1iaR0j8rpuTKP
ZnpqN67ohc9TBWA+NbKWxruEQhmHBZx/hvdiTrftcBMNGztj+fvkQ+ZiIIdauLbCDCk0T1K8FxQi
s535i3ldpn1uCyYbTj6Egqo9P/QuNp6alUphybX1UtUfqoc82PCyS78eag1otNjghIHCyYl1LfKV
cfBeWv9+PFVbzFNLnycZ9QaroBgrXoVKkRtFJCX+2dSATHJwfvngU74G8UBnMOQ75G+uZ0cLeKQl
kiW9hGCq/PxTKW0E44sD+MeALl8bGFpTGbPKRmMd5TT/Jss3wtR5fq89rwmIilyNAsyBLhJh9ww+
yjJak/tnp4WqFyKN3Wj8xgYlJUjVaE7ZqfY8xIsdVMhFBFALmfja/8v5oDZbz6/3TgvWXHKCM88i
bC1iqsGQmkYaUYI944FG/xSXO226ddRf36hXVoRzoEgjSQJNC89hdmxGVOF+3U1cfV+4ApG0SfK6
4/tNddeEdwga/rITvfq+sAr8ckJbqoPn8dUKTna54aMXFoHrgrQsRMZAWWzBiYaG7TXToCXnPDuo
5i554IUlhfv1McybUdisXAAov0JdAzGa+AquS+jwqHMlZ5kskYfyZ/YYSg8VugxbEJWFY8GJoCQH
5nruHBPcUhq2hWVFbX1O7Sfeiah7685GqUFIVMyO9crEPKMXx6LMg4ibuKzPsZn7pyFDw9b2x/ID
Ummy68Ttua6N8JOpd3QfeClSjOtzuWSe9wGgI8pdOuCOa/MNgNQqztQKDVnfAixZ5XtT8o2nAhDn
x6gw2ht5CiOU7GXjribq/rW899voL80Lo88CeZJ1SanOp3L4GksbUfW824SNAvgG9A80a6T+RCia
UQ7GqDZadR6U12o60+k1Ku2u7u4cuz1KWw2uS5uFJDEN9WQ63+uQ2EHlIw9uV+c28Xcq8sKl8bdW
bAEsFzY/vFf0SwJqNCEKF66apMly286N6uxVj14XHob0774vd057RE1xfW8sXDoUQunJg36QLJCY
JEYwuyztfqjOfVC8VBDm9oa2ca8tzZkBcxhBERiwd/14FfksGPuq6pw7fvfiOYHqxkojIRApyRtX
3NJmgOWS4aBhTl1UeMj5sNbJkQbFYadJ+c7SvkqeetubNUKsqX9ILOXj4GXH9RlUlqaQgqRK3Pfm
EIXV0vysbXQJoykS2buiNyHeuVeSn5ManHzsd233pY9al4Rw2DlHpQhvU0c/lc0W7ndpoi9+iIgX
asq+ChB4bM5N2O7M7nlEdCkvv6wPd8mZXBoRprhsizouoqo5t81hkj7G471hIfis7Tz5HAX39db5
XpzdmRhQpUI3Y8CvnVcYx0ZcjAxKRiy+ap6jTR6GLQuCf7Iyr1P0NGvOVYma6kTdcTd4G8fsbe5F
N8Xuh/8JrrcZQ3g9DAcYTa8bY32uJRcF9xzt+VCB+eGbomW3undbQ5ag1Fu8fYuLdWF1Pi8XF49n
1WmWjVN9ToYMGeC7TH/1+nt5uot7FGXbZFciZr6+P8T22zd3D2TeIjAAREgbvWDTo5Rfh0FzhjXz
ICt3af8t8NzCuyn9YxrcUTPeRdLfNcTY64YXl/HC7vz3i7H64TgqhR9iN9A/IvP7xcu2UsuLB4wy
ISxNcDpC4HJtIsibupcKrz5rvF/MD2lw02zBIN6nXucC0Dx5VCLRiRDTvJ6dSXGIRzk3aYcEr7OP
nGezdtX2kdL/Xql/5tafiv9R6ih5PEGX9OuTSAUPkkdUtmjuFU6bn0rOVGqchXE4IMPQlL+xSJff
F86aHY196Ot8X9P2KK7r7cYDf+kCuPy+cMzQRo+TWInwTiOZay9CPb7UfdqwLaXZp8MsTJ2MwVma
UKX9dzMnHDU96MsosRlZDl5pmgUp8rt1C/PciC6EheHdM9MSUm293n3KaHOc04KdYd465qtdE+I8
h8pf61beHyNLhi0IuDYFKJ5xwjhQ1nW0MdLrs3KStO6QqP1h3cD7QzQbgOcV4MV8SQtbbLJ80Ohl
h4EB9e8bVa52xL2/YWNOagG2mBmcBV+g98kQq4FfnxEBKONjot70W/JB71eDYfCOntu/AamI95Lj
Dx5KCZjIkadqDrLPbXiM443YaXE1LqwI5wUUmVa1ulSdU/1rpH100uP6RL2/IBgF/XKEmm8zJSxG
O2iEz4XBBVF+pUpH9HIzqPluSB5TWi3KJ1vZCpeWln+OzCCSZfLe0atRDkF2SbXr89gXB0k7WT2C
zN3G63HDiNh0qHSQDoyJVZ+D4uNk3Djdod5qjH/vaXgusgEgIOQN/I5L2IuiEn1uzntIHr85GtW+
Q+Y5OvQBvEcbXm15OP/YEs6kPNhBUlUpEUoD+zKFpFNkb5zK90+O6+EIziWK4Gk3y4Tbc2z2UVPs
WotCkqHu1MbZVdXWk3QhSriyJ8oUDWGn+pPK9AX+i4e3DKX7udxdwyFh31rsRCl5KIf7Qdk4UEvH
9mLZRD6DyCtRIBkIJzXlsYs/qv5Bd26aLcXeLSvqtavujLYCl4AVor0h+uZHj0H1wl20fng3toUp
RFpFo4at42MlkO4dIKD23v5lgdI5KfLPLjcFRzqYpWGXI9sCCKba72p1Ywjz/399p11/fx7iRdBW
tUMzeXXJEIYvg7eX5Y0S7OL3Z+AB1M7kBsTlBquRy0nPyenLaR/kT1P91/oaLBqgD5hEGIWJd/05
UhRocl9qZI+iL8EpKl5/4/OQKdDabtBAL2Y3qkGO2q5X6rOOrAsd+i//7vPz6C6mH+iWZk8Dn5dV
RJjupDY9rRtYPAgg3ufuM8p+4oM89FRt7BSvOltRfp9NrxW5J7INx3YTWrfowOYMvUMCQH33Tmxt
uZRoFySs6KOjbPonxQThVKlDumvajNfjFpBq4UnH3gWjSoMwyI93r4G4iUh3m3p17hLjbtT7fTR2
B9+50az72PrQp8xoJ+02ZbUWp3TW/KGFYAH2TbeE57eAw859DEeTYu/07ilLv9nGRri55F3m0iBJ
WINalliK8/soHM0sJWkZ89LXvWMYq3fxoG+YWTpAKgIYcyJ5AYQr2UYrZZbWwNYwOXtj6m8S9LQ2
4sGlzXFpRPDHhS4hTJLozbkkKdiqpxG26rr8lnenotoIPRYecARTFwMSvHJllV5bRRa2MjfwPvV1
sjPC0yhnO0k+y9Yj6Z+G/07kXYcsX5huXHDL80nf+iwogt8QXkBqR20V4vrmbMjBfqrbD7rXfVs/
1EsmICNBqwg6ZEJHwWlrda7EWp22Z9J6O9ejXWz9+0s7/PL7898vvFLQh55e63zf0gLaDaadVD5Z
7THTbtbtLO1wsGg8EgiAZ5zstZ2ktOxWTfP2DGXQ7RT5+3TiVdr2p3Uzi8OhlUWfi57OO6JUeURX
IAKgf+YdsfPNkzPuaU+qydGt21mISPFDM1yeuw42KmE4XT9o0J3JwznXiz2dVcdJuevLOyt8Akla
bsWkC5sAdlTeh7PKFGG8EDBK0dBHRdqMZ9P/q9lX2a8Cm2DWACqj0qMzP0ffXXyROXZGYA047kPX
n6C7a6Yb3On6lL2l3YT4AzOkXFQgsTNM+noLpHJrJVI3MWegyjX/c1QMh8x4keJn3XpS/ZORB3tQ
d7sCsgk6Vw9ZJe91/2DWT6Z+0KqtCvzCVgGtDfM0mkMk0sQScI6kkVk24Xhu4WaajnEPxOI++mN9
0Isrd2FEyODKsd4pvRyNOKh09zmffuPxfTUIYU7DjrSL4WfjOarven9PdQSCkPUhbM2TsNXHAoRi
p6UMIfrhRHv7UTL2YbdVbd6aqPnvF34oolN/Kk1WI6hvB/K19fO/G4XgR/VmUPwGmeNz1MKgd/C6
D5Pz6FjHf2dlnsuLUZgjYnBRGI/n0HgwYVo3uhRlpnt9q/ayPFucVkKGWd9RGA0cqN4oB/l4rqFV
s/bqFi3I1veFcYBpUEK7Z1sp02nQbqNk46mwcBuwbf/5/cLF6SU2VAxKNZ796ehBa9LtiuK0vhSL
JhB50+B0BcRjCVOk2X6aBK03nE36H4pjT4PWllzt4ixdmBBmqdSqIa1Tfzyn1ZPZ76fyZX0IW98X
ZimotNgIeobgtHurO3Du1r+/NEXgWDW0rRTa98XufXmgVtg16nQ2zJdI/jEW3S7aYiCYf6Po9OlZ
mrtkuSUBUl2fiHE0hmwIi/8j7ct63NaVrX+RAM3Dq2TZ7jFpy870QpzsJJqogZqlX/8t9v3uiU3r
mnBvYD9soBGVSVYVizWspUZoavUVPYpBYp1le8d5TIFZf3s9a/uFeS/cLgjZsSLBU2ltnRTViNEy
bXxqVQVIsbPsDuN9QeJy3oeJ0d6DC1kEp2jUZapivFGi2Kx2M6y8zDXVtzoDCEnpJydbdore/uxT
63HJZA11azEH1oURAhBXgPxR0GgM93QxQ3dD5GF2v9y72aMeP1Jz65FQJ5KFrm0lhowQGWJyl88r
XB5bkY7zgoyrHvWmuunRq9jcyUOGG5cjwPyVIChGu2B6qHYgYRw38Wu2nf7EMja+Nf1GTR8FMmje
NbjROJfFYoOoJFKLjUOCMt9Lcb7X9glTc8hLY9ICoaCwTw4h5rRYyRKBQAdz86h9OxIjXZUAXUa5
28I0o6hxSqbUyVJUS9RhLjPpMv/XbaNZ2yRUnywkDhAGYRWXJz1r1OhMFbGlhSk5rXghmQJCo/1t
IWuLOBfC/352L6aEZ6m7eo4W4hPD1/Xw331fOIaOzpi08rAII951ajBZm9vf58oomv357xeUlc46
sbIS95WH55EGbFtLf+usIqyNu9vh0DPIG75QjcQzRmy6M3RC2JgPc5RnS5jpLSz7/qUgOYe+QcyK
oX1arKsixpqc0RhHpKHyrVapLwZwIehkhWhNkTyP157nmNABXA/maND1IlpHUSQGtQw2RhMouzcq
JrL9qhpN3yxdNSz1Ig2MQQexvNJ0W2bW3lvfTuyo26Wyn5APD+ZBBZ/G3Ud58ZuEo5wtFb0wHX4T
K9OgK34NyoHpoGaXvKnWMlYXcoTLO52AG6JqzRiBuNKf8jc1O8UA8Jvqz8x9G5Rw7E6mLWtmup4e
AZosXtlIwrooKl/VlC0Nudcmj4coNwDX76Gk2PhLt3FYWE87J6YgUfMCtTyay+fGkI0pr9z1OsqA
yEACZ43j9VxaueLR0VNcp4807z+ZlvvouitdgMg9ERl+8Yo96iBeQx4LM7fXU/jtlBNMO5RDtOh/
qNv6vCemnh0/q+/upwMtrYnRTV55VPHkv1xSRtult7R+iMZmqxR+skgc14r3RYMtricXHYPXaRHH
YMC1nKYx6hugeRvmbtGaoDFk5ew1MZzuFtED0i9XoYNqzEXFTDZFabEp0n1rHjQjum1XMhGCXTVN
mmN6CCImz0/VQNEeHVkGQSZCMCkAYc7ttECEoWzn9AmDcJpMhVcuKqRB4BV5wtdAjeHyvJNiqcDb
0YLac5epG1e5/zI///y70zi7BxPdKWvVwOfHL6752uX3P6suPi9kG0y7K4CzgM9bXZgpT5jDLkfJ
Tb5meWcbJOJKqVU8YOATZxB/aTp/qfy+90vZwIzkFMRk4bJ0pdcmzRT1zmbMMjit37eVVSaA//3s
HFItaQeH24M5/VB+0vLPBz7Pm+aRskN/j/j7k642XQCjjZFS+rTHKCf5QLoEZfC/EoQF6CaL1baE
hLQO9AcjDz+yAP7OwBOHJx0v96eYdbNcknaM6oUFaloEslrV2lWBTtj/FeAIdsZcCqAZgtvRdV4p
DSZ0v8RLsVEmv5Jhz6xGIWCX44zsAJxAX/blYqopW7ylm/uINhGY2OPhwchOXr0b9OfOMcJO38Up
+IKtcMTwbeZ8ub2VK682HgDB+QJe+hrpr46Nsmr0lEU6ncEUCXor2gfcTSaJD+7rYJGd3crWIqMJ
D+ai7wesjYKXtOcM8OmaV0ca+KdasjeTF6WZ/IYlfm7LBqX5OQmB8YUwvvozQ2KuQeLCcOvIxLu+
Kh+Hfqu0bzH9lScnByCb9mRIXOjafp4vT9AcihCnT1IgUpCSfms7OCDAI3Xt/GiYts+U2deXUXK1
rXgL5I94Nz9omfGQFBQobT3mTapWR6Xuz78qyddXPOrF1wVbMwZFB6AQvj58otOX2XnQ8p1Xnm5r
4VoPyIUU4/Kg2tErzcaAlHnej3nmm+nXNk43vfenQQ+15/nKtCPtY2tSSbwt2zzBU1nN5Bb2BME1
ZtmR6vvAlXqxMB40nGmg0rasWDBMF6HpoCv8WFbp4f9e1HBAo4FI9n2IXcyEkKQYOlTVq8hyv6fs
WXcfm/zn7cNZ2yJMASJyVvlkjMGTTmdLoN3gpEZC64g+K8vGmiQWI/u8oL6qk2FIaS7qSJ39Yfg2
AKLqA78f7DuIx8GkALC9y9/fj2BRUhSjimbz1Ws/k8aWCFhzacBE8xDccBR0kdugnFtjsPCUiVLA
7E1ptu2yFliCtR+3bqjXo+QRvmaRvNfAA3Iq+kFED4rcdNl1CeY0BvegVCQoKrrp1ciRvC1WNIsz
+pioh+FlcTUqRFOljkGFzqL0D8AE2n+k7CArrhJT37gIALymAahesHlk2BalWyiLQBWa+41iPlZj
HmZ9vx09bdMAfjRX7gaT4BDuZzIFc8+B7OsRt2ARK34TRdkk8QdSkxcSBIMvNIeU+ohV1TPx3WKb
u7KZwRV1u5Ag6HMxuhWQWrCGvGn9JN32g682OwwMOPbX25azpgLIrvKJIFzXgP+8tJzWVZxpJDGL
rClyuxegHPfW7raItUQEgGf+K0MEd5iUgY2ZiQsToE5dmwSWcqJe74O2wCSfiuFzxj5boCy9LXXF
54AuBq9mcAm4SP4IC1Orwc4XR0dc4G6IuzO6zb/6vth0mnY6HFqD71P3xTQ27fT79vdXXMD57/cE
n5kMaaPZsVlHSccLVLq7yfNnbNa/k6JfHn+cDNUYpwakFEGbPJj6hnQBkZG7Ss5CLIvkusKAf4+1
DEP3jRnVM6mz/e2FyETwv5/dYKjesv/ZrjoJgQ6WdhJ1kh2HYPOpYrdmZWCjlhZ1o1Bhj7HiLzJr
lK1CsHtCSKcyFVKceFfQQK83/26XuN8526W+6nW1jHkohKcnJgzj/nnCTfbltpRV7/XX9ES+46at
F3sosIqcBYP6rGOIXt1m2edM1tIj0tLxEs6FkQhGXqGfBFCoMEIP1SHAFO/GhVLf1bqNbqRmCEai
OlxyfUfU/AGUlL7utV9pqu6ZUj2PQ6wHQ+J8v73424qCLtHLLc4qDTgZJba4KsKkDLr2Of+O8cfb
QtayrGcLB8z/pZSFFalKc1gU6QGIh+AHKHh13G/yNh39pKaLj3DvkOOwwzRZGt9N3cnvPYv5MWaR
JQ5+XWtR9gTaJedhFLRKS2yPjQzvPdJs82qryPqr197PWO1fAcIbz6trbUEMX0eZ0Rwc4JalprJz
AYvBWi009WyvmN52mKzHEavkwOnIYe4apr7d3vX1o/37MwRtW9QcGNgW7rGqf3YGQEbWwDHsFjyg
Hcn5rlvQfyWJ/fKAgBttq4GkxfyyJE+V+rlM9lX8JJ3QWr3+/+6s+LD0HNL0/YCdHfQN8BVa8Pvo
Es+5fv2fyRDumJzkYwkOZ7yPqhktECe7emXFa6q+mPVzo+7G+CfII8PbRyVbl3AdxLrb1Ujw4Pb3
no32tXDxOP/Q1fn3jIQbwemYrTdchGJoodb0b5YdP8wVwCBHZ3t7Nf+Huf+VxTXzzG8v8YxWCWbh
mk5eO/1XYZ4c58tIGl/tgHdX/zPoJ2/+Qa0doGQkqihRelswbgd0LxQc7HXUaru226reqSRh3ktW
uHpeFvolAQCHrJzYpKFQo17KbsF5OW0A9tC+DyRXHzdO4RWNKvxfCcI6XGKBwDTGVWE1D16/N8G3
WB9zZcuSMNae5lZSeVz1iWfiBJdlDI3X286IO9D259pH1u22Ssi+L/iimuZxndrYMJbvvnYyjy7Z
LDEfgOaLXJ01bFYCtFXbb0Dl/BuAzE71HAcf6fQ4PxlDuMuokw6awZdi6SANBNJCIvHbEuUyBAfE
qGa2dj/DUum2j9Eq/WkaHv7VcYg9DDkdpiTrsWFVM/uHATC3t7+/vgQTGURAh4BPQHhI13qRTbOH
+95o9kAZ93t3Fy+y3qJ1nforhP/9zMtYU+UZtOMxbgPipc+j9ZEY3fr7fcFjDlrR9mWF78/W1kof
ig8MaUKR/n5f8JItpg1xR2OTtPYtVx6d5Lse75xi+ZdnIXgSx0OtwM35NsVhZu1KGzGVRMTq/Q/c
Xs5YAKx6W9BYgjoaIECQsnenUBn/5OUO/CKB7vyoELbf1qxV/34mStCsAZXZdLSQAIiz/Wx+7YZv
PYb1W+f+oUaczd8VCbpVOloyOgUimjb+ZleBYj/lueQOkW2aoF56X4I52UYYOnbPzA3R2u+boDRq
3cD2PuRR/q5G0LSZlYDces+aeD5lKNsEUlin1XMBm58FSGWgzIkDOcUIghU8b+DgWb6JjWe3fKkY
6JglGCprNo+BB6Dio8NAuwKxm5yiqvtsgvNNQoDYqbJzX43+zgUIqux4i0czgouwb57z4mdf7agD
Spnh0DlA0f7HGeimGiSLWtu7c5mCTjPT0KfUHerItrZl6ZN8qzth0Xy9bTlr+nYuRVBpVHnArtxj
Zbrylc27rEBP9zbVNosMJUK2HEGxi87Ompa2eLV7JCq68ZGxZku1xPTzcpZEtTwuEcOk80UJmu04
vVVUHRZlVX6SByR/XKZQnzaj+tnVT7c3ULYuvsFn9402xWimGLAuTd/MKRqY98v0kk8fSHKfr0iI
xMpebY2ZQsMxmuXUG2NGElXyxFlfCECa+dA2YJyEYExj6uTlLm6E3rafrbo+aO64SxFZAlvqA91j
lonBn/8vS8w7Vj2JJ41HS81DvFfR0Zz5s6T6sO4T/ooQAjIFGDJ60SOF4RY7rXt1zQ/EAedLEFxC
H6d0mTOeIgHIj8r+0zax5EBkKxAcwDJ1U58lkOBExuJr32/rrezrguH36JJC5wPiyaLa2W1YfuRK
Pt8fwd77ArRRdszVSd0r/Rc7/9zUP9NEAlPHv3Jt6X9PWbB0K7H7TLfVOoqrz0X+RU0PyhD+u40S
DDydHQctqzC9aQYBZSCriq+m/843SjBtSyX54BEcc5/nG5almzj/kqDFsayflOIzSNq2aDv2Xeen
OT0O+kvi/TaMbWHJnsgyfRDMv2oBf+HEMMkeHRVdvFWb6PY+3vYvaAq7dJRxXfdGzB8wuvY2meD4
2k7JJy37clvK7WWgX/1SCkF4tlQFpBh46Rl7Q8ZQIvu+YPaanY60qfFG0hkGIx6orFNyVaENdBaj
jxFszmIuC5NKtkvrBs+8YkCzq+G7U/OT1LokYF5dxpkYYRlVqumzbeDWapvPTfqVAJ3/A+dwJkBw
XumsZwwIIIhja9xV3W+7+vbvBPAVnt27i9uN3TBhBcUEnjKguku876q6AvoMPL4oXati0/WgZWiG
AuAL+n+CrAHN7U5TQjpKYnCZFP73s1Xoiotcd8svQowlTFo4Wt8rhPzUkVUSZYIEL+YNZTokBNsV
x5PfxkezPA5A7ZzHLx84FoQPJmg68J84YzuPIApfMrj9RUEfsQn9RfvUbRGrJvJfEWiWuNyzKldp
Shb4fNVDasdfyNdGlqxfNY8zEYIXKRzw5qBtEAHkPwvAGH7fXoDs64LxEUdxp2nGE7+LD2iVyyWO
VvZ5wfQapTGZXuIIFGdXGsBIl+z/qiqdbY5geaQz9CZ1oLOlvXO31fc3Q1YZkp0w//uZVcT1UDCb
l6UtGszZK6q5lew2Wt8kgHk5AGbWwQV1KUKdO7QQWVgEKtP5GOTSgsHqGmAAnNYSOBGOcK0zBKAF
zRnyRAUYs4AgaI9Pqf06JtpWSz0wyQ4brTo43c/FeszJc425vsx7Ru+j5LRkv0O4142xY7QdavwO
8nnutjYYWGQKsbaXLoBEOQI+mELFO7fMSFdaw1ig0Ufbe7TcmO3v2xaztohzCYLFVGQpJq8fimgx
/sTVq8keDIBT3CnDRdINIBggruZYX2J20qJEH4e5rU55raT7pIrtJ2R7nId6tj3J3aLxw78IW99l
WR7yYujevWqFnHJAnNFqqU5FqwdZhqGeKQBuyaYv9n373FPDr5Q8aOc6qLr8AFqLlNZ7LS2fzbz2
iaMHbZqjO12VbMFVMgA/C1THaHLBoBwmHETPQftlVuqBneLW8Q27C5XsWKGxV8t+d67kRXvlRQRZ
ghehQ+Myp5jYyXW/Jh7oHo0qSMAuli4yzsQr5REk8b+feZNZtXPGUNs92TEJ5yTzoarhKB0aWt08
FxOAeA+jA1GceYBLL6y+YuyUmb+UmgWF9imNQQC8KCCTk/HbXJkc1oRxbKipjf+7asZmDslS4BTV
J8Bzf7G69GnIE4mSykQINgfIYttUUPw5ka76mSvuvidEkqdZEQHQF86baxmYkX1/Gp2djDkPzFKK
sj51uRrUX92ylaxhRckuBPC/nwlAwUHXlKyqT3pG/Hx8hNfYTqMXWrI797q4CbCU86UI8VWMogMm
d3IcyPLJ0hIgn3Y+8EZ82rSbpXoAjcQ267qNQZNd72V+3txbqgOoCQjYNAu4JvhPnLBiVuUMVTJW
J2MpHxIstlclye8V/eYN7y7AA9E/Cmzsy710ilqz5iapT9NEdkOmgwRxXPwBzDh+0VrEr9pcInFF
Pfiwu2YiT4RODxHo21XcOMkIJJaKjhv65ySLvtcEgPjBeKfsxJyS4BmcAYWYzLKqU9/9mBMWDp4M
kWpFAcGnzNlTXaTUbHHTunzoKgw3VycLz131zd9o6Zfb1xa/v4WrBBI8DIGDaO0aroxagOCfKrU6
pWCnM9kIKsp/Sqt96ugUaKMdaG44yWih1lf1V6bgGvKpMygGv3BVThj+NA+deky1MrCm3e21rcrh
yBPQOAehFP/7mfkWQ90DWaGHUqP1aZyWJowztMaNtTMEBcAsJdffykXhYbqWdytj7hNzLpfikran
FMiB+WkZGcotNAQ7rc/UuwEKARqGmBO2CpRCFYXQSzFKn5eKRzwQQAKDbVPJhhTXlPr888Lh6HGy
9ADpz041bcpPjWXWj44tTe9d79V70zWoZTzDRlu0sIhmLnQF3f7JqRuTrZKUIRhQwkaToaJeB0oY
F7UxhwvyT4x0ixbaGFMF8p+pO2H+a5MZ+zn/4SSPlvWketuS/rytbtc7B2dgodmWQ18AlkLw4a1d
9IsdIwKc5zjo0XN9N0OIC6oo4AcjLwLma5TFLk9+AL1tPy5KjT4Xc2uNXyr6nJnAGlp+OOO96V1B
lGA605jWXVM79amwfa/wmWyeY2WvwEMPxhxApqPgJkbLsUGBp4Zu2FNWkNF3FZv6bVPefX1DawCp
AtfsIkAQ4cGgVtncqV1/AneOWm/tBvPsgSuDv1tZCsYUeNSLyV5ENcILqUVroZaOS3IiZNRfm6ks
QstNa0mm+lqKg1QSmrkR7AAwQOyGs/AIWxrCyDFuOmsDToWmNTf36u+lCMEmXTVRRg1gPUcrORRT
1O7/3ecFx0KUfGZgZifH+l1raX73jBPejxgXAQU3+qdQMRbMwyytYpg65h7JwML5NW7N8O4VXAgQ
jMI2gEzaxI17XFyoqwsKwXtrtsIKBA/SgO/SxGvDPU5Vu0G3jv+PVyBOWu6G0UWsp/O3BhhkNBsj
6ZeOJM1HFUzjbnEq56e5THLfmJHv1u/X2UsxgkLN01jNwDsqTvqOJdPGVGWAINdGgS45jO0gwYoH
JzIll+swZl1dmtHLTxj+9d39oI53X+lcAM9EwsIR6IknbhGSG72Snyz6CUNbmfYj7aPbSsU/cRmA
4b4ApDaQK/mQhnidl61WFbk75DiLDuOvQWUGXRLWXi5xhit7dSFHML9MI3QGG01+Ipbn1/9JMxni
qEyAcBhu7rR1O0NAPeGdPJmBlt5bkwWUpImcB2euMhAOC6eRx8yYtcEej0ASw1N54y4yLLGrsAQS
LJXPivML44qGqHC9anLpOB3NftPFm9gJx0YSlF5t06UI0fbw0spKO4MIDYW5T54MfOBKnYTPCzaX
dcSJ3RGfJ9pj/4dkmASoH6u7Zyi4FHhYRKLAOL4i1qNWXtggtpiO6aOigkAW0/V3WgUE8GcoKpvw
VFdTeZO6tG1qLMNxfhvsh4GcyPy1l9EzXo/j4qaAi8JcKR/5vJqPKiEe9PWjDgAC3Bij9VQMLABl
7eelBy848I0VhWzN2fxTYVRLVWQX7nXt9l2+hXwZcEc4rtSl/yrZEmcuK3SgdVC/trSNYezpPAco
4QWj+VgnL8P8nHYxmHl3BJicU7q3u0Mv89PXOsO3AbttvTMjiA8XyhI8ALNBj5wqDjpAOrcJ3TiY
tyune2MAvmAND04w9WK7xRZRhpkENWGzHllf1WGvWvdmMYTPc9s7e/AtowYejBqfN8YpRFt90smY
ANdVBvoCdCgV6V6xJc1iSuu6zMIKRjzwxsqvMMZN0tD0MJsQolW4trfl6Pi1dB7i2jdh784k87fO
2eLIMuYGXUw9atXHZnkZ4yc3fbttdde+CSLwTsbydA7dJ+gjhi1ZXyW6HqWtPzhBvmxuf39F0XQV
Jo3bDiCEeMdeLgGgJSSuEbKjqBF2bE+fWgbmA8lFt7JPwGlGbhNL4KB5wiJMohhJapRmpDTjQ6oM
z6kxvTC2bG+v5SpxwhH2MWft4m0BbiQx7M+bRO00tTHRJPa9Nx8s40+HcRjifWr1LWVoSFLvHvCG
RES3mFOGmWLKSFgY65ay9ErDiqo0CRr9bWKSfOrK8SCXpcMV4J2JCoagYUvjNBMjiR21yds4LH71
o0FLZ20db+/cipbB33KkYxMoipoprMMyFsepqGJFg7fVlcCQrEL2eWEVue4xJG3x+VZ9s5B9yRdJ
6WFNACjGUaAGmgjQU4UrtmFe2qiEWJHdVP4vJ5f1PqwoMM/4qWBM58UU8ZxzjwxN2VM7yqdTkxLg
NWgbz7k7lgJxgAYVBu8xJvqvyHyKBXWqarIjFZ30XhXQ+Nfdp+wgOoBCqeA+diy+i2fuatbLVJtG
5kSmtu2TjSkDRF45BeRAsPuqx6kBxHpJqaujkSCVFxWYxUFZMczCexcApG/MCsGJQAhO43IBdu8x
OgEBNDLIpi0DRu++rC6+fxUIElxUFOmESNWeut+0kvina2MGZxaaT7gdg0/WEPa/9MbW6WyNRGOR
+sxbXr2pfXWGH46M2OZaXS8F8b+fHbTZuMkAdHYSZXFYPSpTKKOrXVsJB3cHU7duXCOuTrqTDDGj
aDrxykDLvtvmKR58rVUlF8e1RiEVBRl4YgDc4gqyp8PwtJaZdXxczKAkT4kZ3a1Q3IPbOA5MryDq
u9woWk86a/suPiIxmA/7TAYKtvb7EVUhiYM8CAxbUFh3xCZVRhoflbE8WN30mANYUhKXS2SISlsC
IyduQWh3nDFPO6pbz5Hp7bUEdKbjPe86FqwaYfHlLnlF5imlp7lRt0HvdSfTVu79L57byBKcf54r
25m2GnpaJkiKuNGch6M+BUahBkb/2hlOQAwtiO9/7kEeohFwqCPevQLf7OK0ZoOeeoBcdrd2520l
fvza+i6/L6zH9hbaljXBehbQ5WxI/6Lef99dihDv65kWhpZDhG5vlc6v9YfbdsH/vXgkHJaaA5EZ
9tV9SpapjRcnVyJ9mUA5gLiz2rvxfiSvHonvjnCRJzqTJWRBpjSnzTRDltsekBX2Slm3wIr6ooNF
Rxkfj0eUHYXggDiD49WKRSL3SwZ4fjW5GxsRMef7aw2tnCvwnmpsgu/E6UjUPlamFy7GGN4+jhUL
uRDAV3hmIQ2aKtqGtCTSsnwX984jOGOsYtPoG1vv9sRwt7flrWjwhTzB4G1lotTOsSBqqb+SvN+n
SbGfKf19W8zawZjoOdA4MTfw5wRD6SdWNmmBZWX0DegbtiR1u/p58JDgXQNNvgKIzgozRa9ATcCc
8L3E8H15d9kP547mIiAvgawUUZWgWGOqtcx2SxI1Axqltky/O6oFoziINlHHAOzOVeorNfu5t1vP
ioxmM2gBpZvb+792zHgp8YQzsO6v8pxDhb6DuLbNiMbla27SZ93odzHz7i368yfZmRjRwJOmGns8
D4Gzs1H/UWVDiVxLBF918XkhyWkBZBwIh54ZlYBkZGkeLE4WxBYuKhmA4Op+ATEA3spFgVQs9nVA
i8qqLLMwk7j8VHPvpcVgUJdlu9vHsqa3qPXh0Y2XLLoyBOc+1F3vAOvajrShC9pqO1LnIwfvIcPF
CzO8PezSnwC3Iq0BrwTFWhaQ8jBgiYazzImsLuNMiLAMUy2oOQ4QAjxmlGbeivTe+hvXqzMBwquy
zko3j2MI6OcC0xSZ/4FA4UKAEL2pbYXhDb5NQBLbeC+Od/97huOPAZeaV6eRtRX8rFrRzEyIY0RG
tTyMqRIuteTlvaKyFxKEk9bNoSecQCkiyte5DRu6v1+V4FwNeCnA9GloIxJUqaK1rnapHcVkelBA
JlBNzNeH7d0mAbYFE0MU6GMEto6gS3qbckxvYkd18mx+Atfc/Z9HBhSUDkDkQrVBKL4VdkumQS/t
aMy+uJ8U4+sHPo8WQuRxePOweE8klVaVYw89QrrY+JHOP29/fsUBOhpaO8HYjaflVY9nbHgFXWpF
iewftjUEGrWD2pqDypOV1a+HZtEkpmu4rjkEP/q3hH2qNIcui9UrkZouoTqGZfmkstd02qVaHjjG
RkVC3K0k18eKCr+jpiNJ7YFAxBGELnqjKixfvGiMvzLbCs263tP47oegeSFEuMpjQwX1GhdSWp+q
Lb27NRZYwdg4dERyTPYr/Z0NVUkWoO1GTg4uvL55yRM1bIfiBYCukiczNwXhOkTvA1p50GLjYExb
MJV8bPIl7YkXLZiXd7yftn0g9MH4kmmyhviVg+HqDGQlzUJ1TiyVqHbaNbhcELgP867BO0prMMbW
6rvb6n19jwCd2OYgoEC4xMSa4CQBCp40Jpm7Y2K3/mEEU/f93zc1sGej8wWdiWLWalIsa6mGojuW
xq9iZ9X/3P95zj0K9w6abqBeXzrIHqw401S67dGbPrtJoFX/8vuCAyb1UhlNi+/HbuCc7qZ+9WwQ
xfB9x+/H20m4P0ZvmZaJePFpVh8aa9vefYUDcx9bj+c/b0QV994rCDqanLQ5DnvHLkKvkQEuXSvP
e3iOKN3UkFUVS/mKPhOkuwt2RIe9l4QquTtjePl9Ibbt1NgmpkUZIHvyl8JPSyYRcG1k2HkAKiBd
h+y2Lpbn3FyLF7fs6mPl1f/p+jnwBj4rYP64raXXdwgcOndQqPGihCJ2tSaYIlDLgbbHdvyem0Yw
oweYoGGgYLKC0/WJvF8dtgN0OA8dYPzvZ29Zr2mS0ao7mPOwY57PZIiIsu8L7iJtByU1OnzfiDeT
46e/bm+U7POCQUyWC7LGse2OCmrA1g+weN3tjtC1BkAdfseirVBsw7PHtmbEVbtjAeDw5kEDM/3d
K4AjxbsbGgWLEGslVTmY6TK39JgV37qwvJuXFREIrA2lWMwwcNrey/NdbHe2i7rOjr27acG2ILkN
Vuzh4vPC/qexAvkVPr+h1g/2UPbf796di+8L1yctWoMoI76vAwjmP7WbbG9/f+33Wx4GSmxOioXk
8+X2zLOmL4uSZ0eahOa800g46ZL843W2CD1rGrSId9fiHSncCL1XuPGiZhla1o5uWgVdkwRdBpxj
10ETUOmPssHaFZtA3yjarOGlwAgjvovNoaLN4ibZUR1Vv0wemuF4e9OuBXgAm0HlGE8VFCfFrtGx
JZhOVSwMuOZvxDe7ux9Jl5/n4s9c0pzmGRI9+PySTVtrmv1K60DVYkuOXrYKwTJg8W2FxEJ5ZH6V
bUA+dHuTuOZfBn6XqxAsYwGeIR4y+Dw1Z98yvyjh3H9Dr+/d7gNZVFTY8VZCNI5a6OVmofcPEBYp
nY5NVfsOTf1GchWtbBOv8WGEExnB6z6jitqO1etTf7QDs3+j+t2RPmewQQkUzLZ4UYhv7lYB2/xQ
qONRS5+rwguSuLz/nPljAh0bKn7qVQsRqhnNPLfefEzTx3iXeHdnBflj4u/nhYAyyaY4iQd8Xre/
9sXRDm+r0bWDQhwGgA3MaIBUDxHx5fk29cwUy67UI8DrlcdK1QofqS4XXUhdI8X5FM8aRVxwHuNF
aVtwhlesQibFu6tgxnJk2sNnqu1vL0W0iPevI7wDQTiydohuLpdia/O4ZDVbjm4xu58AXF8fNIW2
O5upIHGmOWHBbYHXy8FSXOCs8Po62naEvetdZ8GcRjoekm+VG8ZM8hK+Xs/l54W7I0HnfJY1+Lwx
g0qq+6abGDjeJrLij2wVwrblatJosQUxgxnUrr94Eg2TfZ///czd4sERe22K75ceyuDzU0slrwpR
hRFZonUXtocuZEzPiVVXjeB1PUzjcNDYUfM2rgojf7v7pM9FiJmQ2EiUvEF686DpfsOCRBLlrGwR
Z43AuI3HzVAMAjPP6FluFMOhV3du+ezJSq5r30cfA4oWvFEAXZ2XR9ArjVZ1aTIckOEEUlzm3789
6NB4n/EzYA2aEILogFJyDZAEHPhQYYpZ4OKf2/vPw7Dzyw5HjLIOHuu4+E00YAk62qVDm1ponzhY
9YNCMAXqE/cBd12uHG8LWtkpTBFyHDpEs5yv6HKn0BhMYdGkO6S2T+KNJgk9ZJ/nfz+zhdxxwapW
4/Mj/aqMP8x7QRHe9+ns53NTOf/+nA7lOOL7qvpdaw7Z4fburHgktDcgJ4sMOJ9eFqJlxbZad87L
/gDglh+sbrfOqPhK72zBQSCJO1aM+kKUcO0VRmGgmFD0h5RtteEXpWHVxxIZsuUIaltZQ2XbE5aj
JRuSbRQaesxXUolxi/H5+5n83TTRd4ClI20wKN8fpmb000rxgdrjL1YbZOkfjT10qWxZa8aCQI8f
FKYarib7ZrsGWWPcZIc6dsgPzZ1ACJnUufmQUDI/TRmbH6k2Uhn8wlUvNRbK4TLQlPc/qHDCdip1
hv6L2skOTZObn8BqbhPcJqUD4IwRvC6O92fskn5LqM2ea2x94pdKN7f+5NrjVml68OiRbClBZNIW
28ZyYsk9cX3c0Fk0Pzt85BEjK/zv58YxGGnaMeyLx/btFHbDi21lm6aSsfRcHzjkIOuLkRXuRcTn
S9MtrpW3WXawu+dsSh5Kpd6MgM5MgcNQHND7K1Hj93ZEwTsiDleRpEeoi159IQ7xKCtolhT5gXU1
2zmYgQXJe6fZj3U5GuGsA3u2c02ANbKp3zMXY8ZU0+ItCGS+o0dU/T3QBVRbSq28lEhF+Bn1cnSf
Fuz3be+xYtIXP1O/3H8N406EYdTm0M7Ja2+WvxUQfeiD83BbzIqPBXcUbiNgb4H3zRXEZFk3ebMO
76e/OVp4N88WtNwBTw0f/UVTjicGzEvaWfbU6M2h2yrk6NWH+389qsHokcI8xHXROdG1gpktaw50
CCy6scbg/u+jEoxICcEA3nOCCy/GwVHZkLcHM33K9n3xgc0//7zgtknWWpXR4vOzdbSKr0yS61g5
W44iw+sdaMC4mvSci1TpUkVtD42xcbMwdiTpV8n3xeITa5UyTQi+P+Ybk/ijJE5asYDzn+8Ihlp2
aV2NgKg5mG37QHtwMHpdMC/O/vYZ/z/SrmvJcRzZfhEjaED3SiOpTFeVWO1fGNWOBqABPfn196B2
77QEMcTQ7E7EzkPFMAUgkUhz8uSlodPgBas24mnk2q33ut6Joct5M3eVajZRaR6WzPSWJsrMxnfz
H9flvGevJMODJgyLgMTEQmekXKctjdjiidaVEX6N4TudY/haaVHfrZi+S5XM9WvQTIUMlushdcsm
sNg0wDaBi/cX0PvNq51O34x4Lv4sc5Y/Y4bG+LHiabbXhsR55rk97docL6WaTIXuTY1hbz1aKyeC
Ko3o5BfxOyrj5zZpVAqiJk7JoqEf7wjmmx84y5agiY2v1/dqTRB6PVFxBnDIuHgUSFEVtpu1LGrr
cnhBH4H6YIPd/rho9VZfxMrx49SB3yRAul4SShjOxLKiVsqIToee3iX145Ad53ojOl25KgJMgjSg
aPLAWNHznUOVAlM7C7uM6uxRc3Z0q1l5bcNOvy9ZEo5xkJZT4fs5P+ruB54/OXTjOm4tQXJYDN5P
6LqFCFXbz89WE1w/8ks/DF0wCIdAEQFXzJRhN27R62lnGVOUEU8n31AxVfUwSX8sv67LuVyG6LZR
xYhawxBZ0/OT6JassE1Q1URVfshC2mxYk5XPAysmZmYDHIrilHQQrc4zpyXtEk39n/TQ3NqlgFkb
wmXBQwrsN3RJ0qNpMAeqJu4QtZi5YHwpb8aD/kcA+IkAbUXe6cIfGECTaJlsjMb2l27/Yjc/qED2
I7uIwBe+ElJ157vfzAvqjcqMJFAS+3QPHv0NAZcXAQKEKw8gGmoVhqSlo00TQFr5FJnU9JImctTX
uLi1dRibRECXB3QSoOt4VyXUBUNfWG7zzIw6zPWE/es2sryXNglD/UByg7Qf6FlQ6DrfpaVnKfqN
CisyH1v1s1OzkLpVaGpfrl+FC8iKWAcCU9wGbJnwcCQ5MYm7lGd21KSR9hPM0QrZNX+G+RfYhw5J
tRFRrFwNSBPURsgUXGIJxjJFcnaGtD4FR2pUlf/iWLAY1ONRIMQjKydWlsR1KnUqu4hplvfB5bdy
BmO78H1Uc0SkIsBE59s1YNZJk6ZdFwFL7eshBjFtKK8wDucegigOQqkcHZ31QOWeCwCvkZ2hHbqL
rHQEWvO5y57b6sH5pHyu6RJeP/yV0ziTJelYWSip28eQpVRI0mW+wm/FnortAq8FYB2uCHVlzhwy
KcSa26WLTPWpb42DQwdvsjUQp2xNIlpbC5LyYOYBMlu0UUr71rACIUyDjN1bZ+0Te3/7ViE8guFy
0buFAsD55xME4kqSU5H58Ho7tNqb/XSAkU6+Lx1FpaXAjcV5H5XLg5L7zN5A8K2pFdxbdAohErhM
mNa1gXFXAx2inPyu5m9t+qtufjD1ezH9MbWtIUcXZI/i2IHoRxkdDgnYf4SFPvGnzUEZF/At9pE7
uV5JQjU/tMcZ/JWd+sVivsvuSnZf/+Dcr2d/jIO8eEV7MOI3dIleP7eL5mf5p0h6UVWu2+uK0Uez
XWPK99OgfJ+z77nyRJmYMWF20ZI+69nH62JXniBcYLBjALkKt1KmQgUJvNEUNIUZ+tp+B8oCWIjr
AtbOEzSIqNtAaUQh7XyHp1o1FAJ6vci2u5Bnh8Zt7oal8XVyKNxsVznfrstbXZApoPDgmhBtL+fy
VIdnrNXcNopN87lR4mCq50/DzYwf4rQQXiAbAaYGYQXPxYxTXnK9RvgF8gKl3itbgGLx38vWFa2j
8MzgYSLZIbkGZAEjgpLETaQ2j21qBeP80juPVv3c8W53+44B/OdaokYoUI3nSylrEveJriOwT7kR
LqTSvXQeOeZa2lvkquKwpVWBCFH0QSPVAodTEmXGZmVl09hHIziqvpZ0akMt/VLFoxHoPNmiIV/Z
QwF201HAA54BTsP5wiyAP+wCxGGRwgHTzMBDfu/oh3QBSd3NERP2Durw3pyC51BypNPcTsmwiERw
ErKu8wfH9K4f0sqr4byX0VFeReQh00i0WpwV6Wx3UVzFeJiCtNlqrhIaJZ8NUETQAyj05QRyN2f5
VCnlGHVJsQPTnmfn05M65Idhdp+pXX2wDM49NVE31G9tZcAlIqn6zpEor4yh9SYZdKePqD0dvinW
Fi3GikFAqIwh5AhygNBXpZuqq8mMcR3LEE2x4dn9V4wj9pNZu/18RIyD1CSw56JP6VzXmqmLB6NG
7jD7rP1Y3m49fGSc0Z4LM43etwvYuejmdGrUWKNhoA9wuh6QKNt4di936VyE5Db0VevELQwy+CJH
f6mcA+Z2f8BopQ3Igy7M77mWQQ6iEdxKxLMXMM6eT2Q2WJtFLG4rzAObBpDEx8S3l/7Jdqs7on1N
eBu0ehI6jZU88pjOb0mWlz8cTF7YudQavQlUJPvGIomgdRm8qipJ0JdOsnMZ2UJ5XT5f4BnFcQok
NmpjsoOQ6Gwk85JkUZYX+4Q0vqPty2W+G5zpzoJbDXTl9bNeqbVAIqywYKQTiT5Jk/qBMxcknnlE
mar5RKNepT96QVe7Qa7WY2izZPR0xTWC3LGAcEqMnw0nE3wEOoRjl/UbD/iKY4IfJMizbAAB0V4t
PUVLy1FTRStWlOefZoaCkxpy+lDF9874Ie0Mj2lq2DU/XGurUHhpv9GhDGP0zi5pXfRcp4s+Ltym
NDJBYbvU0xeQc3ZeOjqNRzvjWBptsLH3K6eN1BqSa5hXtuIO6npdF5itnEcYv+fN7cNSUz91D0Nq
BmT60js7onzATKnA0O8ZSKpL7avrgo7UDFCCy2ZfL75e/0GXtlGg8TH2GPEbOrzkLCwtQGWxxAPF
TOJdmxySrSB05daffV96tzg4HF2V9jTq+JG2pdf23KOb3K1bq5AUqKamS9HYTqMkM8Oav2mb5Ogb
6yCS0zcVs5WYc0uj2fGb6m7S9/YWKG91EWCTEy4lnAq59ScxEA0WzUyj4Vfu7FxtI6xaXcHJ5yX7
28KZdRlYiCLEnAOQnaCR26K4ueDBBlenKByjSgqVglWTzmE0LZZYCqFRNt+Pbu115q4YHvH/NjmU
BQ1o6dv9kSxfp3iLIG/lKoNQRHRbwugjfpSMWmnqk9k4NY1099Gku2wpfBuumPqMjoQNf2JVlHiC
RbiBXLkkiugDig2E46DqIImDnnpxfKCxVw83V5QMcKf9FSSc3ZPYsddNXpIagoh2dOoP7d3td9/C
w47kL5J3tlywmsZm4HrH3u9+T3fjhsKtbpNl4DjQjoMAQ/z95Nc3Y4eeUrOhkWL4mOusPBlvmPRW
bk2uW9NrxJZIompIoSJffi7GygivGcHjMU+B7aIm7KHj/fpGra7kr4iLmlilFfpgWXmUlCFOu9KP
TuYPccg2XWRxopLzAp7wfxbz/lKe7Fkez/GIWfSAGWhel+/YsJsx1PLWiZnimp5KkUxBU7fcKQcn
j7rMG0ev2iqMra4CYRgCFgDTXFs6Eqo6o6JaKY3ixTeQ4Zq8srgzq+j6qawePKBESOMAWow2iPOD
BzdxhfqliVPBrGIr+WxPd6AMuy5jzSaD70yQggMiAVHnMuAb9cZs1mWEkUxathu28I1rO3X6fWkN
ZYNGtkVry2hxP5lgEM2QFEyAKqfu1lSd9yBbUi2QMSIRhbwXgCzydtVFEWe2k1RRztLWs0fyjaUO
5m/ovloDZ95XBwv4Imqk+7LuvI4TrzXysLVvbYOC8qF9DlOBYXKQs5HTNRkj1LFyFM70OGzsnZNv
eJMrauHCo4FDA88WYZm0pZROPedmUUQ6q5/qOP5J3e6umLKNcGZFM0TXjY1IWVRk5dBfL1pgX/MW
YtKfb+ZWdXzr6+LvJ3YgW5oGvXRNEaX6C7WjLeD21ucltTYmQCEapOUid/nihhb7dP3WrB3BKVhK
+vUj5kMlc9fmkdnD1fiomB9v7TUUSnQqQVrAgmYbveVCAgkLEo5fri9gxUtHIcgERQsgaeg3lJ6u
dgBv/mRkecSL1AOD6L1Nv+jTi2KFcX2nj1sR2dpx4EZg+hAmRSDbJ6WR8pkW5rSkAL/lu9hDoff6
ataOA9U/MSkGBfcLQ5lo6lBMA8MLWdRB6Ty05XHRX6/LWDFkqDCiagYSEjzCMoysbWvSpOAoiGq7
82tMQ42Hj4B8+pQqwXVJl6sR5Hqo0IkuU4GkOr8aA2lcuPsw+zpt9nr5qdc1kPX/uS7k8kTOhUgK
MFtNh/GoePGB8fSZ8ZFUW+mcrWVIgVE8xUpLJkhgw4hBfM+u61tVfbMtPF+G9BBbbVtaZQLfyGgO
aX23VA/qFpfw6jpQGkfb9TuholQ01eZkAfcFjsNWdsuieSP6+l395igV6zgRIjksU+LWyPZCyJh/
ydJfTbyRNFpfBOIHcQWNC/acJScmVyfsk6JTvyk4mAlQBuy2/KKVRIdYxz9yZDgv/PkenOdw77qv
ee8RGpR8P3U7ZzfafvsFY1/1LTzvSlH7XKR0PqY+LBm6qvMoK1svn1NA+O+G4lHJXR+VwUrbMbDg
0u5mc3AuVTowYxqXbpwgdRCkZkE9H2zmkdsLnQDIoG0RTHOY2nYxImhuOjvpKgXbOYLNP37S0p+3
mwGMCHQRhAngoFy4UEhT9WmmMIQwqafFL3G6YczW7AzSuXhkUKcFHko6nSUeMXIp50Wk1PexqwRO
2e+vL0FYqnO3j8BGwlXRwPsB6yxJmOxZXzAomUV9FzDCfCd/rLv7Jc98N7t9MSJ37IjUIhxNGQdS
FMCFW/WYRIlWhUb6YC/WxmJWtutMgrQYN1lm1imQUD01Rljbu+t7tfJ5VHHEYBOCF+aiBKLkPJ/r
QU2jsr2r/JreHEygCAESTDTTQKeAyzl/uUqyZJqasjri4xsDF9+P679+xYidfV56GDGZs07bGp+n
mR/jeufWGFi3zlQDfgEknqBSQtAlCPKkhxEJ7CF22qF6VUlQlXWA+ROBmR86/Wb3+lyO9DySidaF
0kOO3byONR7IX9c36/KokShCedBFsQCYIrm66loFA8SOZq/dT8t6ACrj+ufFXp/fOmQ9Be4Gl0Fw
YUiK2uf2qA7oOgKszvlmqfMuf1HSZo8C17frgi4PHYIQl4KVFBqLUejnOpVw6sxZ0cdRq7yU/S5Z
dtZWQLWyVZjxhJgK8DfYW3ktemW4Uw3Ix2syhfWPaqtTcevz0lNBSsIr3cXnFf7F+VF3GzCrS/uH
4hUAVqhxiwE/MuS+bNpSb/SWvWLklmG8psVXl71aWRDfbjzACYOIU8AdcTeItA4T6HV7NLvitVYK
z7QUz7bD62e9slNgnEIPCh4M1EtM6YIPxMisnjjl6zP4t70JY6r+t+9Ld7t2B6KwOi5fyRKS8VCO
G0ex9fulOw10/4jSCH6/Ph3otHM2tmflKgDJgGfHQLM2pqtKzi7XuIqXtGKvufPGlcYzc4DJs62p
DyuLOJUiJ03bciqbQqvZq+J61U/ry81HcPZ1yW5Q0jpVYZXsFYwYyxS25OYnCLRioHoSXH5IjsnA
64GPOF83Y6+Ys8rzYN5ibFk9g5PvS0dsaHFHmZmyVxvz4AYEBH6xlejfEiEd87QoKEECS/Cqk52b
Bpmz17Ymta1Y79NdkhE++cCmygbo9JU69vBrxiDziHAM9jDbOg7hYi2H66cudkV6LUCfCQIX9Nth
tobsZk4grFAWNE69mtOE2dB5kEz7yvzdmtQrja/NcisJLSA/GEIAfCCEwW2WHw2qx0WOafDstVHe
snbcZsm4vCTnAsTfT9JXfZ8yQ6851Kw5WvyOj7vrG7b1faEjJ983zSmp5glXPV4OmHi6CXG81LHz
3y9Z2irJ+dK72KCkCGojGNwnduuQeZwBbLjwEUwDvrkuGdsyNkdjRndJhAQ5wHdVcbMxx/eRfweq
AK0j8DfPt8hOk6pIisSK9OapPlhbffOXz+rZ52Vff6nrhpRUMaOqqZ8covx27fwelFQBUhp7Z8iD
6wd+eSMRg4HnAyzyiPNh389XwzjrJ62P54gF6Y863Q2lP7sbMlaUCp1Iop8HNViEe9IDXoBc2m3N
QY1o/TJNobEFTdv6vuSq8Sazdabg+6kR1d2LbmycuNiDcyviIhAW9BXo/YOfJuSfXopchGTMGqKy
Ohpq0txNWfMESuDf6Bb8w6fmviddeu+mrzceDbqSwCUJDBxUDSwv0tGk2qDMS6r3kdrlXkU8s0k9
1f6cDL/+hRzgIJGdEfMa5eU1Rj8pjoqG6wyN1u0QFDyoSe0dr0u5uPlYBWigdeHsgmxVjtHiqbd5
kVfAipV7lHdTOzDqW40XRIj+d8FOJGAv0huJLs0+1cDSHWGs9uJnfTCn7ryhCxe6JmSgzAL+GgxE
QB77XBfywWGYjEUAuo33RXf4fH2TVr6O7lLMMRVgsUu2bKcFZ5cyF3OEZvBhl/Dwf/q8If14ZRiG
li34/Og8avs+v9UNRRfuya+X2zzyMjasZsDnO2WXhCa5/XjxeZRXwSQuep+kX89YjT4CS5+j4VGr
DkNyd31zVhT07POSh8h0Kx5iG5/HBATH+UDyD9mtHF1AqSO0B20QoJroCZMnXVhKhobKiqtR1sZe
cT+7W0j0lTVAADBouM24CHK9o6smvR7nVEWPaewliuFNBfeHcStXsaKmGJOJxwLQTCIoVc8vgeki
gYD7rEaFFdRT4Gw1wKwt4/T7Qv6JwZ0G1a3TCd9v1ecieymr3ZJteIbv7CpnRh1ngVq9OAeUGS/6
AEEh7qCp2FgimvTLnaLW9U5vdRbE7ZCksLXtMW2dPXH6r3hbxl9cX3I4E6PKqUeprkWZkpU+IVQj
IdhFU3T5O9Rz2za/y9OE+cCTlk9pm2a/ELW6k0eJOio7HVyeQW+P1r2z2MNuSPVyj9wexm3MFfuO
Bnb2nJVjPQHFvXRP9uS2nqbYiU+d0YyoobfdfWHWgWvzoDNmbvqWOjpFYJdzu4tbdQ7zOVGOiJWN
Xc+0dI8h7Cyo1TFNPQMwoR1mLyc/9Ckdj/FkflfaYfJMgBK9XB36JaxbGwBrPfFVbWKHxW2W3DP0
XHtET6nidc3S1X6jEPtLWqUsJGmWPjQ07/wmZe2xrublV0KM4aFK0adNi6X3nUxLfUdp1V0DjlEf
+FT+Wjh54jesaj2n0IYdBgS0Xoe2mp/qaIOypLJINBn1MnqgP4r9ea6sZwzz0H5Sx5lyv2YzP8L2
qwkgKeZgekocuy9jPuU7bic/OhI7W+DqS2XEo4+bi6wcFB7BxLkyNgsjXT1kJDIIuDEw9zALY+vn
ddtzeaHOZcgKP/a8aQC4ibQscJ9SfrPlxOdFkglJDtDHyv3UjlEbVTXZRmRNyn3rV8CA/ovfD3ya
aDjHLDbZsCmkasouwdElcBwcPerzjRVY2OTz24oVnAgQfz+xCAOavBJtMkm0mL/BauQ1eeJxil6f
rVTQqiDkLtGqjXDxAu02EGDaWcxJRJ3XcdobMaaWf3X0rdlNa0qFCcOA1wgzegFysAamjyPiX3Qn
tl7a3OcA4+bNp+unchFKCJoZMW8FjZBwu2TkHqeYGtI0kxEtkxEsduFV0xMnd1r/Kae/r4taU2DA
KwG8BdYVFXfpbW4rdezUftQig3+clJdhf/3z78UU+fwxJQieHfL7CFikoI7pU6Zp8aBFPZs8d/5D
+bhHDclP6b3r/NLb+5w/jmriK60d1vXD1H1Cm4rHrSZcykgrn8buqeQ/jQUDlzecnrWT/PvLwF9/
rplL2ztG4mLlWf7CF28GOnLYcJ3XNlc0s6JBF88tmLDORTBryot8bHR0xB/U+WF5ub657zGevLlw
F3DBLAs9oTIoQ1V7VceTBp03VN+uHK/UmT+Bti0/MNb6+swCrnywHbDcJcEw7ljt7LTsdwwmiaT6
XpUHvTkoW+7Y5aLR+wy2bnC0itnucirFthbHahGMHdW88T26OZ7+8qKff18yubU2ZHmb4/sz/zMa
dkj0LpzZndMNN0cM54Lk0+OxQeoRggw8TeCNptniXT/A1aVgnwDVA3zjAlSTivp+gl7JIyHVC4ik
Xru6vht5972ZtnAPa6JEqyGsI8iULohHewRfcdZXFpiIxierS/ZtgwJu6zJf15NP15d1ebN0QZH8
jywpbVDF1LRzBllp99XAbcZk13orxl7TMmRsAWnEbBzBUnl+tag7jiTOYvPIbYx77DpvazDc2iJA
5Y0qOi4QKm+S91CmOeZC4L05pmTyVFj5Oh5DXJ7rW7W6DKBCxQwkOLUyNE9RpnmhYM89uqAZVj0F
w16uC1hdhnhGMKEIsznkrJSVkzY2uwXL6BlmJqgBzduPvTJt3JVLHAcm7iD/9Y8cKQiz9cEBdFM1
j5kT+4WAmhdaaPDXHt2nLByG3p/VymuLr4bz+foKV7ZQ9C5D3ZA7QCeYdFCulqfoSLLUI08QOXmu
trv+/ZUdPPu+ZG/SpJssPuH7Su8bbkCon325LmHlbp5JEL/gxEeyM+pmSQcJY7PTnG8ZAK8/861m
h7VtMsCIidcCU16RZDkXMsRgpXX6UT3a9jNLn7c6Ctd2yQA1AQqu6GuGt3r+eSWxeNobg3p0DcyR
GsI8drx8q551URVAUvhUiJRYi8da6dQYa8iWEgHEDzZXvm29aHyXZ4eWbxzL5ZLe2d9EPz+EXlhn
NCYlXKXxAkx4mI13ieHxYqOdYVUECh14AsCp7Mg199QsU6LxZQEUaY/wbaCHrN8wAJfKhZIGOv/E
hB7kJGVfMgEpQm1QcwEu1PK1ZkeVJ1M/ltOt49xEiuRUjvgdJ0rcQL8WSq0l0sBL9WtpN5Zxqb5i
mJcBxjuQ0AEfLqlvVuWgG1QasIJwf2EBGsGu38Gt7+vnP59PTofURWtHtAhNE+xYjGyZyJWTgJ+G
erXgQxXQwHMRU5fqKbXyOJq0JXlraRwfC8d+YyAg+FIMmA1KjUoH8QlQnF7RK8tOtDd7bq4/xGl5
N+iqP3Dld2NiruTsfLy+/EtFPLtZ8jPRNPagqdUEE5TxZ7u03pyR3ztNGl4XI3zqc4f1XIx0inMD
nOw44wIvw4MR77M2UrMPupsCXbiV6loVBSQcGtGBwAIf+vluL7qiJUZH1aNF/8zFl0UvgnEa9lkS
lTXbyEldniyWZQErCbwv+rjlVxytii1IGEv1CE6GoFTfYuGCw7vS3q5v37oceNbAVKBD05WMrF2A
JUy1OvXIkr1mZ36Vhyl5NfJf18WsKoNw4P8rRjKzM5n1Xu9a9dgnqV8oWeuVpuKNWrKxnDU5Aopn
CdpvIMDEnTwxGXilcivhmXa0nUOiB/Xiuf9CrU8liF9wKgFdzhpyedqxs4HBLQ9tDODlxirEr5R1
+lSGZPgwwn4piwUyKPHsOSi2yF9WdwnWVcDvxZQ4KUJPZmRUtZhpx4W8YcokPHZ32NDf1SWAxFKY
VuSZ5PpLkYyVO6SldqzZ4A0HB5m96xq1JUDSKL1UqVl0rXYczS/9rms36LAuO9xF58zfBbz//eSc
CbMarvcc59yWDxz1467Hc2rY41ebDwfLQb/wUu7jqftS9HaQKxiUS+xQBaFMbdGQEnR90RLTDPIp
SDF0uGuzgNF6A1K9uglIBwiiFOyxXH8GnX7WmLWrHYc0dJIAfRT/YpP/fl+24QkmeM4xtbRjpu3z
7I5vWdTV3w+MDNo/kHq/mAiLqgRLhljH77c+Od3HT9d//ZptIw7eR/wPDpf8OlqLy+amTHThQN4t
k+vP1r4f03Ach+C6pDUvEu3m70xN6K+XL5Tet6aRtCqs9Zzf2W4RaqV5NxPHHzWl9+YJzdLOFmX8
6upOZEqvkVk4bTZTyESBzFPcu6V80A3u2c3v62tbNRYnciQ3Jo+tYmZ8UY9z+Rl8Fab5PUn+RdYC
xGB/908KuAat7aBokIHs04d+nD/0GopiNWou8RZ++r0gdWFcT2QJnTy52AXt7XgeZvWoTlkgpgvS
R5uHmYW5BHMdLhiikoBosmy+VtPnWkUM8Hp9P9fODRMt4T8gDYPspfTidmq5GGDowX6a8MmewcWP
CbzD1limNY3EQBg4Kyji41+SFFK1JqpSWOWYfqD5c9N9UIaPbfoR5DCh2m6ENZf81jCWp9IkY5xz
I56mEdLQ4XlvYkBFBrKZiXAfPkyoqfUdN4dDldWB0zS+6izfp4kFHU8OqqEFfbF8SxrH7zjfMI+X
fRnnv0s24nOddKkhztqmlee6v434jtrI8vWeyg4pdT1Vy8N4qyd79YT/7r3sJ6aOnmUxx83UyRzU
KflsjUpQZ22Y5FvDJbdESZezAyDWYhQXp5t35fhSj0HFD8ZWW+vqY3hyvjKB6VjOC8eUHvUYY6pe
rk272GJeXVSPWhN7c4Lu4wRdaNkcmSXbdax8aSfrfuZgu8iLXZ40hwatEHlKAyNhXp5Pjc+L5HD9
Xq3lizCzHFEv2LlBkCCzuY5Z7ba5K1Se3VcV5hcqO43c9c3j3KAjvogfUw7fs+TehBLoddlr79ip
aBE5nNgUh/aZBfVXj00b0vtcCa9/fvUyg6jsPSsP1Ixk6i3UaxWEAzBZ7I8LJ70oei/LUdHvvhvT
W5puYUNW5IlxUqCsRVAAbILQupPlUDq4reLmSIrEIa126p962s/GztQ+JlsgQ2EZJGuMYErwNRog
lQN32bmolFHVtdICO2fNfxpn8XLwz5ROFjmxik6toQgA1dxNyry7vqUrrxrkYnmwEKjjynMo0UGT
NnGRqsch2Vt5YKa+sTWdfEUpzkRIdxOJ08HsCZamjKWv8S9A1t2udmcSpGczU4fGpgXOyQaDEBhg
wKE0/I8ipNeSlco46jNExPS1be+zm1GymG8p5gJBq3GBbBknpCdJwoqcIabO9WBYQmBigttPGqxu
AICKRvKLenQ3mGlPXWM5lpx8pyMLgA78XW4i9NYUytEQrqNKgfE3cs44b9K8K6i9HBX33rX2XMm8
BU1/19eyYu7BxPxXiHQaSgkrjKLocnTs2lMqjOPABGvtkWYbBmdrMeLvJwaAlWOZu5RgMSRMW98t
0MO4IWIlmSJGoKDmDYS0qHufi5hQgKk64i7HRLubp3u4XMPn0bw5GQrmasA1UacQgI2LZGjTWak9
qMtx1vZNs2/KPaA9149kzZ8ENTZ6vm1AGcEIK+1VrhotnqN5Pua6fojVxMto/9wDrTPkdjhUwJtr
+r5o+z+d0T7YOfGHpvA7Y+vIVqwNfgZwCshLgYlahqao7qA4hBvz0fJzRn2yVP71ha7o3pkASfdS
jQyAHNvzkQCDzMKa/GiZ6hXNrRyMUG9gB9FagoZNQC+k7YzbpB5QiQPvPvgXPZduWIM1LwFM3Yg5
QdEBdl25OxiF5A4EgMoMV2YA7W1+4EbhV/YDNZQdWl29WXuyYuY15otq/7x9B9HjClQMABh4VyWV
72OdImmhGsfW2nXOT7tOkf7fGRsl/JWLhaoZ6osgCUDJVGYEGoBcXDjVjGPOHouuCZo5AznMn7Jy
fVRN/8WKBKUZZqNZyPJIfr8ODmRj7g1ydMbnJX6z+memAR2Wb0Fk1nQPKE/gfoAqWckTNDpJGZsg
J29DYt63lWf0Hpo5NnR87RKdyJFBse2sM3tAA9VxdJ7sjHv9zQMNoN2nAiRPDsUm4KMMCFDpPTps
2RaE/5IcTAgAQYRADRNgiSRPNBtTkO1VKjlWOlP3rdk3Xq31mYeKd/FoJMgTxUvL99yq3vR21DyE
jrXfAkvguemwVSgSd1Vy7nCNNVxjMYsMKdlzG1+YsVGlymgeq+6RY3BH+ah1GyHeugi8uaJoj9Zu
ySr1XZcAdVCbR6ut3xhJHh23AjmxGV5X9FXFAJb2/8VIVmmkSbp0KsRkBFy3zhhM/yKfib36K0Fc
gZMnt8icLrOsyjwyzAkOJ/31+gJWXHrQIQreNhS2L4OjTFvSrKw1crS6wIwfSAYnZZfTB8xi3ITT
rJ7JiSxJB+d2wlOBR+pY9rrHdN+pgXPdShmtnsiJEEm3+r6Z8/ZdSOf/Vm9HZ+MaodPDBPMcnFPZ
cbByFLeHLIXBwVkblfKo2/Pd9RNZtWknIqQF2KOulgrPcFPTynlAb23rWwpoqFtMI/NqUk672+XZ
SPlbgDjj9VOl1wd4rdbq1RLyOhJggJtnkN7HqMCgvR37jw3TMMNNFO4xtEIycvZcT4pb1+So8EOd
Hw7X17F28Hja8BIg9gE7uHQVqWGxotASmFDmKW/FFn3ImvKefl66h2XVW3MmjmUgoUkxq/vRIRsw
wZWYF87i3xVI98NJihjD27CCpNwDL1+VqBAcSiVEY3blTVvD7rYWJOkZZnoUCbiCgDmrHWTAn0ZN
A7Bvf/1QxEdkS4/ZM4YtypWC0enceoEijHSlkZNjRl8HBeNF0RqcmD9043PtvFCYgevi1u4OSvdA
zCKCFwM+zsWh379xQahGgDzRAcH/bA1KkI05BhWG1wWJD12u668gafNicLszrkPQjF68+zafnvsU
rHE0ZZ8LZDMChxtbvs6qfoMCACyimvhHuqeV2441nSg5TtOLk4ZZv+GzrX+fIEZF8gNNXtLtrOgk
SKwWcjTTfc08d9zYsjV9Ay0hLIAudFy+nyiec4fVtX40xl1f7lCSoGwjrFs7/lMR0h1l6TgytADp
xxQjHJZg0u+rFH0RG0q2tlFgfNDAaYCBvCiynStZvySgrtZ1/Ug73niZZiy+2/EtUKAkBR2QIOsH
TPp9CPolXseyuj5Hq637jBSXSl5m53hdg989oBMVfheAzQIeH94FrL+kT2qt1Z2etu5zWfiN5o+g
CCJ3fPYpeSVGwL+p1a42vC7zQYm2bBFDrK3uVLj4+4lX43Tz3NRG5z7n1cJ/uLxjO547WwOyJetz
sUTppAriVAam0LnPZkq8frE9rX9xl0PJnrTcgmO74UvJZYX/yIMrBeQQ0hRASZ+vagSwi/NmdJ6t
WAd2iABtAsgXGNJM8BU3tNE8h7XtA8r47V7TuXNXqLT5eP1cJct08RvkO5BZrZMNvfNsAqWs5wti
SeL66CJCL4R+ZCYPrsuTrvV/5QEsBbZP9NzJ+a0Bc4IwgJQ5z4S3YZlzL4vjoEm2Uprre4veYFwL
0AJeJGY7pAb0IYacKSmfwAYNqr6meuhcgH4HI33pK/sN/Svfu9j0SVtsbKpQx4u7ciJcPz9YtUMZ
uXIz59lYnA95k9+5ebGR35AjtPeNBKQHWoOq92Xii3KilLSxrWdTfXHLKlji+3E66sszrRZvLEK9
H8NYd33NSvadtkU/IpnO/0i3EAUIgDhomCTr7zoA4fAJ0ouh2RlL8cd2m91ixkHB+EYiYvUoEYz+
I0vaTWqBlbwaXOu5QcjpIQ24/z/SzmvJbWRZ10+ECHhzC9q2bMi11DcIjQy893j6/UGz91okiENE
60TM6EYhJKsqKyvNn3/WnvpJTsdPdQ2Wyeuzuzxv9kYvHkaSY+8z3/+ulGGeZA2mtc45aXzfdWs5
FPST3z9Un5W1wHNJVayzz88WJ7oxLXE+n4ej2t5r/PHe+8briXkhDOGYYB26VMWCr3du3xmnLP+Z
1t2mT46a8Ou2jOs1TC80IBdg3PRjz5MF5aDVg2G0+imyQ+2OUT63P3+ta5efnzlP+iBnXmTxecUX
vqVy/ewV2aMgVw+Fnq8EU4srYaAKBzJ1o87pk0JllJk8M+in0aoZj+zb0c/ba7k2t6wF1htSGYZO
oWLmcQrw3mup2tCAyPwI6ocFNWyezTZ/UMw1U7u4mDNZs30rsjEIW9DbJzn19llSbbU1RuTrB/Ny
NTPl8quy7n2d1YS0thrblFk3lfXUQFyoN7/MNWrUpfVAV08iHidkol+5VOUxNmrf6EP91NI/WrjW
Yew+3T6dfxu+Ly03lKhQBfM8/Du75VKGJwxmX6uD9wImvTCYUK6kx0TOm23Na11teq3RgFub4y6R
u/JTZ7T+NuwL7y6vlN5u4bx76YVCuxOLOHlJU8gvPDNSX8Mg7D9maT0csGDda2PCxZEy8+jYAp87
5orO2JPRcjeFWDGnPIj83HapRewiUSp2kVEPH6u04gxdXwUq5ruPRV20B2hv2mNMY9XW1Bm3p1S+
uUsrI9wrbdTZoxj591Ec0b1h9A3VZKP9RkPobwPpD5UUiy+1Xkb7RI6snRRb38ZCrA9lHLYMEwJg
JjTquIf5X31oYAxtbbdo8e7abDjFve6dtKSKNiPkRJuCCdd7zQ//6Zm4YBuZL228XGm2auEKz9aQ
do/0EES7ki6oBymPGNrSQUc3Bl221akugBFV6aqLxWyT9Y1ry4Hv7yw3VPaDIecf3MZPNn4bGV9c
Qc/2LsWxo9eACCiKqnvIi5AyxdjLd4Whfs213t/QyKvaQzZ6jiG67Ubw5HojVUFsm6WUPAiF+I/X
Sf42rYSPJCrHX9ZaJXLphk+tBhRQaO/F7F5qkFHTc6uCSH1xW40RNNGDpit2JKufzaE6pFL7vsQl
z9NEHwIkFvQ59A7z+ldtVJLWSZr3Yvj+PhFSera9h9jo/+IZ+VNg05lwRsPO7O55NRTx4qh7LyrU
LqQa/EcO/9Q1+v72DVy647Q2Tf7wNNdzvpzQDb1q0Lh/DJbpXdLKa11HS48JdGwTpyP9icT8l8cD
S6ELF3jlvYRubWfiaEOzvskNaFW1w+2lzEtEf46GziNyGVQPaXKY7ZmVuf3QK7X3Qr/70Qr7Azf3
ISeLSQxnC6G4rZIOvIL6PaqTJzcWV9JD1542puxM/MyzaLymCfqgx5QN5rdRk79ofn3o2rUcytKJ
MRscisw/A+PmVrkN/UQxMtc9ZWb2Q4UnwK4ld8XZXZJBEhUpYHKwzrM7VdZyIlIKFU7yINgyqZIy
XslmLDiZ8p9Rsv8r4s/fn0WYUpOo+DGNcGr1XLc9+PWgeYqOXm19lovG0Utj21TDnd5j3gRtRfqS
UpLvmvwBatkUXy+VMgpHUwuM3D31RrwP4+95He3i4Xs4ruzjohwSXmRvmd101ZAW1L3SiMnonoqU
sQXVZyiI7Mb4oKZfb6v+4nkZcLMqE3EdCZzL9eRDnFc6bSQnN94p0VO0xmO98H2e7ql1gnEPE5Hj
5fe51wFd9ZZ7apIPtBYnH27//KWby/fBVQL0wLrOcx2BMFpm6gbCCWMuoxGtskkFxbsfgQE/NUrU
bsUqMW0G6lZHEAjSNu1680hNfQ1lurhQCCKIY9nLKzrPbqQXPJUjtLLaGk/aWm/kH1jUzN0B6Eal
nywbVfm54mVq2Sm9orinofbznRzo4ybTLLJhKTwdYSzFX4cuTbdyWpgHGh3h6mjd8JAHosYb6/o/
a5yMfR95+caoCqg0pCY+wLTxzSw9cxtJLp5BFA12kglMQsyb34GlPQSt9quJGvVprORm24YBHZna
0L3/wWJl2pRjoFfualq3WkhpEIqmexIgs3YDZefFhiOm2fG2qiweEI8JFpBuEaaFXWoiXqo8GjWa
opiuDaX+plgRMMdMTq/IhEX8PwlzoEHn5XEXC75wct1um0bADlUZX0kxXpJR25h1+tBUgl3K6TYa
pYNqNC+tZj4MnXX09PRO15rNRGZr9t0TpaFdlARHKVnjYFx4aiAzwS2Ypq6Y/Hm5C5JWFKEnmahp
/qSb20yCSWNYcXQW/Kqp00S04EwhGp8zvsWl1g25KAmnofngip/TON7KYmGPFmOrhhUDsBDX0Nai
QF8GeoTIduYk6JHaaWkQey9BzqkWPwRT3/rRoQkOgyBv9Pru/UqEPJMbTsoPrMXl9oVNWlRwpQqn
fngOQZL8vP35RRUiOJ+QFYS24B8uv0+CL6tauRNOXa9JD4KrixtfU6pNmMM/FI608iW1JTtjVoaP
rmHWB3U04q1Xu1+JYr3t2CjuLqFd/iOIFvdHHxvSJk/U1u4MoSYx3xoPall4K9nRJZ2SJvZ9kzHB
Ey7q8kcX+JZyF7MptfnZ02mZkUHTuGuQ2IUXEa71/0iZM8RqgxBFeaAJJ1FCsTbhW9M9hOFKBmtR
COxZkHFP+fP5+damVuh9mmIkKs3aEmIm2zpgfDQzY6SdWZRrcJqlq0JgjlEn5zOh4i63bmQkJFFQ
JpwEPbRzUrqd9TuOnuuCGeDiylVZlkUGUpmmHxOBXMpSFD+xqoy1CVOg1ni2lDTbbNR5C2BVbtfK
HEs3E/TOf8RNf3/mpsWMI861mKWNoWZ70sEaatuwvtSyE5SyXaab21dnURxwUkDrEzJpXuRSOskK
q3xyPFNoXrCgDHuyD6oGa+IavnRhI7H0zKSdsnVTuu5yZVrT+mUh4Zs1fgf1SfDWusqhE4JdWQUU
2MYVc7rwcJ2Lmyt+2QVJ5ps9L/9owwvWvHNW5fRsXXx/poOxUSXGoPP9McNPspO18uacYeZfAXCc
W8ziMZmWMPcB6wkwmTYsoFJ/ysbWy+zxoLU4JzvMtB/ZQcfT1+k7MbE+ymHxJiatrUkxzobxpe+6
xyLPwVkGK3d9QWNYOA0E2FkKO8a072cKqg+9LAYZHtXo7lvmk8bFvQAgKvL9Y+8lgGTW6vKLenMm
cLYP0hC2kWKK7skU2ictsu7TlHVbeFbDsB0FaeVG/HEJZy4jZJskwiFrYDTdPBYDbeKm0dix761G
S3jaPCljuherNz3+mNkFtHMdFFftMR/VQyRz7l6+NhFrcY+hhmKeI/xjV0nUQah9WGynMCZwbVV4
bnroP/d6zVye1zhdeYeme3e13mn2GXE8HJ1zF7nMAclGU2wG6GWrxtrOlB69/memBraLHUjMjauv
hGl/BjNcyZya8RljB7j0T5/UmRJJrSkOTVa6J1//kPWRnevSNoDoZVRB2tWO0X81h4MAdxz/dtc2
lt0yrTUfgk0lZRshrTZR4tmZT4w3PkWGuLWYEVxK6jMjgg9Zf6zpnkpGZVNNbALuUejkTag+GMVD
IA68Fb4t1LDWJ7boHkztOSTm9rrnIPiuuUctYs7xd8F6HbS7sbjz+2572+L+6Sibrx31wuRSb2ED
Zvpc+R3BRhu4J69/q9pdMpxo0bUNf7Sl8Yc+pHYjHWW9fRG05xSoRhb55FGGnQwhYt6Jti6GMLiZ
x9u/6g/D89Wv4idRx4cIgMDz8lq7ajzoUiJZJ9176uV62zevFh5/JNGCVCi7YRRA/O7z8SHL3xSZ
N2lgZFDxTRDHjabB0B/+41XFRg3yzdg7bW1uVWZrVsN+qH+74aOVqVu3WMvM/Jltev2j8WHRWohl
52557RZGE4Ya89r5NWmY05JPxcH7nXbjVpbuhe5LqtYEfK91/pQlxi5Sdi35G9k/KOI+UUPSlwrE
OG+anjI19UES4kNcPo/Gp7w9tOqpypzK+tKpx7F/a+v4Tk9/JkVPatc85v6Ki7xQ7pSJ9enFn3C7
MFXMnkfTHNPar1yVOjUjcf1nobpPooehdDRUPsy/1MUvNbij0PHugcXTS6Ni0sGg0WLCaLaZ6Koc
urL1gG/p7kuTP+XObd1acHRhYMM1h4CD1Mxc4dUqav0mL7QTzGFPVg/Dpk6ebnwnC8q/q1CmBUwJ
yavGEqMiWZgXpXaCeXBbu4+1VKyE3AsuBQv5r4TZ09dDetpWVaOdgA17GgOslNfbO7UkAApmOnyQ
AgxlbhpUPe37WtNO9HPZtlHFf7EAk84XDoKY4Co9pqTwyFRkp08J/KHH5Mdf/Pqzr8+2pywrS2lq
vp4Xn1L52azWavILzyKZbRJuU+cGSjvbHqsZlNZLC/2Ut+qT2jensDc/h33+KZTd7WB4x16r1pjr
l5SX1IfGnAq6Ba4SSKBPO6kNUd42rHgUKyYAZW3v7VIGoKyczpUoLv40PYwXn5efeselCQ51kiBB
0cSOqNyXKVi9/disAMLWRMiXImSGqrYtoxAcPx3au0aml69kPMIpk801WMGV28ZqSF9O+QVYqagJ
X4oavSwNPR9RYudti64+iGFo2Jae+fQ9KD8bMJ231e8qCJ0EQoPE1Bb65Jh7cylQ6gpNca08cqLg
1dfvJf97yQUK1vJVS+sCwAkZNU/O9Zg3phjISdNYkQNqo9zXfrLPzerBzLsfhG1HrTZ+317W0pEp
0KaTNSf5dIWhKkal81xLj5xq0KHa86NPlaeecnkNbLsoh1ljxGZ0CNBjeLl9sZwQbY9j5NAtYpcV
DuePol6xb1cXmCNSzmTM1C/0QIqHrhg5RIg/VdV7HRX9HuQDtfX6h+xlz1Dlaiu3almmykA7dAKK
lbkeUvcYsl6NeEfp7/E/6l0OD/QbhRC1fYA8fkXc8jb+R9ycCUSIh5YuCyWC7BGeEWJDsS2YbfgX
SgHjGw47tokjm5T0zH8GOexFTVzGTsyIyLQ3HG2wnLFbS3suXSkgNfQe8hwpV3e4MwdXUsI8d6IK
tm7VG7XXsPAPbfMpcDG5txV9UZjBdGsgpLQUzIFzg5Z6MemBzBnKcpuplKay4M7qEnsQ1rDrS6Km
bixwFsxpp4pzuX2xmitBk1S501RYo+7LwIDNavxBqHB7SUu6N3VsT9R/oFfnuaNEy5pIUYTMKWJP
2gvRRLY7akyZln7qcvgRr/VRrNV6ZSOvvAhuGeOmeSdBLtNWNDOEvhBWohEitZYfJeHRWkkArH1+
2twz3cujoEmDwsudwu7CLUDO23u2dIHOf/1MtfUwqwQ549ebb1lB3Nb2G32lcLy2gunYzlYQamXc
6NMKxmAnVKuNhWufn1mcLlTLpKSXAJKWo/BMU+vtDZr++UXQw/HSJQYinUkCwJRnGySC7mgNXc2d
WhgPWXLfd/s8+RpmH9L+qMmHYlgTuHBbePCITsBf471b03rPtquBDTttwjJ1UrEArFt7wqMRlTTS
Z7Kw9Qb60W8vcFHe1JjHY0RJfO459OWYuUXTI8/ahx8pf/5K19oV/sQcs03kHcI3YQQ1rTfzTdQG
KdAFeLecRKer3oYmX9h03KkNICV6xl9KX9iFWbcRYutznQi7UgtOcTRAfwAIqCteZI2qYR5IoY2Z
bj5l49g/NKYfeVAxePlHjlCC19qMlTvk9Lae07CUt4n4mCtasM0LXdzlaVDaOv/kzk3VztarJnjw
/NDd9GUXvVSF7tm1p7jGXeO24Wta+hxzttE9dRuTMNXHcZeSOmlt+j0ZLBB61tEXxfGRSE64A3Ln
bjmf8ARrQCrtlU4hcQ32xKYO4Ya2XCRvndlIJ7GQ3szM/ZYHAuMQwqQGfBhE4q4TDKb/GgzXhBDR
UFNbCc3fktK6XxRBlG2r93RpR8T/Sc+r6EOcq6EjSr4Vb0OdwcHu6Jd3oaQMti950j2Nnu53K5Ll
1m48ZoEKUSBvYjXV7pPYmMaCSqUtMfLhOekHZdtlUfdcJonBvnTlim4t3E1widRcphwm1bb51Tfa
PlYIrHgwm8dfSSWtZJ0XdJduUoBEFO7h6bBmXpRWm4yM0NTE8dTMDsY3KXoKuvuWDbx9RxasJBlK
Lj9VczyAeSgUdmNTunWQOvEAt3v0mJcm8I0V1MbCZvH4E4rwRhJtKTN3zZcUCF/zMnES/879aAxr
WcBrQ0aPN0D5ifaOcHT2CmeDNlZSIcSO4X3uItdm4sLu9i4tLQB+FtqhyQdcJzborRMDwU9TJyg2
WvNFXyujrnx/XrrOk2BI3Jbvq9bO2pF7/P/6+dpMmTwrcjVx4PPGA6jveq0HenooZjYQCiBa0Riq
Q+ZnbgOrIfZKP8pjZ9SbTZU3d4pywjfH1N2JqyzVS1t1Lmx28cwu1pLIymIYJh5MzIm8ksVeungT
nI78APw/JDkuHyk1SnrdBErg1N4uiyq7CTM7kbbZ/vaRLNw7iOHpEsL5FiFKmR1J69cKZZ+EKzF6
W0VKT2qpHd1efvsbMYBz6D6DYWh+NDiIhaCpQeL4SuNQZLC7Tj7m2hq5z4IrMTFHEKGjBNfYSo++
m2QazuYMQmfLVrPTu3CnSk/+eNJDSFPaznbXetIWFGE6Inx88rWwrs28o1BN0TkpKx3/RUjSXZll
77/004D0iTMFIiimt1xqQmKEpWlkWeEoOYk6W1urlyxcG00hbT+xMXFp5kw8QWYpUVTLuaPJ2+TD
h/5L2W/XphwvaLMGtAxqatqIwO3N1lCojRSHsZs7MDN+bPMdI7DAogqmPb6TfIk3hDTgxPyIVvPn
PBQyUkktQiZgOX2Sbxr+d25r8tJxT1TAU88+E+zmpfqh4ohSxlE4gx9vhm0/rG3VogAG/jEhDI+Y
RN3lcYsCFh5cdOlQCCq2Mf+/fwG85wSKmC/e9dmNj6XMMrqkZIMM+djU/l6R7m5LWDrscwmzZ7Y2
Cqk0vZZwBNI3z5C3OE07of2HoSK3BS1tFT3tlkU0T5Znjj32g3EoB9gGHe974R+tNYafxc/jt1OL
AZKBW3J5EobQeuKg64VTZV+GYiMba60+awJmRx12Ud74CgLU5CCJB/d9U96nq0C9lTwRLT6M5Zkn
INSmSFS9EHKnCsrfSoVXL6fvd3nw/JkZM5VBsB8zZaLfdwSm1OWO0oDJBum2csILqnTx/ZkqVZLY
+HXM9zu/uouE7jPJm73uBkfSeysv4cJhXIiaeW9KX5Ec8hE1lLbI5LHPt3V14aG9+Pwk/izozJpR
zkqBS2EwJ8e0XcpSaw3Yiyugh1uErYQM//y8haBM/NqzMkfVM8rsQHoEa3jn8JdJqch5gj+lddkk
7pg9d4nRCJnuZpyIWuzGqnqrVHXf1MnOzdcmGiyuZ8KPo1mUEefZJqk3fNC8Zu6E0eN4bKKV0Gbx
RM4+P7t9ulj4cqPrfL6K7gxxV0m7roxWbOHaGmbbJelJ25MEz5002Zvxvjve1qqVz89naRMNdEUc
GrmjpxuYToU14MbS/SNXotD+ZpC5mOdlZbfOIz9DpYq0DZ77Sv4lBG7wUkeeeKcq3bjyuE5bPvPg
8T9E8GITW82Vxcqqoe0VIk2YPFPpaawNfyNHrWUnQ2NsJB6rrRsF5lusBPIaTm3mBVGBg6988h0n
RuprRL8Y5AomIJAd6tm7YNTvrNjaKoMAZZtPw6xRbN51cv/Ko+RCQkgCiTyvUXeuR3uUBEe1Bgrv
tV2jO5sd3P9+foL3QoZPJ8vs7ZLL0hoHiYZwY/DcL0bSK3imZRLY2qAKG0vrtPdp4r8CpwgexkUT
bOF0287sWzcKmaQqFaBU9dHIn7U1+Njstv7v93nRSHBNcK3pJpx9v2QaaFonIh3uUrIt/BfX/zX1
+N8+lMVdozIFcpCEx9W8sdJoZCHtdHYt12y6p7aKK+7VCBjoiu1ZEkSwQLiKacMHm62manVrMANO
v2kBuEVa9Fnu5MqWJUbdKJFUryjbknKfi5sdDhV4PUyaSZz2zTc/x8nejfdp+1mxvt7ewKVTog5B
OMFgMEiaZv6ABCdXpFgCvO7NV6N7c8d9Gax4Nctb918RM5egkBmnMraIMMq7wNrl451a3UnB4fZC
Jrt8Zon+qNv5QmbegJRWZphk7Bjz7cZ+7z3Q4dkZB+Brym/4D/5CGEpN4yVk9Xhsl7qd54JcKwKX
NSnq4U7UY+1jKFYGfF2JdAdFCNTFRdHpW2hGQxFgT2+s/IDFPSUbjKkHqHsF4SpMM3J9M5EdyWue
ijL6p69c+hYg0bRbd00ZF3XkTNj0Y85usldQnBuEGMtX7sqfaXjM1pKJ0+25OjwiNIh44GRlsO+l
hESLx8yabGurfQiCZz1bedSXV/Df789WEJPAyBIxlB0Al3Yl/yzT4/AX40boSf2vjJlOJEM4VlaL
jMode9qYx1c0X7aDrH29rXxri5ne5LPjaGk7DCWd+wRY/ABrKvjMdhsIKxq2diQzP6jwe3AtKlKw
7wHleOPopubfGFWADLCD8QeNGZcrSdpByVvGk6JYW+9JEDflU9+srGNxt85kzHbLYISxINA0wOCK
N7/f19KxaX//xYFo06hecEHyVedubKVeJGVslRzfp+63Cbcqdu7KS7e4jjMhMysKM1As1YrLOkB/
lZYd9js10FeencVDPxMyM6JhUwSJoiFEFl4MyGPfT9ZHDZ94h/QYpbWrrBLDrtuw7zSFAJ1Wk+8d
SNLbR3G9AAVnlDkoJPShs5xXCkdRhmVfkBSnfxhpMk3rdyZ7eGYwuUwqgYYDP820ZtfClYa+FKiv
OFoo7sw+2pCpvL2Ea9NO2YboX5wSfPDji5eXouj7Ec4HAH5KPniPtNJ/JnPGKJQ4+2CVwYoTON2w
S8NL8EmSkiZm/GlaIC+FeW4X6REAFaeot2P0rRwxJBvRe1OUlWu4dDDcZGSAgbkGEYHw9K2grFXH
fWLggJuuGPjlz9OMSE4cfM88ku5ruWq1EKo0MXoAuRhUH28fyuL3SU4CT2TWJMQQl/tUpq2rCQHj
YKthE7cHmmFuf//6drMvoFwmKDozy+dJSt+IezO0fM0pDEihj4HOSKL3Xw0a7pjLS+KHivM8ftEy
ZtwVkJs5UtJLn/LA6t6E3l9jkpk3L0wXBO8YIpxpeCqOyeyCWCmVtroeJEfoLSYxkZoRle99b+CX
fCk0lUJ3ciiD+6qnLQbi9fxn3KxcoIWzAlXDrEhCYA1i5dkvkFoh9zRVEJ29q4qHLHgnGuHPCs++
P6+5jTBfNKLMzK9BGvZeVe361LflUtgB4L6tFUsrgTpTZb4V9BMkii61TsvHUshS3i61GnbPTdHv
3v19GaAdzy95ZRojZ2+KpKZhFnSR4gjmt9Zp1ubnLPx8gKT0ktJ4yXhLeXYQjSEmkgqK0TEZtdV9
Ud/vcdEl8N/vX3FAe3Fq6KWpkGv8PWSPDMwBFnB4/xbxoNAiSZQMY83sCEqaVH1N6hQwnbodkDtb
i2Cvbz7gD9jgSWZgV7j+l2csQhhQ13nYOkK8T5gLEdiBt33vGhABPe6UmJPpmpq5WZ7vxm2u+h2E
xZ9dP9xU9YoDdP1kIYAdgo8N1BwVr8s1GA1sfj3Zd0eJsz2P1KbItpWwj82V+7AmZ/r7M883Z4yc
FPXI8XDjS2GrKPne1Y7Jaq148VCYSQifAAiKqzpFLclJ3Gdyy0zHdFvW4o+2MWxF93/cPpg1MdMF
OluPDHnooIVS66S1uldIZcZ59o+pxN9vi1naNmbYUpRmhqB4VTKWUmL/MW8aJwwdQwmYPZLAIjZs
q/L909UmnCa4KWBa5Erm1C/Mmq712lBqR9MPqfbSWkfdq20z+tR534fw3amLSRg4TXp+4a6bU1RU
Wh2RHBRqpxiPvuHA9aRUK0/J0gFx56mCWxRzrxg5yXjKMVRIjeOHqp2LHybOfDPf3T6eZSF0RJCw
nXr+ZlYY1FUWiapaOySW1H5LA5pmrliAJRETVwiuNyEqGaxLRRN9kGaCij7H+acaIFgqntQ1Lukl
LTOpNBAAaVNf/0xGWFIxphTRYY2jeyNXn61M2+dtuc018+72jl17rXiQdMFAIEa+4CpXGtAsSGom
7h1zbGwjueuCnWbJW6X7ROV9xW1a2rpzWbP40S2tumPsUe+o3WfT/FJmEC8En26vZ3nrJiUj8csU
p+k3nNkBMDByTydZ59CQJwX7PrzPx425ljBfkzL9/ZkUTfJSKayRogr9QfJgIWPapSE/i9X78Lk4
SBwPeka1nSZrwphLQZ3XWH6pVL0DCa89kpeKh5VXefFQziTMDkXrcysKrbJ3SuVHn927IWPr1tpH
FjxZFYg2eH/uDddSn+1X6talGQ8pQvpXf/iSyPdjpO9UK2aOWmjTzl0nX+kx2QjyfSk/lk2xssg5
R86ffQSmQscFDSwQlMxcA9Mz/bA15M6p9Pxrayj3YSp9jPLiNJrKTqFaOBTKgzZlGHUGvY16+e22
Wv4/fgDIOxGCePMqOZxrzKrpZDTGLD+k8m+pbbdlsi+EO7F5NcNdkx9r6VFV3p0VYt8Zdvt/Umf2
MB3qoUp0pA5abhc4RsV2CP7xtBUjsnQdzsXMPLsijBstHPTOKcyvevoth1yZSR/G/vYeTk/4ZYB9
uZj5Ez9kmg8moXMsI7T9PLD9FaDWki1kUInOSwgW6CoVXdLh4YVDh5KUYb4R+2rrjfFBsMxdIHrf
BMN7vb2g6WpdLYjgbnpHKFnPbZWCnRp8d+wcFyJVubiTksxu+jupk7fwHNrxO8FU/16CidpNh0CJ
0stMG6wE3K/ieb2Tfw3dz6q+4oJNr9LVcs4+P9OCmDYSs834vJi/pI2/hYzFh6mekpJdAzy24KES
VlrgrhVvGiZKwDWZyeuoSyn9gPStR9U/+2x1sq2Gu8BTNnnw5fZJXavelA6B84w81QTVname0LRp
A4dX6mS2Pngbi/9vC7hWPT5OLQzoE54FIN1LOz/6ctqH45A6/t6Sdvpva6AetotXzOC1rZ+kkNoh
zcV/c7+CwcP+GLRIgWfTthUYVt4JCETFLiTMA/osamPNnCRI5j72cI1X9mnhIIjsQIhNxE3kp2YH
4VdK1eQMCseL/JBsFM/5i2PgnVWnBjOIm+bHkGhj5ysdnzfgAQskO2q/CcJWsrbgV7a3ZS0dhkJz
/jSsjakH89vfdzFMLn6UMinxo0E0ke4Yi3FbxLWBgUSZMgqDxShLM5T8UqvKVjMiv+0yRwyirdTc
V+NXzcgJIppdkO4FSPBvy1vS4jN58yxCqDd93sd02hd0B0DTamda8FFNLMkWc5hQUzqVbwtc2kPG
25OMm6yAPE8p1HpoQVAspk4oBq9yH+ImhZshtlbWtaR1UwZsGugEuF2dGU41TM2kCQyu/5jad4O/
lk9cXAbxxNSNDoZ+HlMI7ZCYSSekDrAjZlMYv6QUrqve7VaJ5icbfGmjySYCqIUWFRAnu3apEUov
YwL8EC6EMrbr/E4o7tJxsEW93ynCUdfvYJcfG4kfkdlyf4rT3e0DW9KQc/lzb1MNmga2vszRo/x7
qUqPCSS5NmDTvVemL2pqrWD0lnaWyjLD56jKS6A+L9crQ9FqVoMH4XO8SUGf1dJwLMK/UI9zIbNN
HeEHrKAureip2gqF7X64vWcL2odOAGQkh4LFm9u8alAaCtFJ6Wh2QKVqzQ4tfp6Py1NSC/jctIVn
sQx9PuXopkPOaCHPrtrXbMX1Xfz+xEtHKQGIkTW7PKXghn1Y8n03/5LQOP759u4snPBEsQe/DiwR
9NDNfr7rSobXJCHo6sbf62K5i6DcXjNsS2uYqIQJYKZHej5GChBmVZAsAy7nfa/bwK77FUdmTcD0
92eHILaV1uI95Y6svxbqb0v6eHuXJj2f3fvpRfvPAma7FFat32n1BPBMXLvVDj0dZdqDmH+9LWbh
eoO4BaUECJP86xyUnHVJm9WjljmJWDKktVQLW059urWVV7c1vwpevXI3Fk+fBhFgZJDV4Uhf7hvd
SFlcm1LmaJB9k7Km1FN4xoNgle/EK0+eDbOewMdRsoQKYT7Wb8ig7057uXCCZjt8StcYQJcUQFVQ
LZHmKTqMZwdkuVGcmDq3xGN0zX0/JP2HrPHf2SDwZxHnUmbmMPWH1mWASu5konAfdepT3qzhQxYW
AusApRC8WAbvzIHjqg6QuPXk2hHf+uq+T9+dEKF2cPb52QMyFhgYP+DzDSSXL6N4uK3Ai79+ouwA
8j5lq2f3EHZd0joFn/fe1OabIvj27e8v6CtvOK4YpDAg7ebGMMxNofCHuHFEZoWJ1OzjbGus4beW
FsGwVdonMIlUwGdlbyMQhbboksZJtHwT7dygWvHCF6wJ9dupQYt4ZWJ7vbx1WRYkfqO5tTPoD31+
H/QPA0Pj1O379wrczcRvwxwFqgeXUqy6KrxQYK8GOD+99BcAXJkpa7eFLO3VmRBzcpjODG8LoCXT
W/aq0r4WmyZdefwWzptxgITcDLma7vVMn3pGgZaNKFWO4B5CeVOugYbXvj8zG1Iumkmm8f28vhes
T52yGfMVE7tg0wnqdcgep1n1V8cgQ5kp9WZUOxUnXErDVpW/VumHPv3gNa/vPgwLZhQT9Cmzq6+y
nWJVSrSK56XzVbJohl0J7q6PGrABvTJgZcAFXKXgmsrSajkQVQdIc3V06xVXc+HzuGc8QSC4aVBV
Z7ZVGmUt99NewYJ7dlmG9hoefVEAT4MOHzpR1ry7qxEF5oloAwAT79d96/98797/OyMTCAtV5itq
lbgtakkKW80ZnuLq2c1XHJCFHz/hlGhYItQlhpopqqrQHA7Bm0wTnLxX0vGLZKyR3lxbJSjHiXb/
IPavYd9hqlWBmkqgBkvb1zalBWXtUXsn6xK2iPhvYmkBnwjMZN7NOQR+LSZNJzkmzamxvgsNcZ/q
5rstLFJ4QNkqEfM0Jw8r1KI3XaGQAbF0dmbcCcMuHxxRXcl4Lm0ZXHEYcfhM8Gxn1i/zdGNgDIzs
ZFJ6FDUiQdrWnsmxMuPcfP+wdjKrdIoChceg04J3aWpN0/Njwa0Ex7DT8tV3v9xW4GtTCHUgpBZT
LgAi/D8Z+DNLzhBos5CK3HSCtv7c0IKeloptScLn22IWFPlCjHy5iiDW1CExCtNJ5AySR7vtV85k
QYBOlYQc4MS1dVX8a/SaQTUSF1Etf8if5Gjl90+7fBkJcEMA9f3JohHLzC6iq4Synmay5iTxD6/e
51/F7LGX9+K4D/rf794qzhsUsixSPb6qKsPgXgVRoYDE2oneffjO/p/pJmIIqcVOE4vJ2M/cnFFT
/LEVBd1JZTukfrKWLV06iPPvz5KBZiCGgygFhiN9LN3INr21SeELtw+3huQVGLKJOHx2FK1VWamR
eZKT0r7UZTW8u6Fd5AlEJcd3nwTgLXxa5kOQJ//DuX52N8JISKohL0Snug/bF3eN7X5hpy4+P9up
Vi7CQIgq0YH61LXD8n8ou7LdSHVo+0VIZoZXoIYklakqQycvKOlOgwGDbWwMfP1dHOledSql1M2R
+ry02i48bO9h7bXOGMNzwx9dOfA7ScJGDE/9rCpTeo4aY1nnoysB5lqABsAqAfDNcZFVVNqfq6Ka
75ne6+DOq1/H6ufGCe1IyCrD81+S/EdbPVl8EFYnATmuoqRHQxUIOLzxTLXv5HcgpoC3CU5uhMOf
TVPpkXoOmsoGV1SR1OP92LsgNX/4/iidnAS9tXj/ABZBUeTzJNyNtFXJnNxzdjv7H2DMABvHj7Ei
aN5C4RJOMwrGANV9nkNXPVKEPmCBgXNZ1Crx51vjnKMYPXH7ljwF+LxQCsHFOPqQkYm8yuuKQGfj
b+fsctCiWEBcPX6/XCfO7qdZll/xz80jU+jJTpTk3vU/OnJX5+vvxz9hzsGUsdCMLtQfSPJ/Hr9s
KoDDm5YARL33qierv4jZhQuadOWLpD3Xf3Tqazw4PoA6Iqz8UkY3UDYMwVVH7iEXtgoNiJX1uUN8
olIOdeulFwjaEqiUHxep8gHlXcEkuXfI9C6Ns9IMzNVzzrcNitilL7bR6K2CLlg56E6TeM3OhIQn
TjiaGIDvA2wc/uRxLU6YqSKWF8/30nr0p2u3vGiGi+937dQ6opqAdD8axZa9+7xriubcagtnvg+q
cOcO6iaPhzOx1KnjDRD0kk+CJ/kFZm3nkFKVzTKFeHeYm/C4Tczko0R65rKenAj5Y+CUFs/72Ooo
7ILPhYHxJ9By5W3oJWQas4C6NOV8fPp+5U5tDkrziKWXHpHwWNotouC4iMC4hbYHmvoDEij0kNMy
+36WrzEvHIp/Zjl6caKOWr6Efug9s/xr1ulEgabeH94sqjYBOWMivn7Sf643UJ9gc0DzwHJY/jER
4DcvJB3L+b7SHJVyO7U9COJav77/pJOzLBQqi7MPsrmjxyEvAxSxmnC6t3OrgDz0fDebFspuXXHm
FToWJ1uyNZCf/b+ZvtSACZ04uvUwk+0kjB3y8Dlmf3360Pdgadfo5yv/H2mKr8cQbR6ggYPJwP+/
nHddW8RrjDOhfTrR9UpoMGkl0Bz6+SouvQuLqUWMcRzk504wovdtxK0C31szTQj07+Lq9/eTfLUO
+JR/JjmyDr4WPYi6pvne0gQqXmbnu/2ZA37qNPz3uCKhA7D68WmgptJz0PvTfRhv2AwZ9ls9bH78
FQv7xiJ2AcA06vWfj/Vco8uqr/pufxtJL0EgcsZMn1ilEIEFslLAe8OQHq0SBPaAN47Lbu/nbRLZ
UPM9s9enJlikVJDoRP4xPG6/cKRfMUTB7V432dSuyzPX/szwx1naOhewpiGGL53HYl4H5cPP1x+K
YkD1LmyvX6DKdJRgNIxstp8V+KBQ0+3OQMhPfQAisP/6t5BOC48silOwRk4FY/s66fNfXffjOBgA
D5DPQNMOnVtIxx+dH9LyMBqJ2Dutl6I/nLTn+hm/+k6YIUQ+HikjxNrHr3DrjbayO1vsITtWkqSL
ryo7IWzXVoDBnnklvy4W5gLubyntgM3j+N1yB2p4R5QE7nnHpysxyx9fB3QNgBoPtTAP8K5jR9Ap
AfUrZ1/sy6nOQISZlOcQ3F8fxWUG4K08WPcl+fV5Q7Sy2hl6jGKf9fFNHGdap0Fin9NuPbVQSKLC
KQLo9SvxCSMh7QsT873HSJbPcYpH46cXA9/xzwzLsfjnvR2jBlWeETM0uk0NJZk5Bzf9+hZhBpQL
/1N/gA7H8o3/zBCz0K+7mPC9qC9ZB0jatteX6oeUN3hnkSJaUoTINyOlRo4MbDEByzrjmu97xdcQ
e2r9c8HFib3AJJAHAvBlAdodmdiwrMoxLiKxd+lj2931P/aCoSEBuY8YJEpInB9bcCvvZruhlO2n
/G6s0vbnBgrjowa5yPAh5fg1VFUqjJu82atSZLkPRWhr+/1ROrHR0CxDXgWQumUnjqIv2wdZyqSC
Zq+9NbeuA3kZ11lzji7lxCwLdsXHvVtwYvHymP9znPLAbprIDO3eSmr58VHHv88Zj5MzgKob6QlQ
BsAafp4h0LwThI/YCfeSR28lfUCPP1oOzyzXCYO75D8WDGIE/NExkqVGFnr0QXS6t/x6Vxk/s4yX
CRWvR4Im7ET0v77fnhPn99N8RwvXlCIfZIX5hnJaBZ5akXONAF/9KCD4cNGRWVuUCo6ZWQZSzWM9
hu0+F+soh8RRlAjvx44UCsZAzyx06gCg/Sc288/2F50N1tPc7vZ6enWcD2idfr9Kp74ByJwY5gqa
cci5fN58uwlD3UROuw8PrkpieUWbM5W3kzOAxxyZTrg0YBr6PEMDhtux9wRcHfT+RJSmsQ/9s+pc
LffUKQZu+3+nOaa4FTW6qaSPaTq28to7qzqgAeicpNipM4XaParrqOMj8ex8/hbwwPGIqbrdi/iD
HfS5TqyTw6M8hhgNdx6v1OfhZTOEwDgQHKgYHolpVqCOPLPfJwI0HCj02+PoLmH7ceaLOMKK+spu
9xGxEltv/SjPCv5RVdWKWaB5RvXHcJLw8Rx/2qlzsPTIwgac4kmKmrKV/eyzPZ8/3PjRFk/O9Pf7
w3zCSYG9hzMH2ABQjsfd615JdcEMvN6Axandua9hUW9mv/0TCTBdFz/nc4HcMe4l9Jeh9gJH+/N2
eQoBTt/nbD+gm9XlYCET9sqNz0Qip9ZtaQdb0kVIIR87j11VDs0kMIsYdlG4GcbMOdcfferugAQV
jd5A6eFcHDl3Y9FYVSjwxmh2BWTHigqW9OamN+fAKSc2CHkixOhQx8Kj7x2tmHG8FmjHqdwrNv4a
WjuDK5iQwkoCNaxGEz7/+DwgjQjgJ1wMRO3HSumxUC5I3ttmH7N7gvNWPXLHTSb8IfnD91OduLrA
IEMID7ZhEaJY/v4fO12PDA7y4MMZCJ+DZHB+/pihVQQcYOjmgRdwfAjyac6lwrbsmweqU2iXfv/r
T+RdkSnE4QJuDzRv/rG3VHQzdkbCLa6C9yJM2VhtIsXSelgrsinidd5Xq669yZ1zHv+Jo/dp4uXv
/1k3GYT9HLo534+WuVaBycLR3XUsvwBFy5mLdCzMtvjMmAvyiEsDN1zbI4eNdGUDCiZ45i54xorq
JnKuveG64i9Mx6sgegviB5fyLA9Uqs9dsRPeD1KxBGcDdh3SRkdXDB2dhS2DiO+590fJq9jdoQ1j
FU6bXGwLM5/71BPHEf7CYjEQmvtfJFqliEdejIbvi+5uGvuURyMSszwtapY2/kdQbEFi2aPPwQG9
Fxd3sbvq4pczh+rEbUceFQZ/SaZDduLIt6BchLXnGLn3ibqQQvcJKlRZXtK1U7gPLnPWund/oTSG
/lMIO7tkNUDEo0BAwCaI+ykIM9gUzH3S7d6+/2lffhlC5KXjedkNdCUfSyQVLBrKOSfiYMZbIGMS
CCJKufLKDSl+nKnCBHiT4oWmZ0FRHRkGd+RGS6n5wWUs3fCiPrPVpz4FMc5SxkJeFybo8wUKJmty
ykhhfDvpHPAytzLrf/firezev1+0L2dqWSqCeC1YnnF81OeZmrpS7th68hCk87hi5fr74b/cEIRr
HvJVCwgMFcDjHIbfOpM9y2A4+O7fuj3QcUMkVIX3uQ/+Ie/My3DiW0AQ6aMdE3QRX2XTHW0Z6Qad
PLQgpSWX9t3333JqeATO4OJHtgcgxqPb3rM6H7ymlAfp/i1Wbvv358OjdARMFepUkF09MppL7j6q
A0ce0Kz9W51zOE79+H9HX07cPyaZaxbokLryINhbGrhnMntf3BnkE/4d/cjH9SpVDF6E3/5aTXvr
1einn68N8kcwOB4YX75Udq3eNAMKVeLQtC8K+rLa9n58UJc2ZkQBSKyi8+i45tWBTsayKTa3jK/H
EW5zsDPeHze8muat1f84roGXhEcZeDBEmUiTHD1aloeHMeoqeTAlEm5Mpaxd++Fjfq6b8uuuYx5o
CAAI4SFtcuw7A+sSd0Oh5cGmq46uzE/zxctn/DP8Mv0/h2okpOnbBsPrfkf5Y/NjAq5l/AC98qDN
iHEvjg+tF1dlkWN8AsXasStuhWCpbbOURCAIdqOH70/Z11MM0A48CKSnMekXibMm7lVYzKM5ANeY
2OajCJ8Cc4bv88SOLKSYcP0hDQc2vKNPMnNRw62sxoOBtI7fycz5sRFEiRjOOJYM43/pnyjyvgHP
tDY4yNDTuy6tn4+PsjDIKJewBWQZRx+ApRNTRGr/oNZ9zIGX+zGGCmqKeMOX2w6p4y8dJzOrm8kJ
S/8Q169+daBsDTXgcz0NJ7Yadw8XHTE5OqSOPTdA3Sf4N9Q79HsQJWeqZ6vyx3yB+JB/5zjKKwwq
VDhtmINSJ6PmSbjn8t5fX1fMAEAhqnJLTvc4xPM6rdHSihl4mTH3Bg/Lumk/yHRheauanIM4nFgz
RFtoOFokUJfk2OfbTvTQAZbiOodoJtuaQGgZQt3F5vs7uLxyn5BbiFZBXLLQySzQ0mPLWJSctU4d
kYNtf4xQTzQjFLcGijSGPuNjnZgJT8oSOyyx0ReeFEMBOkEuZTqoyYmtRBg5XDl56LzWhsYZ3K/8
x/4DeuWADYHvjogPPeef1y+a8wkPnPIOZb+Csrg61zr7XzbsaO3gKzrwbVEeXO7O5wmkG+Zj17Xu
wY6Vvyosv0kZbSJEBbK/niGJM6J4z0E4HZW8yKzRNhee8cJEzba4mu2ovuAto3tbCgXFdUk3iE/D
mxyUEzuXTcTaTEGgb22i6ht3fAWpGHC5wba2fbVuSGFWrUQikBIeQq7br/pbMofFavSJ9d43tb2v
quAcAdmJPURNCbk1kIIjJjrudIzBtkCCWbqHCHwLcfMwOVCUnzeTOmO1v0aZS/EKUwFmAX8W5+bz
0o410q2aeu5h8GnimjsNxIUXvU99BH6HIinGndYbh10EImOAsHx/JxDAnHg2Fjzm0mIEEscvLKpC
6jk3eeAegAZ5cnjMr9uCNNuRQlkOCE1nn3dK3OrAYSnOsLuRzgSeYIMGxySe2cjSeCQT5BrjQGxG
nzU7odR7H4XvpAa+k/tNrFY2K8K32S7p4wwhYgnNe5SDU8/NcxwT93fgofULGDv3QtRtSJM4Hqus
khZfGd1am1gG474c9bi3pjh485BUEYluQmutbG6jM6r4y0W51mEFEjeKNRLCqjE6FOyHIkTyOB7t
C5pX75VVQ0tPBTKJvbqBnkspPurR1rsRNJlXbaSQkJcOfS1bNOIk5TQ5sN0KPkJTeOtZouE/FaX/
KpnyUTIN6S8c56BOwClxsCPz1Ji+y+Zwrp9ZHHaZpvawxue7kO9rx3Sw83lLm5okkN+rVzy34P6p
+hGEOsWunyyycrX1Pk9eJJNBzU6ZhEXE/lrTWCY6gJ3yah7c8Ml+hDZb/ShBhr21uXTSyNdhkxbN
HNhZiUY3d6WTyhbPulbxL4Pqbr+KWEU2NtdvtRie7bgdE7ubnKsoxqInbQx1Uqn4+FLxLsTmdP6M
xmTGHifeIQ/gWHF+MblunzKn8u5CaqBwF8mWNVnbutG9px2DalnJ0lwwIHZqWxZ3odtNvykZPrgs
+rXg/Ws7I0eclK5V2IlHSlTYmiF6Mrx5Gvvo2ZnnqUzQykjuVVjzBMhU0L1bU5GRuY14woYCvJZB
PHYy1ZbV/gki4NOaIi/Soc/bPUW+cuvF8gE9F6++Pd4XbVU6menHFe3Jh7KNTPIuGG/jfjYq6yPt
d9e91emNke3fBrYqX6OpBVQX/eA/BHQQOs05GBEyW7kgFS6GqI/SaJzoAbihX22gWvhYVjAiPWj2
taSvtgjvp0rxPrGq9pex+e+xFDD+demlbQ0GGuMXJs09GiaUl9G654G8iC0dQEWB8nbV8KpkGUHP
5ZWaSyoS7grwrhQuTwjNh1UQVHTTVXORDL7imY2m+L+8HvlFXbNHiAEWCelqD9KQxbPuLfcpaJ3u
Ypr6PyJQ/ZAEvGgveTNZqVb+qy7cOcys0O2jLaOz/QfGJ086KaG5SrVaOeC3lvcwx+AUFCAuY0Yb
kIbWHXx9SrOmQGIGtcwnZqMhZAte4KIE1UGtvducAF0z93JOhK+6bMzdGq9sHGRhQ/8GlWizsK8w
Qxf5DRi9RNusgaqZcZR8J3EM2VWTS9rEmzwhLvqJeQloDu00qIxI20KAPa/pIJxgg3aOoHkqRXpV
ZWSq750Shlp54zuolMUmaFiRmtzz09gRrrM2JWq+aT9Ff9zZ6tnO1PK6hs7DdWvaysHRkI8OY7up
su6bsOPWZh7wYqW9RwYwqNKHfGxe7KiC4THU9+bMp+YXB0OZuZQRrXb+IGHWdFsPdmLZ4GlnVVXm
SR0W4pq7BK12dVybx5awwlwo3yq2xufFYQJ1iIU+Oc0Rg/htUluFu8FrXlwIxVq6qqxQ5xsc1dta
ko3KobCpnfpXSED2AP9QZgF+QdqHvEvL2tI6KQqHXjvRWN7JMa8zMwyDWE2+uTJE4Pa1lBOeteMY
/XbgQa7HMie/c7nWzXpA28KK5AYXAPQEt2PlOTkAa9AibRWJbiR1GM3qzpfPkXSnB1TJ30GHTq6Y
Gu7aBrth2R75BcReBEkg2pdpDFWuIuEemuDLsm+T2TRj2gAUtyt8CLw0PhnftJL5xh0i9gjdwce5
rV7QVcYvIkf4O6cJ3F0kumaN62ylgz/kCd5QlVQWoRnKBjkYDtppPQM9uLPq3Gqv3GAYxqRh8zso
tCpr46K64/wRfRiBUVJ5Tlab0WQa1j5pSi/IUEH3Mh0IAWye8meSNkEXJ8Z4ceJGze9BuCZtrAHG
tUXrE7RVS5td1wvZzE4z4NQmgDf6TDaW14Gb3y/jVcfA96EcgofICQyc2BEsiZRDiqDfunp66aYm
yiB1QxPuzOyqmOWuN6VK1NAAnWo37zEcKPBVlbcqnJ0MIqzuyvehREEMLKtvBi/pPW694OH4O3mU
klR1nc4iZ5JY4QHRT9Jqwjk+Paf2JsT7V2czhGLrzTS1DOe0LDooHim3TJWmTVK2MRpz/e6RTIJz
6L4iy+yqfMwAptpWoZXODZq/7bYFPSp+InEZTlVj3E1nuc6Klk6UUh1V1+5Ys6TRzYb7eZLb2Bc1
4IfhqdYHIPTJnSOLNkXXOi6pNwgQy1QgLE9Eo9onMO02az4RZ+XTOsehzftDMI5gAM25uDfAhGxd
0OLvAB4uNs04l0mkzN8JS5nixeVphOrwXQDmi82SUs9Y7JqV65lBYxNy8yIacPsRu7oDeitftVal
XmAHzQtUfacMJrq77KKy30cQ2YVxCD2R5qGpb5xmmn/Rsunca0vb5hVs3U4yS+mmgBXjvik7f5GS
/bb7wF8HMAoJWdRth9HJU27p+gK6vs0mDvUfz1V7Ymw4V54AHMqKDhGv3HWky0CmdAQExEW9DknL
IN/aruyznJddCq5Vmnp57OymMqiSImj7C5jhNmmrqFvVVIYPeMvEjXFrfenXIJupHdwO7XRhlTKk
Ijam9vQmd2pzFcd5kUTlGDkI3tSctFErrtF87724UBhWTlQ+GQXdTH+MxFUDG5I4VYVWxR6OEw8F
bs4Ib+4umkXMIVA3uklRue2fXpEww2/Fg973DfTac/KnaFDvzgZOHjw19uPWCoZa3Q6eXf7uHbgy
gysvZezcK4/RHehRYxT4RTzXGxtiJTKdO7kjNNzXgalxlO0mCXz5UkTqjlei21oxo1A6Kjfw1yJ/
BEfsuIah3cheDxd1YHmZbY3BBegDVQpgvkgkGZxhTTsw90l7XrB6eLLdifWp04I7QfvsppjdYpV7
pVyNlj3gX/RZXLzJPmSpFpZc4YiAAilwM8p5lYxxNG/w3P51J/vdcLMGpUiLPgoUwep441VRJnL/
T+G2BJKNOdpR0MyahJKi26liyFXTMokrg48IuEqR75iv+UAP3JQfaANu1iOHhOng9M9uLWjaOMHL
PPn0slb+rXEd8KRF/C/r2uimKoj+gz4tsqNRrh/mKM83dtOC3MIy1WNbqG7FcjJtCx6YeDV5Damu
IWAhEovFxRXBkoMnGC35UWg6xKRS+ypxOwuuV402mFVsJuCvIzxnfqs7OG8WhH56vJW/+IS3LiHC
LQ8eWJSn1KLCfdMmlC9O3b+CjvjNFEGesrns4bZV0NExD/nUjXshFby+EuZlR3o18Kypg4akVWVG
mUZ4kP6M0RxtwMg+vMFlkBlSmX7CPIoqYqWkWJWFJVZ+3kwraEpXVyB3kLcOM+SuVwFdi4D72ISg
rtOq6FmccDrlj7XigLPmTt+EO6XDzkkKb5jnrAgtZ2055G9equG2cdpHGQRsBbOLgIFQsbXbIAcP
UAew3GCx4o32rYKHKgOJ1enjctPBHKUGiJhXz5LdFYIGENjNVjmaXesx4Tw0PGjbLahsKaT44NmC
wT6v1nUj6qym5QOqzX+6Gj5e51ep6+sJ9k4jmojnv3E8KJhwH7YmxK+H6qi/YnVUPwONGO1m7lSr
sUITwITbfFDBDP+9E+qVOr7CsOqusUUMvz5UCIAmnbY9BA5XXcPAtdiW9gMAG5Ha2FNFKzh9LXTD
r+oYZNINXm7L0XBNUUpTWgg4jHO7LgxBb5i2gpcBG/SSN7FfXPsKdZYQ6MstoWPnXfDBvkEZfwAp
5+B2KfM02TaV7+pVGUkkPYsJ1UN0L3g3IqARWvOa307lw5kF7+SNHVMDZ9CUl9BQ70RiIzv7ZOmu
uKBuXpiMOyBssdoAJGHohOkuY8FgbnhTl89jUESJFTZYB6DSwCPHO7Tg2G63ih3yFvhzTdCMAQfY
G6M7rnqe9LKERmU/07QuqgdiTzSFxv2BEfXYoaR16cUc/l0xK7zvUZ/mJWO3HWFtOiJp8dwG7d3M
SzhiBFJrgSa4z2VXXth4LzbU5tEGfCYOLrMbZUDmt5fg8iRyj8YuJ4m8XLTXhSkFuwFhy14F5BXi
Wb3e5YXyovucEDBtzUQ3SS6a38zXD8RtHh0hfZxXb3guic8fo6a3eWI50/zMPT3eDELuIlYEGR7K
Gqc+jl4HOj8jh9CWLd5AbpFtEfjWa9VWJEEiCb0ONBROuabQN93noER6Dgr8eq/rwvdh1kg8eO49
GMv91TTxp67SNG0r3AsW9R/9EBW4Zd2zZ8Y2tWfEguUouiSEbvFGBE2b9i76vfQYkwf4vY9l5NFn
0PaHbyCwKy9n3xZ4QPuwSZox727yzhl12jWIYBt0Ia0agFd2GsRjZG3PRb7vojZuMyhztHw7e3rf
t0FtdrReKFmbAEFdGaN/UZv8wx6mj1rpq0FUYEEP2NsUzocOaYsaARMf2LUuo99u3noJE8ASr0Sp
8RwZYmvwNEbAl0VhC5LDCLRnwC6oDhsOyQHnIlZdiM4xT1z4HXkno//uxbpKuxYG0mfk3enRkOvA
FCUzxWKg9MoAghhLrJnI1dMMfFY6RXaOG9QMf4U3W0njh0U6yXBGBCTLYqfaQV9y19JuUhu+y+fC
QuOqD4hV5Qy+ndVF8Dxy9JDYdLobmyDMENoj1DO0gmGJHyTJny1OrST0G28z04an0+w229lE5bqr
co2fRsV9YNoBMTxfOm3ySr6CgUFldIaHjfgUBrucupsxcvENBo2n9dwMD5aZm7cainK/0PjaDlsQ
sMnbClD7xMHTM6Qm9A4zaNMeBWg6tiEye1XqlKTegVfPf+R1QXHDA6kA14RaVwJ/0X3hwHpezM5o
dJZ3VijWbceCzaDF2ucteUZAbDIGAODNAKrYVc+6Hm0nrv3WdEpP26FAtz5iJ8BbC1gKvIJxEisi
0j6K5w0fo19Y+jyBP4LeoQiO6jSTh67xzLamiP7DYYtIcB1TFV8SGRqofuRU3yhVS28XQ3x0pX3q
XNI+kilwFjLzjHpCycDdBpbzEpdiTMYufiwHfJhb+0lQ+ru8IgeTKzjgdfE77PkLXLJwNZdufGGk
d8tjwFTGsDYHXpRKraQkTSqJkU1qEdJmws1pJiPEM2rK30Pwt6W+1YCw0mu2rHG2jgi2nTUxmcJF
FkkYzCsBxyoOmq0rf0XuVgV9Yk/+hzMWct0Lbl+5ZQlILkoRHz4yH29lqBB/t6TQWdAsPMpNe4tQ
88npi3pVDwODx9lXaxOHfVLrvtkhd3ugkyAvk0X5FWNhyDKT8zfbms0GdpVuZTkHN7nnmXsjixwh
JSiWSFg9MDX/rorO3wzgbJ+S3i2rXQU2w8dq1t1b0/vjQ9TEj61FmhJwwgAZt4YOWY1rkdbKji9E
Y7GsAkNXlyDl7P3O8Yg8AoY02Nu5qn5zeAhXxeiSa1ogIzqacUgIbMzVHHHnVtnMQ66GWSQZvBz8
zJH1K3bMnTfP9ka2nll1laI744BIOkcLYkJ1+zcqrQ/pd14SR9UhrEFsx+EpZ2jpf8/zFtS6OTB0
+UzDi8JnQXA5grjuyZuR7+qRzLnQiLqSovMeRy2DOhsKGUWpX9gKCvHVDI4Mn8MfiC0odOYsTLQ9
cBDmV/yRtgXmLMPnIXaGbGgie2+Myz+oFpDSyWFBQRgxz784noWNchHarkeEgvcycBA/BgHnv3u3
BmduL/bSVg6YqMFanaqqNCq1nfahrYPxEq8tqtqBAIkvMphrgj9INwnkZPj7WNQwTsFg9L3uHfEL
FEozCD8lWxXSim8gYVusq7n9qCXCxQqdtmEiczYibxi/IilQpYVi/fMMqONtMDpFkUZRPuMT4b5c
Bo6gBGo6ebg2+WRSoitoLTjR09RL+hEjBXoHfrFnJN+D7exMboqU8AyDUk7eas6DZxs5vGaGoQ0g
bQCOybL+raWj0imu+gZphaGimeHWtK/dvv4IFyAOzQ2MYly4rwrB55U1R+JPrpdjQLw7/O4+GyVK
DqlAxiyD6P2wAk5OPOQxAlt7iPfOUObp4HVh4rgdLmfLTNJ41EtHGKG18rrirQIIaA9GD7W3+35e
O7O6HgLj3gHaWenEOHQJNqzaw/FyxxFmF1GxGKS9aemMHAhg7IDdcGSoLmcXJQuPsOkO/aPRtWeg
JDcxv90sxmOvpInnrCJtlDSxNSRIPeM2FS54sm2ApIJU2G59BqdwqggHyh17KfehxekY/ci5Z8PX
mtxDODzP4Wpwt535eYUXdD7A6oDYBZ1U3lHdsg4jeBusdlGizuxqW5xr0z9VywByaqke2/jvGJbo
I4flItfkHpi16v3UPse8fGL8BVMBVBMaXCCveoRQYzXJ47qPo4Py32FWcRC/L8ec2IJ/xz9GCAd9
aJB4w/gNH5Az2nrtRYEM3PeTnPkI96iWh+z8FCHtEwG5scPTYp0ps54aHhAjaCoAf4qOyOXv/0Fu
OMj2QFsnCIGnv/wozklQfB0d/I9obwDyC3K9IEv7PHo0xa7lUu0eAIq0LiK2/X5tTlT9Pg1/tDYI
6TynLzE84bs4vBjmCzNtwvocSOfcVxzdA2QoUfewlHto59/z+EDfv/+Kc8MflYMd3vMC6An3wNUW
GW73zA6fXCTU60G3AWxA4B/tARjw2oByH7+erKM6mXjifXTnyHhPfQM6JhYCb4SNX0itcm6XNa8A
BmEjXsmpS6Dt+vNVWihcFj5YgP+Pe45p1aMkDU7og4ecJPVWrPtpGye6N/+dIPx8VoOqmysOIrmD
dofERFlOznUUnFoktJZAi8VFEzvm+jyDJQYXmSfHOzwhj5YE+bny8KnxQXSzaLotzR/HKBATRzV1
uQ4OBu8hvPjQWGc2YVmDI2DBAljCzwf4+Kuir6491FE9FR4GczMXGfhIzEbu4/bnN+LTNEcoQotV
dRFHmIajdJAVzc8BHw4Auz66utBF8kXnR3RIgZRlF8Jp9q/rMfPZxkPJWCIx8/2Z/fpAAMMC7Aga
BtDGjs6czxuuAtsdGI8Rb3gz3U1+e0CNwr/levDOzPS18QeAtf8h7bx2I0eWbv1EBOjNbVl5iS2p
p3tuiJk29N7z6c9H7YO9q7KIItT/oC8GEMCodJGRESvWAr5icgjpvmAjn5vS5od3Zsveq/JcWwbU
vD7Qix+F/u6E+VYqtkpLqmGFDuJyvwFiAYZA9wqGVbG7zGvN3LaGwnsNfP/oSdLBvT59C9+np5rG
hVmPC245AWthjXKfmF4RvpV5/5Qp6Z2mfJabmR99amH2nSe3X542Tg23Y/jWUlJq9pL5aVwk3wdY
NgPM4KW0hVWJDTSRWi0O36IIj7hd7e9bnCHI3k1uWMByYsea0xatnECI96qoIAHSI+y2f7AEJwaE
HVx7g16MJQYK+VC/yerKtr38/QRnCLIAtqX//IKkUO4aT8vJDrzS1hcXsAp/2qfzfVYAvtw5TBY7
AWLFl5q896TX1LrPlGNvr/jDywMOGvXj2M1EsJDWnO8fVWoQgFCM+M2ebjPnLTIP2Xj32RU4NyH4
wmwoDRkMQPxmSDtam9I1TpeFJfjoP6XHjfv74pD5sBbHRob4nC7fpne5/+kT4MDlNzOqzCoOF1C0
rg+SPp2k6C37EYBu7j6/gegxB/WIg8D3WcLsxGWqpuXoxG8ayUF1k//1+ck//bzwglC7ymysjs+n
2b3dPlbWys+f98f5fTq3yP/354sqxjpVlLjT+b7SbguLkqy6IT1JtXAb2mtEgQt7lVci4G/AYzMH
lnCUh8g0g8RJszfLfM/bbjMgb7bWmXQZa84Us/+zMW+2E39apjWkKuCn3qR90Yebbq/MqZv9pxfl
zIhwLdhmRuO/h5FcQzgtup+yT99rjAIOKhp16ZcDhCqMojS8oY6y7A2Hvp/08c5L2uMfjOHEhLAY
fe2Zmecl2dvXenwcok9fa6hOQf8Du43B5SO6pTjpqsGnwPWaxv82+VZTV1CQCz6D9jOw2Q4TRf+6
sMxJDv5hyD3zdZB34S1IgE9PztnnhQWOJTpZgfubr104HCABy+Nx5dwtDgCqVGhIiFtA/p6vcKKG
5tRNPRNUge+yELPpVyzMv1E42aAluNdQlSJ1IsbikVcrJJ9s67WvDoB6zPjgdYfr07Rw2BD14D1B
iuPjVJ8PIgfEoOYUeF4htd3q0VMu3Rd+tU0+rV8AHSTZGVQ8YW2cOyvP7RRAh0OoIe1XPyruvbt0
NUpa8IJnBgQnHqhBUI0UK1/j36ComvBghFsroVd05dCJQTL9FhTD4a3iLTzDosXu+E7RvboYLOmt
sYjHVGqs6p3UfrVoXWjb28kZd2BbSMYGN9dX6qOL4GQ3zI0koMuBDcOFBZ5dzHRlTagpvjdob+NA
aZ22zFjf+NR/351p1I4hAtOkavOvYWP0v7xUbX/1uencZ0Xv/U4dM73LPPlrgSDGIVU9ZyNpk0o1
qwN9o0kgCZuyhp9iTAL7S9CUaJi1avAMQ2+PxDtU+9v0rtO2dJn0pU8ZdniX7IzybFHv0Zp3jhSB
i6PSagDiAF3d1tTqkfaIB+C5qRMnD8Drgi+9Y7zR1invrk/MvLKn8zJrIQM3BK+NQumMrD7fWknQ
5kiORIHrmP86xk0UvqXhnV45m9KpN721ppEhHEqobjBHo8ScNoUcTVz/OgdA6fdlgPjqrVIhg/p1
0D4X7/zHxHx1sOY2nUPCYYmVviRks30XnJ6tvGbR53oH5u9buC2mC0Xf+VSez1imBNPoUGp9KcF7
K/qb2n7Ot38YIB6fpTRJm5IVPDeQZFkrqbXuvKT9Xj5Y3ed8+8fnCWht8rEKvtcQzrpiF9ao+Ibz
knRPD53xBz+eBlNSjnD1qxdMgYOsZYqcW84L6h658VefrjyHBJc7/3qoHElZ49ZhyhIf9JEpRdoY
9L5bGxsv+qGZW9XZVP7nQv4LK8L16jtDmPV+57tJkh1B+fxjVfHnIoT/b4K+Q4JmkkWiXmQne10K
273vmuN4pJh5X4HVvX62l+fqfyaEs536cFdNAyZ89U6TdraxDbJjs5aDWDjS3EnkvLgG2bWOkAJ2
tK4oOzqBX5LK2IwaZD235ev1gQjBwjxXvFGh4KXZnRMhKtwqttdMFd3GL02z1asbSmTXv78wUchW
kB4n6OEVIybJUzm047GROXH5L1nqwSTcFZ267T9JaMQ42LvQwih0LTNRtnD0hsQ2fHCdzsv0o4mf
k69t9+nThwEEKBWac1kTkfQcoHBWGb5tv2T+Q3hbmp/es/PFPWeAqVhyjQobSpFqMjWJar/QSjI+
GtHt9WW42Em04JKE+OghIhMhVosGQ7K9JCzVlza/13+p/b1if9b3YYFOTBrGYfqaO3jOXWslDV4l
jbX+UlTBTq8BDkyfy3do7COWmJ5J6Eup6YiiD6A37aCKFP0lTTZdepvaK1v14wNnFzYrzDHTKOuQ
lYP74HwIRud3deYV00uQtDtQ85soODYDMLjwLitHwIhP4fjay999Y195N165sgVEJpN5gLj1mV5G
gQhIFTvbOnpdKqCo04tifNErdRd4BnQF9xNQICKZ56raOb8nf2VnXDgA9h2PWh7NhMAaaZ7zQfeK
RGwMOcqLmQFIvo+bFQcjOoCP6FCjRAbTA5R24qr5qoMztjrtLTTuvx3z7CH+dn1riwP4MKBDt84w
FpIwSV03jiy32pvc+TtarKpO3f3fLAhP5jptFFUPGALSWtLR+4MBqLD4U6Dh0p2VZs5XIMgonOS1
wud16RhGwc1K1KYtLAHMBdBT6NBFyBfsF1ofUjmxS+0NJVPoz704fvItpXhXmtx/kQ3IHiVjQrwv
96KdB3ni1ogL4xFYEkCGrrfqg6W1xl2hxuaXtM6bIy2V6m+z7x+9MUlvZLW3gXBI0a6MpOLWmWrl
GBkSHWFWS1JMqUFS23Vx6BqgtR0NZ8Crg2E7hpADbIF81ZsibuWfJVoMm9bD/U0jgSv41DWG9gUf
yP6mNIJ7Xaj4t0kk6WlbjC8yTC7to17fScFnA1gOE+EZWSIInUmwCB7Ey3pH83R5eEnUn4oWggD/
dX0rii2as4/AgsHrfr6DyPyebxbVB0jjl/2Am602YdPT+7qdmk3fPEvTC+2L343I3BsDAPjav7lu
e3H+ZgIiJMFM+lCFK4oUfS7nYTG8aK3zFa3kb/FovmrV2rNJPM/zCFXCf9htEf0gKDkfYTpSbYWK
dnypS7ljocLqNomTNYTJ/BXB12s4WSoLHzS64mspdFKp7iJpfPkAGTbcivIvdFO2hpwChf9yfeYW
h3RibD6gJ5lD0wf0lxU+F0sN4CrdAd5Yu7vmQvfFeKgEzEEQeR9xPEqF+qMjGWxu59VOAHyaybEt
vxdKv6nUYJuO/iatD/KaBMniNBIGQ+/Iprzoze/oOoih9xlfgrZGOawz3wbKWbGZbz2jPdaJvHJH
CntQx3tplOB56NINTTwm+Mo6jbMoHcrMHXXYoJqbKrnxQb9dX64lI5xd5CLmhApv6vPlSlKkZdsw
n+XGf6XF316PrNhf103MnzhZro9xnJoQxmHHYPUdExNF+I+phbeJc7Q9Zzs4+1T1D22wVqxdtDe/
7WhGI/MrPomCdLIzVQozt5PQT570rQ49sZR2u6p7LoIf0lq8Kez4j/GRO9V4ZqsgrEQS7FEfJc3s
AnRb6Ywt6p015vvrM7ho4UM1jaAJDg0hbpE8uze1oKTJxDv40q/e+tw79T8jOPm+cOlHhR43GUQD
rh5rG3X4FU+7zw9Ap56tEOpRnhLZcdsmUvNWliLX0rY875I1YM/SLgY2TUTOadHgjjvfxWEsK1KG
II0bO1uvu5Wkfal97kb4mKNTE8IagLbNZMdHvrzvy73d9q7Sls9haR2vz9TSSMg3Q72pzORaIp1z
WJihbOVt7KJc5ySHvjmmaxCDNRPCkQ9aRx2coI/dpJuKow035pFUobeP69W04Jop4eiXM4p4KOkS
Zt1erD54MofbqVu5cYSQ72Nl5uoIHnlee5Fmq+xAoFedHLt1to+0m8ncyNXW+/f6uiwdwVMj8+Vw
cq0VMIvYvqPGdG06P2llHum27FfWfskGGTtuNF4nKpiScxtIVij0ZEaJiw7D3O2xpvawsBoz3zlF
XK4p3vXiFpbkiY7EsHCl+ps0NDwgvjQ0KH56os6MCL5kqAI78pWocOGfoD9FlVYurIVJOvu+MEmB
NFW9bTAIU4t2RvclrsyVESxO08wByStlfuELSx2maZemvo1A9rQZv0MsEK/spWUDc6YLQOucQThf
Z0ujDzbtptwFw/5gjMWd3eQPpZe9Xl+JhXvQAtHzXzPzTJ5s2bgj9oSaKnd5FG+67jiZ6nYY2s3o
P+nK9zD4ft3c4sJAVDVL0PL+EoutGVdjLiuMqg+bLenXjVr/yYBOLAjz5uWGXNa1nLtKZt84yA4o
5nPtF9vBetHtaBOm366PaHGdeGyjoKbDtCbCgmvfoNvTLHJ3UiP6CaffY1+C/fGk2+t25g0lBEgW
ocp/7QjnMqSPqzDKNnetud8uUTtzr9QjvAsDnUmd1UhfAK6mKy/l5cFRFzAoK8+g4fPdQdGp7HyT
3dFTXSqPrXfntythxZoJ4aIJy1wpaMXPXYceKfPOf4uKPzqrM3ZbNsi6XDwRjcHstKaCmjQyvmTd
L6d8Cov9H6zOiQnhQVOkE0xVBeFdnk/b2HDDhs4G82cQ/1Si3edNgYqd9WDgP+J/ztckQ0VATyov
c9vA2ap58uilOe2FSr1JJv0vJaXZ/brBpRUiqNHnYIMntngjaHM/kD5amavmCqwCMF/kEFHEa0q5
a2bEOwGXrQQW45LUn1Heb7Tyh6H+fX0oS4fodCiCc0infCSjaGMDuZNaLXZGgspsuaE2sjenL9eN
LYQc1qkxwbVK/pTmfsKAHNZGr74aI51Ear73ipUjtORUdTRp8Jdgui4Un2U1NUCE+7mrZsa9pPkP
tJitmFhaHIPIiYeFAeOnmI23fHOM/JA9EDs5LfrPk/S1dVae7EvDOLUhzFel9JJHe2rmpsOuqDZQ
EV1fj7UxzH8/ueqM0dRpsOb7PPs29QSTQNfB2LHip5dWnSLbnDvmqUfm/NxKR5qqNM0hdZVBPUr6
M+RNOy39kX8SNjMHtBZZLzjB8MsoEgmjqeGboVAWp64nfQmNW29ama3FcZh4GLgkP/zm+Ti0tK+d
kFZdV56OTVJs2oBMcnL8eX1NlsIP8jC0NZE+I0MoXDDkPf0BhpzclaZsGxQ37fS3VqKJ3u0szadq
shZ4fiQcxWuUbUzrAhmamQPwfFi5ZiVVZSa5iwL7dG+R591GUqXt5EGRjpFd6jfw1LwD5sn3hWqM
e18zoz1NePKmgsxlo5TmuB014BNqKOXbUHXyO48K9e76tCxtVTKKsAXOb7wLTmuLvrV+bBxcbvY1
Vgu4tr+p7R/c7ac2BH+LVIwsKbKUubLqSuUzXZYbqVg50ovLezIOYbbB2GQ+lBa5C2fonaX2Xyxt
mhv578qo2CFFVqJiGa/g+dbmTnAjqaJ2SW8zd9W31Hqq0l1X/okFAPi8kWakv+gMEXaZLEgcCPly
cqPdbdD9m43dyvlbHMaJEWEYQ2pP1jh6udtlxVaXwk1pVJs6evuDjUZ0R48HxSgi8vPjYEGqAuOR
yQJBktFPx0m1tgpPmutWlq5dgi9N1+cUH9jgcytRUWptP1rEeB0kfBB25cfUqTZj+RYkP6+bmqdF
PN+npma3duLko1lLxGyJ9Ybha989aSufX1oVXPvMF00OD0jn+eetzEisGBQ7mZfkwbfVg9L7t1Jg
f65s8uHc4XaFJmymfLjQZra8khxPN3E2dWhtcll6kWz73+sztbQoiAlSWCBIuUwiFQp0rNIU5y7e
K20OTnCQg6NWwJqyv25oYc7IubHuyOCQefmo8p4sSZX7mSdpVuzGzY8k2pfKIbZWlmXepsKqw85J
ADTjmPgnXCNOHkmGZUixaxa/e4+me2frSBDAZLfQ+e0U57lcU0pfuB7PLArPljjmMRizCdhnwybW
Hks/2KSTuTXlceXwLE2fPff6WFQsL71NEHZgRmCocxsp3QzRoYJ+MLVX4rvF4egfAtRQBHCAzvc1
egbBZFUBWSX/m5EWx9i8iepmp+RrWneLo6F1xUQ5hs5BfT6/J5uhrcoM7jE2gy79BVvCRrG/NeVK
lL9oA+0Z+nBAX0Kfem7Dh77JnwLWJps5f3Za8Cz3v67v6aX5mh/81HlmTKOYnTHzMrRRQ01Imxhb
O242sjLs5JgwaVw5puaCR3Nm+BzVJJOikia4aCjRuqlqq8R19LB+Kc327zL1snxraFEK3D6VXrzM
ewa1e5DciMY2KTEOOQEQ5DiwkELym36zFDneO81Ub8oiMnmfTtm31BvDm35S498JVYODM6nOY2xW
2l0HLRE8h5BrGYVBoUJSmxtKyIMLmjbbVH0/HGNJj3Y8Fju3QhLsseslSDJk6PzypJHuzUKR4Gmq
NeeHXLT6AJuX3e60tlV301T2vxs9qrZaMfa/Ksic3v3UiH74ee7c5NDi3Rl5CnwMOpYjUOv3qMu6
Te5P/k0omdMR2Rf9ADMP3ElSMPH67fKN4unxTRKH2a9WA1AswWMJIRsQbHi61/qnF5edc4hIIPgq
MDfnO6uOoKYNg4azWB6R3HoapE0RHa9vrcX1hqeQHBZoPV0VfFk+JZYG9V7spmB2n+Ss2l///uUY
ZtgQ6WMovUGXin2ppllKmV5zAuH9+gXlz76pkr/6QHlIVWvFdV0OZS7OoxZD178MlENwkkYOhXdX
xJg6ei0Fl5Wnllj755rk+2DEaEckPXlxCvNcmSAQpA6SUp2E9r4mSionqkd5d4BJ9s7Ph/uhkv8e
Pfshiacj1BHf5Che+RlLE8r9Cfk23SNAAYTMnBxnlUyjLy5NdtwhjG7kjge/kdc3sP9ury/eZUA9
j/h/ttTzDWjQh6EZoRa77VQdcthVzek2nppDUX2xK/sxWnPXiytI5gfohkrHmHix9m1l6TwUmOHO
O9C4/tCp5qf3O0Miu8SuhM77Qt5YiSunsck0IjuPq/B/1emaWt3iIIA3896jKRC43PmkdYGUAQzR
Inc6OOZdtdazt7T+gK0U3IIKRk1EGvhSpeZGR9EvDdrnJHH2SgQNUgjhTmVbK4Hhoq25p2C+Ome8
xvlQejCxsVN6kRtNUX8Lz+lwqKx62HUWlJyBUxbu9f12eZUCwCTBwEuH5ijY+c/txd3oOU4fsbfV
Y2xDL0ma7HDdxNLqQK8+p0p4gNAeem7CbEua8a0cE4NvHXxLLfYt1KArr935K2KESLkBcK8MvgVS
9XMriZpmNcSElObGt6jbNlDnxmsd+Zc2mCziTINEMPpkorpEnih6DGkRNVO6TeT0q1H+a08HhdqT
b66xqSzaghsB6K2M9zOEPV039CoaTRCT0067N5O85tbgtU0tDeL2IwSh1r+TFxgrrm5xO5xYFdyP
Q+ChePTru00w3MwRBJpCrbJFmCRfuToWLdmA1YlFaUIS01tQ3sVxHfmxa+Tfs6GGneeLugYxXrDB
lgZcrLNebHNhc/fwqY1V4IRuyDtu6nZOpu70tcrAwvY+MzL//STg9WdURhRhJP1Ht8tdROLj+vlZ
HAWlYJbFYDRi6C6PuZwUbRm5RV/umkb+qxiTR9VvV5IeS+OguZmWJpNawAUok+6UtgaPzTigJnuX
wtfro1j8vIoPpZORFKkIMbLVriGo5vMe8gDmjQpZ4nUDS8ECr8+5Yk635Mz9cb4Q0NfXkyoPoatB
T/+QqNIr/ZTpoSL+hEed8N0a8n8ryTAeId3q4Gpvsjs7T8yHoougTb/+axaHS6ce6A2dx7f4RMmk
Ef67QQ/dQZV23dA9Br33ft3EQqgA9p+S5JxGvKwTjX2llKPExku0rzQD7xJZPwb1Qxk5OwX2/UJb
WcGlfcgDHCwaeHTq4sL8BoWZdJmVcjV51ZfUqJ6cMrxpev/b9WEt3IBzBzWxFJWOhWqUN4xtU2ih
W3nVjd/Jfwe5B8Z2cMNW/37d1OKInPnNhQOj3CaMyK7DzMhDO3StcmfJICGe+np73cTiPjgxMf/9
xDuUc6wvww/jdr2S72aMGGz6ydreX7MyD/TESjVUvuyXFo4uvlG1J6O/+b+NYl6zk++nTVfltc33
J7gINdC+Bjjqz5tg1cGHgUpRoXk4N1EbWoeChYf7yfZptYtW4pyF6xS9dJIs4M2BUYrkJr5W4191
mzxbc6Oa96r96sCMOtxb2uejHZwcuQmNKOEy4UqSNGqGJg7cbpIOnePsNS35XFvI/CrCBBk3Xo/k
QMQLAfh6QydnGLjBG4z5n+Svuvi6sNaJM4amH/J1p4Fn9aFeyxaKTR8XBualOtlMVVGPiVHPP18p
dzniz3GtbKVopH8Xgc8Aqr20HX6NXfPo68N7UazlRZcuCqBPFo2F7DYAxMJWw+cnzdiWtLLF6rPR
QUz8b0bfsJrAet6EyTbSjGPWoA6twPDqK6+x8gfn9fQXiGx/aCd5pZ7xC2pTf5Fz770Lnc9HckDh
qC+xR2juF/FwvqmXfV+pvis7D4P0mFbu6KycqQX3iQm4ahRyfbhrwbcFtllaiWb6bmgc6hRSxTtp
jRxiea1UXiikAeamHQHTCbV/3ML55Lswp2ffVauDdnRUuhvJbqQHWvD8ow5d6Sa3PGnbO6SlghIB
CWv0pdtYQyb2upNaHPGsTW3Rjjpnu8+3bl/kagUJceA2ykuSfjPKX36+kqgVu9rn40FXHynuuauZ
uFg4Hnkqd0TGWejib39StPwR+DrsrL+asj0oZnrfZtU7zKNIJDW0iV8f38I9QnKYmMWmIYtrUbDd
2EEUa7EduHYXboe/pjBYuQ4XJ/DEwBzTnJx9qRoh4KDjxi2mByVGXJKy5OfaFv8zf6ixAc0AVXcR
Lrdy7ylyXRBoTuW+h700Ld/+YJboLlDgT6BGIAaadtxmTS11oetHvYde5SBvoHdfQ+UsrsWJFeF0
NZGuwRiAlahTNzoYlrZUV5Z7IYKEw8dBjw/ABw2rwnZ2Cjt3rCoNSXJDarwJIRx+jRCCuJ+mIL4Z
C2V8Rp5K3WnWsJY5XIjyuORpwuPpR15AxAXAxB05vU6wLpXtnTk0d4k9val99+6P+sqGWNxzJ6aE
PecN4F0R0yAEsxpv07VB8aTmU7+15Whtey+uGfU82AApu12AkCcj19CfIuq32mP2GjcrYdjSpMER
MHefEMIASz0/PV4Y+4XTTqELy0SSD0+29qAk7baszZUgZs2Qem5Ikyco820MVcm71+r3Uv2F1gB6
NtbgGksTBu0BTaAoL/PuFNy7N0RNlOVS4HoJ2nY340pSaPHzJE+IkWDRIxFwPo7RT+J0gvACeMJT
/+6Vf3ABUlz94CEBnuUIO4uyUaFEYxG4raHQiTn5xfvgG/2DWdFvct3nLF6ECt1btDPOIC0xl1GM
kIQXgxq4Yy01Wy8DGzjEcfVkec1QbLRI2QRhcBxMdKLCttsZEfJcRSybv7S+XevSnwOk81wbXWpA
kuaiJQkqTRj3EJhF36KR5baoWuwoczTbQJuKg2Jn9s6yunQWC0tQ5HLekTgdVrzW0nnGKiENWIMZ
PnO+qPRDQcvvwclhDva9koRI2Xm7IDlen/DFIwAtB/3vc/5IDBKDFLGOqcsCV86bH3aUQ2Xv/IpL
Cm5NvZJ5WRyQDWxVV+QFAdacG9nobWhTlNjp9n05Fs+tUWZ3fdmvifDOKyOu3JzHJrrA7bN453M3
Sm1XjiG7KDDb4blOAOkY5YtRm+POHxT1sfJLfafBHrHyZFncvjTqQSZAWXiuTZ0bdqTQLOVoCIBl
ZS9F4OxmgocmGSGwLXYNZcjEQurLqh1ad9RmB/n/wRu1zwOFbRVgmDX3iICMENEwUZDbxVQkKQ9+
pHYgmfO/l2sv/qWNc2JD7EIq0Fb1VBsbQ3vM+25jmMXGHG+1PlpxCUvODYAK3eAktAyYO8+nVKX9
SIkzlRJ1fGPpWyt9/fwJmCnBgDtxP8OlcP59UsxjNZpR6iZBd6zLb5RFN0rzVW3+4H6G8tyE6xYC
V13kkPFVlCY7b0xdLZg2M00v4G0J9NDnR8MjBQ+q8DC/kJ82ND/znbhL3QrVOhVCvluEevU15eal
xT+1Mq/ZSXwLjVqVaRpENT0yd5VR7ZLhnygINpn08w+GQ64EUDCS3TRfnxvqZD3LUqRi3UjbWdW2
cVBR/Gds/sTXkjGZ35FkyC7SJh4IiMos68RtlbbdOBXSOVrzd2vEK6+eJReIjQ/i2Zk5RfBLUTho
zoBGi5tNNa85zS83mpMfp7R+vz5vi47o1JJwdwGX6CpHGRJX0RA/gesiku2HXnI2cWLchqG5M335
ME3264SyRJGEKEQpKwdr6eDO6U2O1kwoJ9b4/DqqFSmZEteym7+RYHjJgzWo9Ud+WXT0FDzUD0Qe
uDzhklQKA3nGMEtdpzTe9HLaxROSDSXDi/Mtlw3AeL2GUnp40IABxYNzl+bR7VCvMUksLixvC8q+
tChc5loiuM3gJUvdXC1RfpXKHRJHwa4GbHx9YRcNEYp8APeIkARvFadxGLYt3qofYuhJjdA/0A4K
Q5rX2t6KrcUFBPUKSnAODcRbNJ4qv0GDFgh4fXSemuQPolbKjP/9vLBFU8+ilXzgBukUc9OjsNX+
dX2u5tN0sTlMqDFIQlGbF2tvVdSaXab6qesX00+ruHPMrZRmd9pk7Pu62V83trgw8ObC1QdO5AI9
oTh+MygOUEfLfqaxZSPXzwmU1teNKMtWCNaIbGwGJlyGjZNbeMM6c2sdMj0nn54Nzz6iDnvQ/e6g
h2g+b8YNUq/IKaqT9JgHyrOXBzew1a2R2C7NLmU09EvJLtI1Nv/Ukzsg9bzezxQ69m3a9Z1R+V7m
SEiOPBb2Q2n9boNE+oMpnulsPtCkAIq0c4uR3EMeSDHDHaWHGVTkhN909Z/rM7x0sxmcYWCPJrgE
0aEU6Nw13UDMr9lHNd4rwUF1UI/9g6zlnJF1iIPhjBfJuSwfqZ6k1FOXAuIRGd4jEmFPUxLurg9m
KQw2SHGRHpoDUks9n7DQUwi1HSd1U+W7YwZbz/8lo1IXWN9aM920yriyPZccxqk9YYF0hD4Ra7Vx
GCitGb9VNBWvD2jJwFwQkLmjKa6KOyDvOH+lEc/39G3o3xsvf/D5mXib8BkKdPExlKZ2x3PCjomb
+42J2HJRrnENL47gfybElDi5dgS8bBC+WdCkt+NQJk9qgGb39YEsZldnqpqZGUjBGQmBRts3YyVX
wESMMLW+j94Q3kihlG4NvetvhtiLj5A3KShAJx4wn1A/ZO2Iotv1X7HkrEibU7qdhTzojjnffn5X
tkljdkQ70rQF2PMtnoabDIXm62aWpnQmqodRhjNF3uDcjIWQuTKlcwec521H8gH9WlZizcL89xNX
N/p1FtDcn7jEnzY0G8bhT0YAJwWpcPA2svB9w6vtwMqlxJ3sxwTt6JWXx1Ieg4L23KdMjf6CxzXR
8i6qC6LbTn+wo2ZjWsYW/cwNd0MgPTiRujWUlREtudFTk/PfT2bMJ9QOcwewb0NoYufDNq1uVap4
WndzfeoWI8BTS8Imm/QGOF/a8DwMrZusim+QON63aXRoQ+Ouh4llk1j+nQ2HgSM1f2WZucts6a31
opWn/+IeAUNNIMuVyN18PmLLRwc77wnt9aF+d5L+DiT6yliXTNBKQXmIwI//BBNGKZl5kQITpfUr
eLO91ENZtxu+Xp/RpUsDJoA5bKJnn86q84F0OZgZJINjdzCHXeC/6xHZ18fceGiMbmNJX65bm78m
xmizHAdIHPAs8FWeW/Plya+HFNScZmbQ/HYOcoTObRAnj36s3Ttwgq9cIUt12ZnC/L8WhcPmSDX1
8wh02xjVj12RBttMru7GbqIrIW3vh9I/SJ25GasOOWtLRwyx6XfXB724kCc/QQid1HScpnBKIfGo
NoO2C9KVZ+by94lEYXulsiYieY1Og3NIKbnH/C9q8gNd5ZVJXPLs9Kn814B6vmpGEzdSVLFqYTqi
lJlntyh6/ND0NVYHYSAzA/WMh4aIfG6GgRbq3E4cEd0H5qC/aepv5x9fW9nqwjDmz/OuoXw8F14v
Sa6KxrOd1Pa0N/SBNjqyosNwB3/L9cVWhAP1HysMYEbV0qF2EShPFlyTjq+/WaO1y5OjV39zjp21
afS/EdsmytDyXfzLQT3T3KXjT1NxTevvDtErqVvJwIp7/z8/hd5kkpP0SpCIOp9P1am9ZBzzmYA5
f6zKZN/rwYtSTEg4G/dyMD1pHkrGYbvVaJFX83xl3wu3woV5YdsA+eXpGmK+qxFJjzdD9iIV976+
1qd3MU5erCwogfUMxKW/UXgmTXXrGB530FNoD8+Sbm7MArLyvogPWlJGe4DAz6UdfhukvVLHL7K+
Fnir8zP8xK0BiKFXYE58OMiTkFkUfkDca2jQJLL/rLbIN+ato2xVGGl2fl68paWcPPLCz28pQ+s7
iYT0LXunQYkdbsUYdSpDvmntxN/6HbygTWTsotQvEASHRcysCODUhO7dlV06O1rxF1NKNufNodkX
IFK56mKqKvQY1Y1k7MNBKb+E1TDuushBC8A02ycKpdmurjIL+lQTpTGtPxQI2stF9zPM2viTe4Ue
ao7KPHegCpWL56UWyUmVpEno9r6a3cJG1zxaSmhskxYWnyk017TgxL35YQ9kFhbpgLgoOjpy3aaV
n0duEOwKZVOZrhbvem3l4Sc6NNGKcAIitRinvMWKovx0oHckJXF9HUWXJhoQ7tOqSwZAFRiovBm7
/650X6o1NvTL48XazOhWMOikhUB+nrsROE2DyskGEDH9eB+H+ZMuaUdLqugiatvnQQOGbHg7L/Re
eKNs6sx+//wgAZxagFNo9btofm8aO0RHGLQMVPw7P9SOtfVcjN+uG1naEKdG5qU8CWGtSIo1JVV8
Vx2hWQijTTAi4Se5Uvd23dDSksGrPHN181K6SAq3Ru8kU+YEblVa/wZh/pOmLwgDu5V7SLyG5p2B
V6HXYu6Wvej2VrKhz8NMC9woDHn8B91N3aKRHSqvRdIjKKf9LpU1P0gyQXQrsJCD7qFZmWIUiiLC
fuwKZHeNeJpepAmJjNqLx98wPFo+krNKBdtUDHuZDXFmOCRPU5yVOylKkl1ugMqL0XeFMaDttkMB
bKMxvWlPgDhCF4aQ8pS1GSkMnrEzD2F509FctUm0rH31Ww1Z3zapbsJUtfd+X+tP+tgrrgbF0K5J
OvsxH+zuJlH8r1pR93+lujb8rNMIEQrJ6pM9AkrRFzOI0309UCe0II/eKkYP0aad/Vu0CpK9QAeK
dNfmbRZu4iH1bianSA+S3+S3ZTiYN75edZumNaddY8Jm5ITjuC9lI3+36jjc6mWk79ugkp6DsQ63
CJgrOxTFkOAOiuKxnXKHBnbTOdRJa915HULcSp4VO2Qe4Xd0InmjpHK/t0obUcmukdSD6knKNohN
m+6ptHV7uQqfHR3xeF33f+e2TBBrVMlzMhiAHfHeW0+mE9+PYfPIgUA8plqs74s0dnaDZvS7Er3u
fVs1/wARjLa6kSq7yh6VHZw6VC2C1HuASEV+StVM/lKn+oOPnyxQNR+z4U53vHQfOrG5CbLKvzX9
ZrzRUALgulYOvmnNnYb2T8NIp10YVeGG9nF/l0Th/yPty5bkxKFtv0gRCBDDK5BjDUm5XC6XXwi7
bQNilhAgvv4ufOKcdlIZmVF9H9odHY5mp0DD1t5rMDbcYHilIycbX8niaw3uRJSqogwnVhtY5nB0
CWxncul9n+efAHa2wtKZkiewEn5YTTHudTG0A96/9OHXjRW1J7bKcFvP3nwtIJw7je1XOufeGPaN
napQiPlNC85kWFOvOhGPjBEgY+YPiNNJOxo90/+We6nxZqIZviGjIDwk2nVfTG3WPxK3op99Tzb3
RoWp2Jn+L2HU/etszVmA9/OM2aE3SdX/qshEnucGUtyYJPmLVzU22nI2eKQsnYUT2Sz3AkxEs9lj
5/6dDbPzaZQw2M5THzb1nk73uLcO4QAX6T3vS/pUG9xrA7/j6gvuM/JH3uZDaJAMO5Uwx++JRM0P
As8kSuAbksJWOyPhMJXug9WNz3kJw/emIRS28bZKd3lLoP02gXQIOe/0MFWVgLBUb29oD93cbJkp
mrkNfNB13NrNgPec/1NYmn+rU0+dFkhEAMA8feFIxpxDApDYdrRa51knePeBg/oWiuIqeyS0Tj+X
XfvNdNvqVbbmW5Gg+6RH3cISe4ZH90jktsBXmsnEtvhI0wnv1n+1dG+GcHujUW43PWRodLOFiZoX
NYXxBtdqxiLdSxip5aoNJWvxh4DQV1r2/hfIkuQBVVUdGUBHb9zJkN9SLM829N0qfbC7XmGgS1XH
G4G5/OHyHwN0daGAGQzWr7Rkc8BA/YzoWCl85HYp/6gycKTLd7TiMvRGf4hmJ2ki1vt822u7DGtw
ikPQ3enWGkR3sBrfjoo0c1+kzY3jkCdpWKY6DWtp2ZBh8fxgnBM4jqeTEc6dBDE+d8VRqJGEvHR4
gW1Qwhw1H/MdVEu7VznY5IeD2low2/Aor9x2CM28BGc5y8fdXHoVCi61HWAhG2HOeBWaUsHKsctt
+Qwwq4RPfO7tqlI0oVDu9HuA3POdANzrh2ry8mCZGQv8vilSeOpUMESHn/Meu48RNiwbQcEY6Bdu
1bIJdQOcSFtMxQ9GULANclg1hBYX884XznC0eMd27UjczVjS4dVUherDyWtpRIah36V69PZm3dth
OWXmK24eXsALUXw2qz7fiRyXowFqs3cDuotPU6Ja7OFk2qPs6YWcKuNRFZxtSwLgVuU4+omXUkWq
9/ogrWcnUl7RxAPpnSOBJti+V2TepK1TfJXpWO251hS266wGQMNw73TeNEdHwso9we1WozrmlXd9
Zdv3jS55RIz+idGpDnniP6WEJhFcqH/C0S0P8rFGj70sX5EVVWB5kymoEqePhsrOtwZxsWv49fxY
jH0eEK+hQdF1OB3knD/IzpMhPBeGwCwBPmz6AgI9dlJvZNm0qNBJxo+iM/Gb8KPuB96rbd4X6mE2
pQ8WuSc2Fhz4NuBZ6xDSvE2UMW3v09Sg2wRAgA36zZB2San6hqO33OiM55t5gs+CS1p4zueEb9oC
c3pobOcgAFoIJ8eG5xKBam2GftZDN6gydETthw7kLwKrz0QsvFR8anlb7aSFuK4SbOslRh34aTF9
qfvSjbqxnwPwF43HJEPR1FLcOBR+0u9aIttN5qrp6Pf5uCmrwdkKQL62Etv/QSzcWSIK52DDyulZ
VWoMiUR7EMkeuCstJo8sXHPjZoMTzRUk54kG/DIcW6jUT5ZMI3Th0ONOevu+1B4B/wp/sMStQ52h
SeY3UEeuRuwamhTi6PgT3fCuLj5JDoi1Jbv2k2jKFoTUWb10ArUZqj37SUiKH12LcjOQof9eKJ0F
k6e7wKcDzCRYP+5qZaagc+BtBaaf1huGJl1QtH59KM0E2AWr6e7aGoYPlvbzvcAsxprO+2cb5Kl/
uKN4NAh32Ju5PwaJCYUMPqufDbNkANcvHpgU82wqGnqHNZuEcCMyt61bZDuIXWDz7r15D3gYVhkA
YxGveyucqm4OrLm0D31NhkfgOB37iGuTHoOMJ3xrSee54Gl7nAbVbZrewKR1ZtCrkgaSUcpwjm1q
DduuYm7gDWb1MAMCHzqydSPSsAo2X8itoHNnhNbUQhU8rd+K2gCyxZ7tAxS9km2HZs129GwVGEbp
Bbp2JLpCCg3KlvmbdnJ8uMs6/3jz8I8A8vZtGBIKdfEce54yjZ0YGo5rGKzudN5CC0W09h3XWfog
SZbvrEI1X4qZJKHJVL8rytoKK+mLqEtzHhlwptgyoxG7GlYG90gLMAc1APSTyowtaPX+BrWQJ5Vm
PgtAGs/DshNslycN3MkacAoivZw2kKzAN9UTkoipsD9NNqrJdkGguItOLwntASyKzhzGKHGKaZNI
me9rOLvHMy+TfSOVfKxmFHeI6J1HLCS9mXianhpZGI+ibjIIt5lkyykZgaDCVVvDZ8ENqtLgEcjf
7ZYXfdJHSrnqWYNQXrImLC126pBlbqjKxlfHywcdNtC4+Ga5Wsa0U8VPu+2Lr/7spBvG/Tkajeyf
ghY0SMhYhkUCWYG6861QDkho0d1FKsAGf9uLxNigIJwF3SDdiM3etOlVPoVJBXrB0NrplhOwfyF8
Ye99qvpNSSgmHVT4Azo0b7rxAc2c/OrkAfMcWXWGaq49a1CGWy+YYM6ySe2GbDKq843D0syAQE9r
sp1d63nYQua2habllAR2lr6msw3MWt+LN+QRGdvYuJnHmc2HewY3ifLIfd62SGlhq4G6gIq4Db0P
Jnz56Kfuz1EUY9A2mPR20mbbSU1ITYEv2Cf+iHOnwjmYl42z0XzoDyg6KjiPo8/rpk39Zpmlew/Y
W//Z7Ul5lLKZY4ekuRMUUNpr7kQ6MwM32qQLuZQzkm7Uk05ywoaQmfMUKijf4ExBjQnE3x5UH1bE
Enz+T0jNoCWStOU2Q8H2vp4G70XRMmlDPrbqOE0paNx9YoxdAGpy/gscRBXbBGi3MnWLu8qe58hu
LEqDHrDUsEN2t0uanmx9obEzsNwJoRjhRbNJx33ZdNm+8UcZ2YX7rcc0eEjatoesQlJ9mcBTvx+y
Bo6t1eJDo4f8JeNKbyfLaSI1exYkKzvjs2e2eWymJIfOSp7hPtSpXTVofMIKVIOh7OCpMFd16LdI
0WtfuShXMf+Y9XO9adL2lUghNzV3qvuaq/YO5pX9Q2YN6b5lVndipZieXadLD4bgmCXSKg4d47/x
f/EoGy0Fp0MsS5bpYefDJfyA+1YXd22HrF5QD8U8e0w2WZEOcakbEpDR5RvL7MugsnHHqNBTfbES
Zm4dwYyTjzX9uTecZpNlSRXVfMyi3KggyTJ1w51RzPVWO4P+lNtV/8kGhgg7p02DelRyK4ok9Lh3
ALb+S5HYJFIc1bzUHIuQV/XwaE64LEnshCHAanJrmqW9pX7PQksa4y5jA42Svv6VFEJhnxi6YyNy
+tiYHg9LQ0bTorQk5nFA3dXr7y2a9d/LWgJAknfWAzTmPDSwahoVQDXhmJ6KY2Y0RZj2WQuwk7HL
KAmgEtcGZDbn4wgOxKZPeHckvkq3FksgQAlIwydYjqHNBxhVNPWiulsaBNuy5WnozaN3T1teRC33
fVT6cpzooEF+tmn9k+e9dzIs7HCO3yJlGTuCEohVHnSae99NQSuUfxIVmb3oT05V23e09vujq4xf
jttgb1aCHvlkQaR04naAknS5nRk8RTM4uIU+Er+AiUZvHKVy6Px4zoZME92lzFBBXnr8t20qeIpZ
KTl1TsGPeaOqbZGORggSZLaRI58D7N5kIwXOhJzJGkiKHgmoD49MgJ5F3FA274m2vSArWi+CAhUJ
Cz8rDwODb9HkZW2QjG0WAEjVvvUd6Hkg1iSH2QS6ezbK+eibuviO0riz9QSd7qHu+lvzonyxLYJ3
yYovoy/JtlHJP0rK6llYvI3RVYdd5mSacWO6Q4BUNN0MplPvkISn4aIvFqEwMkYA6loBxfc5qJzA
vhKSNkeVQmomQMnEeDTgOROqfuyjktaPGR3pITF8e5P6mpzsHlUJh9vNHZytmofB5uNTlZPphfX0
ee4reIW2RuU/J759sgaDvIBCTeHIUzYQl+F+Fttmh+QfaKK7BhjEkNvJb78u1B0g6dPRHLr6YOO4
CvNsQsZAilmFhjnXX5K0/NRm2j0WnENLueZtWOeGF4xSpGGSs/bO6qixG2rDC7vWG7ZVlhRhZ7Ev
qJd7+zkv69+Q42DBrPvlipWVm4KlA65eojs5PRjqvenPLGhaOn9yUMU/OIryEBmusXPd6rcoC38/
mF0RTamDNCyX1l0HIcNtReh91o5V6KWtEXfWsLw2Vx96n/gRpGa+V8DO7UpctrZclApFBKsIS4pq
U10TZNi4cbEjqn7TS4PO5zaZDdwgJ159LQgRr0BQOEcH62GXW6CHsLYExxbpU5AXSRp5XYda1lDR
PXzb58eBgA2QNaz51OWo8OOmmtwVnmduqnYie7t3yy4YTZkhmXAhV5eKBqd+2Qd5W/mbGvY1Qaq6
X16uuqDEst4T1A02UH4G428SZDO3bfuE/HgOCGr2QWdgFqU+GwNTTPTBA6buPqtEfqNZ9r50jUqe
/4dsRukCPjuvh4ppdNjse3MM7I1j3s/N9noZ9NLzF+lfPBlMGWionD+/lql0UFSe4149TvyQmc//
X8+3V8jJEQ5UHs3xfP9UJuF0C3Lzvoq7UBkX2P2CdX0HlpxcD+falMzx2JQoDx4tY6v5rb7rpXf0
d5ClxvtXTVqyio3OgCBFFhYkuCX8cuvxq0/go60ipx6Pd1FnbJ669O3jn8BfLLqAroIs47qdq91O
OwWqTXElv8XSugHdu/DrAakD4BjqVd4CsT9/OYkYeyIGx4ghZPTNRDkIFa+PgTzQawCUDj0P2GRB
Nw1RzkPAt3osWtmyODGqE2PQ4Xe09fv6S7owkRCDMfwD1hBQAucxQN/3LfTTWAy5RypjUaMy8fl6
iPetDQzDAt0B+hboO3jL3/81jZTd2OisNyxWOBehGPDMygEF+fKbC57FDajA+7bDQk5dIIgA1qPY
tto2NAqL3dzWDIfitC+q4Tgn6gnshc+mTP8xtEL58ZYf3IWJgJAONFLAITOB4zwfntGSyeN2x+Im
5UF5zNKf11/f8gXOWqWYBVCDwxqHTiesT1ezoDQL5DB14sZm/XOGZ02uA9ROgwkL36Co+tyiK6/R
fH+mHcRI0JRE2IWIfj4g1vp+WWeGE9eDSzedmYBT5IgjS5zd2GSbIh9Qoq0/TxbZjHWbhNeHe+l1
Lvuah5e6+DYsf//XbEEVtycO1nOseyPU45E7H9QA/5/x/RVhWRJ/RRhwpmcjN504hQNyhSnpfr4+
hEsTHpoYSysK3l+AZ58HaJAgeygeYUbAJxGNldFG2waKtKn6oGPLYuMHCCJe1x+1cVD5zyNpilx/
dJUVS5TMMh0Q1G2vj2WNePufENBrBlJwMQVfTz9QDYTRd8KMZ/THUlzK6rgWYwCA+9x2W1bJV9JX
X43E3km/3mWo39nTr+u/4d2UAJwe2zgorWgCW2ydCxRGx3Br9XUMVGdYZNX9bMkbhnAXQ0CzHcwv
sLIAHTl/kS3uXygdWDoeZfvbEMnRrbzd9VG8mxXLKP4KsUK6wbWYp6UwdVz032kNBn19muoyyD4I
71w+2Fmc1amNO4fnNQnigMqE63KOXPvGJnvpZSF9XqyUKLpSa5p5hn4vSIc5IiyVvxR8L7CMbiLn
3oFaAI8AxwbaXAAV45xd76u6s7uuMsdYSDet4VsNAFE3CQ+3fF/KoM6ybl/yprzTk5m/NE7uba2x
/nH9o60Ag8vLBFprITUCFmaClXs+LyqS1hwMKphVou7hgnHgmUh8bR5YVIZDcQtKdDEcoiz4+T8Y
4/NwoDCZrnKsMWbQwoPs5qTgT4KavVSv9i1NjHfnyjI0cDsA2fMwYdYL2xWQ6aXNNMbTZHwxWboV
jiMChsYU0gzNAzbWUe6U/9D5lmfJxciAK8HfGdkrQJ/noxxtqxUgC4yxAiprVC6crGjo1IcEzPvh
SY51mJBuc/1DvksMMFrAjCCYiAmFrWx1qGUDvP8G6o24iDZzVOvq0YFiZtZALMfrgb/EZgbPRPOD
yqN/5g+DZAF2aShBYhqdD9WWUoF16UPbCWdA5ewyMw04MUOFoxv/2XzQ1ORPPExXfFCginBvWu1j
pT81qGFbmK9AQlcoAt7y516+zVk2gvcIHAyaa4tVOtro5wOyyobVamiw9nGp9nyQMHvUifsPZwFL
GPTVFjQm6HbrtBRLANgKU07xbLvRNLMTBE8P12fEhV0MIbB/MctdCB6r/TjTBC0NMUxx0TbqSXso
HOM+kj5fj3Jp3kEAEL1MKMHCbnQVpfITwRhpphhTEi3PPRNL/+zYKhUqtp+Gt+vhLhwy9t/hVpt/
r/Sg86SbYpoBtzH98szP2ne2M//nepxLSxhyPUBFIcem74DUymj9LGX1FKOc9YklLTZh/cZb+4sr
KUw+8tAf3McqHW4ZkL5PTjExsJ7gQw0j+oVkcD7/mnIoS9jg6TiHnRJNCCpB3YYxiercz85/aZCb
ptYP+xaS7tK0dwFpQosC1xjMlvOwhPislzmdYmd+obi1MPG7vcU+vpRqLRY4ixgu5jxShfMgjpGj
XTnOU5waJ4Yd2ARah5QnlThh7sqAzk9OvbeMh8z8TcbDx9GC2IqxK+NPG5dlSKGch7fHRpRWbphx
V0MtDIXeNM/216fNhTV3FmK183t9t9SqZzP2Kgn8+46YT9cDXDhAzwKs9j9hW6ViGcZAOTpF1jZT
hxEcHc7flHkjNbg4FsB9cXqibWPQ1deCmotpcTQCY9f5x0m+33KWvvH4P5jfv24pwHDPnq5LPD5o
TR7M5a3yy4UpDcIF7g7L/odrxGpK54ONrhW4TLEvRLLvtKIvHVBBx2Kk7AZDgC7PWp0aLuwLkcOD
Swq9ilUs3ch6po0xxz3a8zR/s637meTbrPliZz+9eWmRdXsPaDb7RgnlwvZ7Ftg8n9OcFVY6MTXH
gqfPxHE3mfWajHFvSjiq7FV54xpxaXtCPKh5YmI4OMBWE7wlECroSjnHrZn+cArjRwthZnSv0G7I
0iDn9Q7EoX/mpLu3BuBbrk/+C1NmUetGxQiy3dCNX81I5bfMqxRctE0WJJDiePv/evxaumKoi1xn
Jh6PqkHQdJve+/0fAiDlB38auFFcNs8/Vipzyb1R6bhKYZQ2Gci4U+8WqXl5yHoqAkT8v0GsVWG2
Hwxu+GMHq/EEAWBF/6ku2Auq9j+nDC0Ow3gj/syD2pt210d3ab2BvIw6noNv9I5NKgSaBzThc0zl
Vwc5dr9DA/V6iAun/8KP/r8QywT5a8+wpeNMg6zmOHcj+7ug0PzcS3Zjjl+cZSCFYeOA+ACyzPMg
klamJWcEseaIaThp3nhPlwfx7/NXSzbRxGgZOPTx2G4Hf5fS7Qh10VtVu8tf498oqzxW9p5W9YAo
VrcxrCD/at0ax8UIfxLYRQb+XWW1cTR4S9mf+74xRKWXfStN+UgF21z/6DfirDUavCyT9txpHTPc
4yYIyaToXQcsk/F/iYM7G3DVMJVf58tJLYHnUy7iNA81UNIyBh7leoiLUwve3P8bYpW9+qlwIXGF
ECmATbJoAnbLJuTi5ELaCMoJ3NLfUZIIcA6N5A6KMEgf69EERMeJYC05muI/jAUbMaR+TLjpYEM7
XyYFWANaExvNE5RPAbW78fhLX/3vx6/uFSUurX4FGGucKTcyfw0A4Nr/YTdZBBfwlpDeoAlxPgJI
olm55o0RZ12Ut2F6AOLEuXUvv/TJl9YACplwZQS19jyIO5CZNxJ9Mm8GJMno24B77OX6tLr00VF5
gy8MyrHvOaZemSTAvKdG7Lnjxudiz5MmyH268fj2eqRLo8HJvxhN4IaC69H5aICWRQGCaLS0hDfs
KPwTohT1xhvEuktRwPz1IEoBT7V33h8G/BcdkiObGuWWbIA3uj6IS69rcchkEEVE73XNIHQqACKS
mc2xtgAUTbuwdN2NavZOfyMtvDSH/5AhIWSCQ2t9yTdlzWwouE8xWvrBUHyvgeqpqxtXjhtB1tsj
8MbSUu0SpIF2X/c62CiK3CpXXAyCaxOzLcggQHLp/LsjV68HpCoTvogIK/IbsYKuf77+XS5+diR4
i64junXr3paJeh33PdR2PICCj3JuzV2Sqt/Xgyy/dJ0e4Wv8X5DVDE46N1HCwUW3KlB67N5qgA5a
6w1fxm/+Syj0T2FviP7ZuwvIaA+VP7uA+fNJw4HDEHc+oU9DMz/AbutFAPN8fWgX358PBVGwzaGJ
sd5q2lLYouhsHRusDTyKi6F1Y1O+uHL+jbBWqStQBZQQe9Gx7+44iWbQyoEDvJWA0YuzDbW9RUAM
ufZaKTKBt2Xb23hxNQg9yCweRgfe5qV8TUXZ3yWqs8IZDRNUjivvK1Fgb1aAQATVNHk75StwaoaI
u5W6kbhdumtB7mHBI6A2A3r9+SIY4ORSEIW2QFuJHxXNH1irMnCc+jzs0Q4LfIgw77q6+vg93P07
7GrG6rQdgbLJdCzYGAKKuOn0p+sT54/u23pRMFBDsegwOkzX85G5fq78DLwajCwZUfEEOK3WXrVF
su3cGZrKOwgX+49AuoNakQMfM9Wk2vCq6A4d3IV2qdl0IVE2v3EjuzQRFokidNWXe/y6EcNmiC1B
GBcraLzLvqouMrLN9aFfjABZbtD4oO+ISt/5yPMM/LUcvMuYAnNaeAK43pdG3kKzXFo3MLGCS7YJ
5t479+fOA3B88LFHlxON6rk/otgre/ArPiiQvJTHUev4N9BqrqReXfcDR6BEA7hhNBGwUaepmkC5
9O3X66/u0nJYRPdQo0R5CBKz569uzNMZ+zVaijUhD+YIJX6f7KBT8tRR9I3Kkb8aRv7tesxLL3L5
TotU2yJFusqm0m7IEk+A/1gmp8aGVpYRQCETnp7Xw6z1/v68x7/irA9Vw9fcFBpZWwEDrQbEIwlE
mg9fP6P44pZ3VoMKCxY8Pw6lcWj7W/p3l17t3+FXV9BKd0kCEN0cA6kqdSjm10YeKYsqMzDcG/nD
pVMD5yFeJs52SI+tV0AxdbmjTFwUhekDZN4HuDnmN17oxQGhEwcFVQB9gFc6nysez93GT/HdcPca
dhYh873VpUmYWD3KR0Xpbrg9Fs+yynR0/VNejIzEBakexAO8dZJvlWDV2QyvUsi9gCqAQN9gNj/n
1IbrW0zdG6nrhfQCmb6L/ibaYcu14nygYqFSqwSYL0aecLmv9LYVd3ivjhFcH9eFjQuJMTIxGNHY
KIetVp/dOxM4ttyIQXIIZ/ETrIc++3I9xoWp4aE7hc6esShtrN0gpEF1oYE+jpv5czJv2Xj4D89n
y9Oh0uT7a0XBtkkrOkwdjSVkqXXQeTfe0cXf/9fzl93kr3KRIea0VlZJY9PnYUGnAPq9/2EEUA/C
NgjNE5xQqwiof1SltozYyIoARqYflTpfNiIPCgoQkYAtzNI0OQ/QenKsKsulsfeguRUQEJ2uj2B5
wOrox1RdHo2zf7FVOw/QG0MpE3swY7ss3Ej51SHhDOxcdWdNbC+gTROK0Z/BfSy+Xo98YS+HAQhQ
ZUuHDS3r1dDgiGfUZIFHzqAfjKHzhfibof70X4IAVwaHP3Sc1kUdq0god6fMiEtDQfNb64NKjCTM
/PnFsaobCeLFEUGAEFrRWJbvbkn26EOVBMiyWEnnE7RZnhfmYEAqftLerZztwr6GJvi/sZa//2tu
EwkmqzkVuPMP38ryGxVPEHEHTkT5Xypf3pgklzYbtEIBO4QyJRzhV2eE5daeK1wgTQeQ+pGqQWwH
F9rsg0YIfyY7WnNAs0JSYbEzPR+TCT6Im8xoLtRWH/o+iOQfL+2iqAAzOcBBlv1sNdlFaoP7DlHK
eOEHsDs+3VJKv7Tj/B1gteNYzgxYQW/Nsd1tnfHY/7o+my99B1zssNPgFblwtz1/QZMY3V4naGnx
N20cPStObumQXxwAdDMo5jBa0Ovit++OGTw20E/yqp/wdWblLe+G9wekhRwD8wgVdvx7vedTMyl5
Jrh7YjmoAukx9b/moG5b2RRNPL7+ut4PBrEYVEcABELFar07NzWokTTXzqmhx/wuTz48m84fv1qC
+QhJjbnG4+t7rwn9WznThXb5opqKKhsQaGi2rX++32oHLO+enUDpyQREI+aTStNAdQfKDq1pRE7/
ky5caXJHwSOl0+frr+/9bDuPvxqfD2krsOVGdiL+Swcus8iPqqIf3loQBIibpa8H/NK66DP4Y93N
BQZJ80+dAhuzCgr36fpA/kC9zg+5BVUJPhbwWMg01lCwZgbYgiMFPqE2323FUDkjcH0We85Uzl/x
lsF2bapPvpb9F9WaFhLRNs8CUtIknMsWxPvel3eT6YpHAGvRfZwTnr8qorxdb0/qzs6zNO5rVR1m
nlY7lopi11qL3asG4gDEcJilIxWROmK1no4Tcsd9ikJDIIGHOMC0rPw+dHn6hM7ThF6+R1+h7Ule
U82MrauzNh4yiMooMZdB4pQgK6RzEdTwn4R+P1TQxkLReoeDZwClbW4fecMHQJlt62Xi/nPf9L/z
kZgByYwSLLk57+ct6mDZQWidvjVQJ7wT2lMHOHPlwDoNnfN7ApbsV2lqEl3/Epem1HIS48aNWuK7
M9+twbAyKoav3Z1KkETB3b4lp3Rp0f8VYn11s2Qi6qxFCH+rCtClttdHcGn/Qj1iMd6A9eO7hKJp
8CYnlTonwxi3OdnP3a+26gM7OaZgHl6PdXko/8ZaLcCp6+0yFYilB2+XGr+AdrhxL7sQAQgJqJii
zoYkcK1gR5u0tjqc/Cc6bNsNS/fXB/A+IVqUAJfizR/pJ8M8P6/ctEW5MKWQ8J6eFa5AHVtQPnv7
VhXn0jDgJY8MFlqUi/LTeRzJ87QjdPBOufFtuKu9rx8fBsYBsjEy5fe2U1CZIm2W+s6JWtJ7mrwZ
ch2QD/08l9b4yAZw/q7HM5f3cr5fQXsfhyOgnEDXA29xPp5EqXSYS1EDJdV1T2OrD9QDIXoj8mKG
ZJFnQKqpfvOMttiMcyEf3R7CSbyusyDphQFaJsoF0pP+c4Mtytt4TtlttbBrvHzPDa3WLL5D/dd8
WpQOwoY06vP1Abxf5suOzoDygi0nuiyr35+WtB9INVcnaAQYi86ptALx4eYKDGGwqaOegGzxXbs2
Q65tg8TJT67RhTOActKZIB4RXR/J+5m1REEtBvnQhXSlFlljcuXyExnuqJ+F4/zxLRERFn9jyGfC
lmh9AGZpqifbqIuTVRkBc8HzN1QwTr8/Pg5ocuIiBCMf3CnXmWOjGZp3TXmCOXfzpG8qk72fsFgg
/z5+eY1/3UY47cdsZHh8wt7mfEP6e2hnPHX9jvc72n14W7RhZYaMDrsWClfrOx26Ka42Jswusy4f
XBC6m/GGxPP7r75YjKPejLYtxCfXaEjIy7nc6xt5ak24T+ya5sa+uOxH5+sbz8cVxAcUERDd9frI
bSPLfYvLEzUlfxgML/tskCE7FswR93YyjAeLGG4wZeMt/tjFkWEGoOINMVt02c4/VGa3piz7Tp76
n0MZ8JePzrJlXP8+fbUPG7qAGAcX8tRxeMD3h+E/1EPQCgH/A+kDDKHw5/nvh4MtJCuw5Z0maBTo
gFu38tFLLwhbFr4KqoUYy2qhWCm1a2rj02vxSJJ7w7r5BZZb7Orjw4eAoT4AdzlM49UQqDKhs+Cl
5qlHrE1ajyxMBNSXQqOsXH+fzir/jHteE4K/a4ctwS0j9Puhw607gQsX9gZGvjeJD/8eIxEhVvYL
ZgyFoVk6GKCNOGpL0Ed9KgbTi7Im87adXxIIQOgyQscBsryW+ZyOPXv0Ekb2PKuB3IOa4fwy+Y52
AtqY6V6CF9JCPs6VW6Ph891oduNL1eMMH518BLREEpeEUhg6qkXrfvhmtWy6MKwDQw+ClOu0xMRa
gH51Zp7gSN5ZUFf88A5y/vxVXpKLdpTSWT6Bfq7sV5t9v74O3ieJ589fTaJ+oLyubEJPY5kb8Sh6
+UCBmIDCojFYIKtnZv5YU6P78LaFCQXzEJwiUON9x6c1usxUutddrOaDyz973Y0j9/3aOH/+6rV1
nlBJq/D8AXRdiu1jurEvXoCXIgKWNXKYpdq0rg7ILJ3GaWg7wJs/lUBnsAlCeZBugHpvSR66rIQb
0Zuuq+j691oLDKNAAAsYBIY7oe/52GLOt5W2SKuUQhjkKaEZ9AcqmCK2GiKATe5oEkyJHh9p0Xib
ThlvfCiq0E6cJyPj+D3WACA2NA8OHXRco6r2nnEHLSJLpVA5q+b+bkjVi1tCp+z6b173qN795lWt
iZqVZLRi9VNrtxDMIq9+n90lHX2Fbd5WWENYw03Mt6e9V7F7IIJCNZuH679hNSHe/YTVaaL9pPh/
pF1pb+O4sv1FArRS0lfJWxInkbN0kv4idHrRQknUvv36d9hz3x2bFkw4F4OZAaYxKpMsFsmqU+eA
yhXTps4finJrgIjvfzMgHChWH49qzMfYfQNxVkUln+fLehSK//n9uETiQcodQKz+4hDI2xLMLAdW
FSBpui/zpw52vjCGIyN8Eo/uRnUKRZ9EhRHwBk4EXawS55UNQvDdBMx2TcYHwVn85tUEdkKZaKAQ
z87mSXA1MG86TjqoxSEfvqfdjalV667amzHb6IoMVyimvc6MCU4FDnlVd2sD45m+N8pdaJUgZ/hW
IFebt6/MfQTv66Yx//SqvUnYexptLi8XH8slnxBcbtQZmMZDmB8szzbQgXmb0dU8SELpohWelESz
ABiExRvmkLGwyganOMxQjtd9rdzSDrf/9eWxLLoG0KY4QZEzPmsBI6ESIVmB7dPka13buNWGNZK3
6mIIODIhTNc8M1DSOaQ4gI6T9h+uLfn+0kQ5HPSNE43f9oWnJGiGmirWGgbpnUdz3AL5M27rVHJw
Lvk3qFgMVDfwmAdn+ekWBYFRhAoSBlE6j/18F+roqGHfsuhlBG/R5SXh8yG6F2ooKA85POkiPl5A
U2sUJnXZwQazYsQiHG8v0XDbTD9Zu8stCV7i7y8/M0fQL4FqB/jmRG32akbGIIIm+CEL294jQwkm
1bSw6h1+W+llIygGY6uj/ozkASjLnGYFIOOwzQcw4YSKku1c0LyA4hBHijPk8S0xumxDLSfzgXfL
fCUuwS3XqVX50pTW8KxB8GsNBmH7oYEW7ZPaVC9WWtG12bSf1pR1L6Cgt18KQtJVoTvjzaglNhhV
m6LyKuaALw0UvT/rJG2hIlKF24mEaKNqkUWoy7l4QbN0I6tHnPuvw5EPcDHQcaIILVzVDFB9RlON
GncxfgvzD2BDJeH/fA+eGhDCP8AjUI9NYMCZtmCbWYGQUW1l9P7LRnCQAZeLFAIRbmZgP8tn0rpq
MJnFqppbf1aezEZy0JxvReAZgMPiIgLovxWrgCBBJ62udNUBq+Ib5H4qXhv3NTSZZIucL4muISMJ
zjHAAgAC5IM9OjBVvY17BU5wYI6fE3+SSe2dT9bp9/k4j74/l3YbjwW+zxP5zsYd124hgYEsDgEP
GAQuKKCi8nBqYrSgiKO4YXKIW3vVoCcsZpK4uDQI6HHwsgn29hk0LielGptVkRwq5y5Jt0Wxornk
FSYzIYT2PlIoqKXy5NB3vs7AW4jHqmRzLM3T8SiE6D7ZhdoaMUZBmk2bg9BrdTnaSr7vCBVlBgUO
gxHIXpjZnyiHxGMkuQFL5kg8x0d7IjUIahOk1N5I+aeva/C6SfaDzIawuZ2qtHQ7g42u8tUJnGu3
puwOqS3sbZyt2HL/kK2Ie24CFWypVNC8txnY3rUSMvG7itynkCIKX3ND91vjBvztXfy7I78U93eR
7OJuQ+tmc3nBlsf67+8Q9qZr9E0Ixs74MOurTt9A9JX0XzCBhla888AfcA75VJAsmco2TQ5gKDfI
tg+fa1kXztIojk0I29+u+96mNE7wrvBV0BG2O6lm1NKCHZvgP+EoiIWx2dQKaBoPif2u5Wul2NmV
T6zt5eVY2j/HVoTlwGmgRUoeYa5CNKDvKvUrawGkB6ocBrCk4umbWPOUQpksPjD1BiyvJTgdtfUX
hnBkQlgLA4ncvskgXm+34Ff0nWL3he/buJ3i3ggMsSlcIBpFo1WbkPgQEU9RQagt2f2LC330feH3
u0bZMaTD4kPnPqA4nhYPDuipkq8sxJEVwZ2g/mEldWjFByvb6OkdRcR3ZFV4eOTpVRS33SMTgi8N
E0i26tzGQrw7lu84PuCzxSAxwg+MS0aEx+PgZIBXF5itIS42VauClwqErtaPDgoh9gFsdhl7+t/W
XzglrTHWYuBd4sM4bUAZnspC8+IWPJo24YjsDTQmkpF/3/CB+CFUcspLvi/Wy5WkcJ3ExvdBm9n8
zmSMP7LPC08ro03tuk6xILPuVe/k83+afEs4GnXaGg5ibXxo21ur2kjpOBY3Hziz0PKGcg1gfadR
th0ax56MKT6g7mpV4KZ7SEClbLx9YRRHVgQXGofYHvQaUZA6vpWDWHt1+fuLx9HR9wUXasDlxiJb
jQ/NfNMHaX4zDpIgK5kn8Z7VMT00mwEjGABLQ0kZQjrD7zJ8v3ocKAugHwSpWo3nHE5Xo2opoOVj
FB1a5lWjX5bbsZXwKSy4K4QYoc+O5m9OHyUsBaA4iVnGnYLu+dBz7V+VOkoi7cJUQbgQWS58Hohh
8chTzVCleJ+EwTgYq4neuemzPexykNNeniz+S4VIeGKHj/TogqAZitOjCBEGmfIdZU6IZhx0l60I
9FvG6rvOJBPHd8Ilc8IBojvRCKUGmFON9zwNwng75R/U3KeGTFvv3Js5hhMlNPRhgeNYhNiHIE2b
JxqqgUV20FCwiwdw1l+eu3Mv4CaQNkNOYCHpRCK8GkDQpAWF7tuRuW5j2Q1RYkGE789Oljb5XwvJ
B1fckKXlliYJSBWAVqBshQyjsBxaC7WXohi1YIoIcFDWU5lPO4X128sTdb7qaDQ3OWYXGUbgkYUd
WaborAB6TwsYmHsgzrRV6vKXFlbrAbDIqukke2dxVGB/cNGtBfI2sUwzl+OUTw1GlSv9rZWEnlOo
kMP4eXlQ5zsHGRsVcCI0V1gQLhfmDnz6ABDHuCvU8XiXVsNTY9cZMmTzzyG07op5foa+tOQ5fx4V
YBNFeb5WeJiIXThx3Lt1OmRoJMhBnz7T/MeE6AN9qV1t0EQSGpacD1jI/2aLhCsrNYzaSlmsBW5z
086PuCFdnkDJ923BK9KCKN0cYoc2BI2EEJq5EhiH0InZAqQf+Hfwt541v1ikB64XmbWAms9J8jND
5ePyCJYcDRStEMuE3DssCTME7pYKUC8L1AAJxCqcMCZb3XLApdcbROLTi5PFk88gG+HqfnyLHcXp
ahhKrVewGCZpVqjw+5bxleU4siCcaVBv1qO5cuDPavkcp+wZtVtZGlVsIf1nSaBZBcYU1O3PWhwN
dRio0tqYMZJGnpniiInVPYjcX5XY8GxtNv2obn6zGT04cZxAYJDtQiiDNqnikapcX16/pe0EMmae
8wbIBeSap5OqJ12vdiO6WizDr74p6DDSgmr+wspZnB5UBWcb+LEEJ1Gnye476OIGqRHnO2eE3l5V
2rLeiyX/sID552QISNGITRHUHQDrQCtWkEC4LHrBmf4F9zg2IMyVU4Z9j3ioBXa6T8a7r+zV48/r
p0tRm1ZE62nWgjkE8GHF3i6vtGx6hEWo5t7qQbylBYq968sbpkq+v+hJgDFCOBEs4oZ42+jKsaB5
Z2rQ6vPbatu4j662h9DOF0ZxZEWYpLDK0WNbGIjIVbrSumT15/L3F8AC4KBAFyRulqBYPS+jKVaK
Sw3AKEn+ZmnPBaHQUgli/UFP2L6GdK7Vhiuo3UL+6LEfrn5iwjhalYCXJsDTicc2a+eyjtEEHTgO
KFejYrW7PDoeIk/vnvg+gg76OG10EYhJWAhvsjLT0F1KRxYmnqU6tW8ptPs24ga06XW1uLGgVyW5
8S55BsI1GrpdHW1sIoivSLWu6YDbCoYCMLeOZfO91aC8xlqru0U1sZMUKZfsoVKMTjkA09BkKuzT
ZKKxUUcNTlWNbPPW2TVQQyObNJTM5tKOOrYj+OI0AaDPpoqPK3yfab2DpMy36xcMBMA4RrFu5tkN
q4JQ5exqoJEJJ7a14vQehCxQV+3H+0yHcrqaXZ9Ew5QdGeRze3TIZrGWxo4Kg0XzbvW3jFSrcnrp
zeELsRT98ABPg4wHfZtiNNKVsBpsVQVDXel3rq/OMtH3pdUBWhjXN0AHgE7lf340EmOeSlQUJySy
EujalBAsur48houNhfoejk4g3kWWOoifJpE1c78eSjRoByXRoCL5edkDFi5Yx0bEU23K2tpOYxhh
A/pycQmHXq4NBISub75iiLcUcjTvWf93CklbmvP6rtvuGuVX2N7Vw8tlEwtLgpMZxQQA1sCHpQr3
K0rzJLEhbx3k5nvk/gZW7fL3FzY+XnFg4cRrDj1M4sZnWjvXioIO/ZTd1817X21pbPm5rKN0YUlw
XQJ3JadzxnEn+G5fVRqb0JkfJBDfgf7UO4Q5Lg9k0QJajXU0GOr84nTqu5A0siYko0A1MJbrJB/u
2zFcV7WssXjJDEfTgygVIFIcCqdmSq02ncnBWTcr9+oMQdA59etS8mBbWHR0LgM5hhoIYOjiA5uN
xWy0M860kD2o00P2+/qpMsCxhaIIhLXOVMyJ4kLg1kF7fwbNPeiwBHnpvs6hKon1i1OF4wvECGB/
gbHTqZogauyM3QDX6vXtpPQbWrbvSUwl5fCl6weYHSxH09GOD8kd4ewC9pXWpIgQf1035Iqck29k
yQ1gIRsK1VOvTeNdEUEJqZz3Rc1+goqi8TpQml6e1YWLAn4GPBAzipejeGSPJIZ8upuCPqQfN0MG
DWUr/9al5M0IY9QHZJr3Ii0sfxQBTIS9i9cqGGZEtH2Pxo4w61uwQaBtcDOXWvqrq90eSuquuoqr
sV9PLgBgI1Gy97qzyYqF5lB7DFLKX4ghSNNwzjb0y5x1QEa1U6PDAL8kikcPfX/eFLp+lKOBUNZ0
K2J4/xm0YRggg4KhM/b7ycrjqoHQc6AT1t3HEX2jyhhBrpF28TYjjD1kikFu1dps/DYkzqpT7C88
ebHx8aQGbgy9AmIsI2EGHd8OjdJjE68Npzy0hn01gg9re2RCOIiLAf1WjYFWb6QEPDLem66yqiOo
GEYyRORSqOHPD5CIoQ0JOOXTTRrPLrSatWwOoDMajV52Ja3u3wXD5QirhY0BGihhc9JhRiZsBsHm
4PfRg61K7sn8+BNu57yTAlReQPCha1I4V9wUb+ReB4mTlpWAnX1PMnVdac95FKEH9wmCCJf3+NJp
iWjG5wmNh4Dtnc4WtOtitwjrKbjT7bcNuIHerv8+2oUtBBAUfdHldvr9rjJRYKTtFKClt12R+GHW
HxJZl+nCksO7dJwwiCA8K3hqBI+40a4g6xeAkSd8SevXy2NY/jxnxcBRj3uYOEdm1BEFTdeQUPle
WDcJagKXDSysOX7/vwaEK1FhNEqdFTCAULCt9Rqj6Feu86Jb/XoE42KvR6vLFheHhHZ5dOk5vF4n
vFpi6gyTmmQWkrbrJNrmkuN+4aBEBs2COhXf9Xhnni5IO/R10dStDREsCJT7/aFIvzCAYwvClNG+
7EljNXZQzL8oqkGJYUsWRTYG4bDvkgiMlE1tB1241rS1Wq8ayd5YtgB4Kzjj8ZfNF+n4cRIaFkPa
3g7i5hapWUb3uoyJcmF7YyH+NcF/wpEJpajUqUHmDXhN18sVHg1N+r14vd6bjq3wX3Fkxcocfa5n
DCRRd3a21WVwC+4uQkyEMiMkCDQwqQP+InzfJawArDWzAyv+QdgtuLjL5If5Uc/XA+BQLkG5AokK
Xs8QOxy0Aow+TsHsYM4+GuW3W16flDj5vrDiZdVpBPHWDkKn9wd13QCtGZq/ykly2i5P2L/jEJa9
baCB1PcYx6Bte3MXxtBi3oSfbre+vPCL7oWzQzPQ9Wme4fIhpqJMSPiQQLE+MzS4OY/U9K9sk+QH
LibtXyNCrKrCTi9MJySB2jpvca7vwEn64/I4+HycO9i/JoRDN510NTEGhYD6yv6oerqJin5CI5Os
Y2sp7OI0BNk0l/SAetnpRhlZBPkm0BMECvOmahXJOE0XxgFCUeS8wJyMG6X4QKlmyOyOUw+mNndr
5TfdL1vGUbAwAtTbONc7Km/oYRaOWt1s+nYA32DQQaD8Z5JIHGppACBl1hz8rQOyIBwcpFJdSNBa
OAlLIO/Tyo9rSCO8XF7t8zG4sICTD7GEc2UKYyAgnlIhL6wHzehPhuf2N5e/fz4ITvHItR85ueQZ
8GKGwjz0x5CebtA+CuzCmul0G8Xk6k0OM9Ab4fy8uOmKRVAHjQCs1hQ9mEYAPJQNsQ+5tm/pVldf
Lw/ofJufWuITehTf45aolNWwpIzPbnWbAwmuAa0JIeHLds7vQad2+MQe2SlJquQscyHXAsYZ03js
qswr22A0ilVd79vrYThoYEFBHtdsA94s7hbHrc0ING56YNsRvAA63NE9NC49fX66PK4lhzsyJKZY
2FRmjsoNhZBhHrvvNZB2ly2cB3zgb0DbhKYlDvkRXXpAAzBYeCsLlLTVajYp1ILS4bNs6Sbp6ac+
D++X7S2MCMAipG75K+VcLU4BG2XfaeMY2IP9KyMINXZ6dRmExxhIY6BEigS+yD6mGcwEa5s5Bqn1
FG/MWLImC5tUw8WI8IcPLqmG4GstlHT1OMLn7Tfa7ev4PqOSNVmcoyMLwq3Fsrt8zEMQdIeUel37
PMkud0sGIPbM4zz+hXh2ul3U2LETQy/A95tMftkSr4+uFLrC2YukwJEJ4RKcRw4Z0e0JkRfcHNt5
NSA/mA2SbMtC4gdWoLxNkB8EUZu41BGbDL3v4E19cwPV+cLwimpLom2k+NiO1rSGKgORFTkWZg/1
NRWZW1wo0UQtHDVRX+e0blukuvXBd5oOvcnXnwOwgEQ6yt5Ar4kAvNCcGq0zoJhQRJ9OXABIturp
9vJGXMgfQRkMyVso1/H8p6OfOkGWGWHW9ajVlOX9ZE0bih4wtSCemt1E3X3EbrM+vynZ1RdZWEW9
A+l7Tl0j5nOR6HXiUUeSvaFQmp37n0NlrtXC/A6mm6vT4DCFpjPcyFEhQjb8dIB6YuWa2jEkXd1d
0f8etAflSuZW7uUnJoSdmtISzTtdhXxrq6zoMN03DZX4wpK3gWYAvx8nNh7cwp2jUnKtokqC3Gba
R+Adax90VUYQu3B84mIJ6h3UbXC/EUtRcTEYMxe8DpTB3eRu9phXjk9yMF5W4SrUILOdNJUkjC6O
C8UDpEXQD3O2damS4plfYHWMNvIsZCh/XfbvhTANZ0LiiDNb4CkhxDhGnD4hZTgFLLlXKwqd69Tr
k+uPGhCL4OO41gIjKQZSaE44tImQ0svAV5TWs5/LHkoL03RiQYijUzMraa/BAlbE+ehkbbL8fz99
v3ByNReNIUjpQFdNcOAS/Tt6bSltEFvVLcsT00s1Bmb66aFK9QcnqohHNRMiJ7JEz9K40N6IXCha
ocB0KgTRaoxrFndFhyvU4Ddx6A/XY5MwNDwogM7FPQBB4HT7GyGZzG6Ku0BpB89q9pOyHQfPcNeX
/WzpDIIdaAFB6RypeDEHzlQFoAgFdgxwDHZsozbkXlV2dXtLnHmntfGKFsU2cmZ0QErajheu1wZP
OeCgxTyeZZRRr5qVyKAdhE9elZn6WXc7dUC2ZdeDozCXR4aEs2IyWp4wz7pgJgYonpmXZmCovTyR
Sx5hgMwMHakqXiZiBzrKQ4mdltkQ5NmbQgFlk+zVpcnClROkUrjyAEUrBNJM78aopCjxVbmzaRFL
tY7cGJEDeQ1JaOOeJW4qfnRD5AGluDPaKbARW2CTLvpgaJ7maFjT8kekoHgRRpuk/Lg8a0thDo8Q
AGjx+uU4glMvN82cmEUL79Nje0dG0BnlKfulqKrkurBwRKB08a8dwQPmptcGCE90QfKHRM19/dP4
3g7svvr5BS9Aos7Gsa0Bd0GEsN2yNM+McmwD2q9A9yiTiVqaLk54hEoJVFgNsYFioEneF03TBd2U
BSMa7sKqfrIdGXZ+yZeB6oCbqYg9yNucrgoBUEEfcoL9QuPV70iT9aEvhW0kNUHOBWdGgVVcdZZk
2pCEXaAWAUv/mP0bLvBaty/R8JV+t4vNZSdb2jpwZdTJkd7kOr2nw3EUoy6yDHEmbKBoGH/U5c98
RuFYli5Y4CT5S/n5X0N8Xo/e8e6A2rbecEP5g9GkK7MY9/Mc7gxSvlZG56lR+2hStslBhuOb2a80
IissssQHF8ro+BkEeXU8VHkfvnB0NGrpzK2Kw6nQq3urbe+HpEAVV/Vri4BVoF21eQ7VDbpv+sL1
ABvdJY7x8oU5R6xCMQRXmLOHeTlobs06bDi9M7082zn9wbbfWSjTevwbIcRo5bgclwDoFvKxgi/1
JLNGJUQEsQZIZEfFHZvGl3Lo0WJZD546kVWemqukeHPa6HPsoEFn5ZBanwu/Vp2fugrZODY+dA5K
mhqn480e7VxbN6qMrmBp6wL3g34EE/rneEGc+kZXRCi5J5iQjOxYtadoM3fo9cAyzm3KEwdg1UQK
Tlh5ZHFdC6DNKTDV+0Lbaj8uL+pCXEDaCGUbgMrAzS3eFxlk2ztQA45QnW688s2argcZ48GI8IZD
FBBNYvNJPNpAMyjPQqvA72c08Svkw6TMgAuhx4RQMS48f1MsYtdGrtKoVKthDJTM8G0nRzr60E4/
DeslVj/D6c6pnr8wZ0cGeXA6GlJUMpc6Id74lbJXGt1z8vevGEBSFxEO6y5GN9Q4wd8YqWNgmeva
XY1fcFy8QoFqxk0XCCZbGEBl1tYEyr8+iGzXe3D011iTVE0XLhywAM+1dYDk8dgRpkhvHWZXag9t
mfRdmd1NO7eJ5wIYSVkTe70l099eOBCODf7NLRytiWkmtE1qrQ9sKANl4was2n6ZPKvt9U/4EztC
bBoZtZsa5OwBddx7dXJu67h7id16c9kDZMMRLje1NuhFMcxYoQEJN/2B1C9F/zHKaKKWdr8FtRqc
K1zPU8wc6gQMS12DGyjE5WdrHzaSI2MhQqKHBoSjqLOgluMKwYvNQ1pWcTcG5tR7jQ4IC6Afzcfl
uVoaBNf3AbcS7lGqyDVNzOk/27GYE2irPjEmqU4sGUBKD/lo3G/QHCSMwo3LWs2Gegi6GNfLJt5e
//uPPy9cMGvH6FI2N0NQjavZ9qnshrm0F4+/L+xFNQHObh7wfceE4LAXFltNuy3L9SArOUsMuQJc
aagZ0VJ0AwdGs6oziPQd3MnPLGRAJa/MZUPovXHxuD0vERROaylOzIaAgGLaNRM/gkwgtZ9U0OSP
ncS9lnwYoi54OYFJ65yyd2AK/nsyYvXnj5I+O+q+NCVBha+AcOHB++K/JsSJQ9dCM7pOPwRzk2zB
pTa26Dz0a3aXlXtCEm+QucRSeDk2KESxujC1hs4wSPofeXY3JHtWfWSyQ2B55rj4DmqI55TDymSb
wMqqQ6C4OJTRvmTGIOtGy8kX9g8Om/83I+wf1LjDDFhguB1bzY25dRVZNnJxfdDngXwUms/RJX56
mkESQhvrCAGgqtXhjvZ9de+2Q+aHel3c2aOtIcum9ju7mdxdTCdrd3mAS/OIyz9Sk0Bnn3OUWhNF
fn9EVyULnzX11hhXvaxxU2aCO8zR8dkwtPgCoKsGGvuYaLTS3GcXrRKXx7EUR/+iGQFo1M9x5mSs
CpI3OooI9kez6lTJVXapfgBkL3pp+SydUys64TCF5dyheRsIPavyoOlRdPsp+zlZqcfIDxM8vHYi
A1dx9xI3L2q9ro3MCqKRWD+oTOiAOMaoBZ320Tv1utSGTanfucUK5M4+p7C7PItLS4X0O9c8wD/P
8pTMiKEOo89q0IIyz8fplz2MxOwf51KRMdSLcgS8moAuW9ixwIsAjhv+W47dQgHEWR1R9nH6adM0
UFk4oLywQSrbt+pVq81+hkBvDI1XI5mtQLNEvSWQxhjWRR56pvZZDvu2+Kl26FaiN1Ulk/zQlnYm
mm54OQK3/7NUp1O6U1EbaI2azW3Y2j4LtUejIz6e6WDB3ZvJFr21uAmD0vCHZd7Q6oBg4ZsjriHG
oe9vcAFalZksRa7zgHDmEwQhD0lK8HyKj7bGLkIKiUqVZw3MfO8mjteqO1UZDjn7VIr0QLp1ZTEv
t/djdZ+wzznOASXuvXKut6Hh3nZd6Sl1BB3vx6FLD06j+VEzSC7py8uL6eOwC7TKiqm6hhZQ3NWw
vFX6zXVib5of1PZprqoN5I38EtpGebh2xz+5tTGLfW7clkUQjzEe/8VK1+p1nRHfsiFcw0IPVYED
SQ9X+zpvseB1AK4G+7f3+Mj/wtoZxjBHr0XfNNPTBH7yPdctWZNikiEoFrYx8itoM+JXYWD3+Z3j
yFQa9YpVN1iyUmnKPW0g4Dim/XRrTX3jO3PZvDi0K59qxVVuLg9y0fJfTlAkS3Gb4T5+ZNnSqaWl
qOkEgwPqM6KutOmhmR6KOtoMYO+Y62vDMPLyyDYCXIW+AEQtYVMXGk3NMs3bIHHu9Onuz+XRnF0t
8HWoZnC/RwUKW+t0NNOsmINKNdRvmOX6RUdjD3jgzoekb7IDAWok6TA5C4eCPfHkGiqlGdyhDQbw
a45ZrHuFCgQEsoGSaTu7dHJDvDKF7BeXcBAuARwYStth7AKt6okPEnnnDt0Whucoyavex9MW8y3D
RS1OJifmQwsNKkZiTYq5WZcbxGwDbdw3JhQF07uZvTZXP3D40I7McA898kDcYNpeH2HGKKyValIv
Hj8ue8XCKqFoiN3F00BwDsHHG2JkpabNdWDP8bdurrKnopw133BD7f2ypYUpQwsYZInRicmxNsI+
dnICbGVSwFJIfoBA61HJ3ZtwyNZ91slILBdGZaLRAOg+XI8AehdGVSSzZkeVVaH/78C6Q5bdqPbL
5eFITIh5DfSv2mnOYEJTbhtowFXawyDrL160oYOSiGDj8nzT6fLnqKfGSRWWQZPYA3IzeY9LTJY9
5OFsSzbRwuogJNgOVx1GI7PoB3pUTW7LyhrF4/Xs3Fjzrul3Y/Z5edIWtirACeiW5lB0XJwFH8jD
EglBktaB2+dW7rFWG3edAh0NDambO9bG2Y50cyIBkpwn6f+eUZwjF5Vr5GWFCBFOeZcYEQaX9bdo
EynDu9J+tDXs10cT9Z32nSaPYXWTO5LNZWJ9Tm4b3C7YxFF+AbrkLMsyd9kwKTqrA9JSegNZ4Nl3
bEf2RDi/XoNXA1sY9Wve+XhGYF3Z+TgOZGZB1LUvmaa/9brm90a0CsGTDngNXcVdudIqa/JdSKFe
XtJzH9UBDgPJMZJUFp6TwlbTQvBqjuqQB1Har6gagVNE9a6nf0L385EVcbeZRs6qSJ3zwC3U1wF5
t3B21pcHwn/o6WKdmhA2W2wRkBMOWh6Q/M/EnjpUxsEvszW7+y76XsaBfTUiSBiTkEqMS0NX8GDI
g9jwXc32lGtlmXA2YUjYbnALtPhC5f40fsxuWTVOCwvsT32XSXbVuXOfflz4+WnrFA6d8HGq303a
qg+fLq/HeUQ6/b6wacH4P0LKAuuhOLfVy0R2ebozy91lI4veS5CwghY5/qkJB2xEXCWyGiMPUvs2
qvdTfEcsCZhgYZ54Hhe9HlyyzHL4OI/O8KZwC0rSOA9UUFF6fSpx2+XPo34MaBGwRSJCu06ZSQyF
5sEIOVLd9uZYlsY5D9qIK5wm9D8W+C84GkCu9z0QhnkeZDrZjBlCSx7vytTeaiTcT1MuWfelAQFk
jOIX4Oa4EAtnRJx0hDUodwUtc7zBoJAJ9y8v+nntGEESaWP+LgUX29mNUQ2ZM6TjiBHR8G50k/do
zveh1YGwW71TWsVvSbY1te421pS1No/+WLH7hLSSRxR3LiHinPwMYWKh4dy4jKp5MFs99ZNkfARK
dd2wdmuDGhAQ/99JPUuOpHNa6b9jR2sp7hSgLjmjLgBLsaM0fR5YvR2MbraLm2QP5YNNDZLZac7X
UHi5H+PJ09xyZTSzT8cUNev0MQaVrlrTdYX+aO/ygizsQg2KlxCltACUPztDus5tyKyrWaBNNYAc
AZQFVlkpK3guBHhYcVG7szROBC84Vmsz6JPZdgYI1H5yICnxGKdPcUH8sqZeOzzV9NvlYS0axIsE
TFG871mEXqDdR5nzPs0DyEbafePF06ZCXS+J72vT9ppSRSaBXh/QwNQP9XbI5yx05ygKm/u0RTgw
ql2XrSctQl+5JD2xuFz/2hBbDSKGx09LMK4Y6TsnhoXkezLLFMEWrHBOSSBN0XPAEzanYceZkfUl
uV0EUfE2Vm80f6X66+UFWgg1JyaEDZjMpk21wSqCTt391t3t5a/LBsD//ChutthMoVpjALG+JwAW
Q9NMSTtJLFs4JU+GIJwurNdTzahgpNXeWjXfGjkFp9fkRzJSYpkhYfdUdV2POOOKwOq82FhFgC3S
m9yQuS9fVSEmnoxHOJDNhBgzLWCGzJ1P6S87g/ymBRXVeIN0+9rOPu0KuUPI8DlDtS1I5pF8WwwQ
hWaPbqf4GW6/6l7NZ48o+2qGvh77wOPGH3rbc126m+iwdvTKG0GsXNzo+UZP2pdZmzazu4Y+iufq
v0FU4hX0LYM2dKEXSGmtKltbRZO6SiFC5li/1P4bLSKPpk+T+jkisdEyHQiKVze+VzXZ6bvgo9hq
yGzwkv25/lrSj9Bnz4uSYxqIztaNlUrmfNkCpwvVeXO+mGxk1lSUxKJloGujPzjoSZQBXxd2Asbw
rwXhqhihv3xidlIGTHvpw20yvlnK+vJmkw1CiBZd29uuU2dloDmfur6vi9Xl7y+4/8kQuP2jzdy3
tVqqFN8f1PtsAEb3Zpo3USvZzdy7Be8/sSKEDJVY3WjqWArbIHdIbHlRuMVdyCPlRlGGtdt9Xh7V
oj2wMUKYEJkSaJacjkqjaqaous7QMZD7ZZR5NgtUsimHcKUrd9HVjAAWINw4ndBKBAodoNVOzVnI
mJjtELJgnI07s/nI8qtL9twCsAYgCYV8NiCIpxYm3cAzNCpLPOr3qe21MgjcopsdfV8YQTupLbpu
GXaj9W5mn4xKLr+LbsYpMjknDN7TQjg3sm4eq1qHA0AxiHVPif4tq1BskIH5ZXaEhXd7M01oqJVB
CKWKxO62VXcXOpCIkjx+Fh2MgDQDy42rnYh4V9KGgnCHlAElHqo/zbwrNK9M3xTmz7K24cUoc2RL
2KJanhhuxDB34eRsynxedT296Rvn+ssqJ8/875CEPVrMZe4kOoakhFuntLyxWLWpjKNfWB/UzCxA
m4EvBHoGHcQi0KxIpyrqW9d8tIx+WrVGZTzoZjJtoUtc7OOxq66k5/nHIMhsMDAcM2dsx2jqVuYK
BalHPVsRVUcv/5UR+q8FrkHOqY7w0BbrD1RztAikt+ZjGRsHbUI5Sykk4VNssPjHBq73sIArMJCT
p9u/h+JWWLWW8RiX1gwiCnP8yfLC2oIZqPO1vrXuLDpAJyeudDChA3BthQh1kWNVkl8iFhrxSxxI
44GtHLUxlHNEXitUGScjc+smSAAJYHqBImLhVWG6jse3Orybo60Wvvfke1imgCrvBgdd3Omz07/O
bexpdu5nAJoM5p8xG29yEFCV1b3ZS1J3fJMfnTZ8tnSOnHIhowDRKrE3OaamnZWRpT1ODMrFsVe7
3YpF68Zdmep1x/N/THEcmI3IDMOnC9PUJp6ShokaMAFD5kGTgXH/JmqEsQCAjSZrbE0XUDDBAKpm
LC6LWnusVZrfqqlZbayu7w8habU1gMvG5HVNntQe9GtV5LYHcptOjrZpWKR7pjJZe2t2202N2/TD
mE/1mllx9BIRO9mUFa7y1wUR0T1EYFHjsL4lXdsEZbMulRWzdy2VTDkf8emMnHigSFgUZ0ZeonLd
gEXhjSV4D6ZeI0Phy2wI+82eajOujf8j7bqWHMeV7Bchgt68knJlqeruavfCqDYDgt6T4NfvQd3d
OxLEEEK1D9MzET3BFIBEZiLNOVgGCC2N6mdh9sGomiiQXMj/bhVQ3xEFo3hgi78/ibwI5+k4NGkH
HPZkeuaFRqIU6fxg8NHoky6VuZlH8sqLvD1cD44uF4ccgRgKx6Dj+wD0ueC4453ZxqYZWfZuqe8R
7yk5fqRwQlwE8b5FiR9FAgE9cy5iYSjU5qjBRem4r5INV72h5cqHEIDZBNHsK+rYiLrOBYDQlLe1
7o4RyDM6UBDHzSv4FZM88Ks6+2RmifFlqZ3fnMfVbixmfQ9MjP45dQrg+FR+rEKtWDPQGNnCKCeQ
b7BouW9F610ydQ2ZotTKhk09aPm29NCcgzaV2btrOcjLwTSbbLzEHz5jiIkEU9/ZCIPd/sYaodia
s58ihVo2CKaNRsvmaGnviL+j5qOpKimsHC9sK2I5II2gm1eeU0t5l/CphQhePpucBWT8dV1FV8KE
UwFyuJstKdW1EgLszwBx7K0DKkz+pLgHilXI3AGGPZBpziCE+EHaAnj2ZlsoPNB/d8mVjIjDccRG
Vs6Rp/0s2NFJ9qWKEUrKxL2ftZAADDpxE+RcUhL3ADeetD5qcz5ZYKAqiilAa2D5p3F8+tvpGAWf
qb+Es1sZS4BIS8UNfmlM8CgRzdCg9EMRQC6TmRi3SFhvDtE8GUPoUxrprYsqVnxjFxqWeiZIrpTx
ZVnsLDaGiOgbvd7wfDc7iuDmMm5ABIh6AFIFWNBFvdG2itmaPADSTjxA4rosMJG7662XQZX7WDEX
55Ik219PS18tJusj3/iqL1s7eejmV6Pc2cjDZN2mcfasv88x3nP9Wl1q/LlYyWoCb2oAkzvEpqa9
3BWJY9+jhDzc3SwFlMNA5EMXvih1CZU5cWyanjBr1JshAl9rsKTfCtVz+9I6ANfkRIBk4Qrazkub
d0PEM9KEWU3GkIGs4JUU2QQMB1NF43h5yxDe63h746IB11nmbPY8EO9lWY8FvcavehGCXjdDw19o
lvv2RgB7oebo7vDR+4t5ZqCrSJvHZrDpLG5mRBUe+s0+URF0rewdal6oP+ExARcql9XqKSsq16qN
aOoe03Tnu6He7bjCfK8YBUyBozAL9DFMq8n+gVQ6XUr4yYhrhyZ9KIyNEvtVIUL2EB3VUExz0HyZ
5XhnhAytFpbitqhESDkR3hV96Reiv3N+yH6O6V2rmmFdkYBJOAN9+Bb+uMCOBYMgqcymXKJM66xN
mWd3pYH2VsdWoXCuCgL7CmC1BHKaXCLKjJz4acaXyGvru8UwHkZasCDljir4WDGhAkYaOSr0X+DW
mOd3f7A7CkTUDiti89ZbXjstDg1WPllJrU6/Cit5/hLAo0vwm4FuAgHtxTsvTrqpMv3q6KRpQM1/
7Phl7r87wx2r4tBtbkyQ4GqeiZPLQ+PAlqpoIG5Yfjr5XQX6WgDKX7edlwd1LkPSuYWXc24bpDqW
5CkvD9b0ObmRAvBiGcb5Ec0geCyTBMlKYt+JrHg3K27/pZc5X4OkA6mjN72hJ/WRj+kesNsxSDGu
79KlEYMFE8kH0fyB3if5eWGMTmoVePy586QFHLN9lJpTQGt3F1sorFyXtrKeM2mSs7b6eO7GtmFH
5kxb10ufE1s5UrqiypgrQpJKvMjQKyt55nEYQYXA3OTIi03lofv4xU7DQQua7oXT1+vrWdExAJ4g
lwTgScwmyz2egxj+bxKXoXFDC1znvq1p4KpM29qmCRMAUCpAgiASONcya0yGzmpHdgSb82dbRRyy
uoSTr0s6rGGYqEt1fB1wQS/c4896RZ5jLb4RVE/cFbSOoscFkwgWet6ktHvJeFfNk86OerKf0wea
36VlGmTkoeWb1lU0Fq/pwKkwacuSZjQHt9PwUrB+THakLSQwchZmFLiz9t+4SxTh7vom/rs4aRMx
VIxRMweLy0ZnE8c0SJGeY6p26XVFQFSNYjca3WVtK4DjSBHyMMyst9lrnTbtvUsGXaHTa1LQFoDh
EXR+4Fkq1noSc7J6MBLLjtnRnj8Pc+i736/fGdX3pZBzMeO+KBlLj4WhvRjFjz43vl6XsHYapyuQ
bJpWmbPp6lgBLe609FBre1YpihaXzhl4H4JqFEEHbI1ctHBH1szFiANv+y99+SCg9QrLCBzQu1jd
jXg571fnVJjY0ZMT8WyCFzyDNmvOtOGVF/Lf1zds7bqcCpCOHJB+7kSZwY4x+TzbG5rOKISXQVGD
1iphASOK7pA1FQAkAnqWEUgBLEqSZ8RcL/H+TI7xPf+hhO9UfV1SMEPrK5blY3I0iRU8140qmF07
+9NfL6lXvxR80n38ejYgVhq2yGpm2ttIo9uzHijwnGyTOLaTc1+sssCQFARFE/nt7Uj+dv3YVRsl
ecqUlC5LLXwfSIfNGDrb659fu4ZI4YHJAZxElwGsW5U2N708wWSsu8Hk26bs0HtoqkhZ144Dj1jk
GTBlgVBGUqaJU+rRMUmOqbf3/Xtd+2Tq054YZjinf66vaOWeoG6AkSZoLmAi5dCiSkH6HJucHksU
9ZJ42vHeuNfm7lWvywNgA+8A5ZgqQqaVXQQFGyAHkRAVFStpeXpcak3j+/RI6Ib88rq9rSqKrqiB
YDlBBRFFSwQZkrPMCq8HImCL1jqbvhZA/tEWRRVpRQI66sWgHzrc0CQq3UjTJBNhVkWPMbun9/6s
MMaXW4S46B1QCLoGsGbpQhoz84hjkeFY605A6NyEnjd+oYYKZU78zPNHEuQ4otVGjCv78ovMKgpn
MlwgLlSZZz4XczlukMdugniu3H1rjKoZv/dE3KVAgRykC3wmGVTTXrRRa2c6HpnrBbFZBYm+9frf
zH3s66il85b0S9jru+tafnlaeABqUDVUy1Dxk1sw8gEO1LKnEaO+C2jkyihJiu11EStZOyEDxFh4
eaC5Vp4l8QzuMs7m8ZiXY0AJECGrUK8PVVWJibNwKKuAUS+YMfFrFUQRrb3XTOR9xWNX4I+5oIiX
uy5B3dQ3GJvpj17vPM0MmHqtt9GdEijF6b2TDFUAtKSgMc0tL7U5oC3Slk5BthZIfd26/lszC/+7
tsFQrMLCrKkypsUwaCVKlXiLn5t80vGiWuymP1LNJGFhp/ZDknhe0MWtr9iFNW0WpWdkyPDuRzh5
Lir1zLwD7E8HItRNlQCpZNnl6NFX0SmtaRMsF6CnRMX9AhAq8YackdTojoUz31W5/kknuSLaX9s0
x3gvp2MgFr1K5ytJ3LHVnARDkcTeYuQqGLssyCuFyq6t41SIZCVBHt0ih5X3Rz9/HI0nVZPmZWJU
lBFxDi4ylYDqlQ9e63UUpw1gldleMCR/MQ0ZLOytstx9o73o+bH1qMKzrK7oRKQUXhSL6/Na0wXU
pA78Mf1LYaqov1UipAgDTcYxwOWwKm150u378kaSJUTGZ7vmSCdfx4MVOym+T8u/hfm7VvEQrv5+
ZF1xGzGzj7mwc83qcUk7S8uAseNNYYpRqVI1Bb8qAeeN9C7iYUACnEvIc81uHO4Ox7R98cO4uo3G
6X2DwC6AEUfR044e6fPP613rWkljDsjrsUNhYeyqxRBsMj4WefyamOlbppsbhW0Xmy5bVzHsJcA2
ME8nGxZGLSfpCh8ys70/fwdhG0Y4goxawcTolvU/sqY9WO3+uti1jRSYooB5xMwGcjHnK50cN9G1
VAPwXB4lbzN/+f99Xog/icUTjjnvwV9wP9Ev3L9lnWJUas2GITaygCiKfO/FOH8v4D/NBZfRaL8y
DLsO9hwo+VhWA4pTKVKeAj2Fg851bFLs8fwtJ5Z1V8TU/tI0LXmuFr0MHVBvBujU/8H8LokMkxe3
ATK9a6SAMYWLQxR9weZnlWAL7BeAWWbWGOQ7m6j6fNZ38r8C5L4Zb3Qrl+YY2qycTWpsDG//IV07
WYPcN0NcyrR5xq2yerY1OrKp/96ubacCpHNCsg90jg3W0Lu/7F+x+ZHPY+AP3hL5nQuc5jZlPVls
jMPTg27A83uqPO9abCGiF1N3gZoNpILz2+LaGdOJz3EZkx+U023hZXvHuDNbBZjU2qX3QG+CduF3
vA7JvzgTmASbAdZTi5/ZvVZ/wHqefF7muzVBS/cf66l5xf0w5fvO8CMnM7ZazZ+pjekggOJ94ORN
tKdh2F7go0oezc9LdKiVMJ7+gXUFgjKV1xdbL1lnIM+AzxM4Dxj7k9+T4DaOAf3ho93W1TDy8JK2
d0PT3GkDYEDKj/Swae+lMryXsBxJD7p6mcgYd83Rryxglo17zZgfy1qVkVmza8jC/9sAJumBUfvE
dnrWHd0iDRvrYNXPftlvk9wIUuvogq+0Pi7J95uPCgOCCNqAWPSOcnKu5EnetKVuQ6hVojHyQa//
XP/+yiUC2oIrONk8vAhsyeVMI1yOMaBZOc27kDU/O9MJZrIb2f9TjjCoJ66tp7o3Ud2sj5a105yg
cB6Zv9eZIue3YpYxWgdmGNFvhuhAip9r046LppnqYzuEfX2XL9tYhYx2mZ7xkGFA0wnAUDGwK7f2
EsMy2y6GaueAlLP1T14VAfd5br8m1R1T9RyumJ4zYVK8Eadari0ehFk8qPUwMxSGYO2eni5GOn2L
s4yyAd/X6xe/+MGbA+3+dEaCAobi+bSmZ+heADQmHoIiTDw/f9AP1Ubsa93RTN5c1oUl6mWpvTHb
39f1eW3H4PNFyI7u7gt9Nup5BiRQ1x3jngTBkN0I+S4iCxRGoGAAlUbxTwYcwmCutVR+yo/jd0N/
YNXdzT8fWTg0bIu3wCXDSQbFm0qnAjvDY+L8dK1vH/j8e0ocbdaX7J6sR1xbp/58pOxbw1LgOX1E
ANwkJkbQJ3GBcDEjE+PpC9CCRysPCdnOndIMCzMr+RZwMACgHNC3GK0xJTPs6bkzFx2waavB13fM
aj83cffNTJrneXRDlwFHdGgfY04CFBwftNL7w5HY8ma8DKrlkILDxcide1a0f2rLARS5imV2RQNP
f58lOdeEajoZE3M8WsilaXUdqFqC1gSg6iwcK2wccnbnV8nqXWeeaz4eXeIGGXpW+0xxiitmAdXt
9/gZbU0X6ZS0qYppaMmI4Udg8HC7+ewNxaFp+sBNMvTydfPmul6uWAcIBNiw7ouBaDkG6gyjzP2R
Tce4Bf1RNyy/Jq9xQ4bRzrmb/rkubG3/3nOrAAACacM7ZNyJK6JGnWQguQWPB+iuH/1KYelWfBDW
IdgggI0HhGYh/uTzZmzXwDj1AKRfb8t0N5GNpcp4rG2XmJFEclGA18huzjTr3ivAcXPkXI/cpHgZ
0imcQQoxV6ok6qoo4J6hNVwzLgen0o54mIkvxmNqpd+bhWHGKP/izd6hH1Qzt6vnAr+NHjTQul1g
uVGkJWOuAdK4q/NgW+OP6+e+FsAJ5B2kg0XTN7IG5yfjWzAA8TBNx6wCVJY2TE+z1jzpJj00ibHc
YSJjN+rZs52ae54Xt7/tQb4F3UYspyEbLSXCsiqfUO0VSMfGi2N/ShWefE3rUAdAJQ8RsAmw+fO1
5W6qtcXEpyPolYMqedOsKL6Rpe7d9wlOJ9gduEG0apzLGNuu5HjDA3O6dza/CNLZ1w9oTddOvy89
SOsFuSsfXPRIT6R3S18ApjN7m7Lxi49a8XVRa7qGcX79HRJeDB2dL6Wqh5wuSzodbfI2ZgdDNf+5
ehxIRIuKEQY3ZCfFYn3WvM7HDR0ejfbBZNHQfUChRK77f0XIfoYkbevzDCJKPwVwLqgFFCq1dhyC
DgS433iBQKekPeJEJ3Pv8KMd77zimRsAFjtoh+sHsbZRmMhEjQTdICb6ts6F0MwBF14/8ONgvBjN
C+CNW1Xz0dpZw8rrAsABt//dLJwYZL3lTQX+UH4EDh8Jh/nz9RWslZnwfII9/s+onZz+nIEuOi55
A4hRtym+T2hB3eSWC0Y/1piB1i/lFnlvft8vmbOZxrLeFGXbvLSzryvuz8pCgcKKBi5fUOSBZeV8
L8va5BhKNhbAlyDH5vdB0W6vr3Ul9jqTIBmxeegmkCRCQtPuujak5HOsP2YIcYagyB4nTbGglWk6
dNqerEhSwYSgHy5ObcB70i7s+TetMHeu/exlcWAnuzhJwop/oj3fgWojbMwtSzpAfceBZu/pOO/L
/Fhpqo6DlWuBVwziZw/FUoxMSbvsgjPbYloNj2hUj4VbHXrnexOX6MvMv17f7bXzRJQuoDgx/A6c
/PPzhF5pdmGBMqdvx9AuthYbFGZw5fa9sxYB2x/sTxcdRokP1EXqIlahxANyxFNOnrW2UpziyjKA
PydQHfCiATCUtIzJ7BAsdahvzOlbHlTj95t36ezzkk6mc+mmbs5G9BXRsNtXucq1rv1+BFs2ChwI
uS96P9p5nG1W+f2x42G6028kXhJeFfBo/35e6NuJeXJTbrKmxucpwI60CITQikNW/X5p//MaLGV1
HgPOdfEC/mNJVQWyFS1CoVsgGXvoGdTlA9YspKimOQFYfBLOXpCWD/2sSOivigD6F7L5gEzCy/V8
k/hsVhPP8Ohra7YvYVeBIF19IGONaj3iQ7ALO+i7l15uHBRYzGYUtC12mASlaip87RxOPy+FT7S3
cr4Ae/6o001Vhh+5ZqgdGyBsQVEfAynnW5SP7qBNRoYAswfIIv5RxBtrR4BEuwcuI2Eq5AyOm1QL
GsXs+ViOIfgvuyJcbh/+R8UGWTXXwECCKLqeL2FM5jhzpwXpCVsPtj6C9JtNhYOHM5jahClCn430
fY9aw+j089GYw4EEaaLQUmFqpNQEht5QbwLQO5AFXKEBJ1cZT0InnXOccEyfFrMParMNTfbkVQ8p
hqqyWVHOW/FEZ+Kk7UK+GBSocTzhYoe/tLcO6ODOR3YMQGhwwsiwX4xS5WM7agBmno59vluKffJ6
/UBW4glMuOG2CaAUvIskne3HEoOvZYMDn3XygMShe8gSr/trLLUVAryBJAHhBX2gS+Vsl6xJFE1d
l1cSaTa8ZwRMiwCJlw4s84kZzyJXM7G/mh7M4AS4vkCVAOmIiqHv7ZgYSAa9cOMhme8+8HlQoIns
PZyTXCMsdR3RZ4ZnjDuhsmJ9M2yFRovfd67R2KATAca5Rg+Ax51iD4kZq93N47ZNo9nYf2QNDiJ0
0R+oyU0pE0sar289ECY1z5RE9ub659dWgDQ93knAbkdfnWTUiWX3UzFWIyCY2eM8YrQd4TpD3my+
Oe+DnIJQZXCNgd5Ufh23LRpUARA/HAut2roF22v4Z+aqhMyKRgGd0MaJA8RE0P2dn4jPO1ZaCeDT
+8gBQJahqZJLKgFSuNCnBritcxMCQK43eTFQ1hRK9f6ok7QKcQIS3Ah8QEMsBwwj7ZN28CEirZIt
t19q+0ve/WNP3wt+0KwhoH0T8D4L6y4PBt5ueNxu89vbbhCxoFtFR7ZWdENIzgAJqJJwr/Yi0kyB
5zWhYysquyuqhxetLZAXhX2TgxbDHbp5GHo3MmozMId2W1bGJxvUCNc1fOXAkNZC7zPiFswlygvR
psG36rxxo8K2Q71ownzubzdjeDqbYEDH0BPSTFLoYsUe+I791IsKpw6qwgxzTVG5W1sEEnMwYxhw
AuSUJMFk/qQRnflilluMhYy3W3qE7v9+XzJkLqli2x9TP7J42Oeb7tvtZ3D6eUmZmOaOE+/x+akO
56IMmaeqcq9ukAtsa8EOLkDSzu99Q/upzoENE7VFERYF+vdUs6AqCZKvalteTY0BCUn5snzFM/v6
Fl0GR/Cx4I8EHhLKZ3gmSAsw6q704gSfb9MnboEvuWH+CHhE5zfzhkML2gzd+siaToVKu4YeY8wd
t5kfzU0aAmMuLFWTAWuX/FSCtGt9ZrTctyFhyXc0DVl3x24PW1GDEWOGAM9GH618N+YkzboOJfyI
m1pga2gcvjnRgHOBMQZknG7D38s+xawQHQ2xG01hNX/p6efrJ38Zp55/XvIotT0ttjHi8yWwR9L5
kNjAMrrLVPO+K/qL4TiM/At0DUD7SVecUdPMJ6uII/C4GuzZLt+uL0P1fUmBq6VEHyuye9ECnPRm
Z97+PsSLBh3GSPUgsXPRnQcqNHiipY0jd/6UBkV68/vt/PPS9qQUWYxyxOeB0DIMgbdszNuj0bMF
SBuUj3ZuLQMkYDZi2Oa3jwxgAQgbkGuAsmJe7NyAjMiUpaXbx/BzWnBnZZrCya2oqYAGREyCfwGq
SHJBHiNaXM4tgf0r26Ck9qaoymPXmwGqQ4pgcVUWegiEN0UtUn6s6w7LgUQ2Idz1f3XDD9v8PBo/
iKodZk1j4bT/T4qc0DDA9DB1BaQsXrFxRh/l6A8cOfwRLh1sOx4Kkn2dMTfBzGGKo41TDKHXq4BI
11fw7/cl68rrxNYSb4yBgJIE9MFcPuAgLAF1isEkNMShY+FcqTBORLIRUxJRSd685I1trtuMFe9w
+nmZvN3qrC6eMphufX7I7V/U/mUQRTS9tkWCqhGdkMCqR+/F+Qq6vK87c6zjKE8q0HJpTxTottdX
IQy0FK+jcgnMBnSQY6sc8RNO8hpG7jZGmfh+1GSYClpcGhaOvrUrf+8adAd0wRthQZETFdh5KD3B
P6NqKucFZnuw6ahjTTqxwg4Mtx7w983y2CSKsHN1Zf8KkmtDSzHnwzhDEGGfjOklqbqN2YNZbfIj
EqsM/NqlF8yD74gemCCTdM1wSMUtHcps9ltnOx7y5YG7f64f1Zo2CA5KdMEJsyI/d5uYDgCMQxC3
5CkyNuCLo/vrEla2DIP1CEdEmvRyXGGIzVQjeeVEpveaNocGCG1J8j0lLLArhaiVxUAUyLQEJJ0L
/PpzvauGzKNtOTrR8OQZn20VcevKeaB6iq1CW5pzyXPWNR6haZu6ADfVN6z4XZTVvTeBE6hWeJZ3
NZIukCPMi0A0fZ9FO1+I4fZm7tWTE81jxYNySR+ypLwfHGeTZPOveZq0O+zrq2FPm8kpt9cPbG2Z
GOpEDg+AKJfw/7TMOcDFEzca5/I+sQ7Js1/taOHfbofA2YT0swi/LvPD6JG22qGCmEHf0+0wKHRh
dQ9Pvy8pgz3NyLDEOK0WYOjZvLe7u0k7avy+auqAFnUwDodYhVyyYr/PFiUuw4nlWzqnSuMWiyKR
439FG9n09frhrNymMwFSUIN82ExGEwLmgYdahrZVJKeSmgVob8R/f7kubeVCgYYHbXOCiwyDuFKI
kzptnOgOLhRhkUN+NkyV71xbDrAjLBQKTKBHyCmPspy9CvOUBEBpTlDHrzadAtued3pe7rKs2V1f
ztrpnEqTVCJLY6/Ho5JE1NAHUIdjvJxmD4CPVWzbmhxEhGgpBdqXoCU714KiTGItj20S1e1yN9Td
I8OgeZarqutrm4fuUoznwcdiRkdKVTa+OS20xXIMlgcx5kYjpEGmPsAAiMIgregBur2R4kLAgPe4
3AlFnCnLO4sAvsZqkG0LM//HzScDRDRA1mAgG73SltjRk3sz+LnLKqvwI5pvbD8o+Vbn++si1tZw
KkI6fLdsDJvVJTI6L4kDZGWFbq18HoA1YgIfdaJLHBRtaYg1VJ4XAfnvrq3qbVEkivyg8PeSV0C5
DoUuhFaCt0x6Ly0IPecxwYPGt0joW6+181I5O9PH+NfPuHvulGMZa2s6FSj+/uRUWLXMvmVCYP+9
o3kIH6DQq5WLAmJlmCbUtAGwL19/iod+rfUlYBIAUUIOfhYQU5FMWFsDioSgcUadDX1uUhA1TulU
TqaJMf/7xUXfx+G6Vq3cQSDgIc5FxIHpdHnCD6++YqG9To9zW5rh0HtBk8yHevxDzFoMzC1frstb
W47I4ovhIgAXyKal0eduRstQAm7XB/DkGncf+DzAEMSkDyyljJmKojCbraEFa5z7d+7TwFf8/LUD
x3f/+33jXKN4XBR0jMFKl9UjDx1eb1g8brXe6sLrC1EJku5KVQI/oimwEBQG+zws8rAbFSJWQIox
PiRImdFWK1ipJNUyFsdjbgeQj2qmu86tH4sM5EWzuSk84zEv3TxAOWyDUaQmKFG8SHQfmViOIf7r
S33PhMp24eR3yI+SlNLBXMaYHi2XdFFnZna1BUnfC/jXgVWc29kWRYf6wZoRhHu9/T2nTv+wAL02
qFtu/NFAnXn9F60ZqtMfJPm/JqNL5lbYGDivndYkQZ9/AXYypUdDgF2h1X9aFA8zmbhbPAHRyYqS
uS64bS8w4ypEk6Xr4GL4OHmgX/xEe1Hg6s3nGcP+gVWP3d6dqjrUvYbuhsyvA6NibrgMwxg0bTFv
tK5uNowObIMHrbVJU5Y/oLDU7nxLNaR1eWJAcAaIHjBURHcKptDOr0Eb+9QkLY+juK9b9EXo+kuc
uH+tipT7jrf+jrV5G8Q6rTaa2/4zkvIHBtboYXG5HYGwfX69fmDC911oEJ7ros8YdDdyrr1PU0zd
A+n3CIK5FzufPuULi6idbXy/VmSyVi/miShh4E58ij5SJyN9mhwb10T49ZagQy/OFFdzzUqKogF6
BNCegybGcyEuXzQ6dUscdaUR2vmhKlWeSyVBiiZIPNsxuBriaByOI9+m3tfrJ6L6vvA7J9vUt1ma
5A6+r/0t0o09KtyW6vPSM4JrDsBPW3y+jJG/D61a8bhbU6jTA5AU3OlSTSs8PY4m56HL+b634jBL
X3JLBbOx5n8x0o/sLppYUfQQCz3ZpzJO68Lw4jiy4yfi3016uvEGPWgyoBOr4DBWZUGjMOiCvC86
Tc9lMXPWkBC3CBaVPPkJBofql7rnwKTXt4arKECu7qAAJRR9o4BalnawbnLNh+0mEQCetmBX39ZW
/C2pyJ+JNvvrurYqCs87QB8DnvgiI8jGZiiZpSFR3rHQpI9Gx7cGfcyZql9LJUj8/clhTTZAMM0F
goz8noFbJO/vKrsHeLnCGazZGB8tsGimRwfmxbO1BlmT5Y/IMi8kuauL9Ily+9BxqjiilU5uNMKe
yJEUYhrwZor9QVRg/C9Jxt4mhvGqwfC3ZrE8EWaEldvtqs7c9Zq2783i+/WDW1NInBsYwuDxUKuW
/Cy1SV6i9IEHQTYGZT0FpAaLHnnNkSssP1+X9Z56ln3EqTBpsZUzgy6OO3FES2fY5ZZFEVu4f+rU
G+7NeGT7pu6d0GyYFhJTxxxbCTCog98K8wWNCoyxr4IJPTdblxvVH5a434hePHixgxBh6R5jxygC
n+fGo62j4g4Gi3TX58QORg24lRUmjkKCwCWwl97fFAhoAIdf0k9OlsV3ddf6DwUHJ6ZfALsJlBx+
WGZdfGi1eEAUZsXPSZkCyoTr/oNPi7c6m9uHBd1WG+A+pPtptjwQhmbTXVNa1TN3xm4bl70Rgv09
fmqz/J95YLuBDUMR2FPRhlrqjM+k7+qwzTg4MQ0UyXjZ9XfGgKoJes0tPgdF/pAu/hgmPjfDKkYZ
kzop3VYWLQ7ZyL5z0icbMKjjBzvLL8RubVAwTqIYuIq7ZbH8YOymZG8tBWZ5zXn6x2betLl+rBeO
AD0aGgwoqkoI9y8QUGsjsalfFBkoxgPTfimt4+3fx9wZmAPwqoc7ljwxgKOScsn87GiBqitaMkWT
wIVFwc8XuWvHxSAgwjLZSnZJ48/UABKR/WZV4bTzjZ0Tf7m+hst7LqSIYRAMm2HUTAZVz7MpNhoO
KSL90X6e042TPuQUIeOGED2Y+iXgIN8FRPF1wWuHAyAwPMPwghVNj+f2Eo2vOnifFsjF9fgytXe3
fx6dZ2ikE++Yi/bZOC9B7tRO+THF8zXdMfbr5u/DOmKyBAeP3yrnpzi1+8UzGRA8h0/Wj6ZRpENW
dufs89LuZBkvp9TH54E9nlpsA3qxzfUFXPgR1EJPFiDbV1Bw9fqUI+3lxNZ912qf5wlI5HZbKcLV
VTngAkAjNlJ5ntyjZ2CqoistcIhoXbvpvL/9+MhUlVeVDOFLTnxvkY5uueQVAJtncBWPIPZidZiN
Cs+7eiZo0cNCgHivyeCAdeuwSddTdmyaBZ7oi1YpAteLCw9d9WFHAHuFLNsF+FUD7pM0JR7i7jGw
lpddOBo/bz500f4JzEa8HC77jswYbmToYYY9cpzGn0DWKwaFL13ZpTMR4u9PzoJ4aALq9IVEeR5W
S1CryJRV35eMrsVRXGc2vg/k3IfqdouOMFvUv9F6d2ly+xSsY6Yfk0hjyRAsuftEvFaxQTLbN44W
FUNMQjqo6CJvJ4+mLXFnoE4Nu2TNYLxp3KTcoSob33uDhTIlnVB596Y8QANBHVZFynelZrT7TEvT
0NZr9lure31jsgLkuAsMRUAaXzVsdhF8ST9RekKZI0h22y6nx9FvfoPnq982A39xif60NG3IykHx
cF491JMtkVydo83xomeMHl2WbC0vCdn0+7rmr65IYG6g7ogRKdnNGXVKnDohKF0537ivhX3xYGP2
ZKk/ATHtuqjVxbiICJDaEDQy0mLoZLFiAcLLMU75a15Yn8GttbsuYsXgaWjW/z8RcmU7RbOAPTjI
zNrJo19+JU6Ys49s2IkIyQOxuGnTqdKgAh6gtrs/QzJsXMCHsu8MROkfWA7cA8r0eO5eJP9d0O7F
Wt9RcBGDcrG8N/g/ffzPdRmrCnAiQ7JLNcYSbbMaKHwE2RQc/BfTr6qtg258mE3VmNnq+YixemRO
YUjk4MbADB5iBlxxkBhuqPFzKoxdo8Uf2DaQ4QB7R+BXIhg5N7VgL/OA84U3u6eTPZ3vbGB+me7+
+r6tLeVUiHkuZKEssYRdRK8tDYEx+6tj85s2J4p4TSVGOh7CxqXWGlFW9F55dqyW5+IDUYK4jWB0
EBwfF2DSI7JzRj2jHjvWYxpyMhz0eUzBZK46/TUDALZWDWVFMTsndyFZJtoLXQvNc85+tr+WusKJ
X4QJgifAQW4eM9w6gDKFpp942HoiQN4aYMpG7j+bvn6gzLxnPNlokxV+4PDRhA6P7vpocZEOH8YU
bJWxA3+o/3CSP7F7SG7GkharwewwHmqoMlxMxCboA+oTo4U3zPYx21jGltbbD6wCxTwdY7cYHZZB
YppGt2ZQYpKoq9PkjoOCa++Mc7wvu0aVnBWO8SyRgJga6KXw1wiykIWXNiz3QCXXV0Ai0Qf+OfML
Oxgq+n0p2WdY7L/tgsTa7Okq9L9VqaicYYZDDCbI+bQS8/ggmOv1qB6SLdX2aTkHdvM1jbfN8rAA
avj6fq6YUvBwCXpygMZAOyQFtL2YkrHytSiu/qElkGNYHEwYezfdhwZglteFCW95saNA3hETHeJK
Sd401jiY39ISZFnlFD+4JtJ4nI35rtVBnmqRFIjRrr21CocFVuqq6NpWzBJaeERCFPt62RYFUOB2
ymiqR6Peh5rxvW0/xQlRLPGynUe8xIDX/F6juIRqo2md+KzT9cgzXpLFCIbp3qi0gI671N3QeIsg
2s9+Xd/Xd62XNha9nkhdiNoxMgBi6SdmpI+RVMvzxo6sKmu2IFkElLtJki1reu1QaJ25GQr9NVuK
dgzc9n9I+7LeuHGm619EQDulW0m9uG3HbSeZxHMjTDaJ2qiFkij9+u8owPekmxaacF4MJjcJVE2y
SBarTp2z9IdRiDpaFtH/9Dtfxh7j5oegybowaOgQFoYnDlaXda+j3YuPddctod3OxePUokMWt5T1
YrVLvTdTRNbGXMFRW8meu9l7lXNbHSWVVmQYw7hHOqyKKEidypiXjO+8zsj2ZCnkrm/RHx6CHSmN
JI6Sp2Qh3seho6AgNBsd0HPjmL2an/XvL+YnFbaR9Y5wnyA/HPfmPuORB7JDZN9uL8SGi+ExuZIO
IpeEl6Wym8rBCbjsTP/J9Y/cvOd4DWT72yY2hnJlQgnnG4TEVclhAgkdG8AgecrmO/LjL4xgkwCU
DrwDpv96vvKlKaDjPfpPfvHRMY95G/ECrpFpNsvGeQAM7B8zSqAg2mwZjBJmSreKkS017Z/ZFMv2
qWnmsGpfwUF4e1xvS+EoaF5aVDZKaRHCey78p6QMokX4Ec0B+E3YTgQ8TKp7a97byFFb5jdZ7Qbv
/YERKC/wn4/HIkBkinvIlqaNRUr/qWXuvWy9+4T1nyZfB87eOoMcKEWCRRrwi7dtbVk3OwUlaAEs
Wh4FEmSRfUgy3COEh172n1WcascNtXqYW95/ada69poKcrldMXX+E+Wfxu6QZ1Gga2zWmVAcky2M
sGFp0bCX8u/2XHwbJdvJSveI2dpklyNRHBPqpJyaKSbQll94eWzXZLlxmOzdbXfcGg2ak/CwBEoK
zCvKfUgZesea2aJPYOEJG+tlZJ9KX0csuDUWG7gfAxwEkMFW97KBY5xmEkhMZ7R39RxE9mJFTfVf
zzSjcTYtgfEIZLIIJkF4d73+LreHOjdStFtBsnIvc59GzbKMn+0qQDusx7qv1GFkn5jGHArJpr0L
ta9jXrfBASKXWRpiAGC/IcQ+Taxu7+q0aaLBpvmucbPilHdlffIYYBoTcaxoAb/2q+txGXltY4RA
Ak/xIHtvn7e+Cx0DY6rTkLt59yLGxfuZl7y9l27p7/FELPZ94yBDQUHV2Q+J/5AxMseuz7p9zqn8
YC45u5uDHHdTP7APYkY7ALqkeNj0HnnMu+HdFGFrBhdoqXWR0Dqs9uikNHPSMrHRIOouiBJ+FaLd
O5B3Q+HmtsttrBG8AECwNbZFRUJZo9wVLR9AvHuu0qfM/kWGX0LSyJlnzdGus6NcU1ZH4QyQFj7b
5re6PHH2vRtjKnTwqY3n2e9o0lxfA9B6Vc4DY+jSylkgJTZZc5wEGZp4dbClzZFA1Xrt7gRJiFpN
X8yyM7xihmIVynihZzRHP68/25QcSaNrht0I/n9zhv3/HaTMmrN0ZCEEe7WdPoN43ekfOs8Oh/7U
LM9TtX+3K6xg5lVnANSpqL9eb1deyMlDeOc9jTkEY6pjxf+Dn4eT+XLbzsYaofEM0AAsEIrcagIF
+L0uz3vHe1pcHmXmvyjjaZxty8LaULOCG0EioC5R5Q55Pg+p/5RF3ZCFgfaVtHVQO2AshhQyVBhB
U3A9VVUyABjCM1zcgGgVcV4cDf8vVuPSxOqGFyGqHUA/2llN9OZzASFMI0ryh/Tr+5cCmnHowgSx
29tshlvms7PkBnoN3BeSnHPdDYDfqDxD0MWLhPsKkl3JQq/HMFkMN93Yw31BEesVoL3QHSvrF1QL
l4A0xcLYCZoDXpM8QaQqasbxB07TO977oZ3hNdE1QrMqOnvKhhRjZUA/FAgNUg4f7M451OlwTC1U
4pPgxIXQlKW2/IwiasPdiZAAHn09gbmR9y5oA4ESQsc9+TkOYPbQgEF0JpTQJiP9SCtjxUoHj7b5
UooX7mtAVVvbcUV6rElzHJhqUsvJGQDOLUuemGz/zQlKkT5lx9uevFV5cSDKArJYoClBq6TktMGo
1S+1F6DA5i8mdK4g73VEndDLwNOVH0nHT30J12D5ITHBuDEHdx4Ru4EmX8rSOdz+MZsDRkHid/L2
rbTdVNvGaPMSiIjMBMFWXn7pe12T3da6rZy4EP7CCYT77to1iOja1KkteKK7MqE27b4dHBkuxNRE
CJuG0HiJRDGQOnjIXhvKhGx8BsaqJ0Grx8G092ZRfvAW3TvWstYTTd3LUGv6nyF1BR3DTH+DH4PR
Zvdtk3t7y2floZySL0juLnsDcJKcdPajtEm7X2Y7uRPD2OyWxPX2ddZ3O99t+3gxxzYcmgLvYcf9
bgMxcyjnNj3VCx1ikQCtQ6yk2qFlztllrDJBuxKMSOZ1BLYaL3h1J06hpRZUcdZzwG0QTR9KarBd
Mw9d2Imyi1sL3O5la0LXswSEpw7G8b5kkt0FIpA87HwALmgC0RRAOrtoZLO7rxten0RqB3uHLfNe
trIEWYpbh0SihbwHucqh4Dgg07yfjkaW0xDl5OWzP1OEreNUHGTH3GNumknkGcDuTL0wXhyKdPeC
OiKIB0PaGPMHI0mhDeIunyv8qw/9GNS7hS7Loa+cV+qV35bCoXtLEg+qwfmDY1SHEi/cXe7yFJ0Y
bXOaJllGdjvVoWxsaBwtKar6c05ATlXOUQlusdAf0vkFSopZ2JRpF3VNnsQeXfAXyGnvoOI9xNC9
5Z/dOuviweRGPHi8PKBtzomgLC8jtFWJD+io9g5QGvR2g2+kR9ASy5h16KLxxuZTUPiTGS5w/B0y
KJUVTWLwIlSuAJ/qG6T3U5Y+0qJhccvkEkq0aoWlvfxsZ7rg0jeN3cStFu1ZnQjrAo8HADGHD2PN
jZ0j5zKe7azcWZUz3vcTM9HnO4z4kcm/Q+dZn5N8NE9BR6cgmgsy/ifq1HTjmtho8oHUUyCKOjQR
ue8hzPSrGkcZgoe5+pUO5D9r6urHpcTjRQQ1exlmkoOnfZoiYD0p3r8NBai9CV78YJ+Zpyn5KGs/
OGek8g6LKxL81pneN7U7xGnaonUFKkki5sPiPhQ1qx6rzFiicWiCcO4bEVt11XzOLNqeF7+EM8KV
6juQ07PQmKSBBAbDE8VEkwolnQW01kjNvcEMgPu74tUpxS/addUHfxjsCBUJ65fTpv7eqdL0AAqN
6SHIbT8eIGmwlw5v4lLUcwjK1/6pbNFjQay02ddtP55YXRaQ+Fv6euf1A4kpbuL73p28E6plGKis
WFwa5c+pS4bDOGXsmeSMRRD8Tj9b3mSKMMhHFG7TdDTuKC/mQ9V0bWinZnYycxIcLUO4EV2yDApL
pn/gvSljbk7jrm06BwDdPomWesrumN03h3H5NQ5WlMFve9TXYhusQe8PMEHbh7YvdBmteXnlTKQL
TTpr6fNz5+yAF3F2t++PjSP36vPKSWgMINY3ki7HKyYBjD//kPvGnWUbmnt548C9MqNcIUk29mJK
RX7ul9BP/m3YPmv2SaKJMXVWlBiGzVitIGnz80JObnNHnE+833nG+2+pq7EoYYzpZLQRAVaEgTO3
aYEycB76QBP9baULYWVFhUG1Fqk7Zd15DzCp4Zj5eW7MEjsAogsWQ/oMhEXz48CRf8WGKUAVUDlV
lA+VETsyyOMqLXTQq40Q4+qXKC4CSU2S8gy/hCaxPe+IoRmq7vuKb4gsA1qJGvnZmndeDG6y2x6+
EUejHRAoHAPPQGTIleWapoJY+YTlkv1zVTxaw0tSnG12B/0cjWNsDuTC0rrXLt5RYJsxca2N+dkh
P4EMWN7NlrMCUS++v7r/xfe7inhoZsUmCjqwqSSOU0QFDszb07WRGIcR1KpWQV48OpXVnkcCtoMR
q12VuL5klJFvy5Ds1o6BPh3DofrR6/pCN1ZohT+6q6ar8ZZm1ZhGOnmcJ0/c46t6+dCGfZ3t8Y9/
8UQ8eJ1OrXWdKDX8WzshVo5KbC01WyjTwe5SSA49tTI42i260Ljsj7xLEPhYuiTOhlesdHVrQwRi
kjf6LXy2fQ5upeQpS2NcPI2uW2jz+yifAkBsrZTTSiZ36HKrzhn6SCoHmuad+dzPtS7LsXFLrCxp
eBaisoQKu+LZtIYmStAz76koDwbYgvMdmd5foLgyoTg3GiwK4s4wMfC9X1uhBXXh+t09Pch0Urzc
8CIAaQheANc7qEScbNoZww4Cr+upyzVv6I2lwAKvzShr6zFc+frzo4W33ly42Dt+5MXeuxuq8OsB
jUGnLhrnAUdWDkpimEtT+QsunqoPJ4qK6fzp9ubfGgAeXmgIAzIEY1DmpzJJ5mUzcpp9GnUZKKc0
h4vu+4ofSbMRPQ4edqZfcmcvicaHNg4SgIORw4ajgtFaTck2aQe+DgYAb+MGJxb8AyKQfJGRoCg9
i+9/MVUXtpSpQjzv1sHSs7Pcz85Hw3i5/fnNoaBygssfqb834B/pE9/3Zp6fx5I+o/8DfzqM75Hd
imvdka+zpbgtq22vmfBEO9toyI9kmn9dRgNoPeGVkVXUbgj1nS+3h7dxoFDUQxHYrPmEN4ggYsyp
LeY8P2c1WF2Th5nxE0tebxvZ8ra1gRRCOzi24BTX2zGh9myMCIrOTvDBrcJS10O1zotyjYCdHZ0h
uLoAh1bzQFbA7Bx5qBwSSzSUeEMK47uZTLskeD9U68qQsvH9kfl+2WDj2+YP3/9aEydMuk+uTmZp
ww+uzCjhMzQ0zJrVCMTY8i9HB0/T07ACu6+bPvfWf7fXZsMBrmwp24f4UIwqTCs/D83ZTg5jc2bT
4S9MAAb6uxVx7XS7Xn4ny4RjNVj+gn0Vzi5HdGlo3HjTAwDRCtbyGRCaSrDkzpVX4zWAXVqUM0jt
qjz7BHXm7KXtGWTm7cZ4fwoVRac/FSFliay5ZUWHNUEvkhWEQZsmyC+SJLbcZNndnr6tFwgofFd6
WsRJ3pvKAynzVLjZCEYTvDQCBGQgu/jp9+Rk1Tx2s+yX1Rs7iapLmNBgNybGz8JJ/ma8F79BOZpq
6N2CURjjHc3Ri7ra34Gr+RnJgr94Zl8Ndt0bF7H10i+5n3AjO9eMNLt++c/ufaKZ0Y3zCK33aFRC
KQcZW7WFvO7LSizCyc6Q0oT2ik5cSPd5ZUtRb5ZpmnioFvqxicv7221/2Pw8YibUQODxEJ68niEg
hFnSp6CLGEkwoYGPPZgS0PfbRjY21Mrn9T8jyhgGyPiY0zRkZ6M92/Z/mWcfLKuKTOvjbTsbxw8u
BYizrjSFSJ8pdng2V26/2gno3SwOSOIgL6SDcmzNGMCbWGnA/pBsVoxQ5kPMti3QT2T/AkIgNTSd
fVuDQCpmpW1BbO6owO0JKqN9mftY8HrHyzjgO6iz3p6nzSFcmFAWPaurpRQlTATtLk1jGt/+/PYI
EDOvrXuAHii7Djk/q0lnxOONB3pWKFTMYldxTVZofQAp13QAjMv/jCj3ADdKaPl5iDWQAHD7s8FO
hDyQ5liU/w3tNzFqgF66Ma0/5+IkEUXbp3kKc9z4lGQMBBsHV0f3vr0s/xuSGtnUXFaFgdI2FHPv
CnogmmXRzJgKCanIUvt8xLJIFyULIo8zk8fWGHZ+OTz2TvXSTc4eifnotjesC3FjodQ6U9MCUt3L
AmbJv6k9hHlyDqxzXk8H2bchgMK3zWkWylJ8O5jmwTMqTGI6kwMnSwYKFCtBn+SgeRbqDK2reeER
05BIXJ8w5PEfSfbsQQCglsfbg9k6OC+cXG0WoKlldp2ZIU2c7hg7ts1j0IatDimw6XeA669Vdkid
q4I1ecqYRyVeJQRCDEmRx+IvWudWZZT/WVAufJPYqDMAy3WmvAmnV3SLhLcnSjcE5cjx5q7wfQIn
E8VTfRx1xNyba71yX0IDAfeKKn/S0RpZbo8AFeQ4IZPP7fylTjRtbutPfLNPLmysv+HCn9KyqoT0
QelvBjyqx5+L+6kf9saCfutftydLZ0lZDZv26YRqHV4E004sXdiAa8AyxyhHQajPlv1ta9tL82fu
lKUJcuHZaY+5I/ToQTqGac6X9dfemjflIgCI2C1N4uPJbj7kyTc//4eDMX0svt8exqYZSFQge7oy
xnrKudIOA4R2F4l8dhWcp4zfc2aFLVmivHA0r6hNU2CZX7vcQQ2oZoTSNm1dOgbsvFQeQCmzJR6Y
twwHZ6insw+aas0Mbq7QbzEplOjf5hoLLpzcQI3+7GcLtBBnMoVOrXtWbxrBgx1wRLQvQ7n22r1l
iY57ZNHY2Wm/5VABrEdNJLu5Ry8MKH6Axmbu5Z3Fziylx5WPsAi8j26W7m77wfY40CgGOsj1haj4
ASvLDoQqOGnyaW+giqojUtV9f/37i2OgY4vD5wTXSvEP1NWojolm8/PQRwBt26pCpxYC+owKBhpq
FKCKL444IDL7i+m5+L6S1JCobBaC4O1cLFE6PmMc/7fvK9Nvyb7x/KzNz/4UB9VO99ra3Hpgg15Z
lYCpV9GsiztSDk4gpJKXH5Y7R7IGCMz7Ui+GZp42vRUxPt4RDoTojPWHXCxz0Ntpg9gZN6LphRUQ
H4CbRO40xbena2s8gKGg2wy0a0jzK2FrM8gpKaoJqV9IuyORVYGFZnHjobc0F7C5NSAbDFEG8sto
8lBFcO28aaxU4tDqsvGQJfUn0qMbayR5BTo3ACw4dEWKbIzr7DCVSzwEc9hW9LFI5AEUdgeqo5rb
cnQHssUAPyPxjXPheoLTFMnP2kfZbp6Or2LSBGa6rytubtdtN44JbgPx1Z5jW9f0tTWZlz9e8XJn
Jk2XFjNSg9m+7uO5BhP66/s9YyUMROUHeVQQSlzPz+LP1TS1CDeCwgmbT/R+qCLZ6eCV66GrXs4r
+zm06oESf8NaUXBDCkGxn5K0CAf3g0CTaHGc+EsTBKBQ0FW0NpflwpxyB3ReJ2fwx+Vnk33G29MU
L7cnbesJhfQ2ABvQN4UCzLpul7s287yCJX56Xgz7yR6mOc4SIN17ezo1wokDpD3TZHgdRp2/bYVs
4CjDwYRNjPSGYngiBskDE+SBuF331SRjm1t7adGjZYmP3RTsbo9TZ045nRarkn5Tw1wG/HYzyX3h
kRilJYjrzk8A8/3FKQVmE8ChQbOMGs+6rBfTWowNyFAXBm5XK39t7QIg1QJFERK6g04DbGtnoRYG
0YQAcNI3ggmMdJMrxh48rF48tgdQYAFudHvyNCZUVlKjCRxP0JWBtX41+T99+l0GP26bWCdE3VYr
I9PK9w+8qnrYisKt3CBFSWxu74v+a6bTOdoaAqrOyN6sPDDo7LheEMmyKvVdVpzrFk8DR9475kvj
6xCoW6NAJQc8sLAF0hzlEIWXIUHkFwV007/V6Vf5buLrNdS8+L5yitYNyeGvoPiCJiMQSkWnSWNv
Xa6X31/Hd+G2JfiwE9vF9/vgIwCMRvbLML57heZdqJulda0urKD/04cMYF2cp/5pfnCFZhBbJ/Tl
IJStng5FXqFCiEGIhwnaFG3+s4T0QjrcoymlIbqHum7OFM8iczNSS8CcHCLIlfDkxZ0P2oyGzopy
D0BYbTYTsXqW04d5/5o5frjwAy3+ef8+vJw85RL16JB1rMdo/OZXB8mdSUcP/1YB8tqH1cOkNlaA
Ii+Lc0GDoxjvi+CeJHck+czZj9yQ0Vi/iO67HdwN5t42yWnUbSLNVP6miLtwP5OyRZQ5fkDSRLOM
0+yYLujTvvuLifRXAXdUXYGqVoq6WUktMlkcEC734ADzovn81n0Ghs//fV4JBqs+6FoLuNAzWpJy
d1/87IpdYh5Y9vreYQDSB+ZdgJ5Wniu1/zKbg7IaF9SO8aYOHSQ3R02Y/XY10OyL6jMk6MDxiVfo
9WGA80bSzBflGZ2e4cS+gnypM06y1OlYvr0ATAPszC4MAZr2Jjrkc44KHQUBX9O8jvNLZ58sV3Pw
bJlwHDSnrASMSDsqp6cDuOVkdCM710Sg/QBymZpM8NuDE0/0CwPKwTk5c23zGgZ4JUKAHoS2u27D
AhIm4EcAsMYFkaCyGrnpj2LJqup8Pzefu+nTbWfamCDgRFAsAe4Fr0SVmQRp2SloCcFal30oSA1S
zDIMal2N9O0FAIcC742HtAxIQtRqjZe23lK4WYlq93OV7ID4fi7Zs0SgXvUnR7z7/X5tTTmZSe11
bufDWnF0PzBd///GgtiQolgBKECbo33zentIK6hkm7LmTHI/lC++mDT7T2dA+floowCoUcCAn8eg
LJTD7vaab+zvqwEoF0pNJDWWBt+vm6/SPU1VJOQpdz++3woUjtCsCYgi+kOVncFyKdqA5+0ZcUtz
HO27Lj0WzfG2ka2pwrMbhyH+QICnrEXTmYkZMNqc3e9t8I9jfb79+Y3dgZ//5/PKSgwTM7g0vebc
lGPE+6gaYj9Zor8w4iHKhkwHsHPq7UspWVjj5M2ZDqcuC8IBzaBs1gR4myMBL5AFgC4eeL+74C9u
WE4ZIxm3+Jl2szwWrBxfHZYPn52pDeLb49laE1BDWdDehkrqmw7dqmldN2dFc+bF/dki766IAVhy
8fXVuS8GUnlL6bkFvi7cU8ea0DaasJve3XMAI6AMhbIvQFrgPr82UphQ76saLAlPJeCed/N85miT
0elObswUavuYI5y+wBSoeoQumRNKwdpwdoznpj4X71+Iq88rAQnBxUv6Ep9PsD+as+6Y2nApgAeQ
W0TXpLXqxV9PEkhxKG2lzYHqQMtPC0y8i0JiHCym0ERWm5ZcUPUiY7qaUq5A18gr184XfobPhQWI
082RRRNoQW477rqq1w/eFWLzx8y6XBeulSAKHRMbZormn7aTgDMGoeU+JcY9IWebiGiav9+2uDmw
YK1W4IHtoLf52mLb17VIFwdLL6sQ0iYzfyKV5hzedLILG8rkQcHM4NVqg3U/wA8fC//n7UFsXCdr
NgzYHkgcAhqt+IFPvLoooZV1tpqHZXkh9XBgAz8aU69Zn62RXBpStj6tcp8AEAqitogVaJiTusB3
YzmgnrOSbXloN0cMcb0cIy0btLKu5LTWq0H3wr5zdFCojclyseURuqPC+5a+ANznEk/TEapiwUcn
B2+7903QNlym3e1F2ZirKzvKXKHpM6iGHnYcbwp5+drqKO3evnYQUa/yaGiVXkkzlauxTtkMFBRE
ZwKrxU7xoya1wr43I0D8Qrt7PwPItTnlREb1MCnqBry4RfGlcx+DZNdnh9qJb8/aBgfR+k5AzWoF
EoCTQfEAwXvHaK0MHJ0muP479LBWexNSF6L5LOlXClbyov6UNPL9ng2zCCZXDi5gFpU9WgD0g/Ru
k57RPVq9yvz/+PnVWS4OtsUaqqANCjCpFn3ErLUhVnNCr6utHJ1XA1DOgN41iiDowKGIprky9viB
sC9Ghv7mXRLdXqLNPeqiVQJNjagpqMhpRDFFXjKwgZaV8WKSILsD42F/Z9Z/USSFL1xYUg5nm3I0
qq6CJH4Heq2obDSRzOYWxUHjgtIC/Bzqm8gGDePgTqBo7b4b8sAajS9vTRSejEhAQ7/wLa3lPHU8
cwqQhct0fBWC7wo7uIfnawLLrVFcmlHOAVFNjljGlZOcWK8jcz7Ow9/sDgCUDNySCF5BFnjtvgl1
+26oBTun/H7ujvJw26O2TjIIvfugvgOdEebq+vP9YOec2y7wu3Tlc7TiLg/inJ94xu5MW3Mbb67K
H2Mqa79j8CaoOQVKdSl2Wep+gdRHOE7Oz9tj2loVpNShbWwiWKbq6QyGApOXFGZGcfqZG5rdvv11
zBcAt4ArqRUqP21s9DYDjTx7cT8+kvcrA6zktX++r1xelhQ13l1AVDviJaDdAcwcEWgLNKfi1lJc
WlHejhAX9FvHwChc/mlPsi8e1RjYciyw30LgFXUnwPwVx2IGG8eeY2tQC/3eHfi+k+pFGPIuD8gu
I7kuybK1LCCwcZHJQVoNkdK1I0910Ng0wT5BuBZ+GPCUvO1UW+OB2he+DNoiKEAr4zEqo3QY2hPO
Upy88dEHBzy6SYKY/bhtZ2thcCiugfh6qagoHndYSmewWtjxqzz0huxokebRd3VUuZvzBTVpiDGv
OQpV3YqAfaeTLeareShGP2SDp5mwbQPQoAMPAY4ulaaWB2OFFmwJfrQu2/kQGc919Mhb4SQSFCvL
1/qIUIFCC/NzOvsSZ1dH4nxKwsF5HqYsBgmBZizblhDrQQsGwbGK6Ul70+99MSPeg1oOrcIxLMDY
ID3N9a4zY1378OKURepTmEkn1B2AfWoB7eZ9f/DlP7e9bPVWNWSBqChqtCsX2xsUTgMBQUsuYg1g
Q2Ef3WnvmA/oZPMGvPijpNPc9hsyNwgmLuwptxhPQDMNRor0PCNQrgFUsbs9umLrkO1LkKXFDDA/
/hcZhiuj6pb12izPAMU822XUlDHRaalvbVUKwvyVdcdDhlc5ckywf9kmh9JAEDyycY7r9j7zdTLW
OiOrz1yEr6Mxe3kJDojz0n4aaQexpzs66x7/W3sVaUSgk9HD7iMSuDZiB5acCorHJfdexfgyO8fb
7rY5iICisxQ5Bmh7KI49BLbFA0hSnQebPQ1yvltxliP0T26b2Wi9QgoDGskr8zueZ54yWWS2Wh+y
l7DTkB5q0skpbZO9TYrz4spontdqnhPxcQgh5RENyRR75fsZ1a5/g3KzehZzc+622ZkEe9+4n0dd
gXfrJrocpLKXMsdlQWevDUXTfc5fiVPv6eLFUCgJHUNz8G05hm8aeGzAvxEiKk/CQTa0mRKKMF0c
l+KO3t1esC2/AEEjZDTBXfMW0rbetj5yW+m5NqvnSXqPxJqeezRL3DazOQq8BEDCZSDLpXIBtgvC
chOgQ4hPzP2+yAn9ZXUu0700tw5V0KStstbeCrhQVh6CJhLkCYilOwchGzcPdXMXlFmYguEsc6fY
5R8HVxdnbd0Zl0YVbyDCqoQlzOzsr9RZdQb432ubJVFm6Hxha7GQ6VoHiGMCAOPrQ6Kvkhp8JgD2
TD5/zAhKZgFnEQuG7+9frQs7gVKpRjP/Mtgjeswg5RKn0owzHfXD5nW0qsEjlW6CL+3tShGZWP2S
naXh3TdL8zGp/Kd6IKExpmcwBHyCJC6wot65KIaY5O3u9gg3ZxKZbwQv2FQA7V3PpOGPc2IUybpm
2QfUHs9QWD4kvv03FxS4OumKQkSBRT0O0f0sgYGdIJbczChz/ZLiJ210icmNwcCrQXoAzBdK5urd
wfN0dKyuRFeFBflSl9wt/XSAnLzmqNjwc5jxoIaNcA+kocrmSsGAVdkW5oxJimK2BHuQF6XkOR1+
vHtxwKYCiiBo40ENXUUYjE02MS6gmGZ1+V062gdhupHVe5oqy8aZhKAbGAAQkEDNwVV8oDIdcDqA
U+NM/GOaHXSl+c1V+fN5lRLQymQurBnPr4aAdW4W4HP8Plqm5nrQWVGuhxr41pQV0Mnr3R6RSRAS
JMDmWhcDbWUmwc4PmlIoXgAqofaLkw58ahJZ13M+fAlIuW/HJCqdJs7dJRzBrWgWH02rDR32fNsX
Nq7aK7tK3JLyYHJdgUVy0UiX8Qz8c58TflcvoLPLdNfHlkfYGByYF+Dpb16Y8ygX0o4TeUK559+y
qqOeTZ/fPx4AXNFhhT/RSK1sokF4k+U5UG8zxddu6HYGAG/BN+DKY1Jqmmw39itFO9r6YkYejqr7
taUdBza8TaEAiSjfh9xXslsGdNgtf1FCXg9RD6BPMAmgv+76NHVSB7l4jlRGNfe7YjGPA8A0Qevu
bs/d7zy08ma6sqPctLUnhoanNlCnM3lMiBtB230vjf7A2hcQzBxss4ycZIhGNHih7HTs/SaSXNcG
sJ4Lt36Fcm6IHEpaIAPE7Sjs0BE8qgpUzOV9sXwJkiksDPBNLS+3h76O7IZNFTuW92YFyBUCG+r1
yBR8SP08koN4HDrr4PLp7AlNonBjK1BEGSAcwuH4VghwqvNW1A3ap+FhcdH0ca97AGssqEMa2twe
bREgmGGPADGHnvj5F3MGWANgauCAxcvn2ivnwm4mZHnSs1mDizGeIbhixkHxqZ0O018AvVAM+GNr
HezFG7GZAqgT2hCLS+Zdat/T8qMjNZnujZMQJpBOhbQSggm1NiQtlB6ywMUzdLo3831ZPIJV3Xmi
uiLU5rpc2FGmjQxm6iRrmdMOnpcGogffbi+LbhzKVEF4nINTDd/v2I5ax86LQPs7/gzeT6m09nzg
/xVahqKWcjO2pCOQnqrwsvFoevTn5J9GOp/Z6IhwmoVzl4MbUHMZbw0NTxzoOOKKxGIpJiej9hsq
EcAGbp1+8OcgjTOcWSvpbRvl4xLsg6ngv27P50YEQHGfBJD6BXfUm2ip6x2rhyYMjEKirum+obT4
LUk1d8mmESSQkMpHzI4/rv27N6H/AkrY9Gz030RAwlx+BtuSZvq2PA+URGtfGpJfuLaujbi1FF4/
43mT5H0o3SbUvZ821wcP2pWaCmGyGsTUPu0JAIbZmYdU3rPg3mlRafny/rgSWRaADUFqDbCI+rag
HG0ZPK/xtjBe8+6Ute9vOEIy4I8BlVgVh40zLUaF9IP3g9FdWkV2AZqb0Coj6ca3vWtzTXB4otCO
EYGv43pNhqLsg0GkeFGTE9n5vuZNseVX6AfH+Y7619vil4DyxFC3PnlqPRDjzA36YcBK9DBMia5t
aisaurCkVr4gVW6LlKOCv7bsLf3zWIkIYrdh6b4f/UnR2AyyO1S+oNmmhgezkXjjjKvAT6H/BDZ/
/z5bzFoTF28FBBdW1NuzcstgqNa8DfXLV8seP/DBPVqO+zEt/CNizygoftz2hK2l8lBMWpNQPp5M
yu5sLdF2s7cKwIhDlYkwtSLb0czd1iKhiw6ZQxtVkTei5d7CCwC9gH+whiU0jQ+ViXiK9qFv7m4P
ZssQqgioi/zWRFRjg5GUUy45DCVuc0p4moSZQw7grY1TvvxFYQzX9prqgFNAPEQ5PNPAG8F8gLZR
bloRpODo++lb1zLrHwPraC+ijwDtC+5ooLl9csEPDdbn8S+OAVgAo5YDtDlUCpSM0NKkCeGpg87X
HATaRh1qnGtjPQATAJpvVUJCK68ygtRdhPDHFceezWUosEW5RSOajj+7/r/bS7/1lAWocn0ZwZ1R
QVY2aLXkxZB4qCMmY/Lgd/yn2w5RBp57NDse03Q5j11+ChpnJ/ioe66v31bi+Evb6inklZI5KYft
BeUWWz5UwPlNxr0g0652X9uORfakOSk2TnCYRAp5bXVbM7DXzlEiBxKkJVKvLQNH/nyQRh7dntGN
kwF8j/ANpN0xp+pm6uspkEHSoVOPuhGCntCZ3LgMdPXSTTNo1lhFNxHtqDlk1AQlM4oFaS7bO5mD
Gfl+csycQBNnb80XqhfIuK+amxDKvZ4vADQ8TlamT5se+xS08pooZ+Pkxl0HDPTvxNObZ0nVjk0P
r0RBpKgitz0k4xE8YaPnhxzEMZVLNauzEfT4SArifY73HBqhla1rV21v/D/Srmw5Ul3ZfhERjAJe
gZo8lMt2u+3uF6InM0mAAAnE199Fn3N3V2FuEbvv7of94IhKNKVSmSvXakurwHO1ClVeoKIN7hVz
76bJvnE317fC4uFCr8jUkY6y3Ad6zKqLG577vDjpVRJokCJLqR+k0oBb6gMTTPu+gIjKL+asPY9+
N7vPjxZKw1Oyw0dNdX6skZR009ZEDyGwZu4tQE80SJvGvu3oMARI97CIWLWHclRVhTHyi5CxEEUg
nV7deISBeI6Ud3HW5E3QpW7+BEqSFs3OxN/wyvuVuqq+Eb09bGrErysB49LGnqDeE9savOw8YihN
TzheWxe49YpPla2AZbJxTVRrQKal/AkaxP4xNA8aSFHVCixfxYkTfwgqPTu0PLtz8ZKsIA0s98iI
3jV9GQ3Q5DCSaqs59NBCxe36Hlk6YEBRISk+UcuhX+3ygJGSJxJ0PAysBd2uT7V9+hcFQDAB/7Fg
Xlpwh1qMwoUFWgWtfivWpGuWFgwREMJJD//hVXT5+1bDLYrjxk6CjTcN/eSBDiIxf/zFNOH5YANV
Du6MOS9WbZgFs7yYnRw5kfBEdA3nsuSIQOr9j4HZnZtx20rrAgaAQtkKKja9ggQHTss76jY3faOz
QDEtja4Pa6lCjOwCmiAnxSYU6Wb+aAAGmXu5T8E9W4VW7ocJAd9U8cvJyqBzb6DZ7MsHQujW5T8z
QH2um19aunPrs80nqCwdJ3bRcFbfxY2/YVay9do1sMUUC899EaiuUcVAkhcKbtNXnAVkwD16kD5I
GHIobQBKoz00TA9xysETQs1Dj7xAMVW+be9mNOVrqcxbb8jvK5H8uj7apbDK8yaM9NQYCtd4+R0d
5IwFK0psVI4mYdtv6o2WdPUGXGgiSBOrWjnaC7MLpv+JTxbQKdxv07ycjVsrmdW1flWizFuGwO6F
mftkyE//elBw78h4TOLNcNyz0+3rJRvUgAu0zQE4Ak4v6Aj0aKGRHUBn8rqtBV91YWs2IGguOyyO
veJksK3tB4UZXv/9hTOIYYBlY8qxQu1vFotaAo12zoBWwdx6ygxnE9d3HX3n9F6wrxDaXLFmLISf
5+bmsUAsGoCkY5jzzEcDSpn8YIDMNaX3jg4B6+E+U1BS+VZ7IlDquUue1DBEJWR9+28yfi/JVvPf
r49/cX7/jH+epLOENUq0+tLTILfjoyEP139+ZXp/+6Kz/WhbUPxptIKCUkQL/fGx86DI9CirpyT+
TPWv140t0AMhYjwbzGyzuKXRSuJnsJahj3x8a5LbWn3VtV+1d9vGXaDFt7Rqg7gzwyp/oN0B5Zmg
tFfi/aUzeP4V05SfjZkbCF9wtdOT1j6LOqBJMK5RZyy4FQx0SgmRqeTsTtN+ZkK5BBK1LVatcMTG
GbWto9N94ZsPQO/tr0/q8mj+mJodEAGJK0dnMKXTW5a3oYL8yRpN0EKEjGQDYJKoX6HgPE9uAkJW
Z6UDb117UDMjX/3ei9QdDdvky/XBLO12xOH4QRsNd2glu5y3YnBxoXm4+mi+rSGOtbn+80vLcv7z
M8eY2l3XmBbGwfN9RiPdA+MpQAe761aWVgRwIVzf+tR1Na9gYlP4ndWZxalOI50e+gZKzyv355qJ
2f6ifjvWVQUTVWZHNLmvplj+LwRQkWNCgwIQ5OiI0ufdbzonyu4NFw+GIHPvEvoXV8eEqcLNi8cQ
Uj+Xi615uUAbqkKwXYtgOILOZuUhuThLeDMA+4hX5IcGSFu0ucP1Hs+GhEFPSQ+pvLPJijdZCtcQ
I6ItEc9uVALngre6YUpVJpiluvbuhJEdKh3Ya2cMa0gHII8WmlyD5m5iBDkvnxtShib0Ja9vuaWN
DXoASCmB4ZDg/FxOJbf7qu57RqG5IPQtBNKcDRQM2L5gUEHriCyf/8Ieom4AMfE8AVXHpT1p+6Xd
1JSdMsyoQmZmJ9M3FKquWzGWbicADf4xMw37zI1ObRqWP4BaIe/du56RwEvYkRbpprTd2xR0Lnpa
RCXSQ6k73li1eZAl2Opt+c3p8i+dSY8iqze1Re4J9z6tfNvkimYRLDp30K2NRjRQdM6zvVOKzNRV
TE/I+v4gvOsQuaLzVUCj5CYpwPkhC7sIuK6gqWPkd6TlO/Bhy5Xdt7jwZ18xu8sMPR5N6CbCYSqo
+34e9QranW3Q2i9/NVxs76kRFqs+O6wprufa4g49WSq/17Ryp1NjZ6W4tPOyhrhmeiSD/dS46qFg
5QtRa4HK8kD/sT9H3NFUgbslgX1/eLaGp8QK9AYKJis7bsljoLCGW86dztLcdWcV47yzixKj5KHV
HUv0M+vZ9vpcrhmZOe/WhiSjTrPyJJ3vZbfX5I/RXHGtSxf2xOGKOjFgLR/qrLxVvpskhJ1MlNt1
fqc0P9TJsNfoDW/IyniWoIqAkv6xNrtWwaQ22Lx02clNv6K0g3apNESSPJAWus3zNEwa0AuzG9u+
R3PtyootuYhz29ali6i5XevMhO1cOAGzn6WfhiCYDQgOX5u/oDa3cqksJfAuRjs7ci5yAHraeOwE
BeDt0IK0U382hnIjxKM3tYjzjWFDzVGsSdsubRuHmP5ELaSjPXmWU5FNlbh07JCzQVOHZ90o+s0Q
a1DdpY2DhD/2DDI3E2PH5XT2tdvWKoHH5WPzPDr+LSuNm04nqGYN7iGL17AUi3vn3OA06jMX34K1
uepBDH4SzTbjAQhjRytqvV1WgAw1kOYjJftuDQ86jWLuu6ereip3oh9+XoC2yCh68AgAbK2Fxa4y
N9cP+OLPA2swXU+G+aEVx6d20poEbUUV2MBYfc/b/XUDS1thQmb+Tk0h2T9bJUo6vxszYBql8ySr
g9Y+xflKRLE0ht9eEISOBhIkkz8+W5eu6obcsyBwYZa3TL662UoEu3RuEahMd8lvJcxZpB8PmVml
EkMoQSZWeU5UC+0RCRp0O4wnq5EbNrKn67P2u4VjvuznNmd+KqdgneMZYLMgct/SsgjBwrNLJl3h
ttgUoOBNkOUWjEbocNpWPN3GJIuQEkYiGG8drzxxOoYZ/uZ11R3r0jtQkBxKp44wmjDt0p+5XWwy
U9x2oEnTGI880UFG3r+1YvfAbbLR2RhdH9PiTrDgDQhe1uiLmS0TUNoj+HanlkJ5ENXGrXbs33NR
gzkC2VU8W+ARgBi63AmIYHPHy2p094oIGR6NrJyWRRdwZmBeOjXReZVIQHRPxPECxzooENA6Hd0S
7ZG6m7Z97LQfDcjNdG9t9hY34Z+hzbN/FjSX0EQABLLQwIHPg8b9lAynuj3FVRfSNdbRxSN1Zm22
/VjcEzMxgUJnnXzuUhXJolh78iymWM4nc3YfkgHARJ+hmBmTYl+2JJCNExSkCbLMPhBw6vFyfAP8
4cU2+TZn3iN10GnkWGE6gDuwJ5+v78+1MU9/P3MjskC9yJtqq24G1soOdaVx5T5ePAFnszr9/cxC
NcQS3Rg41EbbByrej92TtQbuXtsns1NGOi0zXYGVyysZxvYnBaK6hB5UIbdF9cPwV2KatUmb3fRt
0Tm1G+NAaOLWgkpGzlcScUulQJxpvLrBB/O76n05aUkOWt8RyuKnBDr2snmL809IJujxcTAeS3n0
nCdtbANevMj6lVEe0GpjQx3btrqAyl1F34zqezdAtnultGxMM/nBRZ992MzZZMplCVf4sIIcZZVH
HiDzSXPS1cFsVVRbALVXJ2F+H+ufevlN8m0av+ftoZRfru/b/+Mc/e8MgdDxcobQ+V8aGYXXo6MR
co0cB8D7gswotw7ikrHTgxZcPYndRNrQ7cauDW18Lnin90as34DX6ef1D1qcGAhaOQDnobo/f5lI
BRWzWqGRuFUisLoDWg32PdThWmfl4l88T2eGprNwdp7GXtijMaAhxzbVTYm6dFs2t2JVImDpSAEr
iQ5ykJABnDM7tkOuxWlKcf8rxwnRWdeSPqydJICYEygtkx2N1xqkF/fWucnZKR5VmjRjA29PWxlm
Yut7XwfkoTv/scj0cNDRp1Gk0dC+DdkW3UKhqQ0b0h/bCuG2vybBsPiMgLiXA2pl4Kw+oCgMX7No
PfUkleOrqnfQsgxYvxf1gyOzQNbf7O5tKE7XN9GSYzm3OZsBYqbUkJNjcfxsXwfpmO6vG1hc1bNB
zTxXWbWxMRYYlNPXG7R7hWX9xSdaMLZdZNjPItldt7f0XEEICXJ5C8XEDwylXSvywVXYRU2d7SQf
oj52UKDp78nUNlKYK8Nbnr9/zM0jFcuUubBN7CBwjdXAlsuV4SydPRfE7jjfQAuBH+Ty7JUFGP9d
HU7HBL7XkTsHXcBZub0+Z8vn4MzKLETAXraFAK7hVEtUP9STTW5LVuzAQDM0z6V8svOH2LyD/Gng
1p9qcNjG7dPQbRk7XP+Qxc1y9h3TbJ95GnBhmFrc4TvkeMc++3ko20C3No13R9y1Ma/N7MzdtEI3
+zyHrTT9ptFH6fyE/8yyt0LVUAf8zJ1Tp3Yk/+rxnXTrYGq8tdeYERcDXShrYYWR7AbofjbxY1eO
WgVypJNVPurdi67aMO/2ee4EoBIO/RiCcq4dEPKYr53LJWALHvVToxMAJRbqz5dz7Y31mIHIDg1I
tOebzja8p06qr7lTswCt9b8I4XSjp0a8dUiXAyidv2fKbJ5FVn7v83YtibK49NjlqCpMCshzhIvb
D6BVnJrWGrvZ8EQ/pRC21PAKy5piS5siEnLt9bdAom1gCv7YnB0ueOHGr1006AG+eQTQaSMLc0PL
ZuPpaqt1MrJZ/tCy9tuQx3u9yiK4yqjusjtpmdFf7PyzT5mtBvGkWfbTS8BWbgBy7TCbtP6agGR0
03t7vX69bm9x95/Zm500Q5OlJk24Sb2F30d/OdRz3pVLv103s7aqs0PmybTXczHFrc2+tPyIis91
Bw8W8zDRUWjDXrtucIoG59Hi+ZLO7jOn5B2Y/eGPs6R8jnn5kw3DIY2roFQg/bVrOxSl3KBwsnIP
LNpFEly30O2L8GWWvPA0q6cQNEH+KBX3Bm3vSr3+AoGDDaPFra6Vh6wYI1f+Rb+ijye+aSG3BBmQ
OaqqcoG7NEr0F5t+sc/G6sCB2euAlakdZ2VmF3fMmalpqc98c5UaVWynOCwWVRtpaE/GKCKZsxWw
0bRAHxYQ3Syuo6PT80MdiQ1dZnMdZoqyC9rs1gSUgm2aNZTP4r19Zma2T0olzFrzYcaMu2+FZr/n
lbsykuUt8WckU6RyPmFWErN+hEcD1eJ9aqV3Zi1ooClHAmCHBkHavI6F2lQKsqHXD8HS4DA2NDeZ
YLEC6u7ScgJ2T9m3kAlymiKEaEcQ85WwZMmCb0+pH4BjoXo7c1d9LXJD2gD8uuWhO9b5//PnZ97J
b7QcyQn8vMa+quxbvAbqWfz8iWwTOAw8NubF0a7X8PkjIOVoBD9mSfOII7QSXywdF9T6/zExGwL6
2qglDAC8bS/KnJDJMF2bpaUNdm7iwzJXXSYcgaiti299sHq5tYQ6t3pgSoSGXfzCNfqgJU14fXct
nVBIXU5FWFAtguLvcndVyZg0ZToin5QhKzd2G8sSn22aHAFuXpnEj6aQKwcmDt0TgJTh36WpElod
II6GKh22IHCP2VeOSKSN3ceq8kh0fVgLsdiUmEeYbVngkTXnVXstY6OfT1pK4NsOx/En4A/BqPJA
q3Zt/6obNY4Rcj0k2+Ta2kt0caDgSyQIBP1JvedyoK7oRtOOawgrkR79o8Axh3pfWztEaI0REPDZ
rFn8uD8xWhTroWcHQKA5rx0NPfDStYlHPe+1F5BCQwm3QKJnJXWwOK6JI91zAV1FJ8/luOJ+jDkk
I0B2pqBeKpxmQw37hgr/zlRrxGofjwNGdGZrduII0UbfaXAXFm4ObnzttmBmJJW/rZs4yhjb6B1/
bJhcafNcHCLu3mnHQLNovm3GgtQETA9okBR21JQD+lWTPvCz7qbg0O+7vkmXVg16acQBDBjZ93nO
Z4yH2qlK8OaY9U9fAcWJk+5qK7HMR+8IyiSkH36TIOofelPMJjZ42iKx5KhxQFKLo/DG1/igloyY
E6x+krLAHpzdjq4pVG93CJgq7xmdFoHD1jgHlubq3MIsYOl7p4jdiatkBC1OWaF6j+gvi63Nv18S
SJQBvEvAP/xBgi0xY7RDCFQOx/iGa4eSBEO/4nEXXdO5jWkPnoUSIOdK9KZDVKuqPBh8SEx8Zo2K
SL6LRR/05mPcHdXQBob96frgpjm6jMYQQZwNbrZKoHU06GjhWZJbzaZmdpDqX1I0nNZjgTKmBAHB
2r5YXrU/0zlbNa0zkkY6sFhnzifBmh2XNMpBkbZykhZyHpdDm11jqdsC561giLEdTz7peRn61d4w
39P0e0OLiNPb3v6MBsLAtm4YKLltIUNLHNz0+focLzmQszme41gqSMJBBg3lCldv0kDvnSezFDdF
Q7eCm4frtlbW05/dMxlPPB+1dWT5/aOh7pDe9/UiiJHzJOMXd639dW3f+ublvs1amdiVg+ff6D8U
2S/dbNBQhA1b/xBQEItLcICUE7b/h9E/Xh/oqunZzZNB3sQ0+2lWeaRXr8BKZ/Wv3j9JDzd6/MUa
76G8EZCe/v/cwRwuYaBVqEg1DNnvNkw+1sZhECtjmw7dlUM577bj2f8eSkRFnwvbPCRNus9TaGgL
GglXWzkpy576nxPpz5zP6A9WbHuYSWm8g7c7UPLt+lotXdznB2DmZLxUc3K/gQfVLBKkGpiROhDV
yqwDDUV622reUdjdqRd/gdOcXAAe0EjBYXxzwN7QVLnGKKITy0t3hZEGo8F2rZRhX1bhWG8L84Ym
WdSxbW7dev1KZWtxGcEQYIKBAtn+ObJ5NIzWGRgckK8fhzgicRFW6plonxSAoddneNnUVN5zph7K
OVSvTPJayhovhR7EcWbYVVGV7FISOWs1jEX/AgbL/xqa+zLbzfQhn5ABMQhdjM91JYMJgMiSO9N+
d6un68NaqJhgAc/MzdwZd1heOOWkd+k/0xK4NlZBovyF1De69bN171m+7/nKs37RXZ/ZnPm0pEK/
f4WsGUho3R337kzuBG137/grceXisTuzM3Ngykr1FHrCqGI7yAB+5sPP65O3tlST/bOYws7xNuYm
xtEMzUbUZmBxd+NKP1KglWnMKkob1LSv21y83M/GNP39zGaifK8soTR+csg+hU46DZkVXTexuidm
7qrkttAzhnlzxvGh9LIoKZ3H1spuQCIYMbwla13foQS+Nwa1YnvRkYE6CRX0CXgzf1OVaJPVwb0I
R1a2oVveJcAFQSgmfY5zufXi79W/l4jC/kf5DlzIKAGjce5yPoF/NlOglzLwZhjbivnfepZHyNP9
uj6n01b4cOGgVjC1wUJhaV6EAimfLb0Snormddj732p3Bfq1ZmA2jtqo5EgSXJqdxl6HHsrnJPl+
fQyL2/1sDNMnnG09T8v7lpUw4TgqsLInb/R2ieRB1T0a+Wd7WIsvF93Emb3ZVs8Ld0zaCnPGTWSX
PqW9FvT+dl1gfXHqkIoDlTNBLWieOUhj2WX1ABaIXISQV4q93fV5WzyyZ78/c3ea3uUKepUARHlh
0j9BlWot4l8aAbIuU4Ax8SHMGaDaFAyZvnIxgoxsKhRY9Db692M4tzAbg1CaSAvl4VYCa4WPgdhW
vUNZ87qVpUsWbas6emM8f0KMX+6wUdRu3pUaLllwfZiN2Kj+i5a0wWhbYdGuBPLLk/bH2PQxZ9u5
wqs9N1sYQxv+tskeNG9NcnDRAtIAaMVF5uYDYLzjtd9QjyDsy/2ACaD8muD6hK1ZmC1LndGO8cHJ
Tp/88SV3P1//9aUDCAwAyF1RPPdBcnA5Q7ELTtQEmNhTG1TaXvUhCqrDWg/CklcBTaSJjAzqLx/y
4KMtCaTlwVuVsV81g3PMshB0i0GBE18mgZWvwDUW95iHEhMyDWgnm592nyd95vawp7CxYv61Nuww
994qw94p8uX6BC4uD9Ljk8zhVI2ZBVcVANHOUCINxI23Dnifn9d/fnF90GaN9Ds0XCAccbk+PLY0
Sgv8POmdjdYN0Wi7IDfPQt6vWFpaJLAmIMY3JxreeZjPUbU2hY6IwJRO2PZ5mGv3ZXVbN/1UhDym
afEXGxvSUGjn1m3oVMxpNYTyJAfhJXJbZSQDqofXZ85cHBDSc7+FHSaZncup8ysax6zKi1OuhI72
AoqqdTIiT2w5qG0O/RjVGZjmUHp9NQBq/ypL8BKkTsw3dIS4NkvkGELu3tj1bd5vNJCvBejDrcE9
ovqHjNR9MCbogY1946ddqQqNcnUdgRwZXUSaP6BUbOkR1YT3RdbxuLLDZ/eNjRQ8suD4H1LwLgDM
My/Ke6uLNSb6o+BZWOrHxv5qj3xlBmeB2m8jyNUi+z1pkEKf6HICPYAcBM0rdcwbrcbNBsFs1egN
BdrC7G/SrtJeC9tOnizC+K0NSpa1QHjpbKH6SyYliwmmPYsO6rwTDgEJ8UlLIZWiQ38Np2CtDDib
Sgtsavq5kdlUVgPV+EixTeD/eJEHHhLGvfUXF9G5kdlFpNwmAx8GjGhB6W2Htc7ZxYnCexKAQLwp
PxRGrNIHm3/aFKANIe2Nzh0ImIxavhJ/Lvki2wOV1iRP5iIbfbkfbNXYCeCT6DvV8xudagGT5QaN
UsFY2yu+YXFRQNiFJizUZsEjdWnK9dqkd1InP+l2rfYDoRWYeGM30N0621/3E7/Ta/O4HfBGnCXw
TxMwJ1/asqhLCqrZ6AHt0IbkjDjnbHCtB8cuoSmRer0XeFY5AGUYi007xkggD633hqn+oquuDHVp
V1EL9qWDq0kbe0eOge7UFrLAfnPEndtElq6B8qdr+jeaQTw2axp1g17uJkhQPf4RK13GoLZq7AdO
uy+6VOmtP0gWIbFjbzyaoV/TFt69h0JUOKaee2KIakKiqjfwZQxPjV6OO8cSb0hAfVO6Kp6MBL2e
OcBUt8ojxaZD+xHon/C4U8V3XfFk1435RMoDHFupRiT4zOFZpk0ONWNh3g2uEwednjkB9IqOoAEn
+75ynaDrK5x9yrKgk/SL7quvKYheQmBIxm1afGbDJ298rICRBNvKDpRrals0AtIv5Rikcd5HPTBa
kDltJWibVFglThhX0AhzDW9X+4xFvEWvp1VZ6My2kfSsLFqFrdl5Nx7AbiFHHW6b1xX/GwcADACg
g+g9/8i5Iyo6ikLiyTuC58NsWDjar5VccdhLIcm5kemyOo9EBTVbmqQ5gON6CK3kzyb1NyODsEyf
bLHiK+dnAYY9ab5BwdYEyhPdVDN7tMNYO9rlp9zsZFBmcX/yU606VMSPbyts6tBI1bBxNdO/NYSe
PrcctbSw1of+Hv24ZGvxnN4MSBHsuoRaK9mhpeONUjXBSwyZvQ/Hm1jovVE+z0+DP4ZUr6JMR0NR
8bJysjGn84PtI2+IZjXIKn5gX6BlXOd2gwdNZhM6NZT1nxAa/qDeWAVNZ5OHhAm5M3DD3BFSOiu3
52yM0+0JfW1En4A7gU5m3v6Dw9d6cZ90R0HKvXDVc+O7YQ/apZWlXvL9wHJN40SKFo/Ay51VU6+w
u47Qk6Fe0ZUXr0ziUhR19vNz6C41UHYZU/y8ym74cAOYsOtsZb2xsh9l9hfbwgNI30H7LVZt/hhp
h0oHjRK68SmJT4mb3BNQawu6htFausdQAQcaDMBnnPrZZSzyKjGE36Ele8LNl+gltqO0craaWLla
fpdn5zvw3NLsFBLoO6PuKWCJJA+56PVAaOYhhv6qo7IQiOioaGngt/3ecsdN73fH1LReSTqElqr3
HWWR1ptR36/d5LO9+TvmAevC1EKICBIx+OWeSU29jfu4p6fG/WHbX33xy1nTa1pyeOcmZmFVaRmK
17miYO7/1rXPif9g1tu4eErA2nf9mK8NZjbJFOShqckxGMdWgc8O3TB1L6+c5uU9gwmbIh+0/8yC
hHbMwN5atmCLQdo8HmToIsOTuQfUJVcszaLu/67NH0uzqFsjepPFFSyhoUQPQVjShHk2WjdmnGfb
2ML9lFVQuk1q3I66QrX1+mwurBugzgi6wSODhOl8oOCkqkEFzqZXEyDeDvPuxjg/xKWz5zl5LW1t
c93eAnMUiL2QDQZJFXgp4Ckv92JsgWTWl8kAhBnk44rhlqSvmmts8/YIMIwWs02bvnG/CVz+3tt9
mOk3dfPDs57xYggwjWh3zh4Mb43S8KPfQyQIQRo8hafX8LzuBFk9LU2SWB1L41UW9YbwN5VZAI79
Glv7pvafrk/Dx2nHdE/vORc34sTxfDkLAyeFptm6OtbZU8++c/aFgnebGUWkG9+um/q4wS5MObN3
MQizm4qoUR0LFgOBs/XzTQGEsee+iOTEVQTOvusGP95QuOvRL44MEzg/UG69HJtBNTOFwsR4ZNY2
l1G6cmss/jwCXTDEom73IbtUU2Up5dDx2CQ0qox3K36+/v0LVXIMwJt4nFCCRLpitjgUkm/IyWrq
KIYHu4PmjnnQ1GvjHYtu29onZv+i/aNyuhXHtjiwP2Z/13DOYsZ6BCqgLvLxCJwb8Z/Sv8DTgRAb
kCwgFAHmg3jf5cLIzKFpnQO9X3RNaPPbLJtaFXda83llAn/f3JcX4aWlmY8mRIk0K3I0yJRoUrZQ
/986vf7dShrvhUEBFPwFFXlrPDc/MFrbh8ImdSRAMvi1jMfmu+tyNBk7+Dx9cNtth2Y39J1Yasv0
9jNeis4RWC0wIGQF2QDW7r4kcfKzEK4jwmx04h+jrysQMQ/t1qNcvFmZ+ykXlRnWLSl3iWPLT8wY
8mGT5H720FSm+Z71iWz3BM+BWzSf8BdNNjysBYHuXx97dxmrhyfOWINskNY9pp72OXUL/xFaGmzj
00rfUTUgOZSURXrsE9LsUPF1igCaCtbGZWA8CmXmyYNsC5BRk1TDE1MAvUjNJAkkoLg7SxbobRAa
5CQS29rWbSxuWTrUh9xw8G7kcryxSZ8c7Ar3QD526U7DhgHpPNrlW1AgbCXlZpR0ZnwyENWjrII+
JNNWiHq7tg1NK0v8QDi699aXTHtI80bxwOkd+b33enqjj1uvEe+x33yzgbzuM20/5lbkgunlKc1J
c9vq8jHVOntXDlwcclINm7QC9AnNKTpeclyFsra70AWl0kMs6+YoUAz84piZ9rNCG8s2G3L5bPua
djv6fAyV1blfOZnKM1nHHpxGNbuCqBwrbIwqNJSTfm2E4T1WuB9BeZX9HMG2uW1H5A09YmdbVvN2
Y/qpux0zpwp9N+5vUPWBMp/F4n2f+jUesdA0ANwFuMPKHELDKPIDGnYIfqWXYTOY30XllSAdUGM0
Ol4aITDrQq0EWiR80TMjLLSheNI7l72MVeM9FWaV36fgsAoqVJxuSzcxHmRMwcERNww4EIgw1UZS
v3ImxE551A0peOh3Lo2de8NK0L2CNgiQ0SO3oMwWmpWQzkb3vNsFhkPdG+qU1jddWdq70SGO8nOQ
IBA0uR4aVoiNrPRylwkdk90zyGZ4fb5Big5KCqrqtq5myMh0WnEgcWXcaJZodm4C0tosxmtcUwYP
eRvL0Mxzc0dsjqCCec6K3/8YM10e+pnbtGOtdpumyB/Q1rU1/Tee7XxwyMf+j+vuxV240ZDkB9sG
ukLtier90o8huZYMRTlkD4OVkm/ccXMG2SSnvYktInAGkKYSduxtXL0b97hISDD2ph/VhDc3rlH4
wcAKDYLfX5FjDB2okNwPTc5CU3ypbR2Stm63ERka8PuxG08p0/vvXosdY5Js23a9GUIoxQy53tsP
JV5KO6gJD5u8R2NuLlgb8YZW913cWU+oE/GdZo7xVsYQCBnMsT9lQtOiuqWvym+bfeYgM6LZuRtJ
IcHjCproXc5q8V10tNwy4v9QJVT+Eo5cqztmflj5sXWvOJJSje9tTUe0T7oa+43nexxYzoLIZ24V
dG/hpbppiu6dtRbUSRoQF1hKFztJWIMoQGvSkFFsiAG0L8A56HiJxJYM3Dbr3rvMsAM9l/0ubqEM
lBbQVeW0zR6YIeqwbFP+2JdqLX8/2z3/eT9DlRtRKO5d4AQuF1XD+F1fie7I/bQORFXdIhbcliZE
T/TGXeF9mu2g38Ym8RZkGydC5HnU6+eFz0ZU8I8uc6LB0e5BVn2CPiULY88r0GpmbiHB89OstJVw
e+GOx5nVkTFHqwCKLrMr2MgqqjnSSB/g5SrQsqGjrgQj2coBwVTNb18038I3mJAj/FBEMuMEWHk1
pg9mH1kS3JqbMY9Q4M9FdN3Q4mjODE1/P4tY4izXRnhPGJIPsZ0FJVuJXZdCMeToAK9AWQdN/XNG
zTI1FHRKtfSBW+MxVekLFb0Ez3f/Pmb9Y5w6yNia92jpuGvT/lfNh5eVEU7R8WwukWTBTNqTy0FF
83KIEGHKbdAvxkd3rFQWpIT5uxbkAy+OyayAQ/kjIl1L9zJ3VNQKl981jLabvu4hBTrw/Ava9417
SE/HGwoRx3AkdfJSGS6LfIkd0EBodhvHur9vYm/c4oJ4R/cMv+c+bQ9Jl9QNkDoG3RYOl08lHclj
ir6W0GipuutTNJ6aaLyLSOYOEVLaSNWOfjF8UViVx1hJ9xFEpMl73HjVp0RHJHV9cuaoov8cI7xf
bKhf4Ok4z0UVRux0yvTbo+0/69oeEVuQNWUUawWUI6NUe236BC5nJbc6e6r9x6oNJkzAfNCn+6GQ
WHDqJp7eQtSljhB0SDyOQUNQakjvUMffVS5Ld0O8hkheeLKRKbUK9PzEKTVvu2mZ10ogqP6HtCtr
blTX1r+IKkYBrwx27HjoJJ2ku1+o7B4YxCQQQvDr70ffuvfYmDKVfc7w1FVekdCwtNY3pOfcsI9V
lMC+JNLfBpvt3TLfxkn0tDK700t4tvQI5N8mCxsQUlBfvF56VLKiLFUbZ0VtVweScnlgqHCFvdXp
4Vha2R6zoAqclbp7NjhxH7sxUfZoK0drhlrTKr/3p+izP6UDo0kTJDlPQhBV0e5do34eDfnpjhMs
M220gQDhsPGym5+OnZXZglrJ2dY0HzeV15JXNqDx2q88v5cOrstAs/cJo0wZYNuanDv3PYOgUQ6o
6f2vtxTBmmzLYbMHH6J582xgbk0qp0OpQpOeYqmwBVo55WfbAIUjF8QobDwTStE4nGaT5Y5u1WYq
1uOoIIN0Rqj6lV6jKB56XwFk7319zRljKSI0NAGVBdMGfN7ZWVgMqEqnbY3Pkzv2Ix7+9mG01DHU
Suaekprg5lTzNnkZub5mG7R0EUClUUWpBGpuU6XqegXmg6CqE43GSdfYsM16Q38toPf1bOtjsXMZ
EF4E/RYYZJF6E2e4UhOWuht91OI/n/6waLkCSYSC8l/VyOs/RHMGo4+7wTjVeb5Pi2q/VkVeWDmT
udNERIMwMsq11wF0VlIaD7F9Kg+adS7XyNFrPz//iL0i09aAUA8X+zx/QM/z/vwsHBVXf/6U513k
BJUwcw0oP/uE+m8pfkHovV3z3NYXLmXgE7DqscFw4s2x/oDemdpQpORU2zmNIAeg2FBhSmEAB4WA
3mahDUeCp6n+OGxZCmA3+rH1XomAbGyb+BlWnh7IjsaGCrt6yhRNDQUaYR+UlcN3liKx8pB2omCv
WWsAyNns/+/dhd3jAmCvgic6m33qZmOvMNxdYmi8hJIXQDH+uf8BZiGmc+FqcmYfAMKiWU5BwDvZ
9jPdNc3nENgYAXzvsTaB4oFVE0AI19/XKQEKiMxOO3UU/mBZe8AD/v3+CGZLaAphgT8NsBBqb8YN
NGkwKm1wh8I+OYneeS5Xkjc1iXo8wES3Emo2WVMowDiRSEymZ5Mt9fVooB+g9EirBEoMsVt4eWJ2
/6QKCiufHhFOL9CSLcjd48E6O6uFjoY33oYC+B0gjarU78R7on3+CfX3STHlRJOk+nxxpQxFB6sc
+lMkjTCHdF2XhEQ98G6NcDktoYt04O+soWNn4gE+kYPnoE6t4VGvjrw/aVpX7mqYKIdJAx291km+
a9h6wedn7zLcbPZYZYMITBCOscxDRSCQYxya1q/7UW7fhJgzPM5QGEVH8oZ7qXel3emq059EP9mP
k60znEyz97LsowXS0zUb4OPo5n7QhaWO1A4v0MkRHUYIs0TEhqaKLBuJoLLxpP6FNMxLjZWEeWmR
28CsQj4MDXj0pq8XObYZN1oA2E5manvjW9R+klT6dz1cBpjtIjKwzsQa70/qG8zqPXNjamvWh9M3
ni+5yxDTGC+uFRjtDHk+IkT8oEIBTPnljxEKcStn59LCBjQR4sHoJsF4bFbCKlXuRFWHKKPwFHcr
YQizIf9qtqbaFRDEAJEas28e23bX9gkVp6R1N+hleAPeEib5fX9lLTzOgAeB75wzlRmgTDvbNYQ7
DaMamN1li425SUExFCiMJoD0PFILQmpvw5rM2NJCuww5G1mqAO1rxJU4DUejCvvy4f6Q1n5+9nV6
PMSZ7mDi2viJj2eYpX/+94FRnxSPcUYDLXC9xmqn0jXQX7tT7XAvmRoSa4LKS9t9MsoygbrFl5k3
4hsoGsXAdnenJHvVYxLk4keRf/sXo5jabxMAEet4thlHag+mZdHu1HpI032zXqthLQ6CoEGGDhya
ZPNrhvdRCyVxVZwKHSX3HXU3vNz+izFchJjlMF1DbC3rNHHi7V4MD/xzOSrOq6mrh4oF/jthxmdT
VAuVOllDupPLq33N2yNpn4Gp++wYNNhow1QGyTw6ofM7X4L0oJVcylPN92jlo7pz//dvT0T8/l/1
cWTAJgQDrler1g+064BZPJnQ3xLkT4ceSTLuI1OEuZmvNF0Xg9m4Hl1QqlCOmP794vh1YGqbqnEh
T65W7orh6IKlNqipp3LLU9t/MXOTWwbuQyTKoCRfB6sBbnVx1A+n+KM2HhxnZeIWTkZgiwFynox6
sE2c2e/ro1HmtFHkCf2wL4beQVLJqX3IgjyDmQ0Z2cZ9NSl9UUS850b/ev+z3e4eFGS1yZsWDTD0
x2eHmBRNbHZG1506TX/La/UrCDK/jTZaGeTtWXkVZo7jMkkzgt/Td6e+sP+oA1SVUCm6P5JpE15f
yQgBuyPUs8EaR0Hu+jNRjQkO45juFI8/uOFsUPOAskgbQEQl+BeRUO5Aro6ayo3detw6raI5dXei
xvBoMxH7wmJ+0iAVzGW7wkCeo7im02HCKhL0+FUXd8H0BS/WeuRGNTNs2Z7qqq82iNT7asGap16L
7Ue312XYEdU36RkY4MxrnDLeZ8Sq0W1t6MsAI94w0VPXq2syhlVHTC8Sgu/uz8jCfrz6G6dvc/E3
mmOl5aUQ7anJ1ZAm0PvN+3I/QivH1Mr3oajD+/GWvjWYdCjwQAdokhC9jofynyPQpG1PMdMrT4+V
B52JEKTEI89XNYemk2u+sKBuhHr7ZJsL4dfrYE1nlSqr6vak6b/H/neqfLONVzF80SCwW6KevFep
srMaVM/ZL2msvG+XZvYy+LSxLma20RXFTTrWntqyRdNM7z+Y3b9Kqrr+WJIHQ6zxSOfGSH/Xmw2z
Q9R6UVmCXfB1REknbzmjbU+5WrZT+1F7YEYK42MdNYJCdtljnRvZudOhDpE2Vuy7DaBTVqN1Pu4e
a+VLL51PKK0g11bNqbQ429Wc5UUukpGfmh7MiLZWzlTkv2WyhntbWlGXcWa5IhyYUfpS0Xgs2VHr
skDJFT/LE5+Xn9ST/9/5RT6PVGVqIs17SE6c104UNUDmJkr8D8RiWo/SLPl1f4cszhs6A8BYEjz1
5wAyItpRkkHjJ+6yL0M5PNi1DNM2WdGOmiO9/47GQTdguvSBoZuzdNqGG0muG+i5jGIM3b4cw0gD
FiniiuGVyPqDGGAIPzbq/Kso8yIcTHsMgGfRwCWoLY/pGpSLSiQlRad+EjY5/XEQLgIAAzUB2NLN
rwSAhyUfUtqeSsiIoEfiGfFe0ffCer8/2Qu3G5BMeNlAFNpQUYe63jKthRZ4KhBHqO+y+K015crd
tpQjXEWY5QgDiNFZnxcAJcpNDe6XDftukRYA7740Gngi/Rve7h7RR//+yBaOn6u4s7OvKNChLwji
tvUbM2PfaaGB8dDS5yx6+3wkyF5MIrfI626P9Kgs3XY66Cz6AW+PRJ5E+bvFG358vh9o6WNdBJoT
8zo9MqGO2eGu0uGLfViziVr7+dlacNU2ycwI45CAgZiuABZird61uBouhzBbDWh6FIWhTJdCfRpw
t9tVBK4g3RT8bdTLACvFp1q2GeyVqVs4VEAowHZycXLd6n7qVqTA0TtpocNbDGFXmTyc1CkOsQHn
lPtfaSkUxF6sCRIBo6F5exN0+dytNFSmXZce7MR8SKJDY61crmtBZvNYFr0O0+6+PUV8hIvMe2t/
pKBF3R/J0ha6HMlsCxG7BTXfQW6UOLt4QlmQB1N/tYyvphv8d5GmpXmRKzColvI6x3DGJEhtHy/t
1vLj9pjxlVN/aY1fDmma14tAwhiBqVVHtLyj4VGNrWebGv/cH8vCfQz5vP98/+nfL0LIHP7EhoJZ
I3gLxeU/qaH5OkB5a+oci0OxbdQ/UOJHwFl+oXNmJyzHVqLZYO1jYqmBVMYqvD+apTWA8h2Ii0Ai
T+2g69EUFMQbkk75al64z6JBN6ehagU0luEEPC3Znouxeb8fdGkKL4POVnfSZ4mMSmwhLT8AoZIY
AF0clPL1fpSFoYFnZKNKDUwKbCVnqXiTUCeGv2N3SodqfNJHJh/UvHJ2DvSiAuEM/ClzuzV201KS
aiOvAQIClFPM6WxTCRU7adCwPEblibQfjU0em7QP4QLlg3G2ZUQEVnKMkuwYRTJoxpX3zsLBATl2
tBugJo3Lar5qqs4FMDjjzak1Sq+PTdisvelrrN2FmUUQ/A+3ogl61WyM8GRQWcGK5pRo7j6NAZGr
m0MnYdCX72uxmmJMa3D2zIGQwF+QOXgA6Dder1Ez7XlB46w5NUX2ZOWR6ulZA4NQ+mG1E7Sd0tSL
hflaiMZrSOLLgmWb+2tpYTNONQhwEND7Mm+IeSJPomYoXIZmdvbDZd/TvlujW055/M0o/xNiTj/A
AwXiUK3NTlR7QF31mA0ERj0v+ph5NeHPpvkvVgocM6ZPCG0emNpez6qRg1EamyY7pWX9QTr5Krr2
RZFI3+5P3cJmx97D7yMNn4AYs6/XSUtvRk7YSctMvNKORfe1408k/X4/zNIXQnUFaS5QD6gYz45l
4YIdZMcNO0VP3Do6a97CS6PAG29K/wAhuVnyQ9n1+BIMs6WEPXsU4qO1AQtfOY0Xdi+ADADP4VUJ
huS8ogK+eq0OgMWditzat0rrjx28gKhcCbOw1CZNkwmiBUAMXIavPz2g1LRkeayimSZ/14n5PeLu
L945h6JQIm9AXcfT8E/+/S90G3VqU6NpBCCcfQvTSm3uDrIe1JMFXeRg7EYnYLrikdiEPwSN/SEC
FVob1qpvtwtjCosCPGoyGlDQE0bi4r7O5dgzpczVU60F5qvQtvdH9Xeyrvft9e/PblA8LHF/1/h9
yIHmHmSE4UQPG9ugk/kJXoAhLcxt1/Ofelp9w4vmo2nGTa2gSKONpa/kbRSMmrWRg3MaO8VzEx1y
Y+aXLDIeMkc+1cLFXtHbYz4yEahG9wpl568yjn09rreVI0JNZy+0rAGcEqDFxTKMUIfjwPEbHXlr
oEuPt3aKXjp/KxvyQHvLJ4rha1x7pEJscXOuVMDnoBO8bUEqmbS9URrESTnvq7glcTJCe0x4ndDz
SJ1u31etfiylJh7iRNeeYfuZCg/EgursmupPReHNyxBTl3ik20bkOP7ok67OAyV16NGNSBmQ2vnZ
1A1qprwbVnbD7QL5+2dOSvc2OjXzspJidpUNSCg5Dg6YNt/i4P4CgWb7zclO0AICNBE1WXDp7ek6
vViBNqNDMlStdSwdUvgsdUIrG7613egbWh/CwiX1NBYHLEIPtTQ2YBnurcaAciQrd9Cx/ADVwWsl
BzS5iZ4U29lJM3soy2aHnwsqmI2otPIhh4DUbeDQZ4QeUunQLhgkHuCNE59VzukedEL4wuTmb31w
HuNKR4dbb750dXwocveJVU38KKvm2CUVqsYpC0kF3kiWbjNj6P7EBgOiPcraoIEhtVfbECouo34r
a+e9zHgGOJE8JbLsPaq1oaLlj/qUfKQGM7w+gXVu547tjqXwGit6U/eEk/ehhKV4kFIa6Lbyx6kz
X4Ke46QlaDsV7C8V5tkC0jNQMko9OqR8E6FezLwoyb9LhxxEyd9Tyw360tmZNTtbWnu0siwwjOSZ
82QnI3VncvcxgoB+mrV7CBW/g2O9S0zyAP4QJHq7YGzHgPb5RiP6sZDtQ1axr3bU7EYrPoxJvqlQ
mxr596rSgr61QmErRzjL4Fzu3dDqaxh/Dg/VYH/VSPScJwJ9Y7dRAzqSQ9yoqEKy/sMs1ffK6APU
S0+k0EPWuyC45KeS9smuUASQ544M9QQrwdHDJLX+geXVXo1555duFvvl6MaeHPJkU2lxCkpCehqN
DBXHPntOZRsY3PxHKS17Y8J7KABWHzItffnDiO1mz9JsSzqYuqGeRWqwf4whoF1ubq242Jl2AXIH
BDZ90LQARnaijyxNmn3euFpgMxUIErsPHOC9PdDOEr+L6x+SQzCMRNYKnnVhC0L2DEBlqJ+hWDcn
EhZlpfUtFdbRVNwfWlW9J2Jlk/9tF10f0+QyxN/KxcUmxEsm563srKPqtuopMvUYkoe9/j4oVTn4
4KjhbLKMQFM3EQrYQ3AWjb5T00wNm+KPoTrbEuq4CtSO5W/GAo5Fday6Fl1Rg5FToTbg75CgNAYR
wvN7DKAUP77RTGsPFI4yK3fObTKCwqYFgIqBsxaPjVlJOI0SFdAITR4Jqf1Wnlq4SzX1ixMnK7N2
e3JdB5o9oYCXtmxujEjaxodK+Y3OWPL5SsdlCMCkrg/HzuqFgie0PKawTci+1mzD+KeLKdchZjd0
XYJzWE/TRYtwhNuk8kNdSw+dGdISlx6WF0rmKh7sE2llNlOgq9QRIMHWkTR2CZz02Gx1p3spgenU
EsN3QUky3I4Gozr2G1dL9Y1ejzxoVOWn3g5hbXRBRJMijOE6PgoBPRmXTJfjTij0WSHlt042AUhq
/W6UeY4TNk4OGYe79SA5C+sW7EY6slcJ7+sdUTK/iZTvKqufekUFCbx/LkbjSRlKKL+Zh7Tv6VHq
ooAf2/BM3DIUnbnVcQF0tfktovkPt0je87iwPHCsNF9rGiQNrvwoM/HD0vhBV+vjYGpBKuqjnde7
uB99mriG50DbZuDpDzRvkMpY1iFFc28zxHEFBqd+4FCZpq35VR0s3GXMN4Xhq02zMROBQhewY4nQ
HrE1H9JsfNFyw/L6zD2gMPty/0q+fb/iYwEIAMc0oEBvqu9J7oDGlApytLiIcZmx2qu74bnT0+dK
VbyIkJU30G3qO0HP0aOz0KYDaX5W8KADrQpBR+3ojiUUV5LEifZDKflLT134kYJfjJ2VDPxYtkO1
uT9YMv349cmHM5qARY8CzwKm0tHRvrC7qD8mkGo7MKNhr3bBi13HmeELVJe24NQlr+hpKpOdB/kn
B/BqD4APpEdj1djD9KCZDEidN/B3rUOTcgrD6jo3PctOQPKRLK09MPLSl6HMZUhj65+q0eOXbqhq
6ut1G3+RmSqe8cK3QiuPIdKAFoz6pteG+rONoHtoCo5rGPsAasUjEJlQ/fseqRbfuJXtvjqRjgNo
UEqU2Vh/sMc2OphtLR6Zk6RHRUlZgBIzfxg0SBCLLuLQJNDSx66VUPvSqf2lFdHwNYpI/yrKGic2
8uDfmt6CL42V6afgy0YeS4hSQMKfxH4WiQZKotLYQh16reY6nQOzj4EDAnUhnN0Q+Jl3DWlm9ngl
O+JotPxboychs4TvMCMocUoUFtuMffScruoaLyxASLxOD1cVsiY3D0untRUn1dP+WAHE06V/qvQ1
4bs8QRsRJIjK+lhZc7ejxBMZ6w0VRTxo551EvFcc4XTDgHsj7LqzKHaQQDfXzvXbrAGt4IkBA4Ir
Tt45SIzZgtWxUw7HjD0N5fnz8ENAXiyYVJkwQsfumRUueliIc6bi2ijcvoB3sal4Whe/qwR2N5+f
LlxRoDGgqQ149eyCghZrYcvYkEdNvjj6BotO2o/9GhxtIWsAnO4/UWaHEFaFVvfTXrKN1IM34jY3
vvOp7G+93h/OQtZwFWg2cQqDXG6lIpBa/cEDAmKZqvr+34WYlsZFNid1R1pURwjq+rE8tqav9CvU
19tLAp9/esJOoPdbBiqnZqTxYpquFscbHCSTD8b9FkiD9PPpHMhJFuKgVK3fyDvVmuxGXmniSC1b
/EoLddxSGEWd08zQQ8iwAG9/f/YWVsLEhkIHGm8n3ITT0C9mL6+qxuxqIo7Q6QS9mz6YGFYJ5EIk
16zHF2YR4DHgtnWUpC3Nmf6Ui1CqNZpDgZvuKFqi78YuHbdlXbNfReLKF4OrmW/LHnzR+wNcOBnA
HZmqdYAo4ZCdDdCIJO2YkoujZTYsbAZV3Qh7UFa+28I6t4C9hP/pROm80Ti2jKaDQmctjlrfDF+Y
HCjqObEWDp2xBs34ixua3RvoOE724SjYAU02yy+pqsUg6VBxTEaRnURhVp4GaZxzR1j7JalH4ycd
+Hi0bSs+NeOofGQJTWEoTHrAzYryOx+ddB/h1g7rKBn9kgODpuRd9uwKF8/xSotQSIKZi1GOo0cK
S+/8mBd5mMP/wpN5Ao0MyaFAziq2kSJ3gr4Z4wMu/M6vXa56uDj7h0S2P3ltCqAdFeyZrmLhIKut
VCVem6KGwLFRQvQR97Q3EBk2CbT+eoemyEJk7AHv59eZFW9MaaF3kdvuLjU4Tt4x0QOdKdauK2Fx
QzIzfwen+LcmufXblSPx25rzkJtat9e1PgrThLNtVjJ6VssOunIdeiW/gYJXjrnD9dwztAw6I6Rp
+yeeRX25UudcWhZYEhB0JsCA3tST6iLWRxXskqPJ1ejYV1X7g0Le5aDxaliptS1kEyiro8QG4LqN
Ou5snY9NVBuJoP2xVbpyMxLLOdNIRGemwBoSSk1GGPEqP9h6Hv3GMzT5FyOdJGihuAtsBLpN15ub
tlQB8rbpj442/Gw68LxJBm+pOF8DnC+cIlcP3tk4Oy1PDGgNyWMSeeDsOnHgiKchO4s1L+uFk5EA
dK5hTl10uObpGdRamKvkhjj24xPadhDsfCzNd035df98WkrHkBxBYNyB9ADK09cTN2RK7kg7EkdS
2X4Um4VXDMU3W9KfKkQLJ02atxHKHCun4tLgHLSwHAIfBkBSZ7OY5D1YXJkYjzwBKiM+j9aPWKP+
WKwpWN8EAmgXjxwbCwP9BTywrocHsLhLWM+ys+keYKgS8W8lICD29/uTuBSFgGMOuCX8b3A4XkfR
IjDfKLHSsxBwtu+hfqHBwMAGcCtdWeeLkUy8EzEagJHnnyujtYkuSZSeM8vYYy1uTVF5XV7tc+I8
3B/Uzc2FqXMsNEgm2iB4D7Nv1Alr7An0fs5D8Whv6nElqbk5m/DzLjRDkGqCXHFTaBv0Wo8K4DbP
jVJumE2/DqhIknZcgWH8bepdXVdTHPi+o+Vn60Coz76NdFWUJCScBVyjCIx6Y5YoIb+k9Bh1z2CM
ZfylhroP2jJeJp8hOrSy0m/Oi7/hgfmfgNC3wFiHV7TgKk/PrLen2vVLLZUfHZwhsqjejyCq3f9o
i7OKV9v/hZtloxBIqfPEgvAL1S0IFVFfs74ln6ZJzMY0m1LVlH1hDSI9l33r2cbebVf208IosOoM
G9LwMDXHl7veT3EC3ILZYxRg9vpuofmF+VZUu/tTtbC+EQTSxQA/2reoWYXaCeTLHND98+8ReVvD
Cix8eOCyTHRxQBoDIn22fbDuVIa0JTvXKooBCnqRj2Vsig+IDJAgy23kO9ApC+6PaXHiYA6ggvEx
EXJnX6YvnHjsNRwP4Fv7usP8wd0lSf75Q8hWARedgPa4mOa4M2IxpZbxiO9vJF5nPpXyLWsnzbiV
L3RzN+HyQ5QJmIr/Qwb2ehmYRQIjecumZ/4XqedIdcNr2ANDxukVttHM68Gg9M2strb3p3EuXQB0
KiKD7e3oqNRPf8J1ZIUxYDpByj4bLAk1xdyih72Bv8APqbc7UdW/G8s6UjIGJisPevfnfvjbr4hS
Aow+ACKE7h+QfdfRISiWO/B+qs7qUyv9nHvxp0EkgOVcRJh3oktdLcyaIAKautYzZ6z8kFQXawtl
cSB/C3444lEing2kyeLISLS4Oku5KX/J7jdxnu5P1e0mBllrup3wpIMLwhzSITo3Z2NT1mczc1s/
680mUOt+jUqxsB4QZnL/hYSljrrIvCwi9Yw2WlOf1Tw/RaoOYbAkrNw3I3stM/PgjFqQaAQKOugB
8mJlU9+METASoEnwHzzuFgAfPXFGlmnjuW2Fu2szpd2gs91+NoGfRZn+iovnsTJJLhfOZDUWbdMB
+AcIUBWDE7JiV+Vbc+QeLs/7H+8mmUFIVJmAY0FFGjS12fJgMJaCW26pnm0ho0OJB9+5kFEW6MBn
Bq7RZCuLZTGejtIW8hkoIczLaK5btmPWRONZNkXq97UV2mVxcOvsZwdNsftju1n609guYs2m061K
w4jcBL7l9Xh2jHYrGvlMRi38N2FwRcIgA1Txeb1OqWO053EQnXO4w3hjw/1cOqXHmn4lsViYO4gt
QHgNQirA68y5EvAVg/xZNChnQz+M9TttTgb/aLNkZdpuQYvg2Kq4VyAIj6oQgNTXy9BgnDJgVJSz
WunPtiG9kYIyMT6WFhwRCwgtC60MmkZah0SJ2geB1nnoCFht3p/Xm6tn+jNw8wBcC6PJG+UoRQ4V
gBhQ3Rw7zVPjMK5CkUaQj3opqYCL9OZ+uIXVgnBIFbTp0gEL43rU1CIKNAAw6jTfZw6EpF+7Nana
lRBzdqHLUsUyo05BPnJS6DedbNs1HN+0pq9S7b+T9v+jMGanZA4eNqpcvXLO801fbihdyTvWhqBf
z5KTVtizDWZJ0MoDYhY6I7mn92/3v8XSp0dSA3Al6hmoNM1GYapVoRSKE5258TNxcl9zv/R8pymP
7jDivb8mdb80aajbTd7hLmSn5k/hMkt0I3b16NyP31PoZbNmTS987hANFgTM6C5CTCO+ONoHRdSd
niFEjbLogRTGGwXzsIfg81nJ6+KhHaTrUV41jWcZ4xfdjSkseIcPQ1oBBEL9KDKeq5TAAc7p6pUN
v/RNUYt1dN2xVeR4s/3eGFltxlEUnfPxsYI4lUQr2F0r2kw/Ml+YOO+nOwa4zBsLNVhQm0M7qM55
QKlh9zV6NNYkdtDDvB/DnaEHRFKlZgt0xlmXjnYecpRgSwFN47oHaKZ1UOwrZP2zzmx3Ixyj/1YR
VoWtNOydAHYCsrHOd/DnoYacxb9apIWB1kJtRgUS17eYmwWisMS+Qoi9jlb4A1P1bheXQkHFUqAW
yXVbbBW1rbZagR0eQ3ur8xy1I54Jka0dhJmzAA3X1BsmbDIlmgbzgpr5upmqXmSlP2xBtFB2okRV
1CJBC9RNDo9rCCQ6SmCmJhikPtPAEFOfe3SlnUFUftzIBBbqrl+oOSR/s1jxhriyPd7ACApqpPrJ
SE3iUV1rvVozatjvyebQZ1px0Hu7f1BBKdxmLqkOKXcLH5Bx5aiU6TdW2sC0Vo4svrVCoqYr07wK
UNAewPseGmXLxpqHwsiskNOk/pLFmvEA/qX9XsSJsUXb2wiGLuX7vonSfVmRHHxFhe8VuGd6apEO
j62ttucksQEpEDUAn5Cx20KS6i1J4aQS9XYUDrpd7s2xzR6oazXbrlDr0E1AgkhQ3Qngw0qA2mnz
M7hFkZ9GVu4ji8Z8FoQHpYKLOKLCCBtilJse5NgNtxVYwzlQCJYy7g8VT8x9agA1E3cafZB6VIdo
FaAxkcCBB/o/LmS2pQ4TWzPxh1rKQIJk6yXSHg710HT4QF1/iBxaeNLsyVYd1e6ro0zF7syOzo2d
RZsedalza9upZ6V96uXodkAlB2gJU1WcjWlFJyPiedhGFGh14PRgOKOqr/dP05tnMKAGU+cDTRAg
r5E/XJ89OXFZmzoNgQyh5SeRE9Bo2Cp2dBARWpk5XaUSLRwoCIg9Dq1YXKRzzKem8VjykZNzBlOm
XBm/mop6lK715/64FsNMBSxUaNF5mb8I1HrI8C6JyFk3meIpmv6t0w2+rXSrfrgfafHwQl5gQCRq
wnzP7qMc4t6CR8Q5wzjVtxPAk3utCICKfss6/f1+rKW7D0LYePOiYnbL9Ekdq0amF0dnV5aOh6P0
0czpUdElwH9OBWYRDbTcXWHvL56caG+j1ghg/k1qWecpzJ1yHp31Hw7crsL7Q1r79VnS0BjuWCkV
fp1U4L0AlGl1K5XMhSWO+YK4IggZGMF8iQNLmLujJaOzVuT72Ei2OcuC0rW+QOu28pSUrCyIpRHh
LYryCzodIPbMihOO3WejQDvp7I7Fb0jSh02W/oshoQsMMv/UGABF+HrXDihXdcLoozNsqXxuqge7
gqeC9otZPEyUNYfwhb0EHxroswIVgrfgvEcKAlaUFZXmQoUctGfw2KmVbfJxDV29FmaWBmVZL6BJ
Obrn0T6nOvOUfoekaeXhsLQYLscyy+R5YfSAmyCIVpyrflfUniEPNTC37QpQdWmrXgT6CwO8SOrq
LhulcBDI6La9/dRXz6SAulZiwOvvT2utlNFX5m5+3I2EK03aDogm3FdDybacDI8RLrP7m3UxDOxG
oVLkArUzL+eAQ4U8JpfueRj9KvsC8JGi7O6HWDpOJ2U6KAhCkvamJwp9ldp0xkl+N458oUYecFhO
lfkgA9wPNH3pedKJLg0UOADsg03NNNaLDxRB/rmsbbgqKYAb9n9S5Fkwb2+i0E2RC4KNAcDffxdx
GvpFRD1iWRcliOi2bFNX0Mepn6T1A0ZaXl89JHoNUstaf2NxGV6MctoPFzFJj1y2GRCTmYVPywLp
1RtxgbKvi02bM7+X5sorcPEDohgGMBdqcoDKX0cc0HVX4ySJYPC6GeG+E1uAmUffs/Tn/dlcjANU
8dSHwGKZQ5sHwWOKBhVcsVoC+ULIMNQ/YrfdRHxlJy+d59PtgdWI3jmwN9cD0hRBAUKM3HPdgE/o
hGm3ZhN7W7/ECxA8K8D9cBuhPzBbi2jY50YjJDlDf+dcMnNbOOQr6yU+k/XcZkMIaE/uTT4B0GRN
tm5m/Lo/mQsbGw0P5IEOQTfuxqtJoX1saWlBztoA3ddCxJU/jDCcdJgyhvdDLZzACAU2IXDQgEDP
Gy+UtmpXoSZ2Jsr7KB/iHi8JSh5SeIesSj8sDgsHFeCToGPCFer60/Uqo2016OTcZtyzI2MD//dN
z9aqUUthIEE3ATVhJIx++XUYwKbaunISwLC79tyquvAMECY3wkzW5AChiIzfmh1bWCiGPUkXQPh0
vlQmaDh8RXvr3EBX8WlQ7A6q1JHmpXEDBs/JEsKHsY6CXkHCmpCRFL0tGDl7SlP/LlRRvYNGI5mn
80Z7gFoFBPetogEKXDOfGI37RySV/0Paee04jizr+okI0JtbUq6spDY1PX1DtKX3nk9/PvbeZy2J
IkRU74uZWQsFMBSZkZGRYf6/3wlFFmz0MIG4Ou7y0SY2rB0NMqUNv+rXEEn0kUhl+9Frs37DzFL6
0BVN/hD4sW5XVqlDiOJZz37hkhTU2sqhXQnkkkBIi1dPsJST7PrMrHjJ4OiBEZG2G7W9K9f+0c3q
CD772tvKsPESC2bt1kvGFgJtTfsA0Yb+UNCUa5ei2m5yqAJsXctS+Eab8cULu+9pwi8wA8N77Ojp
diquRJq1Rehr1D56ZEwZSAFp4iHxSmufF6LyUrcVZERF+8nrxH7fZ9xpnhaaTyYdRHvfczOHIY3+
yYujmuDXYw4k9A6jugtpI8ik4kkjOxPgFpp0GzDsz+PUNB5zCmIHOjbafUh/z5OUj+JxMNThnJSd
9YmKi/xUeZq4FQQxtUM5Em21V8THRO+NX6mLQlGpjI8+jUmbGGaTRwhq/kyeWJ+iEvYsZnyq/UTO
uTPp2HJgoJce+F+jrUSN5zR50GxipU7poFc8m8ccBPFmxYyUpzAoXE/EQmotb2K4bDeGOzYOhyd1
pCysNxKzg7+b3hD2qRvojqgE5mMCxs1LW2jqIzws3ave0x3kAef1XJRwBLhqKByitpPeIl+sMSyl
7+2gNaXPaVy6K6544Taj4sjoB41tdJnPK46dZuZqUunwIfnjNo0/C82vts+ZhwB/p/ueV2tF4luU
Ep7HlwJnV7biQ1ommJrGjM+xTP7tle+p+xr4B005k+60K3F02rVWrSVvcilzdmUTtXlmIyCTURqv
3ZTM4um7+z544UoDkJdTN1V2aBGciQjCBmQCzTWIfepNywPZzff3JSwpwZQkqBSwME+7de0SI09m
GAhzPrbKT8mFsWtM6ORbmxj/g9w+94ZwdlPzm+Ylb4Aze7nhUqXn7BilmrCDJSs7lDkgW0KTfe+b
Rn2C3Ef5J1b10BnAPXegTCs3cRnSAhcZ+QYNqnOY1Ob7w3GAj5l3MzFTvPTsQtC6SIb/gPXVTDsT
W6fAS9ee8/4lBhWKRnCgDhRzntEUmlgIvarVjl7xu/UgadpYxa/7Ipbs5FLE7J2Z53Gt9BYitOfK
jGGEWuv/msxgvn9UxsALJQ11O23QhW4DVXKsUbjN/tU7d4TQuh9sNxDftLIiIg/XhmwXDROUNJl8
M/Xiec07j7Q47aPJYgrjNz1w3rOs6OFWiYAQX1m8JW81cTYSWJF+uG2TIZcc+eNoHj0zLDZ+xzxX
0xb/wNArO2Jg/GSCJ9m4dPRvzaJTmO0Io32dhhMqFoiAo6V6r3qjJTZVDlhugizYldIoPAcEitS8
AE1sB5BikyQSHwQzVKD3LEnSQyRHCtPqnSxIpIcsZ2aebKX+5OmVvreC3tsyY5O+BUCXbXVBaHYq
+M9JrYEeRJZ306QZ/58XF2nRqKftlY5ckqk9Scle3XKr0CAtAn+mMgrKNdByF1cAbZslKCL3129l
+eYwF3ovK0PsSubR6DTwoNx/urbYBLrs2TQM7cuhdaQU7pT7QhfNA6g5RYcF57atM1MyvWYeGaHt
8Dzk2Rstdp8gNTRW5CydrAkw9f/LmZS/eJdZnlj0KRR5x46swBAEtjqusfouPJAAe/2viFmqQ7Zi
JqRJgh7BPZPjp0rDytWPPuHY/2nJ/kz5X6hiMBuVqiWqeMVbo0tEJ59Xyd//hNBzR3GhzLy+XcBO
ERN7msc8I0UYpJ9iXbBltXptquBnlOof0bYABUU9RErwEoairWX1ZtDylQhk2T64F+gfUGhOm/5+
oaxQpRAN6pV5bIXYERh5TJh0B2Rke39NFwOPaSgK7w53D6neazla76dRLHTmUYzcjQu4EhSqdiup
B3VQ/i019WcdMk8+dg9w2K1kYJZUJCogOpjaMm/gdGsxVVqYWKb9dARQWbHND/e1W5ZAvy84UnRF
zMMPuczGJLNy86inr2KXsIYf0urrfRlLB4zYA6wGghBGsmYBiOjWYktwaxwh5/PbXe2trNItaiSh
4aWA2QnWBCsv4SkkV1m8hsK/idkAvXDQjGcxejXdbUOmr7MOXQOblPbS5C99VNtN9/O+lot2cvkr
Zoe8SJhq7EfUFJNXCFLt0DdhP9xGGUA9ppP6vyQX/KPf96WurK06q6VGvUyzFbfA0UiyYxfrb1Vs
rjiVZcVo2CZ847170zlWJD78B35oHMM+OhbF8GTmNCyoWQ6zqftFC+JvPLs/1qX7I5TNlVX9088x
9zZT5QhM6SmDPz/lviG6lSZlxMeNUohODSeOY4xu9WA2anPQizxwdNNLP8fB4B4rnzcrc1kpzCDg
W8AVCI9ZLvyoWo8diNp2E3iuf5Ba2QCyvO828WAk29ySvw1DqVNHtqxtY+kh/Eqi+NbqGu0stP3v
ogFKbjeFr9zuZJqv7++hsngIKYzQaEgjD+Bn1x4mNSt6lnzDOMoRjrL5rVdC+tx2unww5FzaZWES
OU0GmkMxZsTudWnu8kTOeGsPFvYsJGeIxYR94jftuQORhALmaDBKHgXaNqwaIIkGN7FsChXuwSM8
wpHo4mPfu+VeItvg0FgpOPQzFI880tVnC/IhOFg16+S6TbbNhUJ5LjQKqbE+FG9WueIe/lwY8y0G
Q562RJ3pm5uWHq+uAfSPK5KxKfmIwvpeDtKXUaORuc4+GHVEfdI9i2Z9JPVxloSSpjQFqPbRs+V4
JA2ifEnE6KFWwtYu1OLZN3/7bUCjurJ2EhYPG+lU4vAJ0kye7RMwHdVYEoAcAyD9FK3Z6srhviks
W8J/JUy/4OJOC2o1HTSJ14rYBJskqjZCAqpA+v4yoqUDusmig0J90+Sh+T6A46ZsHM28+CTD8jUa
8oqIZafxXxnzJ1HeSXKZNppxzBrhMW50cqb6+MuEj8Duo/aoSuG274XHFDrb0V/DFVuKty4UtGaP
JbVWrSTkkB97EO895YuhnzMya2CZ39+uNTmzpOZY0OcnxShZQIEN90j9mhUbeQ3Sf+ll9mcABFpz
tuWmalr5wEcXqXls3rKR/hdq24WtaCCzrgQDi/Y9TZr8r6BJ3QvrozscDio644+j6ijsk7ni6Na+
PwsE/FKvgEbi+1+AGZj6X1aeKUvfnxBeeeXzorwhvoVjlOmmKDOPUumCWWQBVy1EfxF1MrZEXwwd
WNRgZ6Ylqb2veBEnNK02YvLB+1Knf7ELvIonpLepoKxPPuJiF4Tc93y9VQwy5bKtZyB+CK387mFb
QqYJugcccrz7zfQ6LTEVl72EkDY9jAqoDWtA94ubAYz1BGFNLWMOUipHfiAnkcUzwct2SvXN9cyV
7V46F1M8ObXNTE/7WcAlFiIAQZlvHT3xYMnfiaO3YfSoluMh8lbc2ZJfvhD1x9td7IkPmldElYtq
q/ciGaldNXatfLzvTBYXjCodXd5TH+K8dFFYIoTtWWQdDXE4UXI9DbVx/gsRBlgSFLYUso0z47Uq
ffAkrTWPvkhirrTHYK2wuqjEhQT52nijcDTi0uOxlCdOFdh/0f1rTZlMqn+UG2+m7v2x6aLEJY9D
oqVvf5UBTA37+2u0aFXQCzH2wWzQTY+Km0udpCcuIgoG3aPY4t7oYnEjJZnolGUj7w0ZtM/7Qhft
yzTwvVP5m97W62VrtdpLlXiaBAZKsdWesvapN1eeCjeXlcLINKVgibfynwrZtYy4D1XFF8Lo7ImC
ZGtj80GilAGf+jcVPoZ36vNHFmW+qQPy9llppr7RiEIanaEheTEG9VOgJhtDSX/eF3OzVzMxs4df
1JtDoldZdNZ0npaeTG0KrD5P2EZRiv/f3Zd2s0kzaTN/I4mp0GsqSuU6QyxAtuUUgQN9JRy+L+UW
Wwv65yTOkugstE+mtxPLY7ZGEL8mYuYGIMD9XxFGeZC7ffVTXgOrmBb+KqS/WirG665tLS+TsuZF
Gp1jpXnufYk3eQG8mnZWJPdoeN3HSpZX1m3ZvKfe8AlhjSDmWqTuQ4QRWn10LmGn8fdRtvOpgOor
3uHGv02KwQgOsRb0mQQB11IURe8EsxCjsyV8iU5m9s99E1tUAt8DwMfk5ubdZDx1Gyvz8+jc5nJk
SxCQUW099M2wN8t0JW2yJmu2R31am4k+VNHZUKhbHyCD7LRtMa7cnItH9EKj2YIVvpkPcYJGhmuF
IDb1m7pUn9vRfMCRP7XDOKxEBYtqwaRMfCZrt9mmBJSrQSy9+OxDARydk3xwSkOASmkl9l+0hGnG
h3aRhUl2iEBrXS6S+Gz2D1JwePdA4GRohLBgMfHUJDNwbWgMyY9F7JuTOX8ThQ9K/qMN3/7C2KgK
Apmjyrd5HTfPK0o+aFAnzqg9hLHdJgfwbe9LWVwnZpPpfOKtSQL1WpHMU+LWm/ajTrxf3KHbTNB+
3BexuOVMjBMsmxOH/cySBTewgsgI43M0OBkcBYChSPR/rxjWgk+bEAOpddN4ASrbTJE4lV1RaNzw
LDXFA9rKZGLq0i46+oJ688VIhbchJClxX7fpUpl50iupk+4XkWeWxbFueF50pnvjNaNHH+fhqFrz
sUrH33IvfBPyZpf53XufOfC1wiMI1DTPKWa7ZsqmuUYLqBlFZ9N8KvPIrrwnvVsrOU4fudFN14jg
QQObkFeudfN6Ao/ElKNzoezH8ZVu2WANpmnB+kB/YEYO86C0OU+t5XUTpznsvec4dioaBN5v3Fef
n51SM03zSHb5/Mi4iPdYGO93MnT6sv6UrumIESfverH7desPcaqCoF8r4AQ76Urz8tLqXH5+Fj81
OXDlvc7nvWQbh597I1+x3oWTqap0A4CzAGwjw8fXv98zZVe2QjU4M5VpmxnjPbJ/GGAa6ovxb0QR
rzMli0+7GVkNmBkqZEowZ0P17SIFI0v+LYJQ1NO/fP9ILjkCpnGncXd6HW64hdwoLMXUb4Jzo2Vn
JdYPYg2U5mBVtpoL/wO/3FUrvnrpqHCyUU2c/PU8uhmBtwFmKg/Ochifekt+6qrycwe97n3VlgyC
dz+uGkFk0Ga3tSRnuakGYXAei7M3virvPy4ASEDuAbMVid55b3Q7BnKeNnJ/lsud+W9Qb+//+tvm
TWYDL78vX5tbYnaFQZtkfwZ3KtK0Xa6+9jLwb6YtJY+t9ckrv4zMMytrFI4LQQ4ZG17VIMFZXNaz
ZUugAOjCSOnOCSCwWvcjVp4S4QGK4Hyt1rVge4AbMnEJfA45lXn6yUhaJRU9rzuP2VlonoaQdqvx
K5jgxfCPmK11wy5YHdJIzOOhiabmw7ZKQlWlFZT2nFj+ixDqpyrVPgf1Gs7zgtVh0yTVeJtOkxSz
besLbdSEtm5x0i180W9WsxKErgmY7Y9l1fJQtFRHoFVssp367mZ8MAcuFZjkX7jpCphqTZ2+bybf
PWHTi1vD+3nfthc2/krEzJOGrpl4xthNKnwSu2BDPxCu5lUX462ZPuWpuLkvb8Gkr+TN4o7arf1O
0/uWhw7Ab3JKSWmw+QW7qD6V5oqwaX1mgQBYoJTXiTkYZZhPXAdW08WZlLfnsPyo7aX2031dltbu
8vOz927TiKqbGHx+YJwgAshoY0EgrTmVvy+SL/dlLRwZVAFWhjuP/8wdtWdpSWUWWXtWulegKDfF
+Aa03IofXbhWTVq2LYIa2EAgubm2N4D0mMgu5eYMfDkYKw53MIB5sICY3f6+Oks7wyNEJ/TAvd1A
GApmFAIc7TVnHxr3QP0xrtxrK9+f73yeCq3ae3Fzrk+VtImyzf2fv7QbFz9/PmffwSwXeTU/X9Ee
gvBp7B+rYiVEW9gLekOmyiVDCcCPzEK0qurF2mAa5xxIj9wtsUIvyGuy1tnzB8RudkQQQ9mOWjgT
P/MM4RDFiSQlFEBNtbVD5hHc4kvqfnflty7+zFTqm39odds4+b8E0/H1XSU5mne4v5q3qvKOAyOR
9kAZvJ8/0/MXbi6vLLijRr8+q/yGWH0IfXgWvmXZu6NSZvtBtiDhDskRp+nauvkNWSwwP8JxBRgu
I8e2hvBwa3XXEmbnp5fzzComCX5OF7adRytmt/h9gGgICeB0vklTC6lRZGIoV+fgDQT+Pvt2fx9u
rZqfz9r8sYXbIEAu4rLNxbAmGDyogcO0ZtK+99zz6JTIE4sTjzjPpplVt2E9uBpwrCcaFVuYaKhu
3tfhZokmARYPTAo3dJPN/WTueqIYq5F7ip/hLuF+uf/5myWafX4y5QtTZcA8GVqNz8M1JjWVHQo/
PW0lgbamwmyNqiYAwdwN3ZPbKDAWR/SGrPj5JQm0THPoSTrewhlbSuUJitdYp2z45prbxI//Ypku
BUw358Uy6ZllJLJV0+lRZuKurCjJUjZUn3Pw0FdWa2lH8JIGw+bUntj8a1GpIvQh9NrWSZVeJPhL
Cil2umElbbG0YNMMGgYFBhTllGshAyimqlfkwikwGn/bSG32FKdCunI4llQhPUvHnIYm0twXt0kU
NR3D32ez6c+q5T0ZnbKXqnjzfhue8J7BuUEYeMXXygR0tSVdILsnkoEnq+1eQ7GzrXSN/fDGq3NU
EKBpNIRMOKOTthc2kMu5IcD/6p6UviSW7BytDl5pEIfZI125QKYTcXWJIYomLsalJNA/cYzXomLQ
Rdw2srxzmqbix9iKf1PeVjZFrw42Q1uwLLrWu5t2ZjKnBNuFesooDUnX+v55o1Y/lOrH/T1aMjgS
tPhiaKLoLph9Xe2KAeKC0juHA+0SVmvom9FL3e19KUtbZJGQYyIQalHisGsdoB4ZohqU6LMl/66G
b0P+NRe/9un3d0shhcr8BgcUAO754z8etCaszdg/mwZA1Uyz1zIzY9mmDtdyNdM+z+zgStK0qhd7
AqB41Iti6J8reHiNMjm38hDa8M1+T7VgF8rGxySXf/6FdkDngI8oMxs4H3bsglCXBxfbG4BnCUh2
R9peHF4CY23Y4BaYa8qcXkiaWXkOxl0ll4Z3rkEK3CiWHjsh8CXbShW0j4Egd3Y1QJwVSOnohCJ9
0Vk++nYcF8qWfHy55uMXjAd1qfjTnLoAgmCFzBr7YuWdM0tzivSDMKa2ov6rWL/vL/CCV2TkUgFk
kJl0sKVn16FUD7LUU8g+w6vlOQojD3vZYgguzWEBuy9qOlU39nMharbCdWzqVpsP3nkc2pMwDKmT
jTGEhLVrx+UIOLJljyPdne0aeNGi4YI9Bs4mzpKn6rXhJmE+yB1zaKdIY1hgDPLf5NCn5CZjcNqb
ODRfTbdU339JS6wqTS6UHYHkm/mYvgihllZz7wwz2z4BslFMio1L4+r9RV20E4v0Ge8L0hlzGO08
UxK10H3vHPcDBaGhkl4j6Fm2TTEMTpQE5soturSJU5mTCgMTQDRUXa9lJimtq8PZhruxqseER+hO
94bstW1ehH4bFttUyqkYFn17uK/okqFyAU2sPrQ4ESdcC07bMZX9WPLOCgCO/hBEdqGPW1X1VhZ0
WQ45gD9i6Gy9lgPiUEcQjceRtR3Fm7L5Xq+psrRnhOn/ETH9/cKRTqw1uhp5/rmgNbnwflTGi6U9
R9an+yu2cMuxXv8VMzvaNTkIoc8FtsoX6AuMo2/g1zv3ZSyuFq0if3aENqhZfBibYqe0ponXNOvt
aLyUo7ZNGn9FyqImF1Lk6wUrAEFsBok9UTLoH6KxjB9SU11zuWu6zEwbruUxbwcXXTwAHgYa09qM
J3NNreD+oi2rw2jjBAGpEPdeq6O2rUfydNr/3jp3Irkzv3ovERuOBwAQhjplBrFugt2CwirQXp17
MokUbalKk63fDUejl8W/2BuA56ioT7rcQDLrRg43lJHyJPT8j4mqw3smr/icpY2RgfAXgVGfSMZn
G+M3+BuhztxTUg7WplKHn50yeE8WrRDvTQtNqUzWjR4RXm83Qy+RW6gpg/PuqZqwPRS51PZQQTrE
ormjx+Zaj/CSYkQSkMPQIMxFP1Os7ONWaUqcd9nv6qSwdf3QUhu4b21rQiZrvPA2oyrUylBMNwQg
iPprVL5E7crNviRigtWiwjFViOaXkNIDQDFIAT7T3erf3Gin/Xq/DpcCZqHDwEsLAhDPOzdRKjuJ
C9ef2uu9rTXpWrvzmi6zwwl3TaS5GbqIOEsDZGDtl7gGzb4og3MJ8DaAszfdikmXanJWEJD43NYQ
uFbn6i/SHFO88x8RszsmbxUtGXNdOLkgpYcN+aa17tqlW+xSwux60b1Skr0eJcZo13eSE4z5NnVT
R+lX3OVSyHEpaLb5I6DNslyw+YnlZNFj3r5a8SPAG6ppgzQUrPXwLHln4AMIASd0PViArs9LqpgU
nwX0SuysoF2/X8sQLAmgWZ+X9OTToE24FiC7QskMQoWA7KeU/1irBi8ZF17fop5B/ukmIuwaraWb
WiMzkAsbd5Rf4/pzFqzBuk6LPg/m4UWdYF0h3b6BUWnY8ToIUmLqNE9a241Ffe8ZCkNLA/jdfecP
+zhouxJcCTNZQQdYXMCpMQH+T9Bi5u0hWiTGtaTHwkmFlXOUMlsLV0xucQ15uQOSD1TMTbAZhdx0
XRkJp9zQk3Ofie5jHGbKIanceMV3Lh2jCeeMSNma4Hxm/kavgzxt81E4aaDRduIXlYRKEP3L+V25
BxZXzSSDQ5+FRX//zOyqOhuZkMfsFH9rtBt/rXt47fuzc1O1o18mXi2cLO8ZDCSj+Hz/Dlj7/szf
KLlGDGBMx6bbWG1oJ+a/9wVIizZ9sUIzR1O6lVVXk4TAdKTElgI7fBN+wOb6Q/rzTytsBNUufys5
E+c2tPHux/u/YNHswPBlUo1XKsmca88ACfugQFCK0262sFpAESet0S4tiCD5CZUA7oHeu5si5Cj1
QI755mloZLAIB8cdFYD8ft5XZNqLmXe4kjIL2LuU+tqgCsYJvL63xEp2We+dAmCUHC/pfqnQPf2F
POIOei5BpMC+rxeuEA23LvXMPLmau7Oa7KC1kZ2Sq3KYOnyQayqt9wUuGCMPYFAqmcUBAm8O6ahB
+JX6fmmejLD7NljJRhyKf+6LWNopGkbo4yOwnmBmrnXyKjVo1DEzTvX4KvsfleGo1V/vi1jaJm6i
KaieEDbm8WflduMQpqF10oUstNNYehX8CtA0NflHgzOLhFP4cF/iLVY3UzKXIqeFvYhGK1kp3CII
wBxvur0ADJOnZVs/MV87mjAl39sJobn3w/qtaaujOPbbLo8/6AMUzHL8oPnlw5CvvS5vpx6n3wQY
ATRasPHcQJpUvT8qlsf7Qum8j7kQnLsk2oZt8li7oBm3+S/J48cVabdR/DXguAWfA4TbhBsHYTAX
9sxyYRqKXDosrJPSxPVe1d3agTgv3/ull2+bpMiecz/8HsZWu2LBt21Xk9Z8mXk1pDN4d70TYRxB
HOQK1klKG/V5JIl56KtEfAng/3sGrircZyBVPTdln39I+lLc1nS6PUhJ/WvFJBatEFIA7JBGIu7A
6x/S60ZQByVVPz1QNKeMKtX2xrx7hi9ZOgBv1n5NijiyQbdpjmXll88p47ybtCjVT24lZxsvC1PH
zftiDxqc19t+KRQvaeFFX+7/0MWtuvidswPZSLmidIFrneju8B0/zwebyU79cz10rpPXur/vKlHb
WH62tldLrkC7kDw7NFLRkTFoAvdUD8rG9CFDGzbCWvl7IRCRL4VMP+LiZPZ+5+pxj5BpeFne+uYu
a53ReG9T12R1GNbUKDDlKGZWFxlaI3RgeJ5KRd1Zbbnrg7WU6PJq/UfEvDulo/ElJfY1T90YvSU0
eDNeeu661RB4SY5Oox01HmZX4IS8XrC0MwVdr33r1HofvIqkZ6/uvObXfaNbumjw/wpIIgTbN72d
IQBd8SjhL9OQAgAcvL314b6EpX2/lDAzLn2sRNmNkJCNh9w8FPr35IeyBhu8dHZ0wEQmtFEwKeY9
pIaVploZW+ZJhIaxzGjgsL5Kzc9RTgCdzxwj2N5XanFvSBUxxAQ9Hvhm13sDdrnrhp1onWKGBrd6
3OYEOyVkYQwcOPdF/SkfzIMd+uH/I2vmvxKyU3kpddapV81fmg/xe6W/qNbwkiU53TbaGaa3b7or
A1IrHhjg3QytfOoNeXf/dyzuo04ywQT1l9GQ6e8X57f1KwESiAFLgRS3hBZB0X5EJSPbTCYlP0aY
WFfu8jWBk1+/EBiGJZhL2ojhfB6V2M7Ub4FoF4f7Wv0Jc25WF8a3Ce8U2xFnfUUpoFpRGETWqWqM
7oEpjrcxlyWwMfr4pY3ibCtW0bApC137rLux8hAnI0OLY5w7LZMKp8CH8WEMzPbgj0mzV/Oi3FVK
0zpaanWORQforot8d5O1hfzM5ZJBz2H5K0os3XBT059ONh48qXm0GNYC8B+j4Z4iJdwr+kHTDpoI
WzKzGXG7ub9gS7tyKWs6iRe7InVBwYSARQ9NZuQfTCl2D83g+T9NP6udvC3WqE6XHJRBkhnyJMpQ
NLxcyxOyVgqZGXdPfbeTvuZrk/uLnycTw0ufBgTw4K8/rwl5nGYV7Tpm9KSfpOh0f7WWyr4yLWtM
bRG9UKmfOQqz6qU2T1T3JATe8FEHPvV5MMyQqToDOIXS/9aOrv4iDJpxMo3U/D4IougBby21ZyMJ
jZWgbFFb+Phk+tLhN9Rnxl57bgoVGml7xd+ImhMJK8ax5IYJ9plQUydstnkmfQSWrtYKn8SjkH0t
3O4tzdNtnfV2xXi0XSb578Bda7NflEltGepiKk437ehGK6d1XmOQnfAMJG2j/pMXiSO0vAu/FaK/
ksFfcvzGNOZBNA904Px9m1Pl8AyXo6aMp1H+EZIoYFZpZRkXt+lCyMzji5kuBJVmuicRMNnMT+y1
nP2SAJNGJd0iKzS1Xl1bfRp2tdIExGLDVlIezGxlkdY+P/39wkc0UpMTE3Go/F75DdrvkYra5v7B
WtqHSw2mv1+IKDqgKRMPEYN0tLRHr9urzcrZXdNiduH9AYcEjJhizavYfiz9lc+vaTC73rxGCULD
8HBsovjoVe7XMRVfDQiQ/m8LNfPXvptW2uAhJkj3rrJxGwcUsr8QgUehQiPRBzgvz1gV1INea1in
wdyYwqE1qaGtxAKLe3EhYqZFykxlXVWI8HkFKXTJrKiwdKtRWuKCgSwctOyZm04iPez7tsWJiHvX
I/u/K8evRbzSw7woBRAapifpuyGSujZaJUys1BALLoPG8Y+Jalcfk3otXJx+6jygoZfyP0JmN1qD
L2zpEnRPZZq++mpuF5Hy0vb9R2Ln2i5MYvxmIj4Z+43XVE6crxE3LEUjFz9gfsn0UyK1LvkBSUrS
xyue+lR77lLlY+z18HRpf1FXB8IC9pgJLha9Z64gjKo+mkiQT3VgMxMvjI4irJjHovkp8NkhiOyf
Nf39wttEFuMbmcfTvPSNXawxjwSb2/1DtHSNMTtIgojrhTaimQWOckAzBS+0UwneLhmJUPlMXVfe
iUYtPXpNVB/IFkJjVjB+e1/yZBA3BgOqAPAI8K+TV71WToFLOfFN/Fzahl+oup3VUNnkPdNjUba1
oBV3BGOE3CBc8UyLpwEOHtjLJ3bYOYluVSujYjQjlX3wTQ6xAFllRVy97yFzdEiWl7v7ei7KYxAP
JgDa46klX+sp1cRiYUAaLlA+ecFv33qNvU9l/vm+lCXrh2eWKggRAnPhs+NnEK7GcSebJ7rethKh
TwcEY/Y5LEj4SyuNzSuy5pmIlvR7KIQKaenme+x97mQ7J1Pkw+dR/Htfq6UDcKHV3DplT+z0tkNS
K28k0ylXnNba5+XrrYm6UhdqnvWn0PzWFV/ePWFKUsj6M1TADUWEOPO7Ang9MgPZZGwi24vsttv+
zepMQwv/8/3Znre1oIyywPel9IsLh0sQrhW/loKF/2pAOuh6gTzJ9LouN82Tnr0q+l5zt6L7cF+J
xYTtpYyZHyh7Q+EdOeVQRO8hi6SNDAMgz6bPVSZ8MK3uSVKTD1LU6puslr+I6RqUwrRKcz90KX9m
BGWlUHbl5jy1MDnE5udk3FulYbfta174tt+du+HnfZVvQSYnwyAjP9Gd0P4jzuJgF28Q1GlsngSx
CNp9Dn8F6d4x+NCUrvrT4tl5lMKW5HAeuP5LbQzjvird8EX2o8b2cv9LO3TRgYGA4qiTx962eQgH
s+/2Gz/2/8m8RNsLmV6Sqen698cS1Fg1IHoBOebGmNk0cLaqPrgqz8aOhFfyus34l7HWf7dwMCkc
TxMa0wDzTV5NHEJFan3JOHVQaX4x45UC0YJZk5WnFmmhCqdnFgOPpT4AzEK1MPfyj1oQfBs0sYK1
ITnc3+gFNa72efr7xf1dVhkTeWNonrTmscvtxl25WhYdMaPr0/AlDf/zLue2sMrCM7zp+8WO2uS+
c+ERy/Zqkm0AuVoJFRa1uZA223qe0LR4tJF5ipLHMHoA1eovVgt0jImNb4I8m3btYrX8TCmkNk7N
U2EpD25ZfW4V88d9EUt3MQ/P/4iY/n4hopKHsiyMwDypbm6L8Q8SW47qPtX9p/tyFgxMtsi7MHan
TxxRM8/sNWHma6BknigWh06sa8IecokedF8hXvGfizbAIIE10SXw39mqhQrXAIUj8yTn1UveJDuS
IY9t7H8Yh/ih7d+NOTW5LlOcct46w5/zJ7wnCErsw6xJpvehDA+rz4jJ9d14Y9IDExAkMEBzYBtN
KEUtqEvi0WaIfg2Ua53MSKzY7sVO2Eu1JT+OlEFGGowxwIJp10Ma0WdiF6E02H6VC2CsxuJKxLO4
n3QDM2aq8dO02UGOhazSW52K8iirMIn1O6h/S+HDfaNZPF/WREvCNMEEan9tnILhhVVYxdbJADP8
tc7XWFEWvs8NPjXJkLZiaHZmlIlat4VYEkyJX0N6ftZwB5YucmCuTIr7FA0mCsrr359nqVxJo8XV
IPVHLfR/KuDs6XG4MQPhkx/T2Gwk1VY22g9Fqjxn4xqwwlLBm9YtbWozYfSZefTrHyC3MFjlmU57
hm7ahvKiwI9R1R+jZGp7bnewYDp+ajiicb6/cQte5UruLIIY4VnNhdhErjF8t7LhSy6ZB9B+R3A5
w7+YVWWIHBB+LmEO/fz5IuTZ0LZVqJwG+VEuf3npGtXFgplcCZitYtwlSh3lCBC7jfuoDyt31uLn
JSxc4eFITnhmJa2u5oknZ8qpqovfjdIem2wtSbfgEqcWxAkxk0EBSIyv7WAsEqm3ckk+GZZ7IDmU
i8YhSz8P5Zks98qltWR0CCPDTgwJbvi8BJi1AwW5OFFOuVxvrTH8pPi4h9Daw6t8kJr2GDLLoULy
6Ui9/um+4S3V6BBLpETDLaRC85bBvq4iPcgU5aQUUQm2jPpU++Zelnym8vPtWEWaLUU5fV2m8K/c
a7rtW94+8MLeTrz275aCNAJNptzfN/RRst80/mgUykmPHsscVACtsHPvu6XUG5eWExnWRz9/CcTv
91dhwTnjmln8P6QONzegkCWaVEiDfErMJ3l88OrHqn1/ZvlKxCxuyFuo2rSu/3+kfVlz3DjS7V+Z
6HfO5b7c+GYeSNamzSxZstv9wpBtNbgBJEhw/fX3UF/PuArFKF6pIyYm2q02UwkkEolcztFR530W
90W6kpNdOhOnGsjxaMsqbni9HiXt74bz+8rltfZ1KW6zeKV1joFfXv9iDSK0iRFe34A1AdLFYpht
MY4CAuiwt1Uw9AL89LqEBQ87sz3MdQN05+LZcX6iNSARm0ph65Gdtbbfp9TciVFDtVNVcPO74gO5
PTQwq3iDzKjaaO04l8epM9Vs0vUIWewwAdgMJWrQ5Zv3a4Xk8lzTQSM4GnLPpVBiGmnluHqE6Uu/
1h5d956yP/L86e+JkbYnHkFUaIwQ02m1b+mPhvMwtAD0JGtX05LfRZF+LjkCKO6iZornOXOStNKj
DC3aI6e7stXQe9EGeNvCE8TW7rpiS3YHAOGZpxfd0gARP1+/nJRU8yrYHXC1MFLrm3B3f0uCzGFE
a/BojqOqR1b3eRDP1loJY1kDjErgLe2hDCzZGTA7Um4xAyeHiXCw0ocmy1Ye7JeENMgcz+3RgIgD
dtbFVAai1Ua0vNGiMbWtp3jwyMYpS/W5GOo+LCs7/6JZmBRXK7N66pSRHFiljwE6dOKQ0lTb1Ela
PzOueveE6+nz9QVeMpkZpwysKt782JcWoJ46g4AXXYsSI9+lHnVDVW/v9bge/Kyit2AXWcOwXFpy
XJa4oDzUUS8GWBWq5yO3OYzGuuFb0b7/yY/kKx4vwAVHc5MMYOBStLwqdYI7kDkoP39P8jVfuLRk
iLPx+wPl5zJvTh1PmKkT65EyRFn5hwY2maoR/mTetP0H8jCIBX/JkiLbkYLB1lYJtEkCVPT2Bc1X
1ms5fjoRIcWDdc+GkTmKDiAvcEEqIxB8FK7HWDtLB4bBqG4twdi+zMYKCMqUo3JcfiDzgIQWQN8w
GodUnwzyY7c8G5VktKJc1dBQk256tuKDZzuWnrUzBBdaZQAHguzZvKkniQddwzkvjcmKPLTcmuWj
Ykc5GvGvH6a3cO9CyozBBTQQZM3khHMzOLyg7mRGWs/sT4I5vT8kg2r5ujK1FcAA2x+kq8CxEKuT
T0cb2AN9dpNb971hInPUAxEjsDm1Hoin6I2vd7EZKMVUc78ctQxOkBqfmsYyNkPZ2kGVjg3o0I1a
+LFGzAjOwv4xqk5ymJIOd+Y45ul2HGz790rFS4xQbwRZ8FhuOoPrj1WXdT7Rq7r3nTJ+8OC7q7YK
CNkpYlc4avuaAJjgqE/pT92qyZeEaWxjdQPG6yuj9N1iLG7h7gB0M5X9Vh+mzvdwLPZqnBUrAeaS
y3ijA5ob1q2LqVOjaB1RVsA9ycSN6920awhQS8YBagoMZ+IuuxwEzTqtH5g5WFGMx0rdKBsAGB8y
DB1dN49FNU7EzD8/scFCKw2RAt0wUnnQmmFXrbzs1tSQfPmk1zlhOr5v6XfInlv6sTVXvMUcEZ0b
OKA65gEzXGPzNLn0NtWUQfRFQc2oMIhz8FrF8JOx3Y4TBdiCcIfbdOjbsK4AHn597S51g2D0GACK
BGg+eGpJa2cNrgbYASuaVDxrMGkEblA43etCLjfoXIi0QVNB0StbQEhW7ygNyNpc7tr3pQ1y04oa
8fx99c+u/pw3n6//+gsJoPn3R3oM9Sjg6cg9c5ZdcCxgZkUaiholqL36mUIYgOc+b8QdBS6RPpgg
b60mTAB17Lsyvb9ZFJIxfIiKPLAjLiZ2UYRV2qy3zUitq4OBJwMmmui2ZvRzzNcAXi9XE/BBiNvn
+hvwNuX6ta6OQp8qx4xsc1vxz7G98uZcevOcfl+6e52yn/loYzNKxjv8T0GiU996aXh909a0kAw7
MSfTELMW1A7YY7vW+Xd5buZFwuWKbAAm6R1JCfQYDZNqQYlJ+Eh/CPYMmorrGiyKeGNVRpCLSSnJ
qmnWej2HYUXjRCy/0AcMz2ZjqBrJynNjcUMcdEqYDliyLwZcFXAHoScagry4Mh/BkJJuuz7OXiZC
yBM4dtlHtsZFLhUDPLAxOSpBynkQdKzhT+Mn697ov11ft8WdP/m85EsNC0yY7oDPa5qv3ereyrYs
fv6NxxN+GkQysys/uW3MafRKyywttDYdzHq/Ov+//H0T7xoADaCFVjJc3WYVamK4NMebUiF+TV4/
sDxIOvzn+7P8k98fpSKmKgLft3ynuPfKlYGRRas9+bxktUIVel/Pd3731R19S90Vw4q5LklA3x6c
E8JahC9SyIngrImnCUevcg+VtjOqfNdWa3zuS7twKkTa5SweLWIZEGKzWx7kw0rqalEHDNZh4Btu
HVhg55tQMSdOXLuyIsP9pJd3jR6M5ub9+zyDGoL5G1MvkHUuQm0qTHX2roX3xwExbfkRDfAWBDg7
XBOmas4/D/AV9PHblR2pLBzT57R8mIbgAxog+Qsva4EoUa4bOQ61Rs1EeIqegW5rCrfe9H1d7q9L
WfJ+CHxQa8adh6zLxXnzgIqE8DVSyFT7ipncD12yU0kLjssk/IAsTM4hOYbsNvJ954tmDCN6wUDo
FCmdWweAvKM3qQaC0KnoRO/rGFc8Xhd4acbooAH9HJKwQLXCePy5wD7NUSuahBGJ5pC6+7VL9tKM
8XkkE9ENhHDhYu5eS8zEpElpRoPRBy5zw4xoW29aq9zMtiRHxydiZJrLFMyjjTtViBiUQjg7bsU0
MnqNfQFrtB6RVM/BKV6I9DCV1finw4bk+QPLiEZCJJwQ/V00EzZUSeqMKkYUI4/DhoA144plLG7U
iQQpnuiULkHGyDGi5GkEz41++HsKSEYei/8okE2ZP1RBwdbQBmdLutijEwVmBU+ulbLSMkedbAM5
yyQo+FZr8Jjemy+YJ3i3W4DRIfZy0eQCu5YLhdVY5gnr8FayvO/uIdFWemgW8or4PpIwyMqjWH9Z
yKMZ0mhegVer/tSKLxy5DXPXIb0BQq+AAqZtdCc/HRw/GypQlG9bO/EfsvdnaPFbzIzkcEzA6JET
K3S0Rl4nHR5mP5iJ4PLx/QYBLG10vdhA2VPlI0U8ntK4ZRa65SMl+6qtcZIs2TOSvzqKACC5wSjQ
uTnkfeNkGFIxox55V79ZQ+SZ70fJ2jDHD3KwGboa+WXJr5XcQpstGKqjFJmdwvg+7ZU/MPAHvGw0
UKzCKC+4OaCXzHRn85JdTCcqNbMKPedeRHgcVvGOudW2j5X32zWWCvWF+T6d+XrOl0wdK1NxJ8uN
DL/jKCv0788GAmLIfAsH0CaMh+S5AJ5oRtWWILKm/MuPkT9dt6iFRTLRDTwDcc9AL3LRR4D028jZ
yI5GjARbyIw/vG5FxIJRnYmQYo6S0oxYPURYWwU3QL3SQL3gwtAFg2fdXLbA60TaAFcwWqGqQ49u
2h2S2AlMLUqLI9L7gTqt5JTWZEn+fh7cTku1o0cl2aQ61AmUFwctkcbn67uylLs4U0ry/FoPJE1N
CHpsyx84Un6Tpr7B71MQKdku3ZPCSPxurDDFgkbBzns3W/DcGu7g0KBlDKyrF25sAL4QJQ3I061P
le+0K1u2rN7J96VAejAzWlYC4LYq31rxs+7eWfzeKvdzZ5VIDpW5sdJ7cw1La8EQZ+Zj2MqMQYvo
8Pwk4XHiDrZF6THpb6qNw1feUIvGgTafGdpufmTOR+3kLgUSsdHqwCM9Zsp9Z0+oUDwBEmyvojlr
WGPXXlLFxiMcuFAW0j1yc1NdarwiBYFTGAK1VX0raVf82oJjwC2KfBLCT8wDyR38dY1ZknRwcZDA
FqcJYE4KhNnfrtv5khA8i+fyAOZKQEx4vmSFWnd9lxozIWGQaUGehtPalbYmYl7Jk12pUqseM2oV
x7Yrwqx/dptb9PStZBcuXyMzRs0vPaStz7nKKKfQIy5Cy/XbLLSaLYLr66u1ZGCnUubf4kQV7tIh
j0ezQAt4C4y2n83goWTxI8129ipK0+w1pav6TKP5dzmRpY4eoOJTyHInvidA6VQ0LUR3rz8CqSVp
x61w2xed8JB4Y6QUZG0UbU1XyUM4FU08M7OL49ikQY50TS3uqnpH+N7MVpz64uaBhxtEe7PDk9/E
RQoySb3H5g1m47vGQ+0Evba17BUxS0cWaBz/ESPHbhQFDw0VAhhiovtexn2hr9TWF00dUPUAnUII
iiLm+Z6lupLQhOtYs+EPYaDL0P2uqytObnGxTmTMPz+xCwPM8SB20IojS8LUCTKU1NpAW7sgFjQB
SI0OqGXEJrMykpSGl6SjRXHs0E/ooGeZTU9e8u5cyEyp9UuI5BlwVagqYMiLY1k+5OnPQb8pu5VO
qoVy8rkMaUsYMppoZEA4Uomd7dypno84q9G2SRo43q3rfFudJ1u6W6EWWvAwJAKocRksuC6AS5Hz
CnaGSqjV/l7GN4LcMhQpW/u77XwT6l5RQzXZXHdO8+UpOYwzsVJolBVK5sQEYhu0P02wcJRCh0Af
/b7dCH0bg3nwusAFS8RTApHr/HzFDSLZSG55uYY8e37UixA+Iu532RTY2opaC0+WMymSkQi3Spt4
BLQN8vf6eHDMQ9O/1F4VppmCQb3v13VatHuUddUZLAwsEFIsC4qEmpeZkh+Z/qemPmvlQ782lb4m
Qton1pdaYZUQUdbbNv2R0Y06/LiuxaIpnGgh7Qx6dRpaODhYeHLsNfaHmX3xlMqvup8W+1pkNyxe
cUprOkmbNIxul1UlSG6Be7OpqpemOTDwgVzXalEIkCrRRYMJ2IsEg6J1gK12B3hX6xbg6B1Kh2wN
t2lNhqQILZomF+0E71qAG8AXZcjWkKSXROCpiteFjrb7i7iOaXnqogkjPw7JY8HA7/S5XwMqXjqZ
QOVXMTPgILLzpNhB9KPONdrm4McL2vSg833ZfYqH97dOIe8L2H/MY80vfDneVnLSocelA8N9F/Bu
T9XH92/46felqy73KsvK2/n7w9cu+aaUr65YuR8WN+NEBWmlgOjSW3025nithln7QNNQN/Z/Twsp
kLIbIQoM3oGGt9kQTwO61UGka754QQ+k+sH06CDpflkbNIBLTdFNwo/MbbbaqIaVe8v1tYaEJSko
u7jaPIV3CYNP7dYmsdXwoyZuuLY3+QGIhddXa8F0EaC9dVYYNnJUkuvqlLjStKqpYbpdaJj7XBSb
Ov0JnN0PyAE1+tymP7dhSRufKD0fSoYRANOrfTF6vpu2ISOj3yi/X5e0tGgYkEIjBGZQXLCwSqGU
JWgWt2p95CwPq+wlRdu9YPqKc1wKdMDC/EuMtHB8YLqbiB4KaVWYZFlg26U/KF1AjE0+tnvM1mMe
2/A/AOA50z//Eiy5zLFWAK8J1LFjMeVBbz9QU/fZWiJ+cRExXgYqeNzKqM+dL6LDLWKXE7ar7oab
Lu130/Ac1++PR/HORm1uhsT3kMc+F2IKUQEaQdTH8ouqIutyjAFWf90Y5sWQgjTQ3CCvO6cNEF5I
Zoe+EcMbHJh3n48HzyrC0VjjfFwTIfkbREvA1PEgAoyMP0wy/NTRe3ddi4XdQNXPQykcVxiaTiVb
A1NyS90q4ccxK/Z1Qx/AYLs13bV00Vs6WlqtMzmSaRWFjm5DvKjAvZuPN2g0/1l3jhMaJTXucifV
DmhW0QN0sTmb0epjP48d916YzqvRqdaRE9XaAympe55IXoJljxHf5Wa26W3nVamy1je80Qprtepu
zYkWh9okr1mLpB7IBJ5szs2gMYC52Qzul7Tr4FMd8/OkZsZO4Y63x+xm/DSVqn7vkqT4YmosDezG
A/6dNWLAZdTB5dxyFjg8jn2tVlMkWFovYN5U7hOb1VuegM+sIa65HymftqyzhgCBAdnrdmWEKDKU
fuelyVMJaJHDREFpkfSa+cUzwa6rUO48oQ+xwaNGbb92nLVBbNvthiS1h5966qdEqfitqwGKoXE1
8tVTiR2aJgbFfRNjVmiunv+RZGaxKdNNUt64rshvgAhi+XXiAYK0NNlNXvDWp6Ko/MHJkOQadGWX
5rYaOGOdhiPTU58U3Au11lwjKFi4CHACwSI5nxYkxqVIXONiKDFwXx6d8luXf2qmwed4Na2Fymti
JO88VKkN3EBSzrczpX6S3ydodi+31w/MWx5NtmQ8YxAroVMRB0Y692NCiAIrKY/UnJx9bIJ0gaNs
HTAOcBrLGJTdZKVKqHOG5tyOp0DzGkBEn9rajbBrccwETfeGaNM7ytUpaBN1uh1skW+mjhuPghpZ
ANgWM0hHFf2OYNsIdSKKoATw2/MgLG/H0n7ydc6xk7x6qUT62rUs2/WD124U1aUh4S4Jas/iQGSb
1KAaUQ1Glcj1C6qzQMOTydf0/mjGYvQZA2t5A97NlbT0vAryKp36ldnvnOQ2bMKyyWM47zx7ZWQD
LGRf1XhQ9YfEW4uYZjd4IQuwEW/zaXOe41wWcRpN5VlcHXV0kdjjkStfDRR5C8M4ZN6dlq3cLQte
GcUpzB5iJttApCYZQOWZQGc0zRIs0og0tfQhE3yzYmQLGmHYFe0EyFEiRJNWj06FbRMnr449n7pt
ambKVrDs3XTYpoZxhnm4HIO96LiVFMnqtEzRCF4e60NG7rBUH1Di5PPS7TU2CamGVMHnrZc77/0s
gvjlkVMHOuXceiGXqpJUU1q1baojaYSF9FkJYioBFNEyVu6Qgwyv67JkzoAbx7i/Buqbi3qEiSsm
BQowpAF2fNL3eU18oSKqyAJg/K/cycvCHHR3zeM5F9kYM2VGAw7L6sj4oSieLQT/xMMABa/9xl2D
fliKNnH9/5Im3cyKOxDAAkNaz9MgiScfzPLC/ebyI7E/c/qNAD+joy/X13PpyKJyNL8/5s2TkzNa
0jet6L3yaLKozbpD3VI/NpVADPt02FF7DQ5oKcw5uYLkeHCMdQcEnTE7NhPZKOPdAJA85LquK7Ui
RG7LEKQWrTJASNKotybJDr2i3fN4Wh0Gkb0DmiHAsWgir4UhJ+Bsnfs7tGwA08T0qshlddh5IgCY
HUAo0pWb7sIMZzFwEXi3gxn2IoZGGih2zTzlUWxXft5+chO8sG7qEVVh5+n6yl1c3RA1U0eCDAGs
SBf0po6NwnlsFRx4fwZBF1h+YIniZx3gjwtyvC7rwvRmWcZMP4qePfyT5PXw75Mq5QxqYYK6Cnu6
IRT14G03fXLTlVtwPjtnN9ObLBg5xv1ABypPxI92xjuT5DxyxbPKGcKDD+yRZfwSIB3eKckw/xNn
PBoaJXS7Wy37ZmKsir9Wxu76si1Zw6kk6UpC5AtOGRXLZn3O+7DCY7Tcxu1hWsNXWZSDdhZAPeAF
Bwdxbtw87kZKxoRHxABFqejVfVrEmGxm0WTqt6CF/4jpgVdXQzQHWHT5HlHspFDLDnolxg+m/gBl
tC/a7xr5cX35LqwO7925xVJHIyISefKNzkHooWNcu4gmzb1zmOar0x7UPJ9BEbBLCuUWmGvBdYlo
m5Gtb+YbArA2pvaB6YKY5XwpC7cdgfafFJGeDdpWq20tKBskYoCjQXe8I/ZGKRgJkjZmh3h0EGOO
dfnVpXF322d9Firt5N0khpduTUqmsDNTDBLkZhMYXpFt8RYVQa12+KnXBfbAHDAfF19z0gMsIbGV
ICNu52epYqBhP9M/d5VDNs2E0Rpwl/abzuz5jcsBzOfEiu63w6jtRiCx+JNI2N04KcpGT9P2QWTU
+VaohbLJSuvTCLLgIIGhV/m2AbN34wq/Lj6Xw53W54916Ry+JpspsQ+uw4PiUTkoRX+0Ff2Qdnqx
MRJn2lRTR314ImQFeozitLpFg1StUGjB0Q7zBL/vMJAsTMGcELhF2fpDg+GJrBpVX9cLLUhoCbIg
xTV22UjHoJv6Z0NRRKhwww6p11RbMAu10Aiz8sC7ARku+m12ekaecjbZ21SZ3KAUDcAr2hggWBp5
dUQxhHxkxUYpBfLIoMkOwEkZ+yKN663SoWFFH/ADMBFkYZMAIX00asOvAA2O0Qta7EvVey1TG6g5
dDS3xlChMOaayaHP7GpbEyAkG7mh+zxuW9CPaeOu6ot6q5ojUND0VA8GC0U0tUPXr8LBOuCyqdhX
AFL0wcmGN5Rd6kFuF0XI8Cv/bjlWctPSLvXr1mu3qWEon5AeSYgfu9NXVU0BjKKk9rADOVGNiojd
3XpNUuFo2YafZZO5z8a62aDu5hG/LLI0arjxYxws9ZsrLHHgWdbjfYyc/aAZaynct37fM5cMlkQN
bh/DRDgZ6A4/PxRTXFRxhxGlKGnqO2vgvp54x6r71lj2nWVZflYqx8o2bp3soXJ2yFnsRCweR75T
VeBc9MWGpoZP7QwWEN/T2guzBg9AK/FZ0sOEUn8a87DPCJgLVd8dvrX0Z6+pfm8OwQT3wsAGRzat
W/iIDUj+QHoLDq7wzfiJ8G4T8096Yvlms0vxYqpM61Ebmv11x3DhYecVQM0CKTiAgwKn7nwF2Ajy
5ykbWNRUPw0hAtqxTTx9J8mDsjp+exESSbKk+8kRhMM0ehahmVxHb82IIwEK7usKXdyykhDpakoU
E4OhJYQ01len+Nw43/7e9+fo5eQtqwothZvD95G/8tv0xVu789YUmHfsRICdgKVNx6BolMApTRiW
Da8rcBFeSQsk2bxl5iZxOigw1AgSHksrtOunxlqxq7W9lp7hBRtsIHvhZLXOzC5Tgc5KDRvl+3Vd
VqS8PWdO1qpiU29TBbrkPGj4Y8e/xOZK1LayXG9dASciDGEhrThBBP9Tc/28vFPaUF+b2FwTIp1C
18lLqxix50Xsp8ZWSz8VdWC/G0DnfOcv0ruUNYnXt2zGh7aywCx9Za2T6rJbXJIh7Tv3aGslmcow
26qam9xUkGeFl8WN6Rob1246H/UUwBI5KsUYkWKFqsDlW7Ki2LCmeeHg+tAS93ck09ccwyz5wtd7
wJUB85mL5LZk90wbvcK0G2wkdZ5JHRlOvxnMb4gvutQMPJCtGf3KaOeieXqoOKCPAhl1OXwd26nS
G+DXRXa8afUtpmWL1+sH4G3PJK1QpkUvDMAoMLYjl4TRGe0KfbDzyBn5wRW3Otn25A65nIChQ7Jk
26b+3aqf++yOtrf20K4QNS85KyB8qRiXngde5KxR6QLWoWt0GsVOBMR5v0vWqHfWJEjb1uYD0hDd
RDEKHtZTIN5duYHBnmogGSzivNhkGCyP1KwLJwAMauXu+h4tHe4TCTK4zOCWohCGSiOi3ySoI3Ag
KKeqEWJMf8W1L9nbqSTpudQA/W4wUPvGYNC0KXV7Y1plUOhrDRvLCiHlAHZRdArI0waZ6nKrsw0a
tc2Wd0di7TOM5dsrT5ZFKcirolMNTB8XMIlqS0WuEKeIMhsRb/lSD4+l+rMdH6/vzqJ9oRNb93BA
kWGTXO/osF7kaI+Opt+VLOgG/wOfhwPAa88FH6s5iz+5PsyYNM2EpsuoJZ8z9gBjXBGwtOenIawU
Lqhmr9VeLBAueLve3QCqQ61XDHhRBDC5MAhgOHg+SkcE2W89ZonGoj4J3DJQBr9UP2C5M7kDAlAk
AS/yMNSs3MrxEC6Q+GGix8r4VuvvzdTPN9OJCMmRDEIFN3Y3x/ppmKO+tdZYu7hKsFRkn9HgeJHe
oeWUtKZHWASoJb8H7qzpCTiTdzfnzGqgJwTOFtAvF9AYgptt7igZA8trsqmGg2GzlYP3RrUl3Sln
IqQj0bQEt2ebMjAF5nbYAEX54DYmqGN10YaouyY7Y2TPPcN5EVPV3+f2QPfW2DehntWJ746Z609a
8oeTM8+fLKSHeJOg9FSQIphSrQpGPqQb5CPsjdOjdDq48Rg6vdn6nou3Eggl301IIy2alPwYMJeZ
QjqLyhp703xqm/d2CL8JQFYPJCWozMpAwA6ovIbccWmUWS9iBNtjeVD1Naq2JVelYcL7LyFytAtU
1wmj3hAyabnm2wrmcIjZrez+shCAGs+o5TiIkj9hdYt4okwYMqKd/0nFHO51hzj//Uvj+vV96Rhm
cSyyqkFMhNcxYbvB3cZh395o366LWVND8lmqEfdlS6BGS7/H2Z3l/Xn9+5fMW287/l89XAkyn+Vl
P7Og0yiPy1sMD4a5OW0mI3ukXAutodgAuusmj1Un0EEDm9jIg5nl5vovsehy0Hfy117J8aVjtKKN
K0z/FgCITzJ/jJ97a60mtLiS6HpHbQGFBsCtnN9gMUEP0GgzBngKZPeQiDCsesUmFvU4ETGHAqeX
ZJHrcM01i1Qkt4ah9WPnBj7ub0qRLNvJEiD/d1AEOCIBsGIC8NjsyLC9vidryyXZt05GK9aTCss1
hQhc+mzlfC6FRWhu++92SIbtTbVoYrtkERu+5l6B1OmNVz7lycr5WREjg5Iwl8KzO1AjRypoKHV/
IgBe1L8PxgdeECf6yJOxqDIovDehT23E2I30jk/Kj+tbsmJelnSfpTFaUZoKutQaOBRyhKtocqGZ
u1LiXhbz64EpXTIUYqje44GplfcT5qML/UlLV+pVy9vyS8ZsfScnxc7BrBZPnIEoxfYzca8oTkCK
cWP2a30Uy3b8S5J07FNhE1AnQJt4+papylcxIad7fV/WRMzKnihDHK8elRYiynHqfaWuHkXp7K/L
WN6UX09wae+JOqXNqOHQN3Qz/EzqrViD5VjaEh35Y3T4ORi/lhtOYjaQMtdhwLm2i8vC19MHj21I
8e5ROFw4OsaJDfBDeSgdSe6r8nri2cyFJqiatC0NhN0Br++uejdKsSRI8mDcVERrVTY8mHpXO03A
RrLiw5Y2/lQVyYcNIxIRfQkJoNYbRjwdP3AST74vv7jjWu11BuSgSDg/VP2rwW/rbsWu5kWQw5hT
EdJTW081WqEYheNRbjuKrBb37hr4+1b5hldmwNuf1+14cckwXYviJPi5LVc6KxNqF52D2lzUdV8t
YCObbAXnYSkuQ2QJkAVXm6EkJPPyQC+RUo+WEdPQN2PtuuQl6fKw9b4zdNNcV2Zx8VDTRfsfkFkx
UnV+8Ptec/PMwoNSd26zJrRSX3khO+MFQMzXBS2u2omg+ecnHgYUiFWf6RDk1j7io2HaXP/+oiI2
sOfnJoLL1ixUZ/jklTaNAFYaxgYB3V3E2PcRRDlKv1eSL9fFLaoD1AW0AqHXAy0f5+qgZp1rJfOQ
30G9jzw7xc/r31+0gZPvS0aWU9tIYzbHk6hcKQFCpMHb5vxTtYaIveSV9RNBkrGZLaZCUwuKlClY
6MmjqjAQka5k7teEzJt3svl66noK+sFpVI/1M7gUHorRCjSgiV9ftNlZXXgCjLgCKw5Z3gu4uFgv
0ctoUOTux2ybo8xa/lQnuuUOqKs9GjQW24x5vCJ08dI5ESrtVGJndQ0eDGSWwVk50nAkYWWw0DKa
8Lp2i4uIuQ2QKIFlAf9/voi153VxN1u40B6sBkXBXbpGhLqoC0Y2kONDB+JF5+FgilJUqkYjhsJA
7N3VXPgp/eS6T9dVWTw9J3Ike/DsDJFSOdKoUoKvebWyUMtfx8CJBZhrdJ9KZ1MlY9y6pMXXuXY3
mOOT4o4rofLiXgBj4T8ipE3vU7St8UTg/f+7nny2xF1mr/jLNQnSuVS7kVtTBQk5OVJg1rV3bryS
hlsWAS3QdAVQF7kPpXWy1CyVjkad913NvvToWBdfP7LRv0TMW3Vy8MFsgr5PradRr93k9KXqVpI9
SycekySmCnJjdKrJNXMlUQvbJYhbR6Ee7Kb3x8kLPe3LaP1Z9sAmerDaj7z6TkVKxxApZEVkOl7I
KeF3Gq9DiiYRYNXe1EP2fH31ljYI0SxahXAeAYQsBWek1ASGMSYEZylaS/iL0Rg+ap7XhSydFgxo
qehJQt8dkOvPt8g1GlCcllhCFx3HamUfiAtiww/ImOmyMG4GdB85orFJ2+ZFzIso9/Vpt9ptt6QC
uCOAkzfPY17QkQjagcAQ1Xrgbj1Z7Sd95bAvfX7OuABIXAMQqdwj1lG3Qyc/zklT+HTw87W6wdr3
JWcCNtgiKwi8oVVsXeajXeh9q4/5fxtxKtgaQHMF3lfp4YUoUmsSuxf3AKnzHfd72a0Nxsv3hixB
OhNGBjhHrRrEfd7v1erB9p7ru3yNe+KNtvX0eocUPLbQdY9N0NEYLQX6g+KNntGn4p732ie9Itsx
Jk+awXZF/kLJZzfJosKbM9fajaJ8sYxvaPdK/JbmKzf+RcJx/kVAd4XygoYyki6DUBRpU2oDKMPu
Y+4dqeq9CBa3fg66Pr/Nsx2oiw+Dae6BCbVzuPrdSPLEtya7XclAyM7v7ddAKRtoP/h94MKlk9t4
HC08+DU00m09x9t1jZmEYuyfhypB61KOsr9r0cQ3JpeE123qLRl0vhmYGzMBWwG2J89Aw/+5cAJY
a0x9tvX9hF7lXdy19MZpGCB03DFw0nin2MoXwPe699XY3MSZ9UdtdK8mqX9qQ/vcEXQ0pV78WXVT
NJjrVH2INVFva9RnN/HYP4KrWg8LYOqjU28K61Q5JNbkJ8OwLZ3pxvCmB1xngdPEYdGmqFMMbNfa
Yv4H4Zujd8unsvTB9PKKwdQ7C0y9IQb2ssAl6XaqrF2KRssuR+mp4WSrZurB03FVqO1nqjsJSJCL
70Rr85Ulk4853AewKuaoBwM4qBhJjtZr48lwp6K+b75QcmOQ/+1w+D8/hv9LXsvof9e++ff/4M8/
ABZZpyQR0h///ccrq1P2P/Pf+e9/c/43/n2f/qjLpvxTyP/V2V/Ch/8SHL6Il7M/bJhIxXhsX+vx
8bVpC/EmAL/i/F/+//7wH69vX3kaq9d//fajbJmYv0bSkv32148OP//1Gya5Tqxy/v5fP3x4ofh7
zywVrz//cZsy8rOkF3/x9aUR//pN++cb1Kw3A8Ah0AHly2//6F/nnyjuP2eUA2BkwXrB7AE6mN/+
wcpaJP/6zVb/6WKGBbGjgTEWsA8i/GrKdv6R6eFHBnCQ5hZ/WL71238W4GyPfu3ZPxhCzTJlooFG
8xn9dYzQfY6AHoh080Ds3Pgn0/0CRb80cQZosM0+0/vKfwj2t8fb8E8v3K+Ve4DReCEMR/btwTrH
fBeB8ZSLZNJaLQlgpCOYdu2ydtxtPxboBWKV4im7EQTKt7VCmjLM/x9pZ7Zjua0u6ScSQM3iraQ1
5VqZWTnWcENkVbk0UKQ4iKLEp+/IjQZ6b++D44u+sWHYrjVJ4j9EfGH6+D0WejhWkcouE2Hl8BB8
V/1hfI7/bFbOd5CTdpd92svjJsrhFdHF6rDZeTIvIYTtVEqtvpCoKq7FnmTfpNfmNFOFBIl8UYw1
c76TH8O2DD8KMDqHxquo+Jouk2RtlckEut5t02urJ272Wg/Vmp4KH2UvnoNA/sipnEcIg8MU7rp0
VeuFdqKIj4KP1bfEVZH8jC9ezQFZWcEdCyboX5CYFP68dHk3HxiLshSx5yTeToaTsWx2C+V2g9PS
y4NctdLHTostv0RltlbPCe3tULMh3rZLxkRZNsNqBb8jZTThi3MARSHIbztJ4Sv6xrJ8sMhi1N15
ocWOl6Cb+N7PYXr0gSv4CGfkrRxlNdkmJNUOfGMVwewp1L7ei7xiY+NDN/FmQn1ZngTiQg4sMX3f
SN+Vt3FGV9vE6FCmZmNrkRzzNbO8gbBq/718AuDrSRV7flLrXJovvcfz9bKPWCK2mcS0tx6iHfps
T4vHJIEd7LDJmd8ne8Q2gNYm6NIxRovWuhgy+X1N80HdgQjj82YPIT5a6Ft+xosoqqeJ+h2j3H7E
G84xDz1kAaXmcZwIKJEL79VjGTLpYONFgkkjqJL6QBEvai+LWshPErv9RFgvhzrfxw52TTOW/mpG
U33voY7kzcg6f8K6de/OSCBM30JsBt0Arrc8rV6lpnVzMbzSpTRxXSaR/OVV7n+vfaG/zbsn91k5
DWeY28uri7iIatehpm49XWHZ6kkRLnRS0SunVjzTbdWu9fsAAzQ0pdfMdViCD1OZvKhJmCPTyR4O
yz4jlcr6jr/PsdFfzJxOBbplb8/VuFakth1U+rUMK/vIxbD9mnVkq4ZWNpwcYqCg3i6NWNtxo4U+
uLHUfYP8RIjao11+iDDyczFG6buGlzlvJ5TlfxkgIbJGjSXmzP0sYB41vvzo+jwJTRqjbh9Mrk4G
1FOE9fRl+aipBJaIcAK/JXZrMcBIBLHFBykm3zUuBUO/iuLEnaAM3U64uhcIKgsn/dHn/TYiGm2Q
95XNqa+nHZawOpBO5ZcC2sj7aOOICJK4WX+CiQHAMRcI6/uHGus/D8tPhhierSARAM6ILT52H/9Z
XoiYLyRbirieTDsTci5Md/63s+L/Por//dH7P74CdNafwSYonujnv/+31hQUGm0cxytArG/gGCbd
+P/5Cp/t3b+9AlWYrQmFVxAaTgZyLpd/koz/j58B8cDQHEJIWf69r4pDZ3Gp5HHtyjbKs7MezT98
hn8N6P/fAYWmAS0h/K7AKeAYhDbrb8v1TpFepyPDdbDM2XbfO0VeghXV16EDvvNKjEa6EfTkS5Pw
St7LbGCHRJXTfQxMvW7RXo7FUW9OfN00uiu48ckevpl4RfQ3iBoGtWM+kO1GIjKKNp64+icq89+a
k08wborW59NL9C9Z5t8qVT0jo7bQZVzTEN/I8rui/C6byWH22T9ctH/r1//1ShCvfdr/4O/5r0Yx
ytBnwRET18muXlllxutaBlDk/jH4939+oRRyA9iTMLv/25UVJlmIQYKxlzlYWwYDvez8PlD/7X+/
Rf77mys/g8jg/EPCDIbEf7sJt2Kaqz3ek5oUUwvgAxSMsvq+yeIcef4Pr/U5z/qP6wy0KYhWyedf
PhnDf3utoeRLRuCwrV21XeR41CPYKio0ib325fF//1x/58fhhyrxobAmxCgVf48/P/i/3Zm8kDar
tj6rN5EiK/wdElCcDzSakWwJLviz6e4qcUvtP3XiMWSG//05YdqEuhE5F5+7nb9djT5TplPSpLVO
cvdaxutY1LuhUwmSgOsepadbCsPXVP5Opmi66xYZnlO/zofFbjprM2QDzmcc8sPjOMPbCP+Pkn3T
zwxS1gJGpG/Ki+m05gqq7gTH4RVIDPW20wRXC4Zhyyvbh/g7C5b+YFUxogWqBJAFMMGxoY2LySFM
VLhOHoa08HubdcrAMkZJehtVWC5zhZqu1oVff07gQBfHskv8W6GqrWyMjovDlNvqOXfC2+duKTPZ
dDoL252ASTG9dsqTn4vCnnTizIY6Spl2INpE4Y6o0mZ1OtDhOXXdXzgfQAraiHTgfyJauKq7fVGh
hSYrfvFY7yVXV6mkuKNbp190QPrCZVO5Oe4qsr/BEF6+5LKfLyLp5VmU3XTIFhFrrJ72fm6tWhNz
Wl2BxOrMW6jiUJgA/lFWM8xB6xxl7VKUJTluc6x+wiv3uYWBhHxEd83F9qiCtsBtJ1rAarSvH6xy
81V3Om17rckTTW31JTbJ3M6IIb1VgaGpXFFKIZHNjWMLFff8mNB5Fcd1XdB2dttUDvWotU3qgtt5
u7eR7fy1g0o/Qowxs1vRjHbh7mSR+ZvXgpfl3qbj7F+Q2NH1jR0q/p3CFzjieXfO540d+8qkTygK
6YsH8CE9xR07TqJHGreLalx2afkeFTG7RYZquI2Y67DA5tLf4cdMjlaXn2NNtt65GbOpmpgOdDMY
7uWrx11ziDS0hkeJ5L3s5ihfZ5jw+jK/LZ2fTqH67P6TsKqaOmcPCHJ3Ga7qwvRfUDxgKWtHXSGz
uVAjzHSzuXfLGg42ikBBXVIDoJpi/fzslp2o48Z26q4CX+Uj7St98Yzi8JBy9/srx7WTnjz+uKKr
+1hw1CqTRvTnKyIbJ0j9u3A1iyzazSq/n3M741quh2Sujt0+0wFJM4M/2oWU052GnnI85Xr1U1ID
wUCSR887O/5aQSCID2xDWMF5z+nkXzAuHD/sHNH5mm6svCC1AOipjc7QXu+C5q8FR6d+W1JpZ4Tk
7SJvdWHGHzpAcre0mbOUtStO9VOGTmxrlnGZUgGGTRldpCGFa2fUll8lpyY7Don1bcrS5Sgx23hB
sAU/5nu22rogyfKRTFl/zCKHLefuDbD5tEDpnKk/Sezh6SMCdocxqiC1Me6j0sQf8g5KjHrbpmpt
42yiph0G7Xw9OLaeLZKr3ywbEzCmvCBwWHau/z07Wj0ztg4R1qkyfDVp6jFMVFP4oDA7z00OE/Kx
9Gt+ZxMFyc2Gp+5xtWz5VqR99bHvGom75eaA9imWBfuMEe8jygcgU4xG2EhhYnDGbZ/GJ2mH6OC6
iPJWZmybWoW49+hQZKSHAREPufXEw2RvCDz6OkvVfwgj5C0G2eTXOBSsOsE/SucDGmC9N0gBIf60
RQlcJUax4W0fTAenoI3MKRcsMi3CSbLhQCYi/vhFVy1XqafPKyYFxYlQNeVX4uSWPPblYONDnCKE
seW5WcINWbIEJoKo20kj8o3qcwQLH6kLKFGe0F16fW/icXLvcOJ4JltNpkwP7TKoDGEdAwS6Do/o
Ixt7sjXDlmyveN+yBQTef5BxW9X3BZ1S40SGR4csfF8clxW5mdd0LGV27iMUY7UR43qSOvanhPlY
n4CSnX8XczbtdYk9xZ3QwIc1DvywQznRIatXYqPnnpQCoy8qh7fARP4m3ZYf9lGqO8S4910LxWbX
wtCyv1cqLcIttgO5j/awOeRuESSsDgOUPEs09ieHbclP7+IKkguq+uRY8KDSA5n7Kn2bqgX+l61T
18l0BqHwCwaaF81ibw4cYiNa1EPYlX9B3zeGuwmyw/lYLiHJvpRLZsW3hWkP8tWQuOEJtCygPIUj
dw79X/xjcpDCt9WQa6Q5oH686XiCCWL08LLG2ifsnPiub7s16R7iTBbP8MkmWRMKBb9jFbOVjfWw
RDjsNEIzu4/C4Hd9KDO3yxpDAwhiRxfi7rxBX5q8L3xGmJMp/HYtzdqdZ6tod7+vMcQGaMHNZU+i
+UWolcJi55dhuna5y9e2IjP9MnU+oYct2YW62zcxdYA1UDgu4wWLysYxY7WtWUTHoen2YjqOFuBw
3N9V4NcoDxOHbWtmzyvF3XJeeZEUZ5wN5pxj3CIeDJ3hTCVd/lV0SS/qEQMHf2TxupyDj8XXDgC5
bwEPgPLYAWNytNiIwkcegfChpyLGXVLktq950senjhj3ZQnDWt6E6re4ydYd2Tncbv8KJaXpc7YE
iW928ydlcfd1y2AQ0biz4SXlIGwQw9JDMSbsEFwlEEqKquJUinEf6njcUI7UJoc8J+9zPMGwR51P
fQjDVk+hTC8wrsfxjVOsKywk+0w+Z3NWqgMgleRF9HkkYV/G715bYmj5kKd79xyhSZFHr0L2Fvr+
GY9pzHt7sjp91mxz4zfOO+ofRIRIVMyo9QOw31l1GzqLhKjZTMZd5wRd1DEpEKUDcmCKdx2I2XGY
InoDI5kxatg+AotHONz4AaXVBmqi+BFt04T7bq18Vu/WczjnkC8+1THfskOqMfb8GUU6PggfSNF2
qSLnLJ8cvwnmRxiMqzTibWzG2KPyRAKsqiOqd4xr4hy7TMY+0MXreoozj/Us7K44xsxEq4ciDqO4
mq2isoHfJYElm8nuMjKCP8KsIf8WKMEMouqW+bRCy8TxrDU8PmNVOuSXLjgu7yznY1tpv/SHVFje
PccsuLXFXA8WTiQDY7MJntsRQoGACkrtr5WVdn0hOaQbwzDeVR2Wn8gb6lrfpWdN8v4B2Yb8xDzt
j0Bj6YbFRXfscPeDAeRIhl94284bwdRtqnIT2rkrqhuPJ2L/6Ggt62S1mKHB6X6yUxRJnLV8XOqS
gYP1tAqv+YGtCadnl5fLQ08l+S70BkUMn506RGHdr8KqLaurBQS3BjPcbT/6wmbTN4/ZSV/rWSBj
1yJZ95Ys1qDqHbL1hlTJObmnPIM7a3N0+jnicEVhEFEExPCCj/XMfXHdVo84WgZ72raXc/Xh+dp1
75RI1SY20BFHWlF+Zx3IAD3yNg9wPnsUExH5Hm0gUDSYP9unLU0kr4WwxTURcYWhQzXOB0q9iBo9
9lVyrFiUNv3eh+0CR7pwx3lWm7zLQsR+IkgbxSBgYdF3tFEuNNmg9uillH1VYt40iLnGd79/LCPj
+++klEz/jJGjMBxdKbA4JnCYi5ec93iELFrNjTO0R62F4W078yoW0H8pekjSeXe1Xbe+2RKbvrpd
oE8Qiux3yMxglygeoEOrMhZVN5wYazP1FJLkMtP6j8TWCZwC+Oi3kV92zq/QR9YIX0mzg6RFb9s9
mOiCQHB+LOe+O490ZI/bQKZXZY8LSnmLyRB2QytuALKli3gM+YL5dMzpHmrUkSG0aeiQgWJ4KJ98
MmrEKAdbPVR6hGEeprwHR3b0UJlwfyBtmt5wy1WnUvHqaqlCoklloz9xhzurwaN5v3hCmb/LWa/J
NQDxhqpxl92vIlPupENQ0ZsDpQHp6HPFkmYeY1BCUKOSYxyGfWsR05yv76CPgUAxU/ht+PYJVM0j
O9Zos0xrFs5vdgLL/IBNgIxhnJyTE/LWWbgMISD+fYpgimliK8hJeKnXxk+rHy9R4cvkYkbdyVs1
FXNa57hovw2mBDrZTZvyhyW4Wd64C/4690m6X/BY7C9oqtjUTDYlwyEe/Q6IgwdlkQcBX+jWk+Su
059912AFXlUu/bGY1vI8dotvZkgA7FmNXe+fqy0rMRwrkvELMJT6py7tep9ir3BiJactm6nbILeE
7eLmosF/I+uymhopZ94lrcRCDo/NbtnKgw/TqG8zJujl3cKg1kQsaYXR5ILfszxoBCV+S9EU8wa1
yPq8rVP6BGCT/VGBIAfHxlaEa9eT5brmU/axiaQzTZcJIu+D9wSaAuA8+ueCYfGKYzKDWCJ10X6N
1m73B52R7YGXizzbbDXAmlYF3+pOFzkWhKv5peTgHiMkKdkLpo78Z9ZlUD2trF1ySdUx7DHj97nu
w3dQB0GWSxaTjmhUI7SEux2/jkucrE2KY3dqVsznp1qvoUcbg/MHMd02oW1UGNMWc4EkidSW6paO
3iNumqKOX2yOmoE6YEonjn+EyOs48HVBivc4Pat46w6E6PLg0iqVtZekOtG1736MmK69ql2BmSJB
7G70Mg3AnVvybgD3/SkD4Y/5J51l2gpLagwN2PfEqBIDuhjMymQwD32Y8bKb6rQ6ZPCSfaWFGv5M
8/SJMdzodqJZvz8U646+fCkMxsQxzsRWFsPyuM9ZcuJ5Edu3Ocv3u97CygeEThKOuOVyqC+BGG+E
L34VNonuOebqYy06Ip9Qks7f3Rojh2LAh69FsCiAspR1Do8JCN3rdcnRaWIVlFzSPMtPxbrZGx/4
dMMVHbd+RjoG3rp+SpM5fvXZ9MIkyoQc0416TAdCcW1MsW03osMfPGjiu5F6mh1Z0fvLjvpd1jxI
+dUap/oT/rTsgfcpVGgCEusanWz6qyIlP3hw6i8+lLEHp9z6uB4NehFWZhQQNhGd501hRhWBQgO/
uo1wZEwwBGyHMuuVQmE321bjefAeRZweE3SS34p+yeZLYiONobku5N2QqKqlEzO0BvaHP0UDyCSR
6cRzoeOuyaNuu05Y1Ny8YQDcpbAAP8xVIc7rnvJnw5byQHSVN7Kc5sfFDvRccLoCbYnmvbbo90Rb
LIX/4Vwu2qVMbHEeN/xeLS6C3B37nnDA5ElET8gzjaPab3gDDShc7E0XW3UKcRK1hWExdn476m+d
jNd+sOHcYUlwMSBbsnqmME9Lv9o7MG62V4o1zlMP16IApXVjxWEYhDK1yKNPUlGWvrjJF6ewWsTK
A0EjZKOHnZ/nhGFiMWe6AQzHFvXsYn+MfYSDp9xnNnwycqCBFv3kmswQwM78Tke06XbE55VTvD1F
oDOjTdbmlrl1aSuFpSHr9+GUezzX8nhXaY2VA/4nS4V4h0Y04SeO58dex/nUHVO109bji6gaeJPX
m4ypsc0KUtBfneXzASe9/OFy2yxDNT4zG6frvQoubz+L57dq5+WLcLNwKFtLx3+FiqqvQDdn6xFk
ITJ9wdeB22dT617W8TarZgFuBn8NInqMQ1Fg4fc5G0QdsFXklCVzuZ+HEV7Zm+zi/GMeMsjBDeai
rUnRWByHITK+Rv2aHMjOyafuTSNGpDeMA3y74jha9PprZUDWQsrxJYvHDmgOhU6qjiO/3tyKW6eM
SNKsuKe+WJlXfxU7JlM7vDNpsyR9+EYly74xC0UGhmDoJemYy2uFuwvIqsq6qpaao4XuXYJFXMDC
5uCHMLwwGsajSQENprGEVw1qjhKa7wkXwcFgn5TWVdnrvImGuIQ8AwvUpkpN91SYfcpqhf07ql9c
eTUasW19YcHU6j26YYk3ihOJFbnYGav9I+do1OyNTGo4UBH9XnaILBBMvJO/mIMr8xAxETcy9j0i
uEy4elNCeLIAHd2fvTT2o8xEdiLlnLXaQQB93pcYL+1tCpZTRFbzlEQqftwm/HCUE3fgVPiWCDCo
ahEv7CGbB6prcIyBDibShvweWRqvs3IfZWXW+1Al+3MGxPAt7PAkZn2M1dpdfuqfOC6/886AI2jA
RA7uVBrkmIRBluUdWcSGp+2s53vM5HeUh0jVqbek6y/Qv2cS/ZMu3tEb+jtfSX9IuN/Wcwepxm+F
ohKJKBS02VXh0qhjD1otuFGyDSzOFoxP+Pq+oA7+Oc0FfgdToHU88CXtp7avZvikQT4N8b2sZknP
BvRCV/dqc2uNslPf977C0xclW5Y2Y4D1mIq4j9sBo/7Hrf8MaTMuxYNDQ0nc1SPVa/mQptN8rNYF
/hUIU7iG1CD3PxPnh+E02dJdkn6y9MRQ639wNxanXq38IwKGVbWlT+I7BioSOaJ52P1p0PQRt+UT
7zE56EEsqPNhy9mFGpflR2oH5D1I1Mn0WKIeuld8Sbq6Ywo8KNWZb2pYs8ZYiwX4RAX7atDy0CZx
lYeTHj/ZO8iAusSmaLTpczpjUczWMbsUkAAuR+IjmEvNWKFsStcESatDz7ytlynDYDD1hbln3V79
xkDzrzkRT6zngHaBbZ087vkwx8eANfx06Erw5dIlc6fBJMOfFOBthTqBofCsIpEhcWPGtrnedypu
+wh3Bm6FvkN6JPTr2FMU8/7RqUqQBm3P9p4xqCxA+OLjFVI4BEw6N8XpJQmKuJMLkVubylsjDhmy
BXjtMgekMVLVzHgco37nBxML7CcXEq3sdZusWdpy6EC3xXKZISY7IQz0bQofuB0Utycup/QWDUuS
1hRAQHruwVveHnqwCva6M5/kLlvtw68Yw/G14ZEYbmMmdd6yrNvLc7rvY3SCOqX4gLwh9rVC5VS0
tJvcSc0y8Kcu1tWrKgRZwYDj/ubgtcEoS3WEX6jnUdSYHEOWrha9KsYviOaIStCTZofRP76yGk2q
9h+itz5pdKr1x4oxXfi9oNGavgDS4i4Sz8DtLCEWWGqrkuQp7uaCt4zL+DX6rHbPHUT49kznlDXL
IuUhiyLxaFhhX1zMc8zNQc/6Kwxpf9xkvEU1zaXADH5LlWsI7L+3Cd/7cUtNgQl0DPBj7pD1ty4s
nKaoM0+2S9zZQ0aANsrQ8LgwMnxBWecfgJhd+6aMEeC6W1Livyo29lvujpgmGnOeNtjVdrY2csy3
E0HqRXZNcxm1fWHZu0wr0goGdvQNYpl5RyeMKfyzS3BjNwMu4ncRIGStu9BHKA3iTrxDAMD3A9du
AqBvBUsXAgnMT+Ge6sb3wWAcgGdzAVPIBNxjKDJ76xaGB3PJ9Yxzt8IGaN4+8GKcHSD10S9RiMzb
JBT0eRNOrL8yMUKXCY9nK/GsWE5rUVUHcJQX9MGV7cV1xrjwZdlD5ptpBg7vNuSO/pkWdK41YS4O
bc+s9aeUhH2AzrHLxroPChDDbqHTeZMcupd5K/uLFKAc4atZ5xMH3fM7Urrze+YidSF08S8kJSNO
12mdavYXVSp6EpE1x5H+HpD5RnMTt1h0YnKwoQCdmkKSOcI6JiZ/2dhTDSLJWIEnJ9mYXjliyL6O
rFfmMLgJrRkxuJ6xU6ZvmAo+rv30yuKcz21a9EzXvgPUTe4z1CPL5tBoqPEq+n05W0AfIVGxu7uC
M0hwljGQK44ZRcbunVr8oi5ulBIrA/zUD9mi5XqQbh1DTRlfk9okIequ0FxjQyhkWG4ZYxjw4Rcf
MD9DSzE9EglNipJYDLXQs/QMbxKs9HpD0g+e7bNRkOx68aw/D91uqXDlFVRxA7HkTn9g0RePjZWJ
AVaQhuwwmHhDgSlD8mrFKB/XUqISBN/9c3OF7u24YTbKT2M54VyQukJ75gfEE97B7lN+i3kyXCMv
7A76/eLiOt9SnTRAmtx1dPTwAvtZJ5DSDvonj7UcjsaEyX9VCjuLWlPfDyejUhy2BmjpA7JMPFZ1
mNo8Kb+Ga0/HjT9JrOfwyaqlm77ES149DUOyyLtp3OeoFbKM3oJV5JF0XdA1ERgb5VwLcpAkEDR1
SZGg0KHFdi9UKL+m5HMU3kVLkRxSCYMkriV2RB1FjnRfnLzbljj7iYoT31Cex8qcset6m60L2OdM
6YJgU2HLcEpEVS2IIe/G5FWjFIsb0EXiGYPF4PB6IBQ3WBwhQUDDebrXRRXhcT0Va/Q+s02fxxJH
ai2Gaf+JHy6+H0o78h8cH7tOBGLxXrAUnbBcWSGIw+CuTF/8An40Ok5mWx6D/AXQmAE9FLun9bII
2vFz6NRn3qDNw+uYD8iOnPy2vS17OrRq79LbjnH1E7bo4w+5aHOGelOYSykWxc+9kVCAbXlygGIQ
M0oBUKk5ZJMdX4D30ghCUXwOLQYT9EUQlAP30xL5CbZiVnaNqKaA3nit4v0ICYOajpOxFINE2U0E
1UhZ/Ikgepkui1cLljUCz8dPuqm99A41xE+FJc7+FhUy7p8tE9zjku3Sqdl3IAfrvDL+bV1HRA2x
bZBvFgh+1Mi2whQd2/UoquWAsfkxrDTqn4CRVFh9Ddx+T7tOXBQJ/TnrZ4TJZeMU3gegWaF23PhL
nyvMlTL2GbAMOafDtM0lRNejHjaDcACvyG3xHcjzPIcz5bnvd1zhI66t8prjyL4IscfD3YgtM3rS
Ht8+4gsT9wGR6PIQczDl0UfS4gnwd2xsvIb5p+pK+5Ki7c8AGVnVcMeWArDzDiLqm08SeZz43H0v
UAgBBr4xzBpHAg6mpXYHwA0gn8Z1dgAU2OBwaRKc29s1Ct2APEPklth23tzwJUXUbrhMOdPzVx1G
/zANBUE33vHpqyRQINQktsvrkoNOuBclSNBZoSIM+wdEWgRt+jbQKBE1TR3P4cBBD9EIzRMMk5QT
Nwz0EHKohihuIRVfsl/IyjHXVebmS1ygMEkyHd6V3vv7GTlYiB4B/TkO03pXYGxC8HNic1DUuYn2
DiTaHLjmPZ0qA6jqNJbb8zgu2HyWxCRPo3TJ74wo2rf9kK5HPkHQ+X1ADYjZ5w5dRI3VY3m2uF8u
Jh/dDTu38kesXHUF1jvHWN0Q3VKpGT95xIkINIJgACbZSJ7WOVlPyVBoeECGPXtjFjaAenV4IJWL
dv0ZiJMNW0th43PiMjRZg6QIIIBilh5yLCf+4MiKW1B6TNWyfJw+rDPmHrLC/su8cSgKcVnJGe4P
vSISDUmDvpaQybpnnejkix3ccBzEuj0gnCr5FpslvhVbnB+0wh+lsb1nwMzZXBwGjRUiSGPquFt4
0n2Swc6zelKsh3SNxuoOq5/tKyZF8ojKmYRa7Gq5mrTv7stcle/EFSPWDIl7UCACnYeOY985YQeN
fiXuMMD/pCOiJsXi/zfuJXZYlaVgDDpMqiaGN9QV6bETMXlMBwf5pJqWqhV4nHx1/4ez82qOG0uy
8B9aRMCbVwDlWPSUSEkvCIlqwXuPX78fODHbLFRFIbQ9UncrWqPEdXnzZp48RyS4F9maG/CM5mA3
XiCnfzyf2O827ME53vimXAcunQVxuSdIB/0a9KDzk95LXyKp7n8oWehnNonRmqjetyoFCimvqPfg
+LKbqFH1/WAR59paMuTsaFFIn0fwDZQzIwQvRBkGBblGjswWqbRVe9KV49dygvgQTRKyjHaqpoV3
6JUWtG1vhco/Csdw54mqV7lKE1WNnQlx8uxDoRzaAFmk554cJpEUWTe7juUu2wYwEPMsahLZ8UPF
/JpOXq5t9K41yk0dhYDcujRtIb1QJuidLV8I3LQ1CmFLRFFUTkKNcJ8l/pR8GUMUWToh7W9l4jrL
HmO83JamMO0I7q+VZhZcqAFMgpzRQ+yezKtUozBSix5xy7xwW68mqH4gz2n6P7qplDkolTYXt6gi
uH7a+XdtWAOUhkWq6V71nDDL8sea5s9S0IZDKyP/gz8lkcYRL3lECpPkGrhJwalrXbYDSrpT0nQb
fSx2+Iv40RuMOLyJ/SZ+DtqMsjxLcdQ0Y/pKtd2v70NR8iLyh4q/p/7pf0GBl3PVt9G9L+kkqQHq
+SBKiNOjrZEJPGF51HMuJiasdQSiZ3eYhHKwUU+p3qsu7lNHz5vuhxZpOC2vpA2szhtrcGPqW4lD
4jvfwJcvZs8tVp/VMUuPqF0a9zxh9Ie2GaonKRzDyJbFjIpFl9Zby4MN00Osp3OmtrDmmD5Rt1Fe
q8YmkLV035r4Ycc0RPGZwhmJ35I/K7d9TfUOI5dNh6SM3j70ZQe+MSkrxd9WmpnGUFYrYGmgQYll
kBdt/qhEqnw3ZEKgHMHW5TOJWEiKy6zE/FFospjiTsdRodIf8tYoqwe/UjXORp/tIuKbo+QF00+v
ivuXqgFIabeT1t9WVovWTpH6nuVoBgHWtrAAeUKrn3QHMtfyq07k/QbcfCRDrymUHdRS+tnm3pRw
dyRe/jgUQ7xRtbgzCdFG9aaPw8p6Swaxus20aYjtgGVRtpWKJrRTNQgh2UYbUfUSk/gh6pigLWGC
ZJJbymqdmqmpZ09UIYLxBSRBUn0j7KlqoGZlsNeqIP5TQ4Il7FJL6YJHnvJmR0MPPJMobugpFNjw
cNiVmpvpZi7janapm7T6oEEVPeMGYpBLYs79MRbprpoa+ashtQPVwj7fMOPid6B9BV5Q4/6jryjx
CPi5uXsesZNGOoKaaYJbTrvIoz5UU9O1cso1ytAIOql1AoCYRN9tFMrqLZ0CZeSkAOO+KoWvvqqK
aLixIQe/TZlP2VfqUNQUIHIz4rUokZnii4fgOCIU9GZNcQjVuKVXIqznVHxRuG8r/80yK/O3P04y
Cgt9ThoJdGKVbQjgh9jRily6G62K0EYy+/Fbk6nRr3DIlJ+l2dUCYLDM/BGAbGocpSzSimq+b/4O
KF9YuHjqL6RQe3jXBTDVuC6hokwUROlD1Iy0QUjgMnrbMsZi2tM5YT2RwgQGIvtm+NKlSHfdQ53V
9xzDSCNgUfuie0jVYLoJpG54F7lX/1HyEkmnLpbxO7klz/s8ModvciGpL2MpSAlV9jD09nN4ZlAt
JLW0JZ+tI5wrZ1JE87SCWp+XmpLohrLVfKt4TR6jIYirQ153nuG2OOoR4QmKyTRZyLOn9juyB2nj
W6iGqaUfOzQ5a6g1TR6579gX6lelHdRfQUaA7yhJ4HGZcLU2N6HX5DTomdbwBK1lm+/+pxmmrM2q
DhcextBHCJ3a/THbWmnsgAz0c9xm5k7S2+h2HPz+p4ywEDlYUfx+HZZ6juqFShBgqoXQpwGGeAEN
zXupq5EdV2y5fh5D+S7l4FrGdLhu5QLQllokjHI0/cJTqy4A3WIRecLYRFTj5cARhecQ3Scrv6eW
W6grPewXsK4WfZIWGHsNLb4lKRr4rCJBJle1JzgHRdH7Eufe0/XRXJgztJh0sjzK3MS87PXXlEIY
6C0GOVo8FcaXbNqQxL9u4hwFbYrwSSjgy1AdVz9auD6DhYMcLExQqhSle7cUFDuMdyIw2WmVYNc8
wwab4txmjMLGh2bWAtadlbQPemEOlgShgIi0Xh9CzW7u9eE9NW9CaxWOPK/1KeiaKZNlC4wIKHK6
Evnvn4aWF1NcgbNV7TqZHGQGCPRvsgrhursovPP9TUe5d00j/nzFZtgzGDaZfnAEjhaDlH2KmhbY
ODvvnuW83XdZs1XazfU1+4CLn47MEsmA6ywXfXDU5E5HNhhCDpCEGBolGafe6LvOHVzBhlPYDje5
Q5DpWg55R6d0O6fZDE7vSg6TbpMqcQSX8sPGcDW3XekQOD8RfBYUNRLob0OH5fb0swqTdtVK57Mk
62FoXxtzhW5JmXu5z8bNzMoy1EGwny5WVEh8stQmbTvlZh5353au7MgOuSB7sv8dN71rDhVSB3yM
+59Rg7V0fNdzyKU6a4Qc0mnjIU0kM9ienh5DFxW0fT7EHz7tM6kvEs9MpQFC0kNIUcJ3qXhGtaO/
IKV77+2F9KjbLSvwNbBffq9N+pJF9cz8fO4+me/gk869CPNCQIewLT+ZhpMdfjzkDgpeZFTpRT54
22L/DpTFRufDvh/tP70dOWvcEUuOcL6Edm0aaRQJALuOpz/9kpq0uzFUOqRRdeuUkuh0+Vuk6U41
BjArq8DEC8FWup9y/VqTTyElfQgjY4U048zN0JxCJw93jKyb0AHMN8Sn6ZDylG4AayLnqWgPeVC4
rdg8j5FeOwhjPcplBBN8usKh8NFScbIxZ6OmSEeiCDXbGXOxnlhAdgOJ2kpk3VflW9ETRNZq/1QL
+S0yl5sWYVvquKS2tQp4rNo8Dqbi1Ep8m5Vo8vj+XeEPz9fdxKX14KsUjTuEyaDt5HQqqnqk2En3
l+01v/JCPYqE7lqklnaX35l66/iDaQtZ+9WSkwdBm0tLyi84YVd6Xy4uCKTOumlxLUMucPoVhkyR
1x+AWpcpSF1NcC0rQUnYd0mQ7WMyd4DG3q+P/CwKmJfjk8nFkZCrEdxHhsmKja+RKBMDu6dG21b9
Pg9W+m3OvN7C2NIZaz7A+B5jHaAq4jzq3wav0OsjOrtXMMLJMjSoqxWZxTydRHC0Y9RmimGLo7ah
1rQrYrDZPCGumzmLBuCVRqIVMTfuSwhfFyfYh/2lERrF47FnPo6Z+AeJbVJqaf11moz89bqxs4kz
VfruLFIpELxDBTd7+08nVdaqrtai2LKz/LuiHiN9ZTCX/nwiJ7Y/04ZHWGz/wgJainKiSdIu/9WQ
0ph6Y2UIZ/PFED6bmD/h0xCESOjAs2BCBFLFU9SOesMxWrcBKHF9ss43gAVnnogOJPLPOiHnqSXU
mUqh0QzPFkJxJ/Eg8ZXulSO/EtSeH1bMWLQaI2Gt0xk3D/jTgPLGl7tmsjzbkF6baJuCR8lA4dAB
0H4zCm0lYDg/pwTrSGlS2DeYxmXA0Atd0FilT8oaq7YatgdIwDbxkD7F1rTpsmnF3tlyGdiDd0HG
T/PPpSsKQ5N0uiR7tpr/6nTpPhmaZ5SJIDn0V9inzizNhDRwtRHTMonw8p/OozBXgrNIN+ygNp74
nfne7yqq3CiuuUGzxmp/FoEQEckIwxLEw+iAOsepNbEaqha0K/6udWr1RdL+9PRaZSIVdmOTdt+y
rt/85XacLaoGWwRqKlVb+qO2TNPYF7GYR6qjhdAQaP948JH/tRWecPBIQHYPIcWSIopU7ihbmQ6Q
Y7gfiu9aBft1vBIvXFgpbJislcpLQfxQXv604ykWFyat+Dx8hFuTRJla3RjJ29i+Xh/KklaHiJVO
bCJEqpXWTFm0eJl2jTKaUiLzlqsF6ZZe/8YtjXI4JIMSHcdW++MpfQNOnnwu5NH7eKSlsaJCupEj
b1jZnWfnzuS5qlOPmL0uwfrCbfV1mSB8I6E7Jqs94BwwLWaqKl8UtUsOUyOT7FPbbCV653yxDU+i
JMzCRCIb0L2L7NOFQy5BQ3ZKSUuo67pH171zj3f823b+sd3a28PBtvnH3Xa75d/sg71r7MNuZz/v
+Nt//0IVNPtlP9s7/vOBfz7z+/i9m/m/8zdn/uHwlzv/zXFs13l6cvf8OO6x5c5/46fDj/m3zL91
/oX7+/j69Hr8fSzcgl8dj/z4fZz/L3znceVeOt9x0J5BsaLNRE8mJCynp1VtSR1TVgXh01h2XL3L
4rT14ltP/3J9y52vsqIqOmdnFmI0tSWzFwTh5VQ1oIZzdl1XdPQiascUcFcROsUaT/2lQXFI4apT
DRW7i0GlSteHkkXmMYaalEbxA/3VgIz7204W9tfHdb6NZo4hXRYZGJyoyjzuTyc29pWom/zMsNMk
dnPvtS5LlwShQ/vDJmveQSBct3d29RJCE+fA06BTs+bgnNoLpFgplCgw7KlTq6PopYkLRCG/GYS0
W3Gr5458JsKzNNEiXtEIYU9NhbXuQyEe05bYmfEBfYrQDpEmdWEyzgOb6qd+4xtjdwSG82qAwlnx
tx9Td3pCwfLNYQZOHVXSpU5hpwWZOCQpaXE7t3/851WtPACasscNn7LrtvShuqnzT7+lv0DZeC90
te36Y2+39mvhivaf36bjbw13vBFWTs3sk5afpvDQnlVJODNLWrIJhGZk1Llpt0pNnQJWAGUtxjo3
oSAu9UEJgX7L2YEZujEGENYavFEtKtK0BZcrQl0f0hmnozg1sdhLBXonhlR17N1QyvZ5J4yuNubt
oQJg65QjOBdFyn7HQlc6fZY8KK1Y/m0MxG7G8fBahZCJ9/HiC9LE8wK14wskSnLIMEq3uZ4T5Y3f
EqNcWbMLToFmZA3yJ/KxPMUXzwk6MkbKJjyNkiZwJeFGtO7SlGhrjTx2zc7iJVEJHT3hcDNytwJy
lu48EEQhrDRlshIsXNohFhJkcKOLXJ/iIqwrvST2WwnUS5lLT2Xhv0fG2j6/4G1obCbcmQVe5q1+
6gL6IAZTnJBKqAD+2rXSOZo81DYM0CuHXZpnf7EXTywtdsIAhYAZ5Mxaq9LhGD5ObLzgn0ZQQYyn
jlCRE25/1uD8dWHN9AUXjmkoxmeiQ/5lMciohe8ACCNuRfoS+g9ALVRxX9aPvbwTATKo4W3e3YjD
rqAnuHoOqluAVa211WJ7yn9e9+4zRdqFafj3WxbToEbo3Ybz5uFbxnznN/e5+MODE0bRbmn41iHU
G14S7+hFHYCUjR5vx3ElNLqwrYgMdRlEr87mWkYEUqcruV4xHUUlSlTXCu5r8GrXB3rhkOiSyoUJ
9RspumVirAWQD/cE9TJ6Df/IubalV+IfmpQ3pb6m6XDB1EwgBx0g6XedXMzpHi79vlSLWNFtCvJv
XTg+FbV2BFv77sXFmtM+Xz5eCBDNUezhVoA7+tSW0MtlCYcSu1gRdmVpviuxDKuD9f1vZw8zPIiR
V8SPSR/h/aegY+wAZY6wtNpG090GQwrah+6PfNyQe1jJJl66heeXvk69hHTZf1hWPtmyVKEuiy4g
OUc6wXwqqLAefFkR+rekKcpoq0TUqzdUIs03VWmGCHDFxG0lhHE/ItU0hgea4vXXBBIM486riv4f
+O2s6ZY2L3qPDIAQqZunGo+dZqJ4uwW5kPwZPdpIXX0KtVeZpvRHsUqsG7bM0PAe6bsvRVDRMjgg
A0Z+t8iSnQoxKiDAIKy+Gvrkf6nDBh14v2gOUTa0/3hG1BzoDxuiv75U5rLHv4HA4rw2U9f3NBKa
9P8KiZvGg+9EudjvJ+gjNnUuDl+ur/wFB0GVW5YIzMhTGVTJTndYngHcbk0kxoBN2rpS3BRxjIQ0
1PvwgtCHcQRX9QWSjWc1GhwzoDcpz445rfkGXS+SHD1d/57zsF6n4AiRgEGjFlIgiw1vIaOchOhA
21KmPquqT5cygtd5vY+m4Js5SSvR77lvYtw0+VDU4t3GljwdvR8XuiC3ogAoIfRuo9r400/NtLLl
zw4xhaP5oWLCuGoQ+S7GVA5N1kYKfHg8iVypvZlgOzXM8W93zsLKwi2NUGRNXYSVbqTXiHpECzfJ
SNXMEFd87XI8vH0JE+YEqoUPJLNwOmlTYekxjWcJO7N2e/mpNXYF7HXXN8JHyPv5Ap+taPI8cwjB
6eh1nFrR28EPUmUCwt65SPPcBS5NhW52HLeJa7qTQ6qJKhiit04P6G7n/rxxzM1aRLt8siw/Yt4/
n5xVSFawUsUReOouap1hK/2yjp5b34WH/GDdmXb5O/7nFtDzQ+Gaz9cnYLk1l6YXW1OazKCKQVA7
GmCLQaQBrt9ft/AxhdemeOFslLIyZxxv4jSJExOY/PgRbfXv79qN+UDZxtafmtvwR/qUf2nup186
SnOqA5fOz+tfsTzxy3EuHrzGBPhSVPiIKgXh/xjRnK3s0/Q2h2LjuiVpbUoXvg6Ackacgili9u8l
+oKDXfxKv952r8Ifc68+015jrKScL5okLTunQuardbGKcTZkozmKiRNIHHoalorg/fqoPkKbs1X8
ZGK5imEoZsKEiTxxpYcS1YddQ73cePgSGfY7DcR/9C9vFfQUTrVJd7A0FDa9EO02/KXft8doLfxd
hkfzehLs4VHnHCop6dMjE/eRUZBSSBxVupH7m0zdjOaffFVQ78KwLUqSQATgBiZ0+ShcfzqaWpK2
Ix3DbN4I3hkLbtB91nF/AKXUdN81rMC8C8U0uPctkOdulaflfd8nyUs4KeFNksppTie/hEAegEV1
I+u0dsl0wdzK0YCckqyC3J/vqvBH3fc1lfY8EsKNHoYQ0EAkpL0klhAB+qyhDI/qGipKIZHAY15f
3XMHxPignZ6riyaB4MILknWGlQKOOUeJNXEz9pnnqHUtHHpQ/bZQNuNGlnt1p41tv6u60lx5T5+7
esxzaVEIIq0HVOd0MVOj78O48FMnlOVy2xh0QpujUjiZV2Xb6yO9aIo7zICmH5XfZUFrsCKJokKQ
Oknb0TQmZeGBLjETfN+w9li4ZIqVY3tyJcNUurjAokIBYgK8CbKOoj7SlV08AQwzf8GXBJnN9WHJ
MlN0ejzJ7WukxplGCujLl8kQNm1fFyXXlJN9sR7y/eBqktsmNvx9kR3fNhtvG9/6O9PVNskGR/SW
7dZkCi4M+OQbFo5Pglqt59mSOR0intprYHyHLG5loGs2FpNKG7MPcBIbU/bgtQ9VsI3Cl+tzee5M
T6ZSWSQQq2GqGwHdPgd42laSkj3Seivn7ZIJWMPRheInL555lJ+8Cvq5Wal6mADFvw1147EHyHt9
FGfIhbna89nGwmHTbpRkDZBsp9zQuRc9pl/NW/Eg+xvpxtoFQH2p5a4sztqwFue4Do1As+i/cBL6
sa0UifkV4TPp/Bo/HdRii/lAJHJhtlDdGi+BI1c2pbNnlUbwFKBSDVTLfDBuMkdcCa6l+Q9enq/P
s7nYdwL0i9aMuHUgtH6EFI+A8bt2lB9DxzwYG1o+ttar9NrdeY62slcuWua5BpWrxQ20TGbpWtc0
YYllPQ/J+32JvuX02moD70z4b35d3zUXLoK5LGBxBczyctZiY+Je4M6CDtHJpYexg1Rn8F0R9jLd
Nb3d6NGdUf2978fiLCzDO90EpHl6FNoITpwi7zLo60LGc5NGP9t6xcZ5sICFTzbmffvpuFVKJZBG
wwZdquGfrn4TfTcK1g7c7BcWW8RAl37GLs35oaX8Vq01c/kS1grvq3hTvOjztpC3dLoR168UHy8s
04mpxYACmOsG8hMZpIJHQYc4JXjRq9EJLFvSj5XmlNNKdu3CDHK0UFACksmzWVyEW4nWWbDJwcNS
FA8labWYFttu3KnIc13fgBcNoc1JXkXR0dBcnDNfhog5izsIX1Blh4iWTvvwPjD6Ta2Wz9dNXfBW
0DD/n6mPOsOnXeEVcDxPDaZGvaTvInsY2+L7dRMXbit2BIIeZNc+tEBPN16pwnLrQcHj9J1P27Xy
GNMbF8Tj7rqZS74ekUEQ4ZQJAFIv4ZNIlwg9gmmpM/XbdnqGWVCIXn35oKmQH0ZEcPBW0ehyXySP
ZfLlunF5XvvFvifTxlppoqQpBOOng9SB1MSBp8Im/NSjEGgPt+ZhA3HKjow75H5b60ngHdvDj2t/
FXZr6nqXVtEEfT0jRD5STKfWRVR1uzAm2S6ltI22HIlwe32AlxZxRo6hDUI+EUz8qQWYVNCE4Gnh
hMWrlt9MMm0qKxfnhTcj/TVUZOecxyxVtjhfKhVKPZVoZClJ8vYueK5tZw9P4d301MAXJWx/yvty
f31cZ6hXIgSqlET8OC0Sv8rC6FRoeaOVDAxOBLu9+VZvmsiGyLidlyq1H0AG76z7Yq8AwK3GDe2p
TuwYmu1Tnlz7mEsX7MnHyKezDPVYRS8AH6PBPgP2t7M94MawZD1GW56T4jfjOXR8Hkihc/97ZSLm
P/tsB3+aiOUdZGahFGfY7r7Ff8YbV/I3pa0+tt/fzd/TbtjD6LPvb0EiRU/GDt0gaR0AfXGTffqE
eZt/ckZtqUZFNa8FZH8vyrfOLh3lTtux6ZxhI9w9yU/FSh3urI4618dmwI5FrhARheW5bbnse7/K
E0dqdmPgjJv6jrzXQw3by+OwYuzC8OZXOkyTFDUIYhYzPPpxXk1VgSOM9yIUmtO0D+Vk5e644Aqo
kMLGixcktF5ewKaWlyEttGyhUXLaeAMCcMXCWR6bOaPug0YaB5UK+rLo5nlZAP2lgVTofb0L3lTa
AG7p5BVfHuNvwQaBCBIS9ZpzuBABnhid78xPe0MWghSNd4wC2N/5ewlyBafa19+LN+NO3ssPtAZD
KXmXHiW830qkcYbM/xgxvp20gApeZImLMywYD2m8QsLa9XblXXQwb3xo8X/Jj4SFT9lr6GqH8Hv8
Fr5Eu2bl+rwQDIDgUCTDAPiM6cVLLC0luo6RfnGy7M4L7sPyzrD+9PKKH7ywbXSuTYSP6LygOrVw
g2aMMlOcxTydy1dJ/aavFbwv7H3yDFQLSc5ROVymHDLUUcZYzTKnoCeoj105A5OwEp/Nd+zCg/E+
mLFKQI8RW1vcwXLiqRBxzI89aSelX3pzlxtvqn4QtWdPS+iHrtY25cVolwuL6smserjEktBpPgpQ
/2Xw3+z6jY8qtNW5Gf0x2eoL6NKpo4XrX1uLAyBMcSQHFbYQAUrv0zt6F7e6227lrfzgBHZwJ/4S
116aF3bFic3FW1bKYXTuJWzmm+CLuMu5IgM3xh0rd8F9Y0NuuzajF/bJicXZDXw65oIoDR3spRng
Z3t6F1+hcm3s8TDatWuBEpKc5KY9GO71u+/Cg/rE6GLjgHHN1Xych2m9TMJRLRBbcCBVhWrxr3tb
cCWfbS0TK3naaXozYItnWA0lnV07hqO+oEDhPhpP9Yu/MraLE4qi5azxSx/LMkdsql2GVxNxlu2I
hBaVJPVLSfX2+gyeWQHkxIGDXpM+Ee62xUaha1GceKQkCBHGtjS6xUxjH65E+GtGFnujLCQ4ZQaM
aF4DLQL8pdBcrzmqsy3PSADjU6EkFUxsuHCEotQP+jBAYB3JbHYF1uY10aYzh/5hARsw1KCxslyR
pkXZo5MTCJRKC+4f17SepcRyxF9/vSREAICzNPqpQOfOs/npJHlQFvGOLBKnLmexh8HuxzeEHf/e
CMh74nVWnQfIYraEOg+0yugSuImUJwVebC2TdrK/4ocuLDzT9K8V+XQoI8wWbeTNVpT4AEZsJ0FG
qxj13+8vro+5w4PED2n4hRvoBpLy+jRAUJug0DEod4Yx0wa1/w8zGjli5IqZMnKfi9FMgqxXmsbC
oG9DQGOU6BXHK8f+LFzSKOdyFkHWw8LGjXtqRM7LjIy+Dj+Xpm3h6Njk07jr4U2qk+h5EHo3WO3L
nb/75PpdmFz4gMgs4FNtUNpL0WFAOSosfvpe48YQYanJVkVIIlyJy+Y/cWHRoIBBGKpIMDQsH6XG
lOuF1lBRNU268ma0K8qKWlzs9Ml87rx0JUY6A7rJZKl5nyFjQhMQZcDFbg88pfXQ7IEuwyt3bbIp
dCipdnnk5MbXOH6VpKcg+Gb5K5XxS6MEvwckmiIKUOWFVaKqPkwrkq1KdYOGTQ6jQx0e68GiN3gl
w3vBNc2NGIRpgPkBUSx3TRYnE4hEdo0sHlLFu22TuCVz8qe1mqfrnuOSKXqDwCfBuQKGf7Fb1AwW
Fa1jt2h6hxgg9EJ3JlRvt0VdIi4A9mh73d4FH2LIpJ9MGDJQwFjeUL0MS7YncyAqWd+AZ4VblXLk
WiLm0lqxS4hyScaAAV488SwrHtk91BBzKZ75LnzA3kn2FEr03udZvh2z7Nv1cV22qMxjm2/3ZWBd
GjMpR2nO2A3tH0iHdhBF2ZNf1XZkxtt6VSZ7zd58f366VuqhbnIjwF6Rhn/EoIH1brgZ6L6Er/kJ
8Z6Vx+bFZaPN47/DW9xiI+9MhE2ZUChctyhQImO3zcPN9Tm8aITXDy2EQOXxJqdjyvKRxqp5DEMs
H0rlqemgIpLWBLEv7vhPVhYzh0pBFUczlmdA/QX5j29tU94p07sfVo9/Px6KrThF7pdZOvd0PMo0
ohITjXji7jnpLceHzC1Yc74Xbhiy0zOEkeuFmuvCLUEIPlaeMAeUooSOyJsYvnlUWTOvfirDn6mx
4i8umqMLzkTpUqPrZzEmeIxEUS3mW3Mqboz4NlF+V3250f8pev/QKS/XZ/BCFEj3KiBQi8CGWVwM
rhL7Vqw7Io7Yst6FBJKbLFzJBl3aDoRnCGvOxBk0SZ0uEocIhGiNryWNc0A7yW378Qc1DUi3tJV7
8tL+Jn6ieceYS/7LglYolbzhIAp0ImNPz6adiPtaTlaeAOfpW27Hz1bmAX/yDLoappmFthAQJzX9
LUyafuNB7voIJdz4VRJm8VBVL+ASh7Iftdj6GBXUym0kjSxk3vruBdkiue8Of7+STLFF7kY1RGv5
RG+TYsqSALpSyfIekZ15HMqv1y1cXEhoVRQcCG+sJeha9qEQGqvZQlhC6oVkpxSBb5WQjo4KzfvZ
BN0aVcQlkyTeEEoH3QtnxCIg9hoFvkoNJxwm6bdefJtiBWpPZAQps2yvj+48Q7pY1sXBQ5YN0Q+d
zSOUew/OJ4jS9cnxNYQUIzcvoXoMdvXaPXrptINq4qqmi0mVPyKxT3tJgsDMmDSQTUXVHEJdOUxh
e+slw37ElXlVexOr1d9HzDOQ6v9MLua0y/URdSBMVig4wZFnD+Z747mJ721AXWbh/8Of8b4EDjs/
MimrnJ6Wbhw71RfwZ00W7lpD/JaJxU1eUJM15LtmDF0hNTbXl/LSrqEFlr4nQmVaSBdOLSinQYss
Qq4PcspJ3I5pdlRz6iymtpKKuxgqc95m/4lBfp4ODyL7WMth7ncgb7eVuLdVrlfD30bxO50DgnJf
ei+GvFWNFS900dWxY9gzKmijJVQN4nZxitUZElfTmZSlj+jKbL02XDFzKQoiu/5fM/IiKQt3N9zU
8/5E8HHjN68CRYsy3waI73TRive+tGzg91mvmYBIWz5LfU2QIjmZY0r00+zaM39bJewAQjME8DHH
u+ub5OJ5/+xbFrvER/IbwBarpbfKfVg956aR23He7xLN38pT8n1AOKuCF00PVm7ES2sHAoKKBIEz
SbLFnjHKLvP8iD0TlzToFJr6x2rSGyrLa61rl253MGm4agOUGF2tp5szRHAynwbkFMA1fs9LqL2U
cU099+KqaZArWRDYiEzoqY2oHegtaLCRGRC4zVKZUcRVL9upvvI+vLhiczu0Oldn9TNODzNHcbCf
gPPB22pKN40FVe0dwWYx2KqKdv0u6KLatPVejuHG1oJnVG7bo9lWwUqe5nzMc8cnFRIa+aHnWoY0
mtJD4UoU4FDJ2PTQn3u56zcaZODP1zfp+fHDEK32VKTnd9bSED3CWqtYZPq9+jbTfwypbye0usPG
CwHZdVPnm/LU1DzmTzeRJlmFMqiYksD619YGjhYnWgsh1owsNmSnaXUpzVC41Nv49S9L6OxYWwmE
LtkAy4RXJF+CqPLidIVmV4nw8iFwVSCzlHSo1SVbRVhLklwwA/SaG80kizD3V5/OF0LYmldI5Juz
2vhJ8+PO8PAffrFGjLFix1h4YEUgU9RDDuvoyBAGEMPWAlSWmrTiDi+aQQB7vky4NpfkfIJFhadG
hMiJR69zRJO+YUuf1VFa7++PsQRoCqFAkisqD97FJvDLijOcWJkTwk2Qmhvot+LozsxD16x+6EWw
NaXSmdYw5OeR1lzu4yVHepXWjyWViR5CculBmueYCeJyVfUqF9zSIhgVlFpsTYidFGrm62fqgp+Y
29/pB5oRfeZyj3SKj9zrFMLqjnh0p/xKkCyZiLVGrd9etzTvttMM4Uej/X8tLXcJNIF+PQxYasyv
dBhzhSJ2o22m4YcmE5psVht7l9MpkdfH9YF0BitD6/fSXRTJqJQheLe0/BVacKOZv8uwdqbyPooO
RHbXh7f0gx/WVEIDVhDX/3EzfHJOdEIokJ43NPiZ0543wRPku7bUdncq7dHKtBaVL9dtNkcpAWY+
E9AEvzo92zzMq0aqLRMyGskO2g0Of2tMCG9nzvVxLU8dOHgqCsByAHPNbGiLowDZoZf78M7bavcz
zEV0bIytoORfrls5nz2s6Mj8wEGDwSVUIi6QIR3CwHeKWnpvimznId85CAYyYxV+UqrN3XWDl4YF
bAIovEWpBHzk6fxNbTZ2gkRJ08i/ZAXinKHhSPiW61bOSeTATxm0EHxkFjjZ82d82hWJPFRpLiSB
c/yW2rHt27CcvL85G+dpJTI9e/KTIoYgbwb3IUcC6m1xpwRkkj1ev2CQd5UL38pud1u7iQ0VyvUh
fczM53O8NLTYeb0iD0irIRCPHMoHWWUFYWXk6BuFXykMcv6Z8r/jt2/unbW5e9jah2Ee+O7xXbVv
VbsE809xYPNuPyLUZ0Psar/tNi/O/un37+Ma39D5QTmdl8UKILEW+xXNMA64vMgJW554mVQgtu3H
z4bWSyuvrfONPJszKUpwd8yvu9MFh+Belno4rh2izhs4/7diadyY6GoPQ7Olx3Vl2c+3MYlSWD3A
RplQmcgLc0UrZ6hBBqGDpMhNXYooBY79sZCFlTTm0nn/Z9H/HdbCCySeYDRmybAC07MV8qVTuolr
GnTbYa9A96ZriWTrwRrW/Gx4hOtESDMZL678rItk8tVaMYcydvx84hHU2Vqs26bycH1LX7JCTycL
BvUv751FnCR7gQUrE7zVfX2rzSK7U4zQ28q5WT50eH7Tqg8pngQ5gkqJ9nRjlHFZiErWA1hs271G
6gRXuP/rcTAEUKezt+YuX7iAdvJbJakYx+R1r0glUnKQ7sXE+Ps9x/UGEQAZE8iflzBN1Zsj5LnV
lqqGrSGj14q3cfLt+ljmjbvwMidG5NPpQoFxHBNYDJwhZM4kH1WhmkxCz/0NJ0Di/QmG6uW6ybNE
CZscNmtaonGjoPWW2cMuLHqUPoYQdo7wCUw7KZHIGSrxXZL8pyHukOIR31DAgdGrdEN1rShx5jpI
Psl0m7FLeD2ebcMWJeekm3V1e7Ej7dUb71ZmaD9LpZUcCS5PNymz8ev1MV/Y+hwskt50AsB6uCyS
DT3qahGNHE4V0cusazlwyLwON37Pob5u6iMRc7KkjI8wDGumTtv58hkeRFRUu1oKndHfIlJvw0u0
yaZXj/dPHb+2yYDW0C3SiscgmafaSRGUGHZ6Gm2LWDwI7X3l/WMYB60/rHzYhaMJflIFsDaXhMRl
8DFVYx+Xqh7SwwXjG0RQEVGUldUI6iDxkN7FYx7qDuIuaEyFgt42+zyXtccgkYWNGFatt09D0w9u
KGeSYCD2U1z0QECf/y9pV7YjN65kv4gARe2vWnKrvcq1+UWwq2xq3zfq6+eoZqY7k6mbgn3R3YAb
jc4QyWCQjDhxDsRHeq/uRYnuXjKSK4tGOZqJEygLuRDbBvSnyir1rUMvDy76WhV33uWhnbs0AuhM
O6Ogm3y+lEohodYDqIXmSeLGUHmCFq0SuhNQeGiJmzYmy72qKx279sO1Bs4Fv4JdDYQZdMbunLEE
VWEekBJyKBDAnJs4vaIhHjcV//L4zrD+iKrz2YA8Ku7CQAHM33F0vzKa0dazOkf7fzq/bEMQZjzY
1rNW+wmEO5G6aiO/Cg4q3/bFCzJAo/VUUzfsf5Ql0q2+pfljdwfmj8ufteBQuJejGDBvKhTmpFmH
YmWlR9CTguDhNtDQBIOwddnCWaLpa+BHJuZPOBp4B8CSwhqYKD/A1ohyAzSk+4N4G36O72s4rIXA
hOwZ6AiAtcCDypJisT1VY5UWsGVBGV1Ax6m5axmK6I3XrDE3LvkNir5fyWqEA106irlpGBwCpTjC
eLmD+qDHkXyxCroyfWeXQuRccGdCRyLcE2fy2XWG9SOhqJCX4LO6BsPM5JVDULp06ulOibixcjIv
2kOFEacm2B3ODn8QGvRKY0CFww7TA2vfecQ2HHdDbeURujB9IOoG0AjlLxwkctdtlCY941GDcYnq
FicWqibVlhPr22XvWxrOzDaJ1xPDwSEj9WeChhBX59hN4++K/tn3G0P9LMOVK8CyFV2Zse3GLGd1
6uJo8FfCLmKxy+m+nT4nOB8f76P+8/JgluYMoQoFSSQwMWuSmThtcbkN7MiNcZPekkjPDlmlRZFj
R3GxAupZildf5MUz9Fo/PwNj8DcWZpTELgsH+jJmpt07eRgrD6Og0AwS6I9lDiWM/mzywdzk0Kx5
TqFuep1BVsq8h543ehb6CS/lLahwKTRsaBN8NkE9fptCnn6YZqPvTCuHqpLoLfNdiwvlx5/PF2ig
KK4q6K8CQf7psoA1oIoHGkRupwkvCKGtZhc7O7C9y2aWVv/YjHRfzlmQgPQOZqC+Am35HW+pqycJ
VIFf/sIQyke6AQ7vuWh+Oh5bq1g5abjvd5kJTvF81LRXxUqqRyRt1I/JCHExuGxxweOQcEMuBfEH
rLHye6NEVVpYZYQinJHsCYSfNIhPB+0aRvfsCj1T4+D4QeTG8M6yzGrNAq1tQ9T9NKAbG7BwoFvl
IOwOEsSg5Cmr1uu635eHtmwTmBBIc+A5Kp/7bVAHgpuwiVq1H/Vw232pPNQFHo3ZfbJGybNwMKGP
cX6LIFeLcou8deHsRqECIAwSiSuKS2LWm57R/Y5a8OGb/eby2JaWDZmVrxZN20RB89RRqsCCkI8O
7Sw+WQeqg6zJ0n3WrISIBb9HZwuy3BBemF9X0pg6HYrBNoGGLS0MsO+MhzgrnQHqwE4+rJwWC9MH
f59z3Gg2QTeLdE1p7FhFQBljF2RYEGmlPblBEPk55k0LEUia+zN7wkp+ZGF4/0sND+4tUG99XViP
7i0ksEgFLhXoUQ3qdVwNbkYJFGOyXTBkKzmLNVPStcWaQGZWJUj8JsVLaYUOJMjQs/4WaiuRasEv
ToYkTWNEaaurOexAzcvjaFcz22jXTdqfRw08UvAXEtoM70MpTtGI1loNKTrMnOV1Sn0bFGAkieoV
L9fgxdIrbS6wABSNLlYci5IZta9RHe1mgeL4dTBqPPCf/ngbzVy4wPSjmqee8QeUQZmERtElrhEO
2KnZplBjBzJmf+7cM7ACGBK8NNFMKO1WqjdWSAyOfEtaXIMBD+Sh9NDln6DihXaq+PPFOdm1sy8e
uXWkQcbUNrBr1dr+lkLwN0XRfBJebYh6pbK7sEAwhfCgYlCYQylARH0RIX7AlF6RvSXMO6GsEaes
mZBGI/Sw52UAE3U52o9AsIKxRXD+eNkRFvbnyUAkTwsFemQmG1asAQ2YiD0aKhiPKll7Ky2EOdiZ
yfuBCANbpvSmGGqTTjmEvdyo0p5mltzeDnYTC/1KJDcqsdbyOEtn4JE9udAlLDUEUgm1abuELmVT
h4Vb9EAfc1a9B4G14RHfhkWysm8XraJyOCee8bCR35xDyvWGR1XqTkV6QF2oTH8xCAiV2n2movvU
WjG39ADF5eVfe7MPHXk8G3ITMGPY4z1zRS0c0ugOmixcLp4G/S5DnlgXvh37l53mnHMft5pju5L7
a0rJKQ1hV4E2PfTstepBqN9ABtVitOB6LRr0Vs2C4s3eWEs3LHrS0ZilfWEEJINeLmyjqgTPMXQQ
hJB7kfIbRQefgJ79eWL6ZKzSDtFGGwd/MY+VXXMlc6oGfYbQgr08pYv78GhUs2cdreRUxryrZ88R
tu2Pevt9aDr0M/AYpPKTd9nWeUFsXj5kWAEVQYoEYNtTY2mb8r7RkMptdVKicFk7aFX5yOdcXxR8
i3dF52jiOoc0uUr3VN+G8Y/AMNyev/XFSvxZcCVcHr9g2YilqDFIgQEIgi5Og0F3htpWH/NJoXP1
RL8a9akGm77dOl0BJsIkYDhF8iz0O/ScOHEXg/1Djay/WWwLDExIkqJSLnfQ9Awc1F2JDpoxan5l
FmS3O2gGpxZfORgXl/vIjuTEqlWhAmFjBQhTvGFiQK9Bz376Hv1VyQM7AckI5FgAHpUuRrzCTa8c
O2wXImxHLWyortvFX5y8czYHrTIghDlL2iPLM2Y0RCNQN6KmwstrPUWvTGu9XHbcpVmbURkoe6Da
fsZIZ5Y9CVHNhzfERv7NADnmvg54dx0C+/+iZ8nrZXNLiduZ/RPVIlQlsFUk3wz7CCWQCH0DKfrR
+naPNEjRv6NnJhCHjoCCw7xJQTAVbC7bnX9Wuv1hjNiiM6kAWE6l7VkMOXSfORDG8IZrqy21bdII
6tBCb+6t9hCmL2NX1I65ytg9//CpYZDXK0hSM6QU8KKTDFf2JNpI7UDm0dhISU+teU3C8Y00KvMT
ZNqdrLNeCUQiXtuhFF4bC81tkuiRq+r3QeEvqlUnt8QQ0zaBeh6ktlFHuDw155cifB9mBjg3nO5U
zq2lhDZkFihzKvVbW74Oa91D5wf46e9LYTjPmlDLQgV5VWWbkBeTfRvThzTb6pZX8jWFwfM3y6kx
yb20ONemEukwJ0jBpxU6KQSfASZcw1HNTyxpVYFAw994oSMlKYNHWNP2KHghVwyVEUczX/Tku6o+
k3x0Kv06Yc/VcNX0GxrcMNAdXF6uc0AEQGLY/aAPn2Ulkdg7PWlysy/SSgXkkSnvSuKlATZN75va
b1N3AZipm8HV9cG3h+cgaTYBeG3X6spf7aPS8PEJgJmgOo/imuwyxCgg+tzDqaFV7CullwSVU0WH
VoPYBfRayF0XJgApYxsb6EBWXHSljcyfOp9M3qDds9Jtwl2FG7gInIQN4Pzc9pCMHZ8GiLvTWQw3
cSs93AyW5oogAK71Sat3AqwEo1U7efMDIlheQm7a8num/WrqJ9u60+xtLOiWA/mCBGOaPXXgp8vX
HnkL18N59v8duuTNUWQGaPbA0CF07IVG6ox4gnHAAzXIiHpqV3oiftS7NVjUwiY6MSstOjhMCUkH
mO3FphtQvMU8PiEHB2fj10ixrVydzsPlyShlBoFpGBKr4TBXCOAQhXBoekjG0Wl7lynoyhCf1Fpr
OFnYusdDlMvvUdn2Bsl7HZR7hsvLyWHgiY+mNRqBMwZPKMXADphlcAUFJFEuDQcC9HpJBzsCXF2p
nUF48SlPf9n6QekeTJM4ie1NiVeK16FOPEPZMPUTaQtn0A10ag8OQeGrVG+GcdvQxCGkXHkJnPE4
yx8ovUCCDLo6hYLJ1zkm3zrEIHnMtQzmsOdNQFPQg6k4dcp8k99P0feihF5B5rQ09/LRdkWUo7/r
AdIz0IS5s3ru1OYta4yVdPlXCfIsCBzdMqWTDXlIKkSDeeQT84jp2slzFO4rALWAR4pt7mnmo4US
LDLpdvWKemw3fkI3fmW2Fr3m6Cuk/ciqYDSTAF9BoXSiBZ8VYIN5l60F3fNrEpwGrDX2TGQB1Sh5
sNSeylwZdbAcPGRsE9Z7VUvR8Jg5pu119ptZvFNMOF7G+OeHPhY+td+HGviRb5fD/1dsPZv2oy+R
BgwBHHTCNPiSpp+cuNp1gGPmSXVlsYMd4NJbewp6Rgi7o80jpRs+3Y7iWSOBB9KkDgXIOAYbcneo
Ub9uLD/TWzeOVGfUWkhUvZnghhRFub38zQuXvnn20BeEm+xMFTAfp0cvMZKkg2kPQgeo8y1gW9N8
J2ro1I22HYEbCPrJbYEngCyG0q4EskX3wJKh1QOFvTOgFbd6o+ijSXe6dCicrm0KLyP9pzZ3TVwe
5LKH/GtJWhduBYGm1rCEih8eBhClCTetPu6NzlgZ05ol6SxgGRYtSGCJq9QLcFROOcoQ6b3WrVya
v1B25772z5jkYwDkuZYpQoSdqAo8C+rxDH9MD2U3eVn00JHYZ4hNXAFk/FahW6YeeHSl2biGvKT2
m1q+mNaEf/k+iBuk3aH4eJfbGVob/IK94Kop7IfLa7Ack+YMIlpEkOr9eqUfOZqhpgEqhfhggwS3
YwgxsNp84Ar60cC1sUmYthkpGguF6WW2/T0JPuqaAJsbRNsJrEpFu6aRtuz5Rx8kxY0p1KoRzbno
TzGmTSFKV6GtE9rXTchcm5TI6Fw19H5oDVDZrKQkFlx/pqiE0Azm45xRHYzoBKQOCBR5GyJfRW7A
buK3ablS+FgaIuyYKPnNEMAziDNpEjRTm4jAo05il/AQet0CWtaZAE8PekjJBv9vsA2gRecCsZo7
WSJQHO6t9G8GPAOekINBmJYrTEEFRa0clWgH4i771Bw20ZT7RbsGglm6gOtIZvxjRz2NZqkaCBCb
w05cNz9GrnqFrbyoreGxsXDtQn8K+LC3aHJt097NtPDBGJS7SNM2ep+sFNWWJ//oW6S7QgfaAlAB
YZG7Odmhb/t6T42bYoK6N79TB7em2cHUr7tsZafNvytFBnS3zbOA4AoskOTXKUodSjTbTeKDoXDX
bleqAcsjO7IgxVOl16AHkGOWM/uWm6+jum+yXTK8quNDVhyAXtPYNaRCVgLIXOS/NC4ptqI2z0PN
wrh081mZXgMSbFN6IPl9Hf1OW6AogG3587I5JAxB6wp1FAhLoI/k1J/0Fq9WQ2CkmoF9EWi7jLRg
8rBXHq3zhJ0N7ciMNKE1rUNhzmZGDnrhYRsmfpD76vhYqGij61ayCl/gwkvmpJnELZu1pMQplRT3
SrYh8Q1A4xH/lYI8uVL9LMfJ6Bb5JwhHoPK1cuNYjH3/jNWkEpYjjbNUaVOEXbUJ/cGmd71a3PSp
tbIL1swopys3pQlyXCnGWOqPTYt21bcpeLzskYsb7Wgk0tWpiGhIuxGrlqAtiw6V25MVC2uDkMJZ
UrQUYsWw0IXhVh3xuBz5wS4a//JAZi+W/QGoNGDt0A87Y5FP54pXkCAFow3urbXqR1XsBNaNUrUA
NoJZew0Ht3RLxh1gRhogSYJeqXnQRxcBrlml3sRYmUo59OK3HrJd3u6qYnSNOMYBfEenzq1G3ElM
sDaaWwqmL2t8srtdp3/a2i1VPwvzk6iexu7tNveaovC04YqYPyyjdpOWrdzplsLdyQfPl76jDy5i
VD7L2ZXihDV3LBbIgBTth2pDhA7/IQE4O4teOI/zK3SARy4Z6J0VQnfi8iotbVvEINwb5tcxMKjS
MpldoQRaqOhOO5aZH1p25TG1ptdKAFHXXuc2umCHwdXs+ClMM/QDoyvYTSKd4agHkE0x1zbAUsYF
TWagFAG6GuCUr5k7mhmCRavNVtXBcvRup9TR8zcOeSOzejasfTWC29B8Ihr5c3c9WQ9pHpBiw/u2
wHqEFVIgzGgpHltdv08yFI0BKSkd3sZrchULaZcTo1KI5hmzIkhi4Myb/BwptCEXTh3l4BtL3C7W
HKo+W2a+tuRzlJJ2JpYcr9s5m8egbn/qeloxqrkxYmfqA9qPD3FqIcgA0elZt6l5l4v6t2Zkj7VB
9iu+xi4btqQozXs1TTHL86P6Wze8K+w3t6lXWt+Ket/G6FWZHkrzqupGp9NXDsOFoHfi5tJMozm9
QQITpg2wKmT9+4DWmH6thXwBFWmdWJFn1jCqPhCwEuOI7ZNmG4kXqFjitPVU60dtQZEwd5AjNYsW
PuVOSehNeYyk21MZg9Uu2hTtG7ORKU1B5Py2MvvLyz4X9Gf5RjA5nS57k+dlVgrs9KJ7HsVVqu7V
FJ2ytTdOOy6AvbzKNDfJVxZ9Kf2GOfnX7OwUR9s5mdDnYud4SA42komJnyCuRGnkt2gdqhvPUiy3
CH708VYJaygXohoEHooqdwTfpuQxYx4zXTBHxEhDttZVs/Z988KfbQa0nOEqRufjSt73UParQoJZ
MbTBi0XkJG3v2N19YO6b5F1MjyursGZPckRS8LSIGkxHHI075HCUaHBCZVOW+5QcovK5t550/aYd
duEIljztRkCTJOa/4tGLlAejXBXaXdyTR+OXXNaYQI/fx/Py6G95N+3rdNooCHld9MyIm3QvAvwS
XfqtEviilZj7H0L9P5MvI0xAnaOPCtgzkVVtcae6ToNyYwQ3AQpfGZ5P5acdQsV4JcshhwIwpaO3
GZjGLxIN0LKeOmQBor0+VMPGhfYLNmPl6uoreKpXXhbyOstWpPM9rXONJiOs0PijUfym86rwQ098
kVROvCY7enabkK1JXqwTtOdCkL2B7GfjCNPV23tqelHfeV3jhYXX6eXGbF8ivpa8XptMyZ1ZV1Hw
1GCYbbdl8dWY/hpXSUDXplJy0VYVhZJVsGEzZ5jehmyfTVsLb5kabD+TsZLfmH/tOCBIU/nV/XUU
r3RRR10/LxzoEkjnR51H808SxPuJ9UCWXI1kezkknJ0askUpMJdWSaKoxuKl+2B02AEi0+V1e2VD
5ia6aTYxhLbdR7F5Trf9YXBQhFtxVfnJIduXIrRuT0EILCOcJ2l9bpqgj1rZcrP7nc/pzE5rgg33
jKm97whADyxuXKt46cK9aV+11UuY+qa6MpQ1Q/NQjxdvxO0xC2CoFJsq/JzoIUfNZ/A6Y03aed6/
l4YkRRGjB6Jp1GCJFh/F4BimixukUxQr95bltYH2HGCmFqMyilXEaDFKjaRxY9Q5MkD8LG3lgF7e
Xf9akHawoCGbLFB2uJMSQxgITPpfJBradV8QB2A8rxnMlVzPVwPq+eT9a1Pa0ZYehnZFYTPKq9eE
gcwlS/MKJZQ025lNqalOpRF1AmhIYx9RBwkcoK3rqyxLK8DHI6L+ZN3UfHRjQa5rpG+u6TCW3zX0
CDz2JNZuULVFlsGy+2iXTU3rxaVRo0WwtX6n6Ph46QQVP0EaFbplNWqeSHBDcUVL0PBvcI4ODTPY
ZMBCF45V2smN2fP+BpkUvo+oMb7EbXvTtPMLSBTa6FW2Gn30lij3VmLru8lstF8hRYsUG5Kscg2i
+7E6PtHSzLZJpT+pI7F3Gvou/ZpE94UdrV2zF/cA+lqwz3QIm+nSyUNyZtZop29crryDt1WQyDFV
R0uuxzXyt7Pz+ytyHJmaP+Vouxn1YFuEZIjMMdsb0OIMrV1pvxMN2tLmVRKWDtX81FipvCxFaKAw
5rZtEBiDGPfUatUNMck17AkxopjbpGDARct70e1rPd+GKHuJDB19LX29HKeX5tXCNRGyGaDb0OQu
gxyI205YaQOCKGx286HX4wQO0vyMgbmgyhrfw9LJemxOCmVBaOqEjjCX0AeQp/mN9Ry3fwozmBfw
2IgUxczasqeihxFe/ELbVgSIVvpQ1YqTFlcsMFai8xlQ8cscjgATPUpodZVVXqJ0GgDELhvXSADV
CX4MgPfWtqcCFTJ867D/0LBh4w1si9YJlJ+X129xQqGnNVsHs4CM4kuJVsZW0SJ/wD6B6ncjQLCq
lci2FEzBWvKPDWnRqgw0AslYY9FCBiwD2NGZZ8a4Qbyz7lNrVnKuyyNC9yLQgoCDyw95S00Krg/Y
6TkIWGlo+trPUS9W7kNLJ5CFVMz/GZEf7ckADnGSFLguF81LmOubvF7jbloZh0yIZZQTyTuCcTRl
hBQU5NxF6xpr/ZH/4ZL8z6kjj0QEk1kbDU6dnPuk3Grj5GSQBdfVt4o6NrmeimcTSO9+bZMtDW8+
wP/vDJeHl4tQYV2Bq0IeTI4CdGeAkAhm+T9372Mr0i2OmGk+FQmiYiV8Xe9QZd+Ewa/LNpanEKJ7
M34Qe0TG9vLK1pJcwEgXP/FpS4fnSd8meJoHfAt9ONL8rMNnvGgvm13aVbPU3/9blU40jbCiAR3I
HHl/RNVLpMSe1l+Rfq8mT1CoW7G2uFxH1qRDDYKkwDSosEbIe6R+aCCQmFZPTjkZ878n579Dks4w
MRYxD2wYicsHyO0y+3akwCsUBxF6DUd2qHAHQN5WZSCXDjEwXv9zOZgHf3RilyG4OaYWJ7ZZB9tp
HCGsEN52A7+tTfHDbNaYfpfMIZWLlhUdIVeVA76ttnYUoWzq9spLm7jMAHPRFHtI1jtQ+Fg5Xpbc
5NiY5CZqq06sSGDM7p8C414BYm3Qf1pp4enmPmz/EOY+ryDmEX0quAog5kuvtqDLSzNQIKmqsnLL
zdqJR93Pk5+XXX/pmXFsRdrVMY11QJZxaBX2bZC0eGdsE3Yfpytmlq5Ux2akmlA3jJPQJpjhU75L
W23b9J1TqxYYS5D9QQo6H++o0q4s2NJOO7YqnZZ2EnB7AEbH5ezd7n6z9sDsb//d/En+Hpm22qAh
AQGrHVNQ24rQKS32DhjSVaM8Xra1OBwTIPc5xQoEtRQ4cjPN2l7rIRsCTwBX22HQ9PcaDfiXzSy6
BBhgv458NNZKZsq2iAUQ/I2r4+kGIhD7viu13yovttk4bi/bWti/qBLMyiRgzVPBP3gaLuo4Ak1p
Uteubu3uWA0Rq/5WjdaKUPM6S8/BEyvSxs2FVqAC1dRuWu/KqXXqtWvZgnvDANK7oMgDP6R8dReG
iEQSwICeNF4WQ0BD0TZF922qgSMMyEfYQKnTClYaVBbiERoBGFgNwfyFdiFpoWxQnKu8bmu3MnFr
ooEzGtqDCW6XOL+GKIkeP1xerAXHOLEnnykcKnkBgT3Sb9TOiZtil2b7aZXb5AwQg9B3Ykh6vueh
YaRNCENKtS+1PWgvWwP9FX5ivwCFw5C8T5PdGG/1qXPazsIjcFrZAwtb7fgL5MQxHkZgBWb4AiFu
UsCVmbVL8t3l6Vx63Z4YkSJ8xju8jub1S4jwgxHSybHtRGNz3QDUlpix3yGahMrwVODJszLA/2Ac
+isgWWHg4JH2RDKZkxhYV7sqLo2gswId5yaNXnPtqSGFg+oEauFOvMbcurhRwEr7/1YllwXTERuo
2deu2W0U7uUMfETNhoJ7pXDKLNmA8OPyJC8v5L8GJZ8dAjXPyIRh1s1NZd3ZI4r0Kw+YxakED4Ey
01aiE1zG8grNDEpeDnBXGrW3ox2OHq1E4AeKmnmjnZeOarDOsUMWO7o2oXKnFepfjBPIFsDzwA2K
HkUpkGZGK0gyoB2P43kbcOay6TZcaz5aitbHRiSfISk6k6Ze1G5eQUM0eUvZlgaebbpDvb28bF9k
InLIPjYlOUpL7boOUozHGH2Opo/yIdJfw/JpbLf2iEJ26afJTZj+VOl26nboaptUdKujlvd++UOW
Yt7xd0j+00boxkprfAeBSnWpvuRUeLhbO7E9ruzIJU9FCxCe2jr4YtANd3oUJrMKaVgxjFjVXQEq
F5THymJzeTjK4niOrEhXotAuw1RLYSXWM09pvFH8tOihp1dhtQ30q97MNgG7jpIbxXTH7l1PfgfT
T3TTXv6MedbOVvfoKyRvBc8bHVpQM7hq5JsCy1m4XQWISGg6Ro28Zfs3uwOIBBBLznJTshYuGm2D
lJiwN0126UGtGvUdk/3QoYC+sorq0l1DweMVoPm5Bi53U6VxFSZliAkGvsSr/NEDQMkR4IBNblFo
3U9O5Q9+dOgg2P0bLUib6Dp+/VX62R27jTxli8PsNXXDa7r703aY+VA9+jAZe41cKoAPAz6ssp6S
APIB0z5Za+RaChDQcQZ9ACCzeI1J6zqpg0jTXK3drH6pKGJEvGvFQZ98ha0Vlpfm+djU7OhHD81I
2Mo4qRhOC0VS1C0S9qfkDvOEHVuQQlBWtemQTLBQgK29USonWasmLZ4cxyak6IIuLOgO9jARxXu9
vgo1f8h+hHQXa35HDhAKUMaVes9SlIFgDArUoC6Z5YVOp62r80zEyuwF2oZafhVd22smviqY8u5m
YKGFjgTa18GYeWoDcC+8HECZ4wJjdmg2zda2veYj2r4KSP+CJt4L3MBBJTIznWZX+GTlPF4Kccfm
Jc8gRaajn2me1LJ2KeI0bsamdoimv7GDu75FbTR9wd9Ph2kZA42bCMMU411keFr80yjudPZ0OVQu
LtiRFSlgU0aGmSkPATum6ELYGdB2bdYaM85QerOvQzQMYvIAqoDcSxrLwNJubgNFasPKbgnd1ujN
s14C/tJNjqoXV4l9n8G+Zm3s1LfXdtqSeYZW5pmOG08oCIefTmUqDB4qhWhcNt41wMmM5oMZvurj
B8u/kcoJJ68xDuCg7NQ7VqxE7IVAMqePAFWbBU5B1HZquzHx/gRzfANoO/mEHiiYifT+L2wwNJXp
aBUHV5smja9L+qYVtoHcaQmgH+QmNrqZrLzOFs5UwGCRRcfVAdUHGfVNB8VI6h7ihnpoOVPkT5Pm
1NbvLvKbsXaiNV6ThV12Yk4KXUYoMhpNMEcGcLIRCzQfo1P3uNPr4+7yFvg6mqSAAtEFXC4N0PhA
gFh6D4YQhK4DO23d4VA46OJ1A69wIOaVeN2h2KI7cHIK/6flVY7+2ENX3HTR2O59ZF5yrbrUMd/X
uJ+W5vrog+SzFIKI2jBp+CCAfln0S5ihh5Ad1qnT85uyFisP/aUHMSYAWu0g/QfphXw37LleaGYO
e4ri2A5BEwjId92P5i3c2YnzPmROYYKSY+XW9CV4dT7v/5qVYg+re6QnG5h9yfyROrxyui06Upxg
r91H19PO3vRXaFh2oDDzHSn6zPlh7380u4A7qsM3zc/bYvLajXAD/7JDLN1iMR8mOoTwdIWMnbSf
eBtR1CrxYcEz2ZTX3Gs/usqxvOCa+wqYUhzAXN1sv0YAsxQqjs2y01AR8JQokwqzvFEdRe0d6/Xy
wM5adbG8JwOT4rBKoS9bmbAwfvSeutP86La4jd+a58gNnnTkgB3+pL2VuE4CjuAdQj9xfv+XnyAt
elYmOk951rrCbZzOb38q15pXPN9nNx/v5Y2+HV4DFytNPMvRPXFlrTjdElrpZAqk24PNOEdtFVNA
djfjXfYb8M2dbuys/cdbsQVwL8gd8h296k/21nwQzufl4S89PE/MS7eHsQaOCKqQCKN3d5ZrbPuf
ijc64Ex++FDc0m191a1HZ6XQetZn+LXukPOA/gVECpDTO/UsOymjMpuS1u0Cvyk34FVHdhwMNwb4
oF3a3hB+QOmQxq7VuvR7FPrjWiFg8Qye2X2MuW8IZBPSvIvSLA1zwLxPLR7XauskYL1AUHa1aquq
+8K+sxqHd0AJ5beTdQuhrsszv3SggMYFYuZosDCpfEaSkU2F1sE+iIWsGN3F+9zmyAe//HdmpD08
oEmBNRTrG4C4BcLR19Ba+yB1+Ki0a+pIZ00jX6sKZDL42dCgcqbIGuZhq+izL9l3gdt64TZ4sPx0
P36zvilbdddfjY/kJv/9pH/i1rHBUbJpPOGMbvO6tquWI+bRp0jDruPGHDjB7CYC27bHGxhP03gD
BcAYBsfaZU6/pZvpYO4vz/fSG2e+84BhBGpNaNmW/GoUCgVZS4xJaEE4Zo5bkMO4bY2lHbMJHe/i
DgnWH22rgiJ0WAkmSwEbqXEI8sxqlWeljJTUagXyutZlHKDfX/1aL8n87fIBaUBOZOa7oXhMSXdH
KnR74PMByUIhRvCqF5CLHBWeohc+45V/eSrnX5OsQXcB9ztkjRWkfKWZBFdYCEVc1HSzJnVaYj9V
teVGeupY0fe+XGMYn0POJWtSIKwDpQbF+Iy9yrmbpzdZ7QaB6RXGYzI0TtLcaOqKqyxbROIFSPm5
ci2ND5gdLU8aBDwzSv2mxjtRe40hCtVl6tPQ/U4D7vbJWlFt6W41qynhboliK/Be0pEba3HfGjrA
IQp0wXUQW3CHsdwBMz4d9iwFxQzkNAiK5j/0rnDqBGLbK/fbhXWFAOK/XiRdpWNeNaIa4UVp2+7z
2ti0jeoLq0cblOaI8P2yFy3uCRgD2hO0ooB8nh41janwoRuKFkdJBGhicz3SdOVlvDSnDA3Ts0gM
snzIjJ/a4HEhKFXL1i0K4YCI0wFDNOQTLD8Jiqs+zw/BwNF8EO3MGiQADfo2lRRJZNVl+lpjDls6
V4BtNVHPBM/yWW2O9RlX+65u3ZxYfjm2aDVDJ4pIt2Mw7pSUbfI83ZjDk1IY4NhVt2kn9jlTnMoq
nVqPr9EN6Iak2HegyemC73H+I0GxUu/AKZukNyKywOACvViQ+K4Er8XIiX5DvHsgm4ybgbQfEo2F
hFN8uVK9mcO1YjusfS+tbRfe66Uz5lcGev8vO8cSgm4mgvrHprTrjUCvKW1gk8/0r0Ad5Cpx+eBn
KtnQ4m60b5Q0Rf8K0Imb7i/SwifGJbcJ04CNsYDxbiDPbYNOcOtbo7R+nGbOCEooTfxcGe7S1jse
rrz1oCLcjO083BJYS+T4wvw9QULa0DyDG85QeWq9o2B4VDWkXVqokG8jgmj4axBXpv1r5WvmUCOF
3JPxzwHyKKeJuljK6YivMdEJaI/XX4hhHTQA/hQkvhncV/kbBYlRnrxW6S9iPa3Yl5vV5/uKieQt
OMmh8IxKxKl9PVHqCp1smH/2rcYtVwtfkH1hbK8b6Gvd2Amwhmu1+aWn9LFN6bmhRYpSjlqP2Js+
hf0GdI6CGI6tbvqxdAq+EpkWgt9JsJeshWJQCbdxqKlm8ZY36IqyW1av5FgXnOrEiLRvtWggHASB
QJ/3fM955Br6Qw1yfFSSNq32F+A1WEPZbxbkmd3ndNHMuDWzccKpaUfUN9nkWtGrEkXf2sLaiBgX
BKXcX/aT+fslNz22qEttlri2KXHfzYhN4HlLlu4CqCgk6V9k+GEG+B0Ntx606UrRgICKfShigHkJ
nmROSabvlP64PJIF5zsxIW3/gKklBIb/h7QrbW4bV7a/iFXcl6/cJFmS99iOv7DiJOa+EwTJX/8O
fN9NJIhPqJnn5GamJlW32UCj0ejlHPbEyqotEqOuOYWs7QBocBO44lTp7bq8VcsAjB84NExUivk8
jjalaCCrW6hUuaOkhX1016UbsEdr1exfF7V2BwPt/68sztTHypkB3QdZ1lLL9/PQHJ3UfCCLs2lG
dEdrqvSk6mnvKsgou1NfzPcR8j0BYPJuSFFmd4Ndlt8E37Ti4M6+iTsZztjQ0UnxTVGZvWh1/17K
zW1R5D8j+lKiAJhHkU8BkWHkmbvomFyN4p+qGYt8zkpIAEZhGe39DGsRMNDnR6aJNbSJt2itA4Ik
bX+QwXfy1xLgawJ12dHjD8qpHD5NZThtJPfgNBp8wEPFQbqNfIJitqu7xuaHdJz9/m4JSj9+kg5m
cF342iE9lc09+EZnzGarZrLVfGMUGVisnF0JuPXrYtaW8tTKuHihrg2S2azjvq9uRwZ51wMqc3qx
yPbfyAHpGFBXAenOU/YtfVWj5Ac5aezZ8saK812NETZhQ+mXV+H3DKWAP4K4Y6Mb45RqBCY62j/l
hGzMeUB2ObK+xUm11YrvpmNvFXtytXnwy/61V8d7YjivDYxVqfLbbJb91CkFHnfVT518FHduavRC
TMDyhp9iiH0HHaEZiF5LC63KGPqZZsGmrtnO6RpwmypJEpE6FYtNZpQRBh/kbDVak/7NjmI30cmI
ERG+EknlqeqmDJ2TbeMlVhNGYKg20MeWK4LreH3x/gpif38SVdWZGY1z1mNmovqlG8u9BaQxOwRN
IJl/apGIJG/9QPyVxl3HHU36FF27OBCahiSAKzv9RgIJBYAIrq/fmnMBaPR/14+/hWuQ8BigdOu9
JP3eowBRyH45lN5gvLaJb9n5fhKB4KxlKRFlIEQEj72qgwbofCXzCE2gX3MUSzltp3ZyFXSGVGnj
Fnp9m2uTJ5lNaBu/wJZjVL9VTCLj8eXKleObpNxcV3/NRk+/hdvVxVBbgFTi6u5pBtQVtGL4tNUS
X0+TfHtd1NqWnoritrQx6sLOdIjKabwrRsWNU7LLltJbJtW7LkqgFT8cPJNmUidMI3iGIh3rFsUT
Td2alqBUuBobnGj0lYM/ORKwmqK2IoiJpGJDUv1VqtE8bwyBFGtuAeSvXEFTIDU3k4Xy9pgFFgDu
e113UyrC21w7nXC2KpC/DBNZZ+6OtGVKpNaAGfcx9QpAZpuD5fWOcaDDR6oAwbdaRHfWWhQG+Bc0
qdhISmp8tZki4OsSG95Um7VvTkdSt6+zAkKr1m81Fdw0sSI4rBdaKugNVMGdBfggtF/wL6tRpqA2
lmxwW8g7I5s9Cp4C46ApL934KJzpvdxeVBAYjyXagmXkYfgpGsbgNS5SnXhv4Ue4+33/M7h9in0R
NLZyqZSDpjS0VSGzqqDhh9u6WGo0kixl6r0YLoi0XfcA6mrXC7aC6ohzcQBZRYStIJKfSHw63J2s
RmpRq3GTev4RjN1vx//8hOExPLoQi9/4Cf73f/iXjbtz8Rt02v/7d24QuEHlHg6ev3142H4+bP39
w8vDy68XgatQLrwyirOM/B1lQoCgIM4/d5FoGjL0qCbgpvV6LwzD1Pv62SaC2/OyyYYJQss8mtqQ
e4ZdnQuSaV3m5YzF9/e+H/ohlA5cgTda22Fg3IP6ATzMJp6WnMPvNKcs27RNUW/c71/2/vE93Lz+
1N3XQLDFl4NfTJ0TSczWTjySXMVK5CSQtD8esW0gfr/uWFc3htUgVKQCNfgaTpW0djAhlwLoan/0
/bdj+NvdwBy8reCgfyXhz+JHKHIqh1NEGcs6yWvIOb6/fzw/P8fu4j6D1R1BJNoU2K9niA4Ogbd9
+my8p88n6rJfnzOK1gn7h8DZf9UOL78I3XiOjWkOQJ6cLy2aW4wqYXTCPjsuu7sdlpfR3XvbrecJ
1P/6P7smjAsdqVWhdb5lwnxYvxs+bnAyIcnf+gJRJnMvF6JQ2kFmFT4OWeZzveSpj+fB6ZmoIzsB
4Y4de+YIoB7089nv61a0vpYnMtVzmbGTT6RvB8gs0eOAP1CIx58v0Db3Uu/35nVzf7g/HALBJl6G
XsysTgSzl/XJ+SDtqCZyDsHwgLUbhs+b796tyKmsnvdTKfq5FCtWVJBpMPX8IxA/4T3vN7DUbyIz
uUwzc+pwNmmmRcea5SHozQ93G/dWJOGyd4VJMHUdWFRgBgH36rkqWlZXUg6qDLZTe8t9G0MS+OHm
/mcT/Pxyld6WnQHBW2P9+J+I5Y5/rkUl0mMQy+wjd9+I9/bSBxTXwYwsQB+Mvm/hVLi4KXV3wK8C
//qKJhp0FgBJxDVdzMLhdPqCi8m5yO1y68HdF3aVgMJG/8/WsmvUP379gYPDDg+7UXGNssPK/sCf
+Dngn1+HCccJPz47xtfPk8nOy8UZ/rtc/CNGaqOWyGdf9fVtof+f25t9BfsW/MaNwH5EX3DZr411
QQsuOu9Bwok4hluXugbgrd6BZYIJRkTx9QMX+ei+Qvtb74a5Sf8hFAU1FzEN8FmBMYFxPlaIuyB5
17o+0UYbckcydy4xMWPkYEYkNwKtEBHIfbGJni0zJ4zzykNWSVlia7j8avcudmMXGHXe6P7Gvy3o
32L/BZFbAH1dqL053HuPu8fNLgig/ufnwy8syy5kB+nlYb998B9eXvYPW+J+xj51f4nSZhfhOeJj
tigICDCXBHbe85Nr5LSsAJGBBwlm2tBEPCNjGiyKhoR6O0XE2mB0Kd3FXVUInOzKlgA2wkAVBE12
qBdyTgmzbe286DT3JgXY5OgWBbpVvbwZs5Hd5BVAKwTGz9s++mwQO8P6we+l6PwjrCO11Y3LBJxA
9DO1YGR3AtVhZKnBdTmXvR9MECqfgAU3LIxCcXrFNJUx5AVBCsYRFRPVnQnAOIm7gOlDCxPpLY6+
9VU4Va+qtQFXxqw+FVJgmxvBd7Dbg7PCs+/grTCfHJlE+A4zi1xbjcLCCa3yHv2+eoPhLHR2HSw4
TiVoK7TWoTNdEqBbM+d77QM4y+oXzJ/NKj5AVxL0n9ixa8hgdzBACV/JeVDGUdABN+e62ivmfKY1
dyNEWkOMjELoMCVB1tx0AJUpklAat9L0/V+IQrcRSIIwf6Ly4xd95BAVdPc5kOBrAKdvGjUoOgxF
jX4k6m1iNnOxlEghmGACtxQ83/H3J/GIndeWHnfge5ucu2UAn/DrIkLsXhcBgmS8YtFgI3MiMlkf
q1YFjmYyt+ix92fls4jfrq/YZSDCzga4n/8rhAvoki6JFnCP5p7cgyEchB9yH0haTN7KEZ3uJvI+
2zhf5KdqQgq9aBp6GBoguQYTkdJdXqSG6CG0ekhOPogL9FB/XZoU0H5eAmQX2esS5NNt34j2FkAH
kgcn3bVOmBKk1KxjanidIvoAJuByZy3UEtENaOOBeb6z6pDri4ViCCtCe4PilVKg6TtTPhqolxip
W0u+g/lNCiKmn7qxE+zHRZjytR9/pXP7Ic36bMwtTLiWN8lwu1iRq6Yf9uxT+ipjQrUL+06g8bqd
/RXJrbhD83asOiisRe9F/jg3x1L/vK7Wqg8AVtZ/15SLq+tWXpSGiQC7jtz9RJG7tO/GBSRVIqZv
kTLs70/OpV7WqDLXWD8tm29r8i45cqgm/xh8ktslzpM7OfBLupFJQVtfgq5YfUNtzwL0rdUFliNw
2ywEu2aRnNuunSo30JYCX7PcU+rqzq1pHqZqk4IobLgBW8j1zbosAXHacR67BV9pRiTIq4DM8hZ9
9q62XT6Kj3hX77JHdAVt8mcY5IchiIbX9k7D+Ato4JDYB/rH+d6ZWlt0Ue3kXoNpV/ojzsCyIcIF
F8j46jk6sQ+i5kqJGizAwPMIFEe5q2J6FrQW15dwLZI60eQr23MiRQVPDTVbSCkL7VmlWoASqzzS
HE3zgsO7dqUjfgdlHLq7wGzPHV4waumdk4CzBqRVcReWIMaY30hKXGLsabS5rtbq4p0I446xUhjm
NCoQRiMamPFDpoO4evy4LmR17U6EsI84WbsIHhBRIYRYuPbU8ViaYYHMuxyJXO2qNiBPYhPHGFrn
Xz72UMXL3OMKb9DeU/+cRurORukbStC1amAnTwXogJQaT4TKI50/a3fJ9KMjgs9YVffvV3zlOU/U
RbvBmEoNvqLKDiX9MRk3WvEUSYKjtSaFjeeDjtIENu9XtuBEiuPgDjdzUE0Py62e+459K02+LWIJ
WFtRhNcM5hm8VOjIOd86sxmTnqI5F7WMCeTZ33vwj9JMgAt0mWKDe7JRSwDLDUDuLl6OM1VAoc6k
KDL4cUjRFjrYmmogVKgtOKng/4HjAz7eLohzmxxte2kwOUDn+jiZVo+Za7uw299UQq4UnIp17Kje
kiXEt+NC/S33hZGBwS4Gv2JtVHIb9jMIvALdLofhMI7aJG+K0pgQmXR6o/u6VsWiyubaZmGAGq24
GlJ7F33OBbovJZKC4LdVVL+KglIBnZjtkvmfNoOxhTTQp4pWNwWRPnevNI2itZKFhWy7GIOpmfVZ
NIYIaIP5BP7ysgESAKIBRiHEt/xERE8kEOXi0VP3+xQMonGVCHzg6no5YNVidLCMD40zuzEh7bKk
4KJFr4c/Te8dZqDMyQBSQStqK1pTB/V6zGqydgQMapzLilB3aGdATWCOoHTt+mEs7q+7v1UByNgp
6I5S0f3FKQNMVUMqCiiD4XxcTrts+PlvBIBrCOha8AVfuZJTVxBnU+zoCRAjqPXLKWTPBo+N4Gn/
dcHxu46pYExYY+8N0C2fL1PdqWXbZSgqTn20UdLAUfGiLX3J9DXjJc6o30qHymaogALJ68v3VzD7
+xPtxiYGPkeRF57VVj+AKOrpsSo4Nmvmdqobd0EpfWGDSBq6AVULk8m+NgWSbYSzIbhtmbe8WEPW
ZaCbloKHJmcJGCO3bFTZC6+zlMhL2p8TGxqhr92Y3TsTQEH0qjjIuSgKW1UPZG+YNNVhI3xVs0T5
cYhGiJ1HM0HrtebnmfVR1MD+kH5dN8V1M8E9wcDiUcfji1IyksWVyXjrx0bzzOhg1XezeZukO1X7
Xbdbw3iQ1Gdr3F4Xy87oxcKauDhQjpZ1vN/PbURP6xlBATQ0u+RexUBn9asF+aidb3QaXhe1eiMC
3eYLDUAHZNC5qDbRVYx1w5VLrXNLU9VTqHYY4jy4LmZtz5Do/yOGi9iLXif1gElVkPtqo6tRwA4C
8zkFZVlGCsHqiWRxl7yeA0cbKPjYs+q7Xeyr/Fg0t0REcn3Z/M8uJ1Rd0aEIEvULEpW4TOdew23s
4THym/SZ18rEtYoEqWLdLZPuPq8Kv24/0k5ECL3qQswv8gJkJcHGdr5ntT4mVqvCPNoBz7te6TDQ
K2z7Fgnh3vmZbFWwDAhJaf5CI/nZAir9daNYNXPcVRipZPElPyQszZYzLRJuklkiv9s43TV0Ri+x
s7Xpe9uNAktfe4igOeqPNE4hTcYjH+3KhUeUBYG0TAKkXN2Y/rAT6TUanVvFeL2u32WbB0wEc/5g
HsbcP2jKucNlWJpUphJE1knzQNGPpDTpNwsQ+AApcikIy41K8YeqadxIe9Oc2VeJ7hO7CaxOBKKw
vtZ/P4U7gBGaTYuixbXjGNRrJRy926ENCDqKCtGc6MpCW2CFRNIcNwNeypx59p26tOUX9+MEwvd+
k1l+YqBHCm209rskmiAUSeO2NSX2MC5lhWOI97K5fGvjtylWUafBk8m5MUWYcCvOBZApaLVACwn6
90zOufRNZywqJbi+DWuDvB+RfhnDo720/nXbWblbLURxeECwzsuLoSh9AjZ8V46Fl4OVpXs26daQ
biod81C92wGrjDSCwujaOgKdTAVaITTDvXruVOySgPE4wk1XLPdT6yXVtFeDHcmCcegFaAkrtohx
AWTAMfXlqFDxXJQsmV0sN7hzemLvJ8QV7kRArW6gFTHKrXtT/6d8i2jogkAMu2kahgjR4H4ucInr
KcoluOqMqhsi2e6AkgbFObu+Z2u2cSLmq8J7Etp1vdoYAxMT4VmU9Uf050aNGk6qwJOtRSWA9UcL
GVjbMAn09fcnglrHIEOzMEy1pgOrLMaGc3eo1HY/F/qDNPXpg53O2s+oNdGfWNV5mGQmSTAtZFat
d13ntWsQZVkH5UBGJYamqvO1lRJbLQcb04FLdmgwgG5QDKhHLHZ3NS2UZDg01FOc9sd1uavmeiKW
XV8nSwAevHIaExXx+yQ9tDUOYmK+1Im9kZzlvrUyMKkJqUKZKlxYdqYqF1cb0RRpfaUVXqP+nppg
Gjeqvoudg+XsLP3OGb6RMmwx7WtkOxoJnpBr/uB0mTmniqEyxQIcJK7j6T2V36kaFgvjV74xZC92
ejcVJVlFC8z51aWP2rQ2IbCeJdA/vbbLtxK4IWqdebR8V5Lt9f1c9Qm2aaJhUXMYzND5fhI6LHXM
hkwHGYOn/XawMGBme/IYu7QXpKsvkRSYP0BOAQPhGNfGKOW5sDyeolFKoZtmNjJy4ykaQOgMRrJS
xzCzEv3U46wJ8oSqN0ACfJKAE+lTazA9JIAdXOKJaHxgTXs0GYAZB0VtPK05B+XQps2MSodlRXZg
Gc1ezzZZH9pSvmlBdXR9qVW2dbwdn0jjM3p1psVDg7F0jFHdEQVoHW0H4JjhAc7LS2rdp2XmV516
bJOwUXzVs3Zm+txkBzhpqXyUgTp6P/mSr2SCD1sJOS3sDOrgSJ8xhtzzbZG0XkJKDaswoS6at80d
robddd3XXDRQkTB1hfyCjUnKcxEAnE4AXsi8VZ5auT9j0KoDXRbmyLulTcN0coanfy4RzbdoagTY
GlIynK2NLSpmdgX+uiXtsjsS98iTyUt+bEcl9aN46N3r8pgG/ObiNYLWFfRIALaZW0Q8PgwJncx4
lPeSH5HdAotNfl+XsXoBnQrhvC+IE3qZJhAySo7jTk3mTbEUFIbmDxl163HaLMikVJnzMFlOCrCr
X4IPWKlCAqnr7z6yfT5x/zoZchXxPIJ5J/Pq9sdIvplLQBU0S7xO6rFM8JD4fl3mqnXCMcECcUh1
Hn6llKU4zzqYTkEBsFT2BxqJRuFXrROtr0isIi2Fht5zrZRIyRc01mDSvj/Ixd4C+oi6cejDdUVW
nQ0miNHNrwDxw+LOgF1rXWvWzNnE1X2uSTdt0j7NdhrEhNwmcedfF7e6bhaiSoDWYRaG73WXh5gO
JUiTPTa0te/N2jmYi/1yXcia1cMc/gjh7AG8LiBzGiHEMCbMCraulOV+q/64LmU12PlCdke/g6Ve
gDMWCGarLDdh93r50FHFy5xml9JkK0UNXIq+JY2zp8Zvy/lXcRbSrRY8JIxPs7lzDQCMxIlSBw8P
glOWflcwhJ10ajgmEXBgy01pvNN62qBLW+CVL3tOAWj2JZPN3CHuZGfx5KwpEwG6orGw0MPZ1hXA
BSbLj9MXbVa3kmTe9M1zFyd7lFZ8RwdypKqDSwtThhkClMH6pmfJVic6Wnp+Xt8N7SJE+fowpLoV
lsNFheD8w7o4G2u0MxcglZN6XyJxfpMYtax6hZNmL2okL99tp3B2GBekQOycc78jA+rTwA3PvXhY
IrcFAetr1TXyfRWpWeQD9NZg09I50d2aTgPI4zASDHpWU/MtNWl+kWyMqa9K5fSrqDLwfEVdGvb6
BGwZmprqBxACjF1F53w/xzaZvCjulkfidMpzM8j596hvWWNc0ofgdu7LA1hvnGMuj7UgR7+2Mgqy
hxZeB2sNZWjZHMsedmqB/GsjmYsaoNq7a5qu22laXfqzbUeMvWwUvCIvDjuDt2YgVbqFyRM0tJ1v
yWQnVrYsoJsfmueoQppBEzUfXpx0TgJ3n1LA7sxZmZRIWDaIeg8muYlEfD0XHpLJ0FGvRpINQ+w8
zk05o5/doRm0UA7y5JPx+2iFWr6bqcBtfZno2W39JQlFNODLyADW4jw+0TIrniNEBwSAcoPPWtWt
EO7LVZ/S3eI1D8CaErwkLrNSnExmPCfn2a7UYTTxZvSmUP/M9zSw/WVTH4rbdgeYjdDYibbs4u3C
CeSi28IYOtMaIVDexI/lt/SQ76ag8eTH6/5gxeixa3/Wkg9rjSZNTNqxoCS0QsA396EBdUZBGCCS
wtlfViXIzbP4avq5+PFDdADeqeT/Y6Sl8yX7CuFP9yhWI4AbQ0p2iIDomLz2/hikoSWoFF1eaJwc
7lYhij6g3AY5+oMSjtth3wXwC2/FRhR0rB7bk81hjuNEoUW1SsQHEGTK2yXy424Xqd+u7/9lVIqA
F1VDBU9IeD0c4XMZqDCM8rCkSLMW3xugMyOUqcdgNh8jK7Qd0OZ8WnJYW4Js1kXQ9iWVPSbZ+XX4
6R0jIZEJWvPSixi9dTq4abRtcQnUonPLLIvzFVAP8LsM+w95LM7ylIIUvYqZMq83SVBrLdoOX2v5
Dbe+Cx6iwB6BGd5LZIMOBz9ehPCDKzuIoMcG1AcIVICTy4lv9Chz9BohFhjTaNCE1bY+aJnX7KMt
y7dugHhUbZSn+PX6rq4s75lYLg9RZIOiJw17rPY3y+hJ2i/0SYAmWvBsuuwpQzCBCQMMGjDlgGdy
bjxI+o4DqmFIkI8dmNmTJBmPCA/oZ0qQjpB1gmZkM2+mD7vSyW010QaMe2OONAF4yW6oNXWPBeZW
Y+C+LeW3LtXz+7aQyEfjSIvgdr/MX+BbkcdU8KAEEttF4SQtG4N1nxSe+kBeHLcMNNVNfHm33NRh
Pbryc7+9vgkr1/qZQG4TwEDF0sYQ6PQPGgAJLREYxtoun2rE+aFBjwdbQrDmKVoAGOtaQkkklb1M
968rsmbESAKjq8RC3vlimERqx5akCuIT20T1g+S3lYZc+tgJWoBW1gvPY4TpDAUQsIrctV6VY5tR
jEl4xKZ+KiHwnLzriqyFKJjsBc6GxmY/+UccBWIjHTsoos5oMQ7UKhiJ6vboy+8UEXXJyuYgV8K6
phRUs5C3Pz8ao6w3xYhBdCSH3LF676a7oQ6yXGTVqyqdiOGuiJHSFuBiiIXmjfMESBnVqx+tfXEX
3afe8FnFbp66KsiwJb8VuNbLjBiuQdtysJIYwzAAiXeuoa7lQ5Tn0FB5Mp70Gz2QguxDf/gwbpF/
BMzfzq5cAlZZ10t3mjdvM/B6ChzQismcfQJ3xHLDSVV7ZotcfTftYyYiTFq7Hc8EcLuYyelopA4E
GD+11B0iN3VHV/dTFcShAfkwRUnWtUDpdE257UzSIhmzBBaa7MixxtgcwJ+XjU7c5aZylQdpM7+C
osp70Z4HQYi2GuGeimZe4CTYkKRCK3QVqnZvAKndpbY/vupuW7sKMyRveMzDf+4gzxaXHaETiQk6
QsciZX5lqlxZCuLpHxf9ORPlXAp4AM2hZDpVar4zx2xbNwId1o/530PANvREhxbEM+0yQ4e2ikNH
A5ze9GpiAlIJr7uuVTkAwGcTfYzZijNEY0QCHbAjmHBTHhYDJXj7x6DdOlkicJErvh6kAX/lcAZo
glwTHCR4KcbS/Twee/oqEZGlMcfAxWRnMjhLy81I7VGHAtJI/JhFqMKVQYXiU0y3w3JUu4e02snO
j/lfXJdnYjlzQ/rckVKbOQvdIxj7IK0MKqK9Jtoq0RLyRpfUGOAmUC+yn4zmrkPXrJb7181BJIMz
u7leolIdIKOLHxd7WwPEUxfOTa96VwxzAvABT/eLJCTBHGeso9vXawFZTQzfAdIXIOiLyrPkb6CP
09OXrnjqAV0eKWBhLZ4lUeSx+tTC1AD6hQA/Afxuzuzrvi37sYbZkzbUQB5ehpUCLOIWUGsOQIio
K0+HQkgntba6KBSj+x4ngT0fzg/1YCRmN7O0YedPfrRrPhaMxLeug0nm+M7wmqP8CD5iEZXRWoTK
6tN/xHKbmklahlUAbp65sfCunMLYdbv95JG39qndi56xax7lVBr38LPMfJk7xUKGstw2+hEzqXaP
vv/guqGyb+bP+okUHpSuc0obcOGQYnRvVePry9EGVwjQnvspjMq368JWQ5JTaVxIokjttLQqpAHT
fTP5MbYsu7NuEQJlbrnB+0d9i5EvSh6ftBvwZmY+6O1GEZ/CWu73dB+/xsNP7oR6Is0QgTLYW+7e
Uzc/LlvAWT05wW9114cRBm0aVA73e9Gc5LrVom/KRNM0cME5q10aJa9tGaFg0fld1yGN7FnS4/UV
/j9s9K8QzkbpgqbvboZuQzj6xpbcIqf4ozxQPwLSOt0SUYS3GoHBB/3RijNTAqAPtVcgUN0oRRht
puf4oX6bFk8xXdkVJTFX1xA9+gpCdwDD8OkCjBPoTsvivbRC8HwYsi0VPXPWRfzJ9vL08zXtMppO
cGl6mblo2J7y2O1HwTW+4rrP0h5cYDzmuSzZKdIedTq5lX2riKL/Fe+B9CsrvqtoHQYVwLmLLCxw
/1AbCZweTjiXPieU3ZJjIroAVhbrTAynx5BoQ9o5EKPFhzg7jMnWiMLrJr26VCeacFfMokp2G+dl
6YGqwae97Dbx83UJIiXYF5z4A6mLO+QjoATqLuiv+0zGwTWa9+tC1k6myXCOFbzRbUb5dC5lQacz
Jo4gJYt1F8QbbpQUwLl2q+oWqRnImwx/6YOm/jaRb5FoQpMdQ87Pn0nngqtc0sYMw4WIT8ds0zvW
kzyiswoU2LFmBgBm8zM0NFV2v7muNfNp18RyPi8tshivbyi9aI99dCiM46R817p3bREcqMs9ROLA
AvAYIKRRw+RbGEtgzpq9bIGIvZZB0UTa29KUAJydCBKjl+uIPg70hOkg7EDS4CLOH0g7VLOJGcMK
c9vk2AArrgWymraTBwzW3ldUUHxaUwwT72woQMcp4Nv8pqY0MQBu5V6BdnblW548Sv3365skEMG3
+BnErJyohojGIJtOf9OI6feiEZ6V96ttAv8OUFBgqESfA2f/keIMeCJhJGkBmcun3Xjlp+M2e3Aa
DZ1rvUtH8yn36+111S6dx7lQzuxnqbEonSC0tTA7CXxzKvLkKzENRNisZRHsBpi15jxtOwxxkrYR
RATV8xgWXhlmm2rnHIpdj3ZdD/it1Yu1abwH6jqHbOMcROPrl77+/As4J1zqklnJKb7AGgFYvTPU
YNRG3Fkv19dyRQyQaliCEQQOzJmcOzAcL6ATkBQKkm+Gs9em0JKfiahF76st7NxlACoNFuKAkBbz
oV/R24k3lnvVacuiRETqlo/5izK6cZApHtI6bnqTbiK/cLXYy45jEIflkyOMDldOw5l8LqBpi0Xt
wQSF6uXNEip+Eerflds5VN3im338ZW1+/Lq+rCsXw5nCfIkPjVNdmdkQGL0biktlL38Z92BcC4wj
mULlE22frkDkpVtGwcNBwxha2lnuk7tTM3mWOgPtw3hASU/ZfXs7PqGh3TyYDdJny8Z5Vzx0mkQe
OIFFBc01K7IZxANK+SzTy7kBQ5pNJQenGYa0o8Jd2uixkMktXaR+p4C0XnD+1xQ9lca+5sSYcsvI
FknD4GCVtrmrNz+mqnhW4+/2om7n4fP6sq5YDhhdMIuBC8LARCS/qlmTRG2LjXRqkNDKP6aZuGbz
dF3Iikez2RFUAMAIzio+Rz4p01BbDkFcyrqhXBQHrQeEgLbAKtfEmBqiFSASob/8YptSu8wsieKJ
jUQ/CGEa+5+H8jYSF4BhBjgiRhX5LoHUSaVSzdHoslS9r1ovGC52E9FY3dqWACIUXahMFkbBzvdf
t4q0oTYKbZL9MPZhQXy0813fkJWIwNYBAQBUV0wvXRRo58QplXYc0JYShfnylnTUzTD1gzKtEmJ2
DMWFUnR8v9iBOB+JGwdVEgxrQSu+rpcsUukkMeZDNHSnL66sR7NXRnJ0P2kW7NxKkEnDYja6Z9kj
8R2aULdVbPSuIPUFcg2svNR7OpWQ8U+Xnu4olfSXMurxGknlsdlmjZYv/qghoJLB8p5sCC2AdTwi
uDr0HSUHlBu721aZY7JvrFS/NxcTN88yL6E6zMneVEv5XZ1rjEKkdr8jOIippyiY4HT1RVdaDLbk
Uue2sWN+lnI9hYtuzx+pNBsPdR+VT4nU568NBsn3OsAPQwMyHho7NvdNVamJX07OeKMXpvk2os9v
o+ZzwuYt6DD7SixVt3Vqj/4iF2CImDt5/IG4G53HaqyAUMeEvbkdBQQUrbph2aM3jUb3jiRrd9nk
gP+IOpozgOgmqXeWkcwvDemS0EpHJ3ZrZcAQBM3NTZJqS4pidd0AuJfMaBBdwJtzVwA97C1vl+ih
HvoUfWOW0QKmSMp8q5lpdzPqwBNDOjqp9lWT1zfYRi0ONCeff6utWpfuQvPyOSVqg/SZIcth1ffp
Zz+0YAySrK5CEsiySI50G8CCVJ0O3+slHhN3TOzsQ4k7LcBQuQ7mwKrQDnrSI6s+mJFo3JclEXjz
g3AFmUcM6mGC9PxUpYhVE6mt8eYvF08HY4oqDZslA0vN0HiYYv2dSaI8g7rmkDBcg1IdAnw4DE7m
WLZtEg/we9ITElTV4a0GxYRbHnWAnd6Oe9CdPBm3edD65L78SAIbYZjKGEGvH/bVr8AQOsBpAXSM
AdpzzY0otvSqxGHX8tAEajWZhPHHygVpA4nljwjuytJoNNX2ABFOFBrEVY+z94E8suWq907law/t
Lj10rrMTXcwi1bjwrqkKqx4o5MYamn8KzPJVu//f4nG5qWFWCFBGmKfE+erT20l9uC5gLZRCSIG4
Ag3AX43p59sz4P1RV8OM2LFWpXdrtKzvVRIjidjaFao+ztIXYRk5wEPQS3Nc3CGJUtVH23X5q4u1
DPab9vsmpaNo8m1tcU+vUy40KOJoorGO65SSbxJCWjMRFOfXrOZUAPuAk0DH7oa8VkHn5rVUfcnV
atM6gHOfm5tK/ReSTq9U7rXhlBU8SoY2zH56zw3Tz0jjdxVFE4sIqlB0eXOLJtekbqiEy7uft0p3
0+OpLUK+X4kPMTChIx7F2IRxMXafjrM6wpshGs2rsDTqsNyYT0AXD/RI2Vw3TpEobt2mWi7zWULu
O2rSLSD9qwJtiYM/yMfkH88d6QitTrTiFm5SrHjMIxQqMCLoDyYI93S/qF90ufUryfSu67V2GYBw
D0TRoGU1waJ6bnltXI+kd7CEtPHSPnWbxNP0rdNprjHtaCYyijVDPxXHGXqv5PpcgQrbm0tU+0d/
lj+j0R2Ll+tarRQJGN0EClugB9BNgx9bAKtMl9BmxDMwIIG1dZ5+o4b8E1dOh1pT6mobeUv3zrZ5
o44v6i1dM3wE+UjbMmbei4Yek0zEKAzITqTBRW+3jT4RZamD6yoKpPDvzhkQOmY640bNksq1E4yo
PpokvC5jbbdONOGTI+WCCaR8hiZGY5gbCvw2FAiVI3BVFZSVo+zp/yeOO2PprP8PaV+23DgOLPtF
jOACbq8gKUqyLO/utl8Y3e42wX1fv/4kHeeeliCGEJ47MTOPLhUIFApVWZlV2qQwp2kfqfkBjUUM
n42UxT+u2/kq1vIZ0Klf3KaPq8xSpOUVFv2yn2XUGul8QNEMl+fB9NDQAu/K0dpEvwVmF6T5hVmk
HUiDgI4Cr+r5WasRQuqgwyxNjxs00zH3/tipT8qEMm7ksmLTTmJkw9r5XgCS+lIpwCQ156rNFDaE
y2SNVuSlU87aTdF1T91QZhA9P/ZoMku2ADW1FiqhvWDARdk2AdE6dxOZ8KCZy1yoNJAOxJj3etKB
uzXK5V1pVT+hgCDqpa9aXLD9aKVD+I0XejK6ljRVgqummFITeAAlmrfJECnvahJIzKlIFaR+hpEU
QVdgJS/A/AkmJMH+i2cFj+7FJ84TA6QJTs70XdHdmkHlX98zK6ccyr0AD0PmAH06fnROAuDaIh3w
w3KSZJ4+y8w16mYEEtH8e93SxRqCPQkIWtQ/FioB/Hv+1TAgNymD3eUOaVuqQuW0+1OTBz36METk
thdRZbG0KHbj/YvpIf5rdXHXmkrR504PCtVYbl0t2hqomAWCS+Bi63N2OI/ixu5QEYVHmgmx1i75
sDBZCyK0TZLab3pA9mUiAgyKTC6f8ySPM/MBFasZJvHIACGay9hjM0GBuABnwgeDpu31b7a+ksAJ
gghIvSTzmDC5marmkKMphW5JfyyHmPbRg558O9FallLHzlhKPWj5cIWYGWJYqpzBUJP+0LNbKd3U
qC3ktlcNkcCn1SU8McVdAnk52uaowdQkgahJpWrWeWm6D8E5lCQH/dsYNs4zLj5qkcZku16WELR1
CQtuwmHYXv9Kl8kIZ4PbiBm03SLSLas3vefG46SAfGWk1rRv4309b5IBNE40Lbfoh0v65BjRy2A/
Gu09GlVAzz8Lfs2ygGe3EPdruD0aq11RyAS/pu5B0XgD8TqKiiTtgRMvjRs7qKkqbzAWyXJPKNZ7
iTdYjKMmidlHTLmjmXp+QCSjSkKrmXKgt9S3BGkE6AePEoggLCXxJxuizzlQQfV7bqfIRYNM9CmW
v3/hPAgdUd9VoXLEX4d4LUxDJC3klIqBsTNAk0G3mHcvsoEORaZtJeC8+iz4RYz6J5EFF+NlEw3e
Q1UelRdcVSpGXc+9L7SuN1IL3vfDjyE33EAFRaaVOXpYvQa2ujML0ytHiApPoxfqyc9hyL3AaA91
Bp2769tgLXSc/hTumOmBrkE9HAsBvtoyZJ5s/9XYrVyF/2XFTw1xBwyKoDKe5DBUmaWTJq+a5aty
CfWsZwO1TQlP3b6hcXmvMaEu9UW+9bXcy9UJvm4ZJYXz5bZBVdtXNpZ7qYlopacbfzT5AVzx8ah7
SXzHpmOmev9lXf/ZXMLbyQ0wE5ysroJNUFXMlaeC9CR1jTgb/DqNxrfeLofH6xbXLm44+r9eXlDe
9XPdpQRJJOjOoYkeVLi5zds8esrs3EFJ171u7ZL8/GtRMYAIAQpkPbyGVArClaKTZfxtZlE2O7L8
oJOUluazZfyOFzk2qLeTn0Vw132b6OjcND/124ySnlgTTLfVuAHdSNZ1bqahBp6IYuTqzlnk5Qzo
3SNJ4HaOWY/SXKuwlBWvLNjUk6OGt6g0g4t4D1ybOTuziGBvNTSiAfV/NrmdY85zmisFbBpQ2k3M
TSoTRwoOVryR9Buj8ufAMyQ3Un4JPuhyAPmQeGqX65hGvSV1qQK7GBFxantXt0fdQCB02uGQdUCO
t26QbvA8wTBHYIhmAFbjEN5i6FGBuBUEKOfnRWniKbEzki8yfi/dEIPEGsI37DWVRELxy1+68PPE
0vJLTk5mO/apPA6wVIDlrGTM1fpoU0rfprHGJl1SdhAGL6IgFwA0pR/B46LAIQkldjOOQ2qFiDk5
Ie+J0glGGtaWDzUODcrQ+I/wG9Wq6kyRZCl3JDV3wAVE7ZaBfb96CIhIum9t/U5NcftTQxcm1NCe
QVkjq91EA9UqJC4NtzREJJ6X7/NlDU+84rakCWKBvs9gqshvGvVdte8N0CVWB1Z+oK+lQdRbeVWC
rdr/KJJHZQRQ379+KNZi6skP4Isr+Qg4Eqa/kCYUf7JsL1sHhcSOpd5nkaibvywbvy1PTXE5QV8F
pLHDsHCa2fxM2GuSY7jf6N0STRirZJuepALn1ixigf/vWuRWl81RmfXLhaGTP7F0k5RUCgrKRkeT
b+NUdMDXts0/a4in58cuUKopVkvc/2Ze7KOi2ZZNgITz7/UPtmYFurY4cRhG1YE7ObcixYaUNH2A
zZnrO7vpXrqSuVUfeNfNrB63EzNc1qRZLI0UAjPIIm/agmxmmIhGfVtnqgCqtvKVMH6PqUqAFw0D
YymcR1H6v1vQtIfGSwNiu4Oc1RhJMO/jVpJdvR4ZBVC0FuQTy2uE25A6RJTAca3CvsGTyuRlZ7As
YwW6MJH0qHWZCWJUqxdswmWT8Vag4oz3JMK+hXHBc/fmSguKTMPDOKteoZkkR4dppk3wbtkTxeQy
VUTA4MsWJFjWUecGxB+8uQvJ1rnFquhB8lfJhRNZJdUwRJd2Pe1m05k6lOIGfWursxephCa6tNM6
hZpm6Olt5LczyM3D4RjlwGEbgzcb5rNcKNSyUj+1k01sJ26Z204CIu3r221lDxj4Bhp2NZIQ5Abn
P3lOUE9IJQW6PCbS5JRWlmcEXtW9hVoFPQGBtctxkAWWAmgregEoXIPH79xcbaGgoC7mzAxzNb8H
zHOjHWXoD+a8VQZv6HxJd657uBJoEYdMkICiuYc5R+51oBeWRdKZFA4YGdwoRJPP9IrwWFuHikQC
/1YOLzaAjWsSbEYL+ubcvWkc0mos4R668m4ZIF+NaRr/ydqH6z6tfDUdw/DoOmBsGzPPi88niYbZ
51KU9PBpbH1dRa2O7cLhWU3wwmy3JiL9/5+55eecmCuUepbNZQnH8KWwGVXsY9zfseAlH3qa/ZdH
FbzDUPrS2oBaIreKWVlFYyMbhQPSmdSCiHZL40RxG/U1smij7+bitgjodRfXvpyJz4YzgKMA2tpz
F0O100eWDoXT124LssM8/ZtPz4NcC5ZyZTeCzOCfHS68h5kNBRIFQUm3tj2YWg2qSwS9GycthSig
ZWfzARD3FHi1VICA0Hk792kKx7omEWyZyv1I7qXRUVGOgLZf1/ZUtzem4hblpgZwK9Z8q/97fUXX
zjo2J0yDDRj/8oJ5mWHGRjaNX5u0lT+S6t3UN2q/LW1H1gFk6fx0FJyLJVpdeHxiktuorA3GvDHw
FQ0ISsyz/ZRpogGa1Q94YoKLYMzQpkHvYUKq2KHS640UVpu+jm71JP3Rs0mA7l57s52uIo+9Vo20
Ka0Wq2hWw5+a3ZmpDJ228A4VxT2Erp+k0NrYKPu25GdjiTKrtaf4mXXuWNiF3U6lDW9Zs0sqr4rB
+FQ+St2fIHy12KEon6ALWGvPJRG8Oi6RGrhLT3aPzR2USFLVfLJgua5iV6rRP2vZQTfiu9ooXpoy
3UzD46QxXwp7MOE/TRqAwKkgnAsXn7s7Es2YiqHE4ifVnzR46KrBbW0ni+/6ykn7XT7jtf6jEQEf
V2PR0lVGKAKIik9cpimUx5zAKlPcvH0ym/tg2MS5IAlbu0PAwPT/rBAua07ioCskHVZ0ggypQ66y
mZWtqr+rC/rt+XowWMnFUDaCcspC4oLxC+7UROaUEwWMX45tvUh54hvl62RLT7UMHs7COMQ60NO6
SIBEYJQv5oDBRpGGFkb7ApQ4LxCri1FyYNDvkA9mGFFDpD+2BFQu/GDEFY1QsOWBh4x/ImDIyg7V
GvkfZrzLVqVqvZuAvbu+lCu748wIdzD0zMiCFrzuzjzet6jjgOkS0idYPsFNJXKG2/uRZCmFWS52
rN/ArKKzgA6riLdzJZoi/cTkCqoYGFDmt3peYRIxQavOQWeVpK924VmzB2FTlGtFH2d13U4yXc4f
W8UARCHDVBnczf3fangywye9Fbyp1vYciHTw8QGxWRDs53eu1bBCDSykSkXGaJHsbOWFFT+tcaR6
+zEDfYmY8f39gNQdgB5c8YAcckdrqowUyi2wCMQtldoAWgLhQQHblJp+G1qD7P3EFF+zQM8h0atk
MQVCezAAbSX1BzgS6VxY99eduhSH/TKFJ9QiOIeeIJfhNqACK8dQL5yprdM/eRAWv61SkX4OalM+
NaYa6N5UpCFoJ1l6SOfZPBgTKLl9RbHZLunMoqDWGJH2HuhqpfOimVW9K2tZL8g4VqIoGtkqxOqB
70a7iVv9Uh/HppvMAjkVRLXUjdHc6yAjSjETqhWMDvXb9YVZOzBAPQAKoCJLRcP+fH+FRlf2ZQN7
rK1oUgAZ/DYigTTkeytigutv1Te0fdG0RyX+orkhkbrotMW3uaoVEMyyyVPN8rYOS8xZzuUxSYto
C+cFkIe1ZzQ0KdHCW6Q+L19sLNWqCEXNEiPnRvBqQTbi0QyJ8jRHo6o4Wp+2b4OhJVuVZPpnpXf2
L3tkvdf0IBakI3o+O4Co9Z94sIQTBX+I9WjFiZ74UkGGwTWqnjGv7o3kh84gt5YZWuPGUq18hrOG
eoeihIowFV+p9oPhGTNt0NuCehQPiA5K8KgMCcDPZfGmklvVhgqG8VCqD6o6umzcN8RDS/L6Vln5
fGc2l4B48moj5lz3xGpKR0rR9ExnN5t+LXVVPU1pC/hui3b+dYtr3cczk9ypHachHE2ymKw9Gaxc
xAeP99KDVcxtqYAkrtzZ4S3qTG21ycuH0n69/gPWXQaZGVSSEDP4NAOXLTib0g4si/JtWbhN+2i1
6MuBIxm9B2yG69bWclS4+3/m+AQjwchQGSj4qrEMTKO6Lezj1O+6ypEwnbYIAATGawnmPzR5jD9j
LdJwW3thndnnLhtoqoKdIYS74byLIR8d/QAndSg7U/TCtO2o/yzDWODzSlZwZpKLP9DsRlNiWWFV
fWD9Xxm6hd3n9WVduULPTHAXddn36TzKWFUGkeEC+AxZ2ehor9rZNpvdevmy3nWLK0EV7FegCtHA
kAY6PG4dpUGxh1mbQWZs7ycLkqAWtevfUeCbwm+2ZgrvfwicEFCtogdxfijtOsMoTggk7Ci9F7mr
Q4zHSsBkl9FxFkFqVjIeTP5gtgl5lWJf1DRICzYdEPVABzdDFzM/IDf14vijr7bXl29tH2KqBG8J
xLYFWcwde6WXjaBPldIhnQ78cm6SLqUkJcwdmraY6dTIKqOQWc8PhmS1g5vFGBdyq3DMBNjzte2p
gLwWAgWQurwYQe1DFlj5FGPvVBjyCcHvigH6wDIFufHKV4QmhgLdBoy7Ktjy519RJrLVKnNSopFK
UzAqy+oTGqd28lsTMYiuHQYQZGgyJsdQouf5c/ocU0YE1IeOBebL/LWcYio3exDrZdLoZwXb4eIT
fM1lt3OvmIXyDqyeNoQbUbo5d86S6rqslALXr/wpJz5SWqp0EcWMfj8mm8R+K4rXUHuNcxEt6+qq
/jNsci/SsewSudVgmEi9U3UgO5Dc2L7Xg19q2tNq2ETB3q58fd5GttOQ+9r8GYVvc3FshEw+K4Wk
0zXgI8LYTlnfGfgpklQ7OjbvoABIBBVa+VdsNo5Wb9XsEM5uPtFQAnbZCfLxP0RavJQJxlVwmV1M
HphaoIVEq/CnLduL9TvGwJdSvAk+9lpiAlzfQuNqIgfh2QNUs1WzwICVHt2IYZOqv4LMt5aNXG/i
aV/HvWOYncC1y7rKInih/JNrWI7xSWpSQDpZSjOwtIRStiG5b85vYXAkk982odfVD6r8bGmf0Ai/
7u3FV+XMLgHzxGxTt5qVaQDT6nGxkVDzNMbvpsyLBeCuIJUAVlWAoc8t1KESak2D+aIFXqgpntK/
xJJPpG2XxE4aiabNLiI8zKHVgOldHFbgj7iLS59BO28xwL0V5YA7zIlb4jTxeyFFgqCwtnKnhrhr
vyn1PGxMzOKSMn/q5vxZE75jL0L34gtI7U30IsHk9jXSevJxIhKkmtUD083anxYEVitQZQjC9kV6
yJlYvDwxocttWmVfckLDC1QzzAiUjER3uhBwn/tKBHtZ/TgnDnGb3E5suYoCfJwp2StAQkpmSQcL
LxQRlEBkiNvWowTAZZ9g5eJgr1gvfXpbN48m210/PGvfB7qpmJ1bIgXhMfdjPFuzscwMhakFRlTp
rSwrjCnlD9fNrO20BWoCDlkV//E1tIDJ+kxMhAYricmNHCgdDVslfrlu5fKlgq0AILqN1jcB4T0P
CpLb2MyBl8V8Rie9d5Xmq5JGJZDvTnpCh5EdhgYx0HKrqd7YXeiFOFJWGTppZ/2XYIgBcQ0tEiQt
FxR5WmkMmDLCi6GeW0LzqB9pgqnRmhSQYCicQbJBAgXyujKiTTw7xWwIfsESlM4u/K+1+PcDuGNh
2FWamcsojAH5kLzbJOZNDp4SyK+HmewBywsxKsFJXNuypz5zZ0MPBrzvQ6CX7HrcRO3vJvKLQXPn
9rfgOy+B6Zpv3NnQc3uKTAW+TTokLXLwlJYDiCzMeh+CA57iCema7W9tTvwFCRuryHM0ERB29bo7
9ZbLj0nSq9awLHCDkbRU9cmQUWL9nfWPyvg9sdsWsMqE+E0naB6txTvUiFCYAssvUBDcKlvaxBIo
oSOkKvE2NG1qF2Duj59ay42BpOzd64t9kb997aN/5ri1rgqos0hQP3ZCNv/Ip8rribEvO7QTFpFD
xf68bm51D+nIWxa6aczzckk4RnFjG+UNiEV2ljtV6GUeZ9mPJ1EyuOoWxiVBSLKguvlkn0Vz0ZEI
dqrsaTkUfeWPSuha1a0l0mhbNWWDygmoHBnwAe4+L+uMGXVcIRTIiiOHW01ys2IzBb8iTVBgXdsa
y3i6rqvotCNnOb8Ko8ka2w6S3I7Seq3uGspDn9zJxoBe8aFpBad97eo4Nbb8mJN7V4kS4L9NGMv7
Jvf7WJEpZo7andpprWAPikxxCViSzBXJFJjShqM5faTSPWTHBDbWNh4IXJDhAS+DyWDuKykNAOdF
jA1RdqjBdug2g8WjVCUgIwWWVr05sbREt5OFi6E9NNsFLIWYmJI0YJaCY9+/XT9Ha+H/1B3uHMVV
T2RM7iErJhGtQMNWRVTRUUl/zqaKNuNdVXnXLa4uoE0AEAQFDR7r3ObDZRN2+YQ5/5EdSbEp5V0E
0p1YsOtEVrhdhxec3Y0VrIASxKag/XhHEXQfKepdykTwkctGOZRAcWLxWIM/CEjLlzz5Ugy4QSW2
ML+fIVmoc1Ay2SU1qpR25NNMpR3I1lVcP/o+7HqIgCjAf9SCa3zlSC9jJ/ICL0GzlT/SY4k2YLn8
BJN8qqYHIEup7/qiprL5ASJ7wdZcCVXLOBjAdVAtRIuGO2ioKxWAk8pwWO9RcJQ2KEA9E2Pc2lJx
k4WYtru+ZwgWkLvIl4UluM8gZ30xpjgr9dhpGr7mLBveYFgeZDmvW1g5bJaqEmiaLHVAkIeef0JA
ttKpRncB6OP3MjwCukLjVMC5L7LB7UmSRrKZAWcHpdgabIrviSkdFGvcXPdkZeefecJ9myFKdC0s
sRPqGNXvxklBCaI9Ka0pWLHrdjCucb5iIJZBfQwU8I5MelrIdyyCdDKq0SLKt6+rnP/4qAkANoj/
2SZPqqhCwrnSajyr5xq0r7SrpzKhjCi2Gygj+l62VbDCy7rK9gJQPe3YMA67eDDtw2gtI/rpwBJ3
tqrBnxmLN7DR/c3lRI5ojULhvdXaQeYldQz5wWicQ5NmUxIMXouzZm47iN/KUFtrNC9JSxWArXn8
EQyz/BaHTXiwo3J6H8PUDB6STtXeCDpibsEkSGwOshn6VqoYf4Iome/NVM1UV7L63C/LMh+oMYZD
jD5+3QV+HbRmf7DrRAJRdpMozFfCkP2ogTX6IdWVpjl5UbC3crKUiEphkOWO1QJNBa3lfDPEdWwL
DvhaOAF2diFuAHABAwfcxy1x+WUKxrqDHCQUul8jaS3JdqwOJfHQU7u+ZdcOxqk19dxaGHcRQNyw
BpgTBbIanWxM7KGkcd3M2o49NcPddU0Cbil7ghlF+6NkD0nw2HcflVAzeVkbfr+i/wSeN2SmNrKs
c2/qQGe2xgwk/NVHqblq5mvkLmEx6LhupNg3izu7ujeMh+vOrb0zQBz7z+zi/cklNLQsTPEKwPS/
9qfvdVpkj2mTUKP3dIxgyuSukbw2cqRuJzC88vXspRqOoAlCYcCfzw1b1dxKNmnB8m5GH6R4n3tQ
cukPYf/SQSbICCfPwjMgTPTd2B7nBHBfAzBOVuwnzfSv/5aVe+nsp3Br0NZWCqlb/BQyKAZ68Lor
6aAt11ow4AOPAQotwTlZSZ/gOO4lBbhvGQNG574HRpBHJBsyjBcZT0UKBItVJo6eBcdOKj6hLrpt
puapJCICvi8+VG6TnRrmVQf1TEkGUAWhLF/Mu0BOkeJYQNK3EmlvMWw6Dkh8kvgmngEX2CdMCm5k
sN1FDvAD7DOYNFly2sRQIK2Z9feyOsXbGKQVBSVSkqp06oL2jSX6+NqHkOCmMWHVng29vp9kOb2X
Y1zDeSiScFzbwshF0VsBkSi4C3nMahzOTcv6EWpmUt+j9N3dylajIyqQNyD8E6+uk2fUYe711Adx
iEah0/l5fQNdzlJjrgqPZXDVyPicIF84/6BmqJvNaHeZY0wveilvmJK92kNO+zh9stEMCS0Zk1e9
ozQ1Vdh4HwHo3+rRU6s+kS6+DZTnEXOokiZicV1ZG6h0gWvRxDkDVyG/NtBT1kgtV5D2yEE1V2mt
6kTmfIeKEg0K5pWzTOPp9wiNhbT5CCr96frCrB1y8N1AXxOkoDKe+efrQpgJpsxIhrSNlP3QAL20
G/PVUNLvJxWg9lhqYSi+4IXA3ztDPBp6hW09DTM1IPW6KH0wP8ME93V/Vj70UmcEvSS4KDAawDd5
GgV9X8WaQNujvo14b5OfAArWipvN+15+Id0m6Ciol7RqpCk0QMD/l0Y7Fm5lzQGTluDXXK7uUr9H
MQOSrrh0DS4zlFPwkOJgoQing/SdAVeD+T6RftZKzMCXQ3BFc8tCIddYsuyTG0JKbaS1DKq27ub2
7nn559Gn1Nk7TxPdMrrdCvLdy/sWCmo6Ji/ABYhzzXM6d6w3tbHCjRRCFhfS3yPgperr2AqgLpeP
g3MzXNBH0qhVzaLSBwYWOpDjZIsYly6vlcUCXjsLgZWMHvf5wunpFCmZDguYsPcm+SWf3STHcM7s
Bd9mwfuKP3hMou8H3BXfQzKMOcBWQPxJ7Li9b/MIottt9n1IEsycRhNuzcDnofdGW0PutbI3fYUG
6yRNILZhxzn4rJtoMwFISGe8IkZR5W5tMdG1wnWJSxNBnrsyiyJQNJBsIsLioRz1t2isLslRMN7M
ybfhkYub/2zxmMVoAMaMQXXY0eYWlAwWKM9utOjGEr1RVn3SNdTTgJQjKl+NTJiBijbAZuBlaaki
FxSMMN10TNv3XPIFgesyvYRPJ7a4Uzz2pAFhKmzhyYqc/K+sICffGkHhEPP3jLJ2RDaFtunH5+uG
V3zEA8wGswZUI+Ail+apthU1JilyZ8g+Q3DFqjluZkLleG/asfcfbKG4sNBKATT3dRmeRqqhznIw
B+aODTy6QnxV9eVSxxxCR9vvt1EVTHSgI42cA4B4Pn0t26lSw6mCrcY3QD6W2Ch7KZhQEazfStfp
3BB35kptqo10hKEuu0nY7Vz6o/ZHtTzQMubosvf5DTotsvpaFDur8bpE8EC4TFVhnqCDh1sP42l8
hSjX7TREMgpqFH1wpaxx2shwhqULaj7lQO2p2p9ENGm9cgOc2eTuNQ3RTM0IbM4k3djxRsmCrant
9VbURxM5xwWVsmr1uBxrtN2BAgUfPpyaKCiZFB0Uh6R3InkTWW/XN+nlG/lsQfkZCtzlkBRX4Vxu
otK2bxt3Ju9zQ/DId8a43n3fGtJSGTRgeGKB1+r8DppGua9RPMfDv4g8baqcpD5IqO8l4KqouoEC
QCNIStYO/KlF7uPpeoeJVBPEDZJS+s0I+GjiDJaxiVgGBlhRdrJqTcULFk0WBXQqXOYHeErMkhr+
YdzJnXKT6lDoiKbCVcPXXBI90i++HUBxUL3EeNqSZCLpOl/NYFCHvusUCU1WB1zXCjgOmaECynlr
xQ94sV3/dhcZymINoi4QgkB6d3E9sEjPmzSANcn+1WShMxBBCvR1kZ09BzkL3KUQMNJWRYwuhOHP
H9E23W3m7V/Nl/bla+T87mniAD/kYnE335Y8gWXDREgB0hDJ0ZcAxkmo7ovGjKrUlGgu4yWE6kN7
bIrXGFC1BHMPGebxh2+r1XAmuY+XZiAs71Vsj3B6T9HbxBxREdM83ZTKr97CsHUgOHsX6TlnkFtd
tZvbPke1lo7j0VI3GvTPlci/vkcuQiVng7tegzmcM5PBBkNIDqBGOXQUAPWKCHxZ24t4XKFSg0In
diMXRwD2b5gawU5dPqcaqKNFUkbri/XPABc2jKSd5qxYDIxPqEgoygMbBemByAf7/PS2+qTFSQsT
FgNLLsgfZyLaYwIT/ORloYBSKVuWqQHyjoSvsi34DuvLBJ4AsCBA7o1w2UAwqkaP0Vn4EDcL+K6u
H1Xj8fqe+gpjfFgwMNKM6ogF6ko+txkMZkhGDy+MF9X/iVnJ1xRk/r7iJ7vcb7ZCLPDqJj6xxzlV
5XonqyXs9RvlSfnZ/1Sdx8QJoOBwfxgO6sF0Zd90BU6q+NrXnOR2NGnnhAFWhpUMEzesdKeu3dm+
6TtoaZvUMO/YoiUAEGvSuLKIQHN1nwBdDQiejjogTwSshImRmDU8NoPbKruzmu++oZewcPL3udMU
9n0fgyIDV8dkOETrvcmi8nybiqQwRH5wR6oytFCflhBX1CnNlG0gi3AAl1Nd567wCN+adFI8hDCB
OocZuu/Rw3zotx+gxWWf+U1KjU22KV9EUndCs1xiEQV2NI8DzNqqMz0+ZJ+yE9EMGeHN8PZjcrPd
i+1muiB3+nrFXmxKfDoFWpJIM/gXTCd3koxekkRnm1Z7/UP1J9+6rT5b9/k+Tul0x3AWQrem8Yt8
I9LKvcTkL0t9Yn05MieXMtjdgYQIcCQmnc7MK16haVzTMfAkX/3BBDfXFwnUpa8gdUGpB7gVHmlU
ZJFSzEsKEB+qz+pVdVAOvzF2ij8+QutxX1OgZ24SmYr27KqbC44YCur4B8LH525a8TzOwwg3x6Sg
hu6WaDPEx1pztGlX6m4cHCtR13PVWbDLIsiBWAT1WM5mkwR9V0pwNstA/S17eUcrP7/RHzEBeJg2
mMd/GLajH3vfRjTgm54a5mKr0VRt1cswnNjHVqaT8kyAVqz07fVwuhYITs1w0RTfEn0CFWZk9Q1T
a+gf/b1uYDVXPbXAhTTJDAI1AMoTY2lORdV9uSH3LaXhoQldg1r0pdnm/oO20+9F52LletLQzpQJ
GGFQyOBHVdSxZPpcTxKtmhcFvZoK1Pe7UTSHtnKzwwougwUggUk0LuBocWbraT0jzhEvR/OE1Qma
1iKp75XvhKIFhsFlVCWBPeECthzUptblEDKO7RfbfJCZYJzva1j57FSjAgnmX0zsQyFp0RM6P1y9
UumYZ86YczO6lhNu7TuNWn7sBpuKtpvoJvHam+yBOKE3Oq0zv94Pvn408NLIaXbf3CHW3AQeOR5n
HzxrO5WG7kvqXN9KFyvN/cRljU7CHLOiVgKMl2Fm5JgMN4nhacF3jwNM4BviwQ0CIYyqc8vch5gp
Bn0vc8r4IKePRBP8/eU48atsoKdjAI5nmACfnLsg9XIYZUPBnFb7VOqnod0PbAMiKBYJDF3s/cWR
E0PcWoV2gHMRQn5BxUzWEOwj852knpDiRl1OL+/QVy6kachqL85YOqMsqRUdHHKN15GCcPaAEbfj
e+kCWOGEfnuI9r2T7RiNj/pD+mjvMhcZgC89F56oaXZxRgBUl9EBQ9UeM/noQpwvrpblYDTLB+Yo
6mcbuR3GXK5vwJVFPTOwLMbJBszaWDGmCAZ0824ONizblcChinALK3sEXTfsPR1tAQi5c3swCTIl
0NvFSnWbBg3N1e1CbGGl6Ki41x1aOVGnpnjBb2W0C00ZYWqc70nhd82+twQZ7Zo3qIZ86URiwJu/
tNOCkaFrNXwU8kFKqFfcBA00x9BSTQRbfu3zn1ribsxcNWagimCpgBJenKOLLRzCvXh7YIedmuB2
mJ1bslyUBOu1MVUaNVT1Arf0mtCfwMeAuDn/uf6BLp90nEVuy4X22CjpCIu1tFnEFShxKie/CQ8V
Ui3yoVuOCAJ9WbjmTHL7r5VmXBEEJrt9Lt2WaJk6f21ndOSfEA7QJ6pkruRO/nVHV3YiKtXY78Ay
AlzCNw/bYegT0uhgG0WFLnkhhhfXAhj0VzONi1WwgXkjsA0QHVHr/PhqkjH3+Wgwp3erY0hNau3N
u+wRKncOOHc+DReabk5Lk0N+/NS8gR4BdoN0R0Z/DTT8fd3fyxcD5kZPfwy3W606a3SINzJncmKo
m9rMJRjTd+cDcdjv1gs2OR0rp3ADR6VGQQPBfb8Sys7MczsZU1mB1QZYi1T7axEaljqt4scCrO3X
/bzsQnN+chs4XpSomhmGJk+jGW2O9Ub10mfw5jy2W2U7+y+9QzaQcfWI2x5t3953WzRnBPOmq+5q
YGPAKwmZvMndu5Y12CC4sRlmPN1Yg8CBa1h3s4jhZiUCoVsMlDPogMCFxg/wdpGmRsbcRY7eAtPy
HGUv1xfz8jWCxTw1sPyAkwuoDlHPi1oYaD8aBDmbprvoJvSsHfs9H+U73Q+djHmevVN2Astr5/PU
8sXZiSq16mG58YqU9j/JZ+fPdxDpBLr5VnqvDk2Ee12UwYsWlDskvdrlDJQukVMmmya7b8vP625d
botlpBut6a9i9kW6FzHIOzZ1CKxprLZbO2iPFpmbXVsAPluNTAQfu3wLoSGw9ATQM0YEAt7o/Pul
6VwmXY+CCNOcwQPGH7NvrTv8mqnltplX02kT09fkGSWD0Pkjo8sjOI5L7D4PgfgBGN1B/MbkKiHc
ZyTWKEF9Ez+gjxBslmhH7sL7gQqLBJdf7twQ52lF4jRVIxjSn9KDiQWmwMeXN9Euc36oH+rGsqmI
Su0LE3XNOS6mJVk+640BmwCvPst72SFvHdbzr3UXOQDo0uy3SO5jbTm/BGUhwYSjx1O99Ob/kHZd
y3HDSvaLWMUcXsE0UTPKkl9YsmQz58yv30Pt7jUHwxqUffU6VWo20Gg0Opwjghh3njhTSoXIkZ0F
1mCc0QLJRxb4E4nHatRdtSBckwZgx9CxdgWny4+dGnFTgPnPg2RF29TubcPGzYHqCGjIot/+k3bs
dHMkmjV8tkAqYhjQyiU6t+v9+QBqY0NDxVS1hg9IieRwG/CeCgf9d3N4+9KdcTdY/n7YYybBRud2
TrJ9/CSjn9Dkd3fNZJYeQV8G44tWz/Dig6hdxxtomIwoRHJhtNUa2ImVEyJUxqj+bV8x/x/autCO
h1qljihWpCspdTK1XtuCJjscTkJQo93X6YtzK9ZO0X/cFrVmVkCWBRwTnqLAa6Zuq7hU0IEpQ5Se
t8Z9nPHDfZ/U+2mMq03e1aEpjv1PqR6HfRwOn7dlrx5cXjU04F6D0YQebul9aeAqHcupwDd5WmbX
rFnp+canFxIAgPNjHgMsaL+8dIJ+BBSzTI3QXqWATI9D7KM1gA0PXxttNDt07mjALP8HpRZ+l3J7
kdSGQdHAM4TlOQJec/PXncjosFuiolBRTp00Mt9JPEgPg+G+nj7z8K0Bp8MYA9V+YkXoVxY/CzMk
DNBjGJLHYNrlAqIu61dRCwgWvL4RGWqcjJm+7C03tDcuQTvq7bVbkTZz7AIrZ46f0E9yKY0PNaCT
5VFpDnr6qhdNtxFDvbIDXGX3nTeyGh+uAg0AJwKFbE50oUny6pgFfhfqpRGXJo8hdNKWMThrBDEm
Q4MXyd9rBkjyeSJ8bjyicefCxO+MgK9KDAgUblBldtZ12yHUNk1bM+LPq1MFreZhI1y8sHhY/uUi
tn0PaPUaovSo2aTa4AZabd3WZm3hMMkEd4HS/FyjvxThBRyPsk5WAhgCYICdX39pAdda4qT9ui3o
Og8PZRBFY81wiHERze5rEYWWiH6LoupLsJaA341v96DCsI3O2xa85vJNdReL5U6IC0fwWI3wV54R
c2GYscD1IwOXAG84SrQhjf6UA+aIb6U7LtFtIX83hgdNfBGnNiVKCySn8u9nuqEwpn9khIk87IW+
5gHh3EboiC5N0RvtxpvsvEm2Qto5alkdUXUF0FlNUk6y0lRxszGIGFt7dfXM8lF+QMswWg4lOitZ
tVkjlRJfmkWvoj95GDWMvHZ3wHwObDniUkz9tYJ9e5fXzGkhk8Y7a7kOJwFZYSBzWWC++8ED/ihL
wKJ9W8yad9Gg0ZznQpOhTDnOVOsSVAjE0gxDw+X74bMUlA2y9htklJzboq576rGM6KhCYRxOEy9B
KlIIKyORJ3QPmzmog+c5UbmTLR/EWULYWDHY6PW2tNLuJQasWtf57n8pnlJVH0Au5JcQX7eDZqcp
cM3lsEcQIYOKBGz3Jm6QE+KWES9x/6emRAdPr34yPmIFAwjd4Ogqw9lBOYEuVIaoVIABQkEOKYjO
qgKq+h6oDIZXfgijuIs8yW3Bi9cGGDqAz2L0La1tNjgaFXQoCOCK56nTm+nVqFeGVppAQjr29fBQ
+NMD5/Nv5WS831Z0zXwXor592MJHzdOxoD7RIaopWisfs/QUdchCqJXMIjpY8+2oF2DyCzlwBY+r
S58kjo0ugToRNxbYBqSyeO9l5fO2Nt+Zg4uYCaZroBFwnkBHhYZ27ilmThD9iQUwlbeljL4GBINf
bbxJEolk9VvQqHvVfx6LrTc8lsJXZBRmmRy5wkmnjZa58gjuLrvwXaVweml7++OudxWzumjYwyAP
4mKMc1zqXw+KL+ddWJhCaYnCRFq0vI3iZ2Q8/IOc79oMYAeBcUFdcIPRSR0AwgszTzyiAKE4Qs9U
Iu3kjMVivaoRVJqDYLTQ0kXfgCsqrw+TwhwxydBMD5r8NnqnIWWE+deGA4JUpFKB7Qp8V/SSXy6c
MShyr3tAlmv6RDVLrlFNz0PU//fLhpOAEjYmXIBYTZln3XJKXQWAWOyKIdkDl4875pWoWiJosTDt
VTNAka8P3gyQi6n0uboF4FpqlwR0kgyTB5CxSvMQtLWu0mqmmrMC7rW1QyMAwlEUXa/buBHNS3Ey
9zEP2ib1vsTk7faqzc748sBBDcBTQRdMviOkvtwbLQ66UU27AiPvllQQDzMZcrAXRAVlha3c/rot
bV2bP9Lm3xfeShC8UEpiSAt7xZ54/6AmrL6p+RReKfSfyOmKOElK9FJFVakAxtCmbp1AcUfe5IbU
DVWQRKBdCu33t5VasQRRQsZ1nmITkB2h/II+BJHRDRJwcFHwMSaHm3gLyDe3hVwnfXBwDEBHzbgw
Myg2ZW/e0OcjECaA0a+klpoPpqZzmECK8EaOXsdIferyFzxlrdi7B6DC58gXe1BiVoZklSJrnO0a
GYL6GPFyH+sekJTeHIMbxj03weM2tg8y7hi3EWn016zN9x2oFYyJs5P+OAwjw6OsLDkehGhOwz0E
PmS6vCwOyBtEOeoGqa8/4d3mm0ALq824TljB1Ow1KHOSwekDIqG5tQIhxaWmeSGEIWaGKnBkyxgz
5RoY0MSfS83/VNT2FJcAlrq909+txbRIxOAKsLwwLIiM7aVIFOYzvdeayswO4o85Yxran++RBaRh
OzYDp7IBumG3m+eeKOT+7wcIdUxiCpgYQbs6whc6eJR1LlDEvq3MeiR1Rfy77DxBrKXY/rEzpRcp
IXjV3aVPm5hwrMh1thtKdWAEYZhvrrAjH0Stto+wn5Ny8JyIx+KAvoydvo3N1/wt38YOi5RszYgB
SgQIBpwHPPHoKsYgeYBAarDO3GNtThtwYLiAIN1ONho7NhHjumBKo1xfkGj+pBpQrbTVnb9DQ/Qp
sUIQNpze5X3GekmtvF1xMBbKUUakGUkpCB2UG++BmYJBOIKmhcTS3Iidj57viKtdW8iaw4yFV1eF
CEe1hax+19o/kaxz2zcQ1hMgIjnDiRWGrXnCC9Woi16QW8yCzqo1bxhb/ND2Hel2GOCSSUH8x8at
nu9T1pm8fk5cLif1pslANtYLOWTq9+kmsAD/ZY1mcDCIg+JGaTW27AzuO/iAncx9ue0PrkvjGK1A
AmJOgOEtg6bny+XtE4OrxwqyhU/jK/5wvKOIekbrIDsw7fIts7yw4vIu5FGWqoQtHxfzdspHPLlP
4KZF5bZ5K9HlMvlEPIEvxkyOupkxrriVm/tCLmWyTT8aoOCE3NYsHGBK/nxQXJ5nm+u6fiA2QHvz
3MJK2U8iiEUgGB083E5021/pUbICC42PpmFWdvcRbj+CXbsfmcOpK8EP9Psjl7IhI8MQlxz14CJ8
iz+QZfCJd6h+VrZgDnaWkOd7FvXoqkDk1UFPZ6AM9m1Yi3OpNJKSibPh9Nx0wLj4vslYqFfSqsde
yKCMpZswkJ2FuC5GU0Y1u7ZPwnY0Tw9vHjrqUCUh2p24PYbPv1QyvqP/i/iOG+xDS74znp71v4/E
FIxyyjoAQZA0oxN2faiEeiSKOCn5UzE+JJk7sk7HypMJaT9Eewb6c2duksvDOCl6XHqxUpmJPFhA
XhREoHJ4R79jXYWrgr4HUvEKxjODOg1cHgl5nMkVCt3muAs3ExHfZaLcq6Bg6UltlQceta/p3PKM
RVy9OhBi4qUr6eidoGungVy2ZT2ihW5wOn1TnH2EHbZ64lxMG952bas6LiTNvy8MFLgLGEAfIGmG
VTTR+kXAB/kPIkDHg5yijq5V+gyEbdL5fYL9KrvnAHginrQpw63OilxWNZlxNVAeRTBBxxJVhoR1
N8LyfO6gZg9iiYKhObKYvK+rorgKkFHCaRYA8IqjdblgsY6pU09TcfV9DhZwDUnsarZP1K1+CBIy
2c0uIHc9yTfeUduyqFVni6Ovebw7RFSzkJ0BnsWlcGMMiqHUYJGa3p5HVd+0jeGEvczYsXUl/8iR
KASudBJA3TVAzrjDEH0nmcCn4kzBhY986F3DnhQScGhbyu1gLrkaYHCxOhYnxHdx6VpbwFAjlyAi
JpUutW2zMBDiHIajHusP/cHHo+sAuFxr/NScahN8SBORflS2/8RvgMb3GYKwjrEQqzaFF8fMNYiO
ZbqXJ/blFPQ0+IJ02vbDveaVGAawddAq/MMRWcihXPiYlvqYB5DjpZITANMIFvbcRinGD0dGeWjt
ip9ROv5fJcqpzRhukd5C1MhVR1XwnF4xrLzMTVHoXir1M6kKTDsygrfVAGoplTo1XJNJU1dB6jRj
ocSYmPk1CqTErDHKipq8Bc4MygoNoGd0cSvW9u3lXbmFMQZnAGljbkHF2P+lIVWI+bMo82BIWmSC
5gx0vX+/gRoqzOgERmoAJSvKVNFGC9D3GdQ/EwIyglVQewesTzhZtxVZW0dkooA7Ml8MM5zrpSaF
6KNlog1rMwUuk1Oc5K3nKEf+q7E7G+wUYABiSVwJuy8kUjuniWNr1AALQTdWgi4e8dyfjZqg2aPe
VCzAhLV9WmpHhYWdGLdFPssKS/RGamaPvN7tBVxxoBfaUAGg2NVTk/qQUBhbBSgXXA0qRNaSzeZE
+a0LIZSXTotBbSsDfRu8q94HVmuDaTKxe+txdLWv2/qsRQqYBQHABFitZrugDG9K64Sv8giD5p/Y
FUy+pAQX0UAqVz1O7wxhK5EmojodfRSYyhZlujg5hGB08JWkNkXXOPH2tPccwywwafYBZj2X2fG/
ag4LcZTplVIh9UqaAWiyk6walBGCztqqldzrhUaUxcWenE1gyamBBGb197Ib5CRyKo0Irm61Bmls
6X5+khQkP4S/lSfGerIUpKwRMI2lOmWQ3pr5nFq6+9k5vOmdwRX0mH9VZvDrtsCVZ9eFtpRhckPL
D2WBBe2Nc5jYXEZECRzIHskkRs/vmiQggaC9At2H4OWcNV+EldIwwNvzeW2O6b4CFLSHFOhXHloN
a4rmurkZ01ZLSZRHFDmxnDgRktRjxJF+p7qKfTqf+IIUm4H4bkJ2oHpqiWe3rILySpX3UjZloFNV
aWJjQHZ+3xGBGKZ3it3O/t2ipXNze+vWDHWpJmWoZeyLQBstalP+kR2CU7Phjtx9zRDC2jXKHps2
DcIqhz4GbrFemAcRpRJ0Z6DlY+GSrQV32Ld5zgxI8mhjphRqwBATCnE5KzQ5gIzxkasCg709bKvN
e+Dkb8ZRfAoexn2EJEH8Mx4Zod1aDuviAyhlAdBaV0aPD9A99NxXb2V+N4+15p/KaGWAr+o/Zflz
qu9QxJWUioAmnMnRcD3S9G28fxaBOpBVOrWgr5oX4Rhtx3vVFfa6O2DClf9Ktx1B65PTkQEd+gJm
XUNHw8Bb4A4ng7xo279ugL78FnpAp0yrlh9HfMsEYvROvZdzBonWd1aHvhfVmXJKRSoEACnUlsdV
WE4hX9Vmh7QEQhg3Je1dgBjGD5AVlTeYo9pMZ95lnZ21xC9w9v8IprY64zBaXA8QjLnQacvjrcuj
SxgEt7OPDwtmS/J87m8pSm0rB9zzuEohrxFE0qNyUXlEFIDMbNi3vcL8j24IogffdW4EYpeOPeNH
UxPM2tvL4W6uVaNOrciOFHzelnc9sDMbyZ+VpEuuaPWKImB/1+YPf1eX5BduEJzayUTQa/GkBTkq
I2BjaTiHJIuLJM8BReqr0LCNNllhVTLqPk6qYOaBFOlvjSVuLT5c6keFU7oCKlqlmS0FeGC8NVQ/
/ebMWMO1iHopg7oblaFMW0WADMx9mu0v7ynZcz8iot5J/1AWvdgt6m6sG6mWGwGL17QmEFdT4S7p
GBZ4DYJAWQR1Byaq3Pj/u2IOWONMcZdZqYuWngYWEW9rB93wG/FVfri9iN/ZnGvLB7waJgsAhUC3
iiplEjeqBtWMR3Wn7aVXA9njmpw75GIAHecU5is8p5kgtctveEt4/4d0E9b2zwdQu9iXURxmIXZR
AINbeQA8fyC5Awuubi1CRLUZLcwS2i2l79VfmD9oDjVuQi4QsF88qOpTYjAHDWeTvlpJWUMqFfMi
gFqgTD4whoRvdSiiuqiLmdFXAGK+u/DMWYmduP3Wt25v3XrUtBBIrVwb6ZEXGBCoIMAgY09e30VS
P46bfNMzvMe6mSxk0SegRCqv8iArt3nPVoGrEBPeHIi8bVCxJyoBnfbZO38WD77doHgVHyQQpDC+
YmUTwfMCdADUAUC5+J1tW2xiHFdeUooAVlNRvCYou1qdMrCoj+Y7jNpGzGvp6CJCrwquOmobZS2e
msiQUSIqK4tT3Sp+Q0vu1GFApT0FLNbzNZX0mcsRMvm5UnzplstEVqcqQCOamvDTo9qUzyO2lFWw
XXlIo3sQpQQUL4GKQSMRAHi8nPCgwf3pW95gJXVq+Sqp+RexeWsSWx8OYPudWDCiK3fAUip9qaYT
eJXqVkKhMf8qEuVVrERbr7O328dgRQpapf6sIBWTtMD9yvMEDYp9CLxnWdw1qoy3mLq5LWbFLICS
i4z1jDqNEiYVipSRJ0RZF2AJkcl0yk4DBWYMDpEsy09lZegPnlyWT2HCRPtYubjROIcgD10baN2g
seqbLvBaHbzQgMPZ+rrdGucK4W10LOMfIAKK4/vbeq48XS7EUdeQ7EN9TYa4asQp5+2YK+yorJBf
tASY6W1hK9aP4U6AHqiwTHQcUV7Fl42iTefy5VRuO2AXJqC+vi1hJYK8kECpoyWJUgTNAHUKsFxn
MegXH+T0mNeDdVvQ2rotVaEOctDjTogjCFL5+7rHGJVf2FO5F/IUkHv/kOa+0Iqy+UKtxiHnUX5t
J648pUE82C1X+vfFZNzzWSMydFs5Yjhgc6c3oHzmG/TSSY1pKxejAnGdcZ+l2yr8YhYI1pYPmWW4
QBleF123lyK6Mh7SUZxQyM7PoUL6dtPHIER/7DJGwLMWZwG2/I8kau0GD3ycUwFJo+u56e/JafY/
JxRlNFt5kB/9c+HKPrJ+t61jzXsshVIrCDQdcGvGEKpHmxTuiT9rnSW31hg8BB3jebh2qP7IQoLx
cin1FkAKQQ5ZzfAY9judVSdfe/DDr88hDppgeXAsXwrwM23yhBh+fTrlusnb6bF3hxljH68lXPw9
HjCGhQcMCydszQyXcsVLuaMfDEgIQ27oz6RJr5GXWDzHqLCsC/nPVUk/zPo8MYq0x1WJ56YbFwjC
k3wn6Sx6pjWDAErs3B6O5vArPirPANWaL0MXjf+dJ5s+fZjymHQVAL1xL/+8bX2rNr+URnlBEVQ8
TRxCGoY61B9jGyv7GKxXDTplvQnIKJJkD7DOcyP4igkk1PyggWJ5i1mh2gYTcGgOSVdvgyhVrb5q
dLuJi6/bn7hWKUWzPPjJMekByA+aViDMpWxM1RFGFYt217y2eHy3gWhFkeH05aeoAaQNeIFg0TIF
vjs20iiTvkTGq32f9HMSVFtOkHeoGp0UHvgeBou9a3UNlx9IWd9Q5QDtN/CB6nFwIkAp+ZsELzS5
Mb2N/Jhus12Ag+1ioun2yqwd56VcKh7tA00svQg1gTx+beRjykrqrFni8v/P8hdBdS5HcizLcBci
TpWEnsGms7RgF0VnryNGyqiarh2vpbT594W0rOjAhotZIUz+/hirOW/+orDQvdbu/KUMytrVVp/6
ssCKcYkTxU8S8jexJY4Pt/dlrWKEYQMge2G8DDhK9MsZBF7pkCZQZRJfAJpoVuW2EhqSI6OouGq9
k9FOULKSHmu6LYVSu1UbUql7Cqyw756T+ElJ8Fo+qqxXyaqLh2sHTx2Yx+epvcttktHLEo7gdDMr
Cwdvsk61G2o2dssujp6tI+fXE/mBVbZcMw5Ma2soiGFs7mpINtTaLhV1rGhfxHZYogJXdy9TpjJq
KmsWvxRDnWQ91T0+LmEfQeNOuYUzTboJk+7AI+f5mMgS40Jet5SFXtQR5iq17vlvgxwbcwB6vYxB
MTwmDqkUWX3Oa0B0CU7gJiJG2TEiD9aaUgYjBqCpl3isqcffh+173LrVwKCxXYvdlutJGQsnavnE
xzCWcEgeOh3cRDqga7XqqQo6G51EjO1by50aS3nU+UaDQKN7CeRJj5a8SxztTQLR3GPtTOa4RX3R
qUfr9lmfF4nKCRiaBHQyzCFilpRuYENhTAlrDxLVhPs1Rv3PLJEZItb2CW3y84QfnulXKLVSmMhN
b6AdSk7PfXyXaE88z/JYaxu1lDEfjIXzlRBk110GGZpoDnvM+z5wZmir2z4i03277XZgJnKHd+GL
hVy0qpyOvhEg7qPZii5YdHri63GK+EOZasfr4pDkdUFSz2MkOq6Ri5BYxkgO3loKJhwwoHqp4aho
zagOPfAIHlU3t4VP7uThRJv+XRAiQ2YJFhrVXX6rt2QaifyGNuCd/sl/Bi+6EzJ2dGX4Yf4Y0G+i
sQBI3nQmqQk1XwWJWoP2BcXJ8doAkAp4NzVHuMNAaUR8wCfVB+mXsPUTkrmRqz6zXN31wl9+wmzY
ix3HVNdYAdoeCB7RzhBtEd11rKfN9Y0EERgkxCwcUDsBOnApIq1loeTzWcviq61+G3JHQmSyut+3
j+C17V6KoWw3Rr094EuISUD+0f3k+62XH3NxICPPwktZqa/NsvDCQbIMWXl6yC+e4mEKPMjyh8hN
2q9JVveN+IH8vKn2BRFAw4zmdiDMx78aNbS0sTsaCrglKnSZR7rDJefBj59u679yiVx+FOX1ZHCT
ex1fNibeLqAeqW0OXd7jdgwtSX2byo3O30ksQpTZPC79HmTqM6wD0I+uJ/b4yhhzSUSaKdX5+zhV
H5NIY4S315fxpQhKLSmIuWEsq8YUM8muIrMXXD62uMLfjtwuAHTv7WVcPRALjShrrVuj4YIa4sCU
RnpM7wVJDWz6kiFm1VoXYihr7dUCxHceFk6NhY1fO3mE0ok0D+9hgGX7DyoBCQNeRsSwE9255Pdd
EHWgVzEFFBKVElj4jY1h9dtCVs3PAOEVkLIBcMnT3DRqViXNkEKjSvgdoIsImToE1qFngqaKpJEZ
qEQUN7eFrpmfgW5HTKQi4w/WkUvXok2DWuoKNqtIMXBbSXdJXzGCiTXvtRQhXorgSgCllCHU4sLI
5DDHBJYKpMal4vm2KmsGsZRDhYBhGWNVC8jJtBhh7QkP6wkt92DFbTiGPbBEUT6/FHMhrmWIisXM
CnRSVCJauc2qOSTh522tRNYOzcdtcb9UWayOKd9g+TYtoBBFoh+brWwbpnjCzKYJ3FigDQv25O70
U/DwHJnPvqVYtz9izYMsl5byIGi36Fu+mS2zzew0s/spd3r0IyjCnvMtjvu6LW7NgyzFUR6kBMbG
mOsQhyGnJ06ckNLDNGVZIF9xW9Cqac7tHehKxCGgwasEZDckrm0bUy6dSQKD2FH3PyaWtayu3kIK
5akMI0xSDJw2Zpi6vd5tOIA7hd5+qFO70M9+69xWaqXNDGMtC3lUJjQry0IDPnuDIVSi/9Z8kr5J
Fn8vvSop8TtS+Cb3ghaIjXhXOg3mw/zH2x+wun2ShLQbBinQMUVZbCcp3BCM0JeLwLnjh2YomyqL
EmL1WCyEUCbpj2rAfS+qh1Y9XnwNW9YFs9KKM48HzXOtM2a0QDdKTzFQQQYP65hxpzI/Z/575bva
8BnKX1V3UqOdWhx9zo35p39Yv4XcWfXFifeAFhEH84mvJ98SQLeqaIiI0ofbUmYroAOPpXbULnFV
l3aTBylldifnv+TxICKxhsKeX2QgCUnsXP1rnJPL9aS2bMiL0kB2CnZR74zoHayHfv2usO7qlTM9
d/wCCgPt2YiYqWugQxZgakRIKTzOjDTJSVAqivVTJ4SMW2AlhQMRC1HURvkgCe61DE8hMOUZj0JH
pk14nFzuKJ+riqRbAH7sjXeB0ZSz4k5QBUMiFAkxFFnoGaWi5loJpOmN2RRH3RuICqIXMMPKQo6E
ut3mjNTDymm+EEcp2Uh9AgYEiCvEQ8o9CNFG4BimeE1DC7yPpUqULQ5q0eslDxmV8gD6P64C3tCx
TawuA1FfaAvd70Z2Kn3P6/dVt1eycx2ewJPQwrEFjNVde1LiW3QsrYyZBY0uBgs1D3b7Poa+ln8n
nVrsbP4hmw/hoTs0m+ChdVKOeJsZDlklu+C5ZlFcrAQXFx9AHZPM41DJj/EBg+d4g1MEVmC8d8Zd
EWjmbRfA1JW6aKuSD5NQgSjJt8powyuYMpW/AudXfPiMnOg1F6xw6wMINTu0JHwqXEA+3/4ElrLU
3ajr+aCVIHkFHaTVy5YMxLAqtUP/hxS9/HeSqFsx0fKxycDLZQL1p/P2ZbIbk4d6fPRC1sUxnwjK
sy43kO5OlYGIJEcVJFXioZJ/NDEjoF7pSsLQoIxmMqA96DPOxOUFUcsFqEPkpDHH4aR4J8y4DIlT
Ss6U7cfBgnKSH4BskkXn8406RimGoXIcCgmga2iGph4LgV/XBVDXG9NoJKuCfxsAfx65UWMQsbcT
HdhDsekb6iYt9n535II9OKJHZa9Kd73ypvb36EIj4gjqP9+NPSvKOxtg0z2/jyenzy1twstHImAj
iXRv33ojCfXB7sB93mScWYOGPSgwd/Uhtm6SqqaWjqSI92N10hreGQLTwIPJB/48ywOu2KgIRh8B
aEEIBa6IC5GQQWvnpCAOgAdEh2xuHOPYNHi7VCrrtpGu+PYLUZSzzXt5ahJxFhUeQtWqAyDagcsW
GPqA5i4Ynn1VGKYVUV/B3xXwuz/1bZJKEJYAMntIJ4fnVNIIb1x/yNu7qGic28qt3MyzoP/Ioxxb
W4+AHhMgL+ZeeAyxSOKTX6vO1Nq35bD0oryaAKyZolZnvRQP3Iupo4ufueJKU+AWmr7VJ1YHzIpA
aYZFmnu/ZoYKKuTgxED3RFVvTaGyeb/YhtOPsTlyWXkKBfvvR8qRhBAxUYcELHLl9PWfZhpg4Xyj
NUXFM8fieUR5OVCdPmNYx8q9fyGHMsVCkAK5BoKimRmnIT4mwlPYMVzyiqO8EEFd+9IkGSGKba3Z
eDKYd3tTZfE8rioBhFEkGOGu0AVw6SnFSVL9LMBiyUH72oCxvCuChyxixAyreiykzPaxCNg7QefU
kIcUYOsRCZ2veb65bdIsPSiPH3GBIaLzqDXL9FdRgvkWuS6kSf8rIfQktazkko8Dgg4AUGo1yrbX
ZXheRnWasVY0Zo+eoq9PzqEJ3yqnoBMtzO9Zt/VYSy5jxPA/u/6NQrHYj6qKy0YBxgxG6qdjqB7A
6Wf2OTDrRskqwuyQNigGBD0e4zxw7DS7BOHuEAhW0GVE6XnX6x+bmFUnmLeIujwvPopyEhlahhqD
w+qm7bOeP5bjne/vAV/d+UchtruW0WS44mwvxM37sFiDyOO7LBJnmwx7twsNwoWvieh6MaPyytpP
6gy3naHXhTGf4Tg6t1W5T7On29vJkkBdG3npG/rAQ0Ivv3mZKzYCw+7XEq8Xa0V5CTVMJgzBYK0S
hX/Sowjk2VMPlGVjPA8dZxux7gxhTpr6wfDj/1Y45TwCf8LIQO/hQPBPqVeRAIe8PaXTuVZ3Q2QA
jWWfcSJD6qoxIuuFqx81B4y0XVpHXemqL3MBKKjgsbzMDuUIrT6mNgA68kN94Jtft/dwzRq/meyR
Z0b/k0ytsD7IdTEYkNca3e+0yp8G5MJaIbN4ibmg4spBW8qiFrRvgHlQxiFGcA9owq589MsVH9rR
e3wWH6rPnNHMttK0hElmMAgr/6ca5Zp1T05ASA5x3Sd/F75oj/Hd+Ks0wOoA3HbJtpTti3LPHEyY
Owxpb7KQSuMQF5oIHvsEUvE6tfvfaJ1XjvIWqB4BKVjoYIzNo6n8dKHI+WyALBQ6rQyQ51NmxtGD
zgItXLvkljrNG7twWYESYVAmgpxUMrZqIu+DHhREIytBxBJDOeJWCCopbWYxCm/q/S5Cdo2VtV8B
P7iwCoVyv6M+amM7C+EAfKe71Vv0lB0EK9vnb/JjpJKQ4YZX77zl4lEnGmg2fBfPm1RnL/4HGH9/
NMAd4+zQ7Uy0jXK/ir34hOZH4z55uX22WetJ+Wf4zaQKK0iWpM9efxGlmpT8820ZTPUoB9KNscDx
s22oRwntgD8E0uzDnZJZbQ+V8rdpN5xjSymI6Oqs5zbDoSiUQ8GtrQZDCdmoi6NjSjjJKMQTFYP2
vv3Oo61AY8RIK+03KlDVRWWGwP0Gp7o8Cd6YhkbRCJi1LUK87U9psosjO5EsjP9bYfQ4lsfM27St
W44WV95FsctY7vklf+le5g9AEze6xVGYpl80YJT1jSSTMbLWVyTu0IVZKObIE+wtMLIiDAAHqj15
dlrYDMnavJq3RFMnJ9d9PUTDAOA51T1a/poqBYLQJu63YXzkjFOaH6ryLZfcSnsxQPYkhoTLbYn/
JQgfKt4oCuGH+N6YcVt83pYaO+yPeultpi42teIJWRKRe0vzyjKKiNSAOmyqH0PAm01z8gFrLBcb
SQxQoNx2MgYCkb6oD/UUo1DzQwc8KdfI5jA6griJAGOabpVyl3OZXfbbjHO9aKtmE2nQ4Km76uhW
3WM8HD3ppPgZKHl9K82+fBBTpYBxRFSRoi9uOifRKRMtVXTQcFgABiA7Rek2Gh2+QbyavaTo/vY2
kbbRjZe8uJcaZARAEz3eJ+CyEWJLrzZa+ag3ThpLpOgOirqL/Hs1P3AAsNJeDRT8p0Nc7XMJTDDx
Vssf0tjN6g+vf0LdJDMetW6Tq0Qb3Vg6ZTg/fAeAqPCzBt9ac+onB2Q+dghI9vSNr99zLTRREiEI
imL1GOimLDxn0SOXf0hjbRkYTkfA0qg+lgsAb6W8qznLCD/FXDFl/50f79LoxBUA1kUhRezQp687
MD8zyp+9EnjFztT8bsDUYBx474Q0Vlc/6/HPvgIRU3noQGDQgGIYgJvGYMad48t2zddbri0PjT+6
inhKpJ7wue7q8Ru6hZw0tFODVXdaqa4B6wxdm5he41EWooFFUsX3KiVo52YcU9hq28ppAJsSkuRQ
YwyX8GfpqD1XNizsEdN5IyNwWxOPGVIQ+xgCWrjR8HXpGspEydtKhPjokFii2Zugmj1VwD0kr4/q
wbey3ScKR6+1zRoNWJlPRIp+IZk6mGo+qlqFS+27PcizxV1Jple/JClCV/NBs7UjKB8P4ybYalZh
RS43EN4C3y3DQaz4h4vPmK+jZZTQ1XnjgzvTFGcoEoj2LNWFM+6Bw/CcEdxwlnaIyZvxdVvwdRR0
qT51zXVFrI+8hnrZ4FtB+qMQ7booSCux9Ju/n/J/F/pRNx0fp32pKahfpSS9k01pHzgx9CytzgX/
4b7etCYrpbRSyLrUjbrh/oe0K2tylEe2v4gIQCDglc1L2a69qqtfiKpeQGLfl19/Dx13pm2Za+L7
7sNETEzHVFoilUplnjwnjcAs35jY0/SttKNd5pcaCB1Qf3Q/m+Mp2ehOv5I2r61SyJoTUoGmfHZj
w9oTfRMMJyJtb3+wpVv0bCcxWih4CuilaVzBBqfhl6xvJznbFby26/4THSfXSobPpldtkJrHNjQl
nFGB7APrHuN47YX5h2nv//6oaNpd/hTLStTCmlvySAYfrQgaYdmOu/EpcL/izeBOT7jVIMWW2bVv
2h10Nxund/c6t59v78mVE0MfCUJ34EqeiYypCDrvpWhMZDVAGjVCcBLDhiWCa20cV6H7V98Xhv7Q
7gK4jxAuiopayZQUFDoeKLyBjo9mdiF5RPVvr+b6CwtWhDOpdmRKhhpWKmabGOxBfmbnfJNtg+d8
R5xssHM0r9bofdfWJpzQDFMJRljy3pHyx4a/FLrfK87tlc1/4sJfhIUJBxIVS6mWWyxM4rK8S+Iy
fVclQrk35GN+NFqe/JZaPqzUMZe8A/zooJqB2DdwG4KXxhwwmW5KerQDNzLI7mRMXVR3Kvl2e3HX
T+Y/q/trR3joTZoKXQxgvB0LeZ2rDD7dhHv1Q7Kc8GA+Z0/FnX6Md7pTryEhr59ls2VwPQFrSWYW
b+HThcZk9RaLQVK8w6nbGbL9jskEj2zqHfeQpa1x6q4aFD5kG5Ytq1oYpEdofqMyvLEc/dH43oMA
Otqbp9VyxFVhQFihEFglfcx6I4LBUgdzTe50YHOxK2RqfuasytheN+4vrf2prJ1dxm2W5N0ow9rg
KvfmpvsBFdQaDJvO/D6bNvS+RmIEFfRPeNO4Xbu3Fg8i3gIQooAsvSy26kclzzN1SnsAqwBp7bb9
XMXS6VrKtXgsCPifMTgHvRCxiUAb0ygsbCuSrRb6rjL0XKVDuS++ggfDg3jZdEofQr9ZEzxf9h3Q
dqB1Mad64qWBGas2pCbsorH0Q3sEsN4P3ORLfcE8oVPet18rx3I+dldB58yecCx1SU2aKMpBFKsC
ydI0NvCnDtvUruz2IMzB629lZ6/xB7P7nFkUklmjDRKaSlih+T2EvhPq1H7mSx147aA+BUGB+xFk
S9KOg2bpNyQsvhd76bBGtT+nrVerxpgo+DAt7LSIAaySojZzMgej5KApv801EZPlRZ4ZEEIAkGV9
GjaI5c1AgfLObajAOlw2n7IW8NS2sIB3QSu/Smw+aihBR3YwoMndR9uw4BDh022VBlAKKe/7ot/F
JrGVvno29Q6lPomtPTCu0/z5m5z9XCGAdDEoq2V1vt3ojn6fRXhz6kfPxfapAI+m+SP1p97le7If
HIW6gzO6z/8YAXP5EywhcSOSNlSJjh0DlW0pf5faR5NB4ukdQmsrHrj48WeewbnKgceccB/wTi8Z
rxG/JvS6sqk4DYO8WTlWi+EDY0eKCY2MmSLkMvcbMgPP0zkig6dJB1HdqT35+h0BncxHY4cv+h4a
BMBI+pV/2/CaXeG9xoMqJqyBXYupO62YDuhSO2E+etEa1dbyLv5d4Rynz26Bjo/61ISwZFrvjL1p
zLu9kvmEiEcUKBdAXgAeQNIq5CVGXURhH5ZwyVDf1Ch6BA9QN+yzDTSGT+ka3GNpNefWhDCY0mKK
6gTWRuu9Df1ZsPj2ctYMCA5BDaYPymyAms+a8hPSobf//lLy+Ie9HK8fAHUM4QQr6kgI7are6Yyv
Wofi8qZmPqZZrHAlS13Mv88smcJBzQdw/xoxLDEid9DOi1BxjvkxDX+GQeyHKgG4NGncrLPee5aB
rihr3uQO0wy6mZ+CpF7x+GvELgIHGFygSDNrfQLWfemIY6iVpMvwe+LfoCKx3Aagohp8qCeAlFAQ
aeSVV+zSEQMjJOYJQfkNBI0QPjRGNDMq694JAxBNGIeCpJiu8fLavf1FrxKdWW1NmV9SBlSdoLNz
ua4u5aC/KQsoD0NeZ3Lj8hG38W0T14Wl2QY0WKkO4VcZeKdLG0ZTSkUn11Cr/z7cc9xSm873S7vb
AvNsORi98kALPIJBPXXXYPjLtqkJdjTI96qg+760bdJqUJjZJE685a09PGfg6o0gBV+jCOlIqH1Y
vybqTMfQHya7vlvN0hf39699kUYJjYWCaAPso7byiOHyCvOMpjs5+ab3dpPTR67iPK/s99Upnff7
zKbwTdnQ8RYIG4jeg8d3x+x4D53i3P6KnfIHwGwQv/DApvleHNdu1+tTMr9+IPRp4h1kQM5a8NpC
zVvUZ0NUldi7ETgy25XddoAKohnaufTQtbELTuuMyoCBb26v+urACKaFXKhoBqVhBKZVY9gNitcr
1Bu6p2mV13o+6RdXhmBI8KiGqUqQTTAEYaiflT99S/fajhwx/aZDfIch71oJutfsGpcWRR/iTa3x
RIZF8Ftq3/Pt4PL78Rg+ddvETo9IlpC0Z4+yz16R2Rr7YmVnrztkgn3BnzIOjUFGYT/aSffWc/iW
7Mo31JgO5ssYetC7hFCtU76op0laCR3Xp+fCnwzhwlSSph8aJYqRRCU2jd+jrPAbaWV98we78UEN
IbRXAet53WN5E3hKsxZVPLV4qi1UeBr5LQQpRDpXsvo1QZDrWoWwrfNlfpbbDFhXjPl+fNZNd5D5
FiUmh/0aLRuNx1ncaNird6ZvueTl9klZ3NQZTAg6NEuGgN6l3aKvY3nSsKlBAhUlvqnyt0Bf2dPF
04i8ChcXpiUsMeyqZdhJ3WyjtChez7r1K56U+0Yaiy30A1Yu58UF/TUmno/OIjFIaWAsIr90ELID
eBKuIQiukTzz1zozIhwCIwJmkmLg1dGkQ6C5HT1wo/MyKFVU6r7GlFzxA+2/219qZRdF94/4ZI1K
AJvIszO3SvhR78CcE1u55GG0t/vHucDlEgXHSOUgG4wcQGuZPEbBQwlMzVoGvPapBJ+PLB5NRsjw
qcwvU7MJ+qJGuBIvlw8WhNLBdaeoIA2df8TZwdKBT9d6HevQraOkgJ7umGt2g9ufbINkp7MXQwqd
EEWH0C/1ey1xgZpQm7Xe/uwQV2Hl7FfMH/fsV0BlqxiNHr9iqHYysVXIEaiVZ8Sf0XAP6lu7R3cp
gor7Wrq16DRndo1LuxEAWEpRw+7In1XqqPF2KphL2UoUWTwQMAMyMXWWaBRLZPXUcj0LYEfSIGaq
YR0KrbZBkLsQbR/saEydUlZcqSb7qFopJ89uIu4tmOxANgcNcwI5k8s1loQzJM453Cgc0d4pvThZ
qwDO23RlYp6fh8gy1KdEfa2SgahHUbG8uDT3mgEeWBmdk4F8h7TuLly7468HLxBeILH5v+Ygsne5
ogGDzPmoAvyfQDHD+FUMihuiN14/FRCgq7LKjXI/zfodEsZ/HmPODQtbCXRxPaohDGccWl6E7kJW
+YYaPHXhqqTnfF1f7SlGAmZ4IBh1xPQwaesBckawZdZpaKPFAgH4yc70xB0pXm7F4M3/e1WTU6wk
WzifO5krJCPLG332G4Q8sWz7Jkt6/AbJ4MFLZUj9XUozyeVTjnemXChuL4XTJhzMcV8wtbpPh2rT
mGa/hsRZ3gwdmkoKoaBMEqKUEiUp9EzwQ2TKnaBxuxZgjB9S48c6AAgojUFYC5sEuMmwFiGXQgR6
aKAANDHpB7bcS2dTR8tKe1piD9h3MwY+46cFfVzdue1ZS7Ee9T4Qx5iQj0O94NIKlwYi5UU15xn6
vqX5NmpRRB+/blu5rhTg5FAZRF4zi4khi7HASAqmmBxplNohxA6B+ZYZkIvUmwIN/DZRXwNCfN6k
gROY/ddQ5N/q2ngstcBylJS8Bo1GVqLTYmjEkB8GKME6BIiTEIK7RMLFVIESNcYgdkCCJ2ag6j2V
jtQ30EVmj1qbevqQeuGaivZirj4TmmkgI1JgX/y06PF3REpgunio6LBhlfaVjLGdNk+T0rhKGP0y
YzwLrdcOM+9d8dFw3EJ9pe5qPUaiptrU+rj9heYTJZ56fBcgziB5gFRQiDCjUZdlMyJYs4Hv4+4x
JeMm0YkdoDWfZ50fxGvMtEv+fW5ReDYUnZWMIygZnYJPpU2QrtVy8sH0xtGlfCV+Lnn5uS3ByxWp
mQa1h60Y2bTVM9so3op+JaVZuozOjcz34VkuUemgPVEsGBkRHzkvbRZuJGsf4CG/RmW/9Bo6NyU4
UJ40bZRHBbh2GxWIT89KbIN9D+LQVfHOg/I3mLRXYvKySQ24AbC7g51k/vez1fG+YHFHsTo5KGGJ
O1Ws7kYLjSFqnQJa23p6H0vTCq71z9DJlV9CjBGy3HPuLpalkqCl6EshPmkb9q45o41n7CE/Ejtx
7iRvdIKddRhcDKq46bFwJzt4gfSsthv27CX4Vv7UVr7xUk5jYIJTV6kK4LwuOBJIovUxUhCUUS8C
Qap5YuFqzrborOA9tFSQOCB/EgJTnqWTDuUqhORH7Unx833odRY6Laqvb0I/dovehsju7eO/5Lvz
RwWBP8hBQQZz+XXzArWDvG6QYFBjLB7SsetTN0bU1F2WFL3Dw0Z/quvcWCP9XFosNMR1WAXfPDiQ
Lw1XRYq7HtBlJx3vY+I3GdR81rLEpUhjohRrgpodkFZxXlZuhj5jeh87bfspTacwemXWKzX921u4
uBIIH+CTKagJixF0MoYxwXWKA2Ky57bt3ngV2WY/ebfNLJbvTNyjs2KtCg5HIVI3VhCE8oCRpsQ6
6pFH47s+A3p0U7UPsu7likfwUKIHpXu5bXhxfWd2hXgdDUob9dE0x1DUZ2O+I+VTnq5pVSzdQ+er
ExyRh2wK0x67GBla4VTE+DUb3VpMyxy1yAyfFa3illm2Qk6xbFfHSwn0g7iThfCm91lJ6garm1gK
PIF51xnUHSeQ20F6LFMkn9Lft/dzKZQggvzHoiY8JoImZR3JZISSPATDzclq1/rriynOuQnBVfDC
00oawoSJ1l/R4mR5UfgQ9u8FxTDzVoW8GhQmby9r6Z4AGEOBDPHMMy5uZKAXej1xHW7S5Z6pf/RZ
DkLO3iVdc2Igxmy09CD34+7/ZVXcTA33e9x1sGoO91Nxz9sHNXqrpIda2wKhUWor3rJ0Fs4WKTZk
LGK1sURgrufPeXIXEQ1MyivxZMkjz20I5y0HHTINVdjQYrTVIOasRbYqJVANcMfGm/5Nfe7cnHDw
xtSMx1KGOSP6TDJwdA1e1a58pWtIi6aCuQT3ONx+ptURjJA4bMoaiYTTjknCgKPvwg/I6dIfbIot
38qV7HnIzfgEbuwKVKNVKN2nmUzRDonD/hCVSXLXYFpuTWBt4XPiOkf/H8zYuozGyOUlZGYWKxq8
r2eRhABqUdBqMrs1Pc+l0wj2AE3GkxrpAybFL61UIDLOSYdCYd+X+kEyS/UhTPW7ZAAVPxp8m7FT
exc53BGtodGOeD45tw/J0jJBBYgxIXRHKeBvwg8w0ElPEzxmA/PZ1B5yc6usgpYWvJae2xBCDumK
KbNQM3casL3F8eRpTW73k+waQeU1TDqojWFHHSagFCjqEsuJ086WM8WGssN2zBJ3ICpw9N8N1ARv
r34hC7j4ZcJ5Mg1Isddz4bQKPYu89S3O0D5c63AtRHU4t0k1zJxDQkcsuNEuqVFGwKtSrX7H1UtU
vd5exdLfJ6DNnCkCkQOIkYfmeMNTA38fWqCgW80cXPi3LSz6KfgMMDGGn69fpWThVAaNHuJxkdM7
q9kOtWfmTmJ8aBiTAe/20KPkstJIX6oPoN701+bsVmeviyrSqdJZEA8hz5ZiY5rDVmztA2jJE0hk
+Vt9sFxtpfa7dBpAPwCJP5BfYDfnfz8zmVBMAWr5/FyTDgndSHi0rerrLlyG9NzG7JNnNipFDkDk
NS+rdBUZNSJ3So8Be5Whxa7a7VoKeo3HRHxF/wNoQQWJ4RU3FMSqDKUe8Dxpnc6VXwdmdzbaII4J
mTF2MO9ldPCluwYcxGuglsXdnMV2QQw8vxCFPL6ux3AWjkD9QNlr0b4YvpurM45zGBbeggCu/7Uh
OAmUCrU2C/EwkjeGzbahp34Eh9a3NpFNn0CVtlIhWl4SRcRG3WpGlVx+vLTUWBRNWJKp4Fb40afH
sVkxATTO0prwnobyEF4OONOXRhro2Ywxk7iTSKx8lXE/fUHYr3vTzLTYtkWgfk/qzNoFjEsnI+PN
nqdK6nEoyWyDXI52Ia+aD20I5M+S58FWVsLJ55KOuRw86Mgm78LAH0K13ct06iB/aGTTRzxijI2G
QwL3GDS5sKXSBOXWyNtjwxL4SE0Lh9WteqxHQ7qvSgASbdkcp02plOGnypXkSNO2eAyKejhonDUP
iVS1qEpFhQUkQ2oNPmtB0BXK6pc5xS33MEsYqLaKa/albRnDrdCxk25U4PRlOuOTUxCgQMDKYNSm
PeVj/dbQWNtg4/onXCnhTtFLxcOEWTTZbWtq26gAnxxaU2V1YITMvwzjd51p6a5atlkGFqGIY74t
7/2S6pUvZ72FiXPAsbdoFfQ7GqQsdOQpIq9hMpn7nkJ0E6ODGWEeJrrHAhNvsnZQC0zfhb01cLuo
5Rqy1dhEv08xiqlXk/QxKMCvbrsW+h0thnYsn9OObdLJot/SJgLmQJalF44r7vsUmMF9XfSaJykR
aSE1pZHEZo0xai5JQq3zgKNW3skEWfQhHOhdkrbKJ0Zr1V9azuSH3kg4hsoUhjdloKaJK2V58p7G
FGP7oZUnP7NAH/acSOkbV7pul2cK6JT6MT3i/95iVs/MnCYxyDGQRgUNWBLtzEHlR5XppVvlE6RF
S7SF3q1SpY99FlrcttqKQJpYM5PeD9IwTDZtEam7HGzFj5gVKH3MmViYriFk3Et91n83ukj2DKlC
U8mU8nDTK5oMKA3TkwfQk9enJCg5pmatOc2xhvA5jNPsKc8mmru8iIpdm5flR6jRCE12peo/tY5L
lZ0o46Tv1ShpvvHYkHyO0ZJ90MrkJWsLEuy0PmbbNlanR6UnGQYhR92RAsl41I0y2GGKVkfrXkMP
3yvbMlBsmqF54mg8HrtNUtfDY1J0IwQYEys49LqUbmkgtduAFRKIxIcy/8oA1Hkh2JfILqNKeg4V
vc7czOiSl5xrw7MaNsp3q7C4EyYWqLJ5wbOXjHTlp56g8mirGSDkdhRH5XveJ9ZjYIH2yM4KQjat
pKV3Zj8AoNF2g5/kdf+ilqNa2aFU5b+Hrh88BYiHF5UyaG8nJprKdqrmQ+FhRDh6JnHADynTI8gC
4/36oo6q5OdBSyJbzuUE7LfB0L+RKgSXd5JWlp31lN714A87haTBAc5lfcApAudWlBbdXd/H8gcI
qaETGZcafrpuBqk7drlxSisUvmwFXrYrAyYhdNAqHjcMOk97rZLih5FPLeQVtKjclRi88jO9QV1d
nyDoVjf6cJCQe/0EDrd/LcDNskvNxAKgDc0CzJ1GXhaOZeQWVV59hmYQnRANW1eq0vHLSFWws2pE
whMyGyKMKxWAp03jGN6xjuF1Z4002ABUnT4PCNe+zGt1nnrQwl1uFaVvEjM+akXOn6RgjLY0IjqO
Q1zgINGo8UKSDRionTo/n2j8gYlRydbGqPXSMTa2vWx0oFgM9c6tqhESeJKi1qVvgILR10YDtJJa
2XuMZ5qXd7HebwpKK8sxU02HggdRasvuc1Y2rgpMaYS6RQX4il5AmcPuNJJ5rcEa4hihEXtUiROw
jxCUUrN6kCaEML0ananWpgJsY3X8O6IZ1EqHvGzeytwKvJFUxYehBc22i5LYH7Wk/iCh1GxLUFk7
ldQ2XmVUBSh2sOlRJk3vmtLKv3stNm3DiPNHwMSMQ9hgSNYwzWmnwBFf21QCIu12SrmYes+FMRn3
N95ZYnKgy3Uw1rhJU8srS4xcJ/ZYuiZY3W7bWbqxdSi545kFsDWC2OVl2qscb8sYmSsJ9qr0C0of
ZrJSBl8zMefnZxmdrI+Y/BpgojWfrY7ZbeXK40rXcc3G/O9nNvK46sDZgszUzH+XsRfn90PxdHun
lr/I3526SkzNFpcRllEgVJT6u5l/D4BdrdbKu0vPlfMvInx5pqhRSHXYydq9Tl55988LMfT87wsp
IRT5eivQsFVl6pVR4tT6m2K+3d6rtc8h5IE8VkmXFFhDU+95+15Zz3HweNvEyjb9eZKdfXEryAyq
VDChat+ipIRX/VM2NzwMILeqG6hv4L+JPYVRbuNRBi2Okyp7NkDYgNlysPaIW8rPz40IH6MjSW/I
DYzQx/SzPIWnaSs51G39vsNkXfEpb2/v2uKr8dyg8GXiBJDVmewHk1kK7raHafvQ3QF69UA2r5Yr
H9YeOUvJOtg758lZ6NSAIPbyYMqmpJZWgzg2psB79A+m9Njqx9C8Bzr59tKuJ4bnl9zZu0CoVhAt
Gao+xrtAtwFh9atvze6+90LToRv+QF0Dqgp2/63ZU9vaFL8zB1fEq6bY2x6FFe/2b1lCY1z8FmHZ
EZPGmJgBdzryNDFfBhxEMT5U632eucPSJYgRj77W+bftLh0KQJQtIN/RHbp6zIJrPsqVGTEo1Zty
SO2kqlZ2efF5fmZBCOZhW6ihNcMFrXb8Xig/wQNmW3JgU4KOF/sBQtEHrVnTbV+sr0B/C3IfQETo
itjyqnlNaoX/+bQquDdtHYWHLeRyIIZyz75u7+GqMeFMlrXB20GCsdhEbY3t9M5vcfhN3WfRdmDv
gfaTl79XjM7OKT7Uz1conMu84ij+pzAKSSCyrX6me5SVHe2H7GKCeZO9rpib13BtDo8NHXzN6PMJ
l4wml2UYSDO45LE6EDfZfTEnPDa2kdrMUR8Cv96hCWGewvu1btWSAwGX9V/Lwu5a1RSFweyiVeIX
u+R3eJB/VG98lRHoj+DnrSUKO5pZMQuqCIbA6gvKrzd/2jAbdP62ZtOf6VF/ir7w3DthhJmeqldz
5ZwsVimA4AHLGWiHAeYTqhQ1HnWqVuCDHvOn5t580AqQWpVIsxzMbDv8e/4w3uFRbbnp+7/5tmeW
hTioW1FuRbMrNd9M3b5HWqxsqEsMO/9hRvboVzZz6zv2xTddBj6WFeuLjnxmXYh8TCJShsSZOyUm
4e1we68YdvLWuxhE3TB/bQ5l6XoBwAI6tchhZ5zF5fXC6ijBqCc+ch6cGLN76jfFpq+PwVpraSmj
OTckxL1urEarmwG+UvXSVt9IuGvlFZdZCt7nJuafcJbR8BLuyubQOhm7IQVwQSH/IqVBmx39JEIs
yMkLRyK3ULVTZ5yi1d/1I4aUPEtfKRHPWbB46s6aGSJAXqnTWlY6tAykyTz0ZrJvWOwqOXMIXxOA
Xvr256mF8ElKPEOjLJpTC3mjYfS3Mm2NPk7xJrfcFaee2zxXq9JB8AXYBRQ6RJ11nqQ67VKYCh75
vaF4uH+6PdRJVI/8DJ5uG1vytJmn+H9tiYmtqhRBmYEM3ekU19ROk+Z3/b/JnQ2CKj4aCDM/0aWn
VQNVEyUAmA56CLoFms41pYxFL/hrQORaTLImp2Y0t3S616z3aXSXBxtKVpLZxZ0ChBmjhJqC/wgH
xpBZVtbt3CowNn3oS2VsYwj79tdYWgkIWTDdCpQDiNyFAJMXk4lJWkBHoiizU2CJ6Ggn0PDj3m07
SxgVem5I8GZZ4pWWNrOhuikOKAjH+wwFSc9o6vrBqDB1VnUQbOkohg1lpXbppPsJZcRpNbaWby2d
LDTj8OoBAhVic8LdlTRkyicVjwQj9mUVg1jRUyjfNZi8G5QVtNpS0Ds3JVxWWaGWSBZgah7aYeSx
j9agTMsWKMD0SHSoIqY6JElSg89tlqbeFPmJdCuHadFD0KD+z98XE5oMkjHVgL9fZj95y90wQ6XT
MjzCipUwtDQw94fVAgSHMkAq4kQXHBGQDXA1O2ZHXQzuIBuVfD1M7QL1ZtAyA2tt2GrIvDDODxhK
Oo2o2091i6o2GCIwP08m2Wa9tW2VUxtYKFqv7MUcOMQ4OdNu/OcHCk7cdHk7tfNetNK7SR8iuk8j
LwIVV7MvQRO4BrBc3Pozc0IAQL8AyQ5DdysG3qNmDRgmR0fNtyGKu7eP51KoOV/Y/EvO7ubM4rqU
jFgYx8QCeW2kkyyvRIBFPzWhAYV0HO1V0U97KZvloYAn5OohihX03FfBTcv79deE4KojzTU0MLBf
4LgunSh12lPmhx7ovF163+4kN/vNXtrnVTrQtaUJ9003GRE4DGEXE2zs1Dyoko3Gi/1TPqiuhEHh
AiRft7/XYgT7u5kiHwbLEisHOhOIPyY7Sf1SG36WfEvqg5SuTZctdpDpmS0hWgZ90MQR6DPBkDQd
yB1xUV8/WU7hsV0NFVfQpYHiT0f6/zSt9EJX9tUSgmdg0aovVbhMxIptztmBasm/uGPPFyfcfzVR
x4EH2EiLtpuc9Og8ZHZiJCvOv/a9hMBRdnGlKaDfgD6LBGyLbWSdXcau1j33PHFv+8byWf7vKRCJ
1sZCVseOYtfURnNp/prS2Kbmyr79QVlfh8K/VoSIgclbrZbR73HiN+ugPQ6u5QcYp+4/mrvAT/bd
02ivucNy9P1rct7ksyAVyAozrBrfKoQwEeZrqvo49seSovBG3UzZWMS/vZPLBoGqR2IEXnQxZCkt
ZYOetHixfOuhHhwf4odpDwKk99tmlnMjC0K+Ooh1rauRvIKPca9psGNA4yXdB8N9gukxVXmn/bYF
TEOzNcUBUs4GvmglkCw6ywzfR+OVmFczl9kwxWhOwnRU77M2cmR0eSO+WVngovufWRGcpeNGrEez
ldoDxupZtyef7Yv3rPBC6lR346585q/SrG6/9l5fW5/gM52WjRKdbx3L3HBjU6U1Rkb/TZg6W51w
7ZQZm/RJh40hDYGWR/BvV470YiA8syBcMGFfFEySYAGf0Q4kcLitDX1dkzyhuowBJMBRoIQOzP+8
kWeHKw0sdcqaAUgap9+wp8TVffCYbembn6Oi0x3pN+ZHuNRMvz68gohru/IQWZr+vfgBgo8MOjOB
bsUPGNxj4Fo/2F21g+oY3fETsSUXhJH73Lvtl4vn+2zNgnPkOvhH8hRTAJnJXzhyIDtN+/oA+XBo
SZERbclkfAJM4RPTCLvbpleXKzgNUdnQ0BK2wZrcYZjate7BcbZhj9m7fjQiR9polq14zDdWfGkx
2kA6HDWSWXkJEumXX7qM+5qb85dmeviYmmDksV76ukTLujh0tQGOTPmxGr6m5g0zrJ4mrWkjzR9S
vDkMFRMeChi2ADkVrtxeSnu1UrDylCsx92VjlLdaJ+k/raQAN4WZK6+393opBsCxKfBv0CjD6PHl
ggfWK03UYcGgWVVi8LRn9xPI5W4bWQpx50YE94XtgRUajETkBzOA29gmyIna6qVu325bWty/s+UI
XjsM5Rh2LV7SxQCRvB6IDoClQAPvkObjtqW1jRN8FOkQTYC3wNPS+gxD8IU8G6sS13P2eOUNoDLC
zCOE61C9u/w4GoAUtTQf+9Jwp4MGiuH0IP3S9/1Lexdtbq9n/lvXtkz0B4E6QNYn2FLVsgQ1LCY6
suDTAAGWAUxbAZQTRMmtTyL5Zfh12+DyBv7XoDiDYCYtJhlBFo9HG/HoALgnBS87gFW3zSwfafLX
jpCiQ+VBVcZytrOvOuel5q76EwyfHTCdYWMr3P3HTHK4LYBm/s9OaurlVytyXanUbPbB2KeZp2lu
ljwTbSVULV1751aESKFnap62JayQ6luKcn6xUsxd+/vzv5/deQaj0xCmMoozg8Ob0O75Wnq16HFz
WgfkLcidxEJhx+sEgo0KEh/juWpGhw9vlawBEgU0146NaJeyFV9YjEMYbMMAN+h6wQ92uaawyQ2g
H2DRUg4MtM4Z97MQLNatggqCf9vvFvfvzJbgBaqZSLpeYf8iMO1IaPGTlVC32M6fR93/sxrBAzJz
zLRqgIUSo1d8X1TPefhUgZix3LSAuaGKwPdK6PcA5ikYYMrWkpJ5BVcRAz1EFbT6qnmVmQd9ShXI
TqLcHymQXUyNbnzVmATYXMXNHER6QYYW+FA+JQZN78G1FOfOjKQ8KmAzqWwgztZO3mJIwXA65rJl
SA2IeZqhhn1ZBwS/qHvmYJzv943l3f6saybmC+jsWJDUGkuWaEgFuXGK2wxyUPyUVemKpy6ejbOV
CPcYLpfOZBPM1F3S3OkGRJkDSdnzYZa51PnetBJoGPPwTivztXrXYvoFSN1/t1G42vqqUEbwCMfO
EyRc9HvVCz4g1pBt5TvyCIkoT31C8NyuvWAXD+eZVeEC6puW6V0xL5nMXNp+FT/n0SaHNOvaKP3i
0fxr6U+p9ewbcl53ZljBUgSpn0qDqt0a1fqKl4iBxiC5YVQ5LCQa3lSFrwItraUr2Lq1ZQgRxhqU
AthffKZOeTMgDTI833b1xQ9iEki5g4QCky3zIs+2KeM8G/QS7TyG8rysOyk42pKjFDxg9Oi2pcVB
NzzP8M5GPMNYs7CUOFF4At1YXJnmaAfkrut+JwG46U9SlTgNJLvI1kg/xuBY6A8YhFqxvrRQNDrm
uQUUUKiY+mRaHE0sRx+if7R8bZM/Tds8trVd4x3AqAxEkX2onBZC2yvAxWW7gAiYEA9C8j3/+9kG
B1TKuBQAxoar8LOKMDQ7fMdIwP2gvxAQkN5e5VJEARMPGCswdK2hSH9pLM9R3zDn8QxVk51hukv5
10BMW8+dKLvrYrdeE7FbNAitvFnyneJvCwalAilKgfIooDT53Vh/1CbKoMMpMkHtG4QvUzq6IXgR
bq9y/qPinYSkwZzpxzGqJHa5DdRrjEzBfHysYYgn3qnd3ditJS6LRkD8CZgVhjM1kWwO+ootmkqo
tVUQPaoDsC5H8qYOqXd7LYtAMmBILCwH88G6CCOpejWmMdTknZQlRwg3TyMK91V9IpR6GMbyozJ6
0AzlaeRQnko+b1tfii6gbjLxBoZuLtqBl/5CrSmjpTW/PUC7LQ2HLv9528D/kPZdO5Lr2JZfJECe
0qtMmIz0PvNFqCwjL1ESSZmvn6W6c09FMDQhVA0apxvoPIgtkpub2661uIvOnGHAfccYqSQg181m
UA24DySatnPPK1XUTYyWvctiliJC50iM9GCrRuEAhgFekk4AvqFjjKzc8OzJ/AfMKftYjnSZtVrr
BTDo4S/Dh03Rf5ejqVMDOstar+PivTpakPQ6p05kczph32pdBebNNzQXmcUTM+84Cao63XXOP3SO
wMXDM+DMTChyWwftuau2DcxjnF+N07tq77T2H/qSgUKMZnfAlljg9D5VNsXIkKlWkAN1swy0moAg
xNu8VgJb0uhjIdIjY+dTZiYVhJS2c6/a/MGtHi/r2poE43QZhlGV9VjC+jQAbdbANl+sHMViMIuu
DdDxmkhDoqn2VEKujmnct7iVnfOm1gBBOIz6k8JfsuQBrLzJjXKDLPi0FkMv3aEjqXKklsDXLqw5
f9PnE6ahX1lLPOoEIHG7vH+z6srW+1iOpAZxq/ZDBUI6X2vsapvq44MY3trJvben7yWASkA+9HVZ
4pIROpYo60SVG3Ve4zLlYLe0u9I3+GPehJeFrG2fpBal3ulxG2FZwt1OeeJNttcQz0hWIvY1MbN2
HrkTNel6YyAQQxFxFsPolfYX63d0DcZ7sUn2eNMky22OWkF0tCP4FnL68fhtinBgNxF9bEGIG+cU
XOs6PLl/aOZAuQmkOqgGAQdMbid3sxijSvNzWAj1ilXkVvDnywe1dL3mipbr4p/Z3ElGPLLqfsDU
JESQ5raZ0wJ08tKEe2VmYHy8QTrsihhV0FvvQ/yu038AsUMvCegkMGIN7B0ZP88WXCtTHY+Iimp5
X28zzDeon1a6cs8WtP5EjPQmosIRmzmBGMYwuseGO2Y2v1i1xiy+cJ1PxEi7yfjUiHQGiSm67MYE
UB7BtOvDQNybtgZFB9IDl49v4WUkiPvRPwFIofMuigycp03W4anP7ObV1Osw4b+SCKhi/RNUCpNg
Xy7YvS/LXFzjkUzpNVZMpbcaps8mK2inpzZ/8DwDNKQZW2mWWjwzxAnwa4H7DjyQ09tNu7aM01lQ
P9Zb7iQbMZVXzRSvxCRrYqT1GEMbk16FmIFtG/s+6zZFsru8ZfOXSlaeqA6oPdBwisssdzKxqKFV
jpFHX/SYQklDt0XWCqPVpcfWiquLqwH4A4Aa4ZyhxHG6aa4KZgc+ixqSPuD2zhjAWr6WL1kWYjn4
NbCiAKD3VEhXGhhutRxknYAvAWzGEVATVrzy8i/pmaaiexeuOLZNxlyJ40FXYq6goz3TtlGCykZm
AnjeHANXgES0GJA4TeuVk1pamQZsBAeRFGySHMJlvY3AmMYA3WeO6rtt2QTEFf0mNaaV5S28XcCk
/SNJskjTRGyMk2J5iWsCesm8BgnGPq6SAC/N/rL6LS1KR6cVRh5RVzkLhAFkGRVujiQwHeywV4EV
ntnh2Lorr/GSlus24lDouo0oTnr0G8Ldok6RAnLzykvHrYlddA428cZsc3lBS3t3LEl69xOlnABd
hQVVyga4jZ5NvoQbCuPpspgF55Yci5n39ci90BRdjbFciLGmO9K727qmKwZ8eSUEYTuuEmiGpJtU
lAVBSRQZrbL6NQL7yn0jPOytf1EAIPX+rxTJxKW5ZjTJnCXm9L7m4GYOh2F7ea+W5tEIgEqR2QFu
Ew5f2iw6iDJXZ1ivEqN8xQ96nT6OV8+KXxyGnbVpD+meXKGeewdw/lt0Lx8eZqiRtWmQJU0//gjp
UqVl6fJ+/gg23g7Wq8JTX+1WjmxNhnRk7dC3eHEhwzE3Zvzea0DJXmvoW7J9KMi7BFDuQIGVU1dD
oefAksabBOSLL1om18IoD7mRbYqi8K3G8RwNVDqXT3DJl5gHJebsHBCIZE/MwlBWz2KsKxUUWDS3
GZ6Npqy9ro19m4ZA7+jXcldLFuNYpHRcgupFTFVYjKYkt+iI8/W+/C6oBlpmZyNIuWLc11YonZzZ
ojM6srGrY01rn5nDt4gq3b4Q3Xst1A/VjeswSt3bEv3IK5u7VLrChIAKdMkZwwX/c2pLMpFkDR2x
u2gh2xhpuge2tq+JKhSE7fDYIBuZBQBWehTC2KB/NHTib6oS3xfJii04tziAfrFA5wAmH3hWcr6w
L4DjkII+zS+4C4iBfUo/M+fdJpvL2rSswX+0STI5CuaJh4JivRPRhq1KkS8ExKcISqJ8G+roQ621
m8Raq6icLw5VGkwVza1rgHKRwXLiqdRHqsxPUH9AtGYMuTelfhv9ury4pTwl5NhEs+cRJvQDnp6m
CdSPAUhbMHa6faPmtj8WdgACqG2jZIcy/2AOqN8B2mHF4y62+PfL4hevzZw/ROIaEHmGcSrdFkK0
gHhCzFR/Z3mJm5Ju9FjAk/iGQbgVzV3c0iNh0ltrWGoaAWobuTCgyVP7NZ/yvdvFG0v5l2AGP/ff
sqRNtQBbkdktljUmQB9SnQOpCNxxsuNDfZcxNWgT5jnT6izK2grnvx898xU+CcDwkJtkdAcoYT+z
QMQHGAoAUN8M4+ijP/0+xvSgnqm7iLOnktp3JO2Zp7Bi2+Tc00Cb8A9H/MdcyChxgJ4p2p7P1wcF
gyLZuHFgmwFg17zx67KkxYt6JElafU9aoComWL05fJqGVxa7AsUvNIlE86yoWFHdxcfzSJpkgusR
8GDGvC4wo3nq+B4hPa3Fazq7JkUyPkmfW4pVzJpkYQAkBEyKByd45YgWX5Ojpcx/P1Ibg1k80WaL
PnH2brjsOuF2IKJXzDWGpp2GafKtwnDM5dNaWZkthXfgYLMjTEvOOXc9AHU2OBjSLVXYio+z5PmC
tA5RELDvQf4jiSFFRy0XRJ9+TEBendk7YCpt/2Ulf0Top9uHwZ50iBXYlU7EVxlJ0M2fvEbTtCJm
8XIfrUSylbXBaoeNWIk5xvu2ozeaeNQqBz0+qzTA80/JUT68NYCEYtIQTWXSppku6xQjceF8Al59
GLzJeiyAem68EvN9mDY8urPA4G4C6oKH3drE7lJBGb26f6RL+5nALe/MFgvVkUirzQc7uUocv6cH
0NUU/AugQbgFYAgUOloE+/DyYS4akSPh0i53pG94OycE6hQ405k/gbA75UFcvlSuZ66h+CylY0/W
Kr1JcZzQpERI6yfTrSVCip5/S2yntIX79mgoj4UeDGs0wIuKNPdCzxfCOMPtVNyiV90aMmmU7KtW
gMisCytH2XIs8fJuLr7vMywzMKhMpGYlRRKjVY6RjtSAlQi0JGqhws1tgUBmMt/hW/61QwjkfHgz
rkpUIHrKNdexjk1LMWvEFQbpvDYvfrDGFb4e26k36dbL5bUtJpzhfmKCEFgMINSVVCWuXadTLYhD
46MJslZ6zbqmDiwWD3vA2tpbbhvfWdp03uDwOjAGkA7SaHoC7eoavdn5PsMVnmH64USh1iwb075u
DY6OwsI3nT7UhwL4BHmQdKZXGB/xYPqXV35uuk+lSRd0ErrIshbS2AR8cl0PC3LfDH+dzJyFAHUf
LQFzVnj+iKNHSU/yISZuitHVsv/eD/Zw7xDxUmesXkn2LKwGyoJKvW1gUMWS65eWqSQD3ODCd5XP
DqBjPA3tNYiA8xfWmNsoAISsorXBkdOMGh/6ArNmuOb2VxHtpwJUOvuWAKYkP9T12/D61wc09/2A
cwUZF2QcpQddZSrScPEIktExVJyd5TxNf98lZRyLkPuwqN5bKqEQ0TY3RfzRgCi+2vztKnQCrwSd
RSau2Blfj14yY4DDXvhZ4V6ZHFwXDbkpVjMUCzYYtet5q+b+oZne9lTTWBYLsHIIlAHSR6f6RsVD
DaqjUfjovEyqsFOUueR3eW3nNhgykdzGvIIB+Hi5gUJx9CStI8jMSl/rnlKnBcHSvu7XkLjX5Mx/
P7pFROdZDEBQ+I/EZ/xprDZkumvNt/+/1czm6UgKzXrQHTpYjQWMn8TBwL32ZKrobXm+LGfhqmLX
YHNnxF+whUgWt0kTUGCyeTXFUy8eKvWuWeNVXLCkJyKkBzmx6OS6s4iBfMVkr7VBXKMh6de0Vsc7
d0xxP1WQWmAuDg24cgMZA1CkMs7DGwN9iFv3UXX4StVpUYKD0BqZcrxOcmucoWVJlEYoqfHWZ9mb
aaz0MC7pFqjobDBqIkmB4snpqfOEjt3wu3xGXjpjY0S1l0d3Fca5L5/6mhwpBtKHCu2uPZLXdhnE
ReHFBEC2KOeaK+tZ2i8Uj1G+ReYXYOCSs8IZohFqI7fcund6/bPo9ZV383fm+NSvRlYAiUmgGQBZ
CH05pztmK4Sqg0A0R68xE7X/1GOPBE0YfXbbMSw91Xu90a+MjRVi4nTy3kpMO4irOECuwEM2BH3a
36IwRqcI+Kq2l/d4AfYIn4ZDnFnL5gqL9Ny2mI+sxgrhGLeo1w3PKo+8BKhSGGPx2vrGdX+ZdvbA
DL7JswdVdDtUT5+5bgSq1gJguYb5ataC34W7iNwe6GXw1AAmRL7uLS+iDgibCBHt4hBN/NCm2tZo
rM2IazlOa5h+S+JAQ4tbiQIDNFragroGX0BPoGdtN9GPkUTADi0nh+h+XRRd4WWjZgIsjTfWrlJK
TK2apiDeNJD+Kga/bOjyqXA8AI3UFdg9nRlkORPdS4Tc8L1VC9MKLp/ZgjXEEwyqdLRpIr0ulxWB
XTsxQ+kLP512o/mmZtftWlPUogiYD1sFGAYaJqUrnghdayeCV14MTyjmjfk1/OnLq1h6fjFy80eG
dL1HC0DbwFSH/9W+T58mThfdutZPPf3k4qGIW8/i5YrM5WUZML0uJn0MWdkbyrhZIzHlW+0+jn+l
IMo2vl1e1nkcCaUFFej/ipAe3khTnRKHDpjOKOyVXf6rs4Ksup3cUO/+wYE9FiUdkjvGRWJyiHJB
Sh1ruz79RJXv8nIW7sbJcqRDyvnYd5oKGU06emnhmeR1dErP1Q7GmpVcMPcnoiR3TCNNG2kUovr6
u6ZcFd0vOvh9vL28oHO1c2CIZ6dPQ4UI1kUSk6pJp3DQQSLyLgYsiYGNC/QITpr+zBO07JKEBnj4
qhDuUxw0pG9/Xf6CMyXEB+AHMKgK/HM8B/Pfj5ymehx0WjB8gNaI2MO/jJLN2H9FSrdGoXemi78l
oZKJzihE4jIK45zjz9Al1PquGb1VhRC+C3TykCFxOVholkeHqNdaZFyxT2c6I4mVdCZDaSoyNIht
0HII1PeUBGZeeEkVefFfA2hKsqTTrNoWkzUKNjPtAFtX4UDp7l+O679NPAt4WhTYMsjxU+cWYNpe
3x/atY7GM9U/XYUcijpcdaeIYcdiALq0CrrXdK9W4zvWiBWbMe/HiScyS0LLBpwQTZ9ffEn59DEv
uInV5OgQJ3xA8Q7Plfs6GaPfpfl92VJv7JqVTpE1qZJRVO00sSKzg0ZkVz3YF6h9jRkVb9T8YQY5
opuElZvLx7aohEcLnf9+dMvUpCcqyqJAwRd6QGsNmLH8Ka+aQLUUTKes+VGLJ3gkTtL5lAPP2nEh
rrBGEH3ubfHQdKNvrD3Mi3J0HB1mbjC9Z0rLQh9ZpY0jHHvbrQ9JRHxLlKFCAYhSrY3YLO7gkShp
SUBZcYUlGOxUBzyBb/awS/MBNZbKb+213O+yLETF6LuBoyyH4lx3elpWuACWwR1vrL+RpLhChikJ
kGPbtebq8NLs05/dgzkM/x+Bvzk5j9TDIgqvhAq7gRGjvUrNKzvtDl2s7iv+zpLmDpMkHmpK102p
4poU+8vKufgEzIVCYDoiNSQb5mYo6qhAvhmMKDTIGlDQTl+RFa3Y4UVdOZIiHWANEgXOMkhRkzRQ
uNirSbbhIN0trHrlgi++qsDzQAMQhgHIWV7DAdJ6G5eQpbBQFwV4NdFOWQR6DL4D03NiEH4YnrmG
d7G4j8C8QyEbD/nZW65zuymLvoddGUEBY/fU04wssBW2kpNctF9/5Mi99GOi9FGpiNavc9cvjE/Q
0fYVWIsBwYKJZKv9brlmeFlF5sM5U9AjkVJQOjh6ZSkGRBY4MDcJ8F6L0u+az0yrPNVeOb81aXJm
16GYvHawkWbv6dFTrDza7k1iPiENFq+F22ubKQXDvV3ZZqVCli2acFIC5KbYBGfktRKYW9KCHPHu
5b1ckzgnAI4uew6aE7T8QaKGPj4GnovMjcMeOewYNxvFyJciHe4woPPjstj5Zy8dofTWapWWCqeG
2Bi9KmVTBAmQjS+LOMcym99zuJJALjbRySE3UugVmrlJOsI7Ua4T8do276w7GCCK0ndgEGmrXWlu
pqnwouzBUcEhhTFC60D43gDxaJz+bXglfYy0zy34W8RYYMHCfiz5GNL8gIzeipDFXT1asbSrhYHu
uL7BivP8ymiHsBlZcHlTF+0mJuTn0hVwSuUpOoKjKpiYYMuwhZr40ZnRDHHmNGv11kXzdSRo/pBj
vTSNiGYNBPWUebUAuY7xqtkrtutcCBiYMIKBiU4waqiyb9kWml6gARiGBEkMBdRNNTc3QBb+62M5
FSNZEIWksZEbOHtgJQpUFVVwt6RsDQru/GhOpUi2QwGwARMMi3EmPSiz1xb8Xk301Vuff6sCsxwk
6TEoCi9BHltxBmplhQ3fx2T2FlTIu9YloOLq2ba39bVMyLl5grB5jBnKpkGzJVOvO/lEUYnCuDLU
IBmfjMx3SJDMfKhZiNgDt3bFbJzfoVOJ0mGViWHncaHiPbOnW9K1HnPjh8s7uKh2c/fF/6TUXEm3
BRkwwTliUYpRfFVVb77lJom2UQ4OqcuSzn1HFLQxeIMBCwy+Yhrx9BYVVJkGbTTR9JTX4NDaCWbc
mp3uNR9Is14WdY6ygKlv8BnM7aUYqjybeeRdredOacNtHH3tfaM+DZ7+UPv0gN653GuC/j32+Ze2
Nsv3O2V/+pScypUOTENo5oy21frEe3auiuvpvgunO7F50ECTTjzuVVuO/5vEnus9W+Hgi7duq4RO
YIWgJN1lr5pve2rg+vV1HbCwfzN+XN4Zff6CS18o3UynrltQlc1feJdsk2f6RsLEdwI3xBccaNgj
mT1dOZ7+CNizZGt4q4Bv5y7M6RbNOn9kTCcV0NJ8wAeAnbFt3zT7Wcv2Znk/GngpVpR7wd09FSY9
Qqmqx7UyQZheBJp5Y1hhDLowFS2/7SaiT20UTnTFJC2q+ZHqSRdq7EVWpSlUb661GRydDQTE6LUn
oh1ZewGX9tKwNRU1N9xfkL2e7iVGBiJRKwRXqvYGxfAwX+eNAvB5sQh4e1jreT9vRsW1OpYnqXeV
ggg9A/qGX+UvDM0L6m1JPxH9+W59o4zoRNo43O/WUOKX7C5ygZjzQOQAsHDJcAx0UJK8iKAxwx2Y
FZXU9Yo41EDNl6OLUn1x1vpUlmyiOfenIPOI6q9cnndTIGeNYA3wWb7p209Svw7Ryj08b6LCVh7J
kNNVjaVTnbUKXq62fZqqKeD8m8jTTxPcr+2o3WvUPFCrCFSnx6xYHObTG8Y3VkzyeYuM9BWSAmVF
muAzsNK+pz61vpqoeiiHeqNhfjDVX6c+RihzrSjpthUcpZTib9PWknxJofJas0q3wi7YmKppAIk2
mW+Tdm1l92RYActc0qLjDZcMX10J2pAOS1WR7WwpKDRIYPAfRreBs513OyL+xfgcS5QsXW0ZGekm
SMzH56zZDqUf16WHGmPAxEtH4hAkxq3695nWU8WSTN4ArBNzmqUO5KUGlKO55nOtbaRk4JxSs7qO
QkBXTYkXA4RHAQp6V6UYHalDw4heK6Xypsp6vPx0LRm74+2UzIDSRZQ6xIUZMEBUNDyZOWh1GPFp
8jPL9unfZ2XmfUSOhKALD1wzkr5MDOOuhQrVjMtfPRNIxngVSGX+GiPy9w34I0ZSEr2JhEbmG8Cm
bBd1443JzFDVm5XoYskhP16NpBVWymK1MyBG7R6rfn6UjE1FfYKG28un9P8wKX8WJKmH0URjFiuQ
1CbUHwoWWumbPQU62YLJCtwKcwhv+VMSGNZaN+Pi+zSP8TpAk9WAKiyZM2fotHoy487vC6v/Webm
sJ2RKfYVJSC14mUkHhVqdm9gzm0C0fL6yrRoH7ZZucbGtOQFmJqOmVLNBOaGOivzkZdjFDZPSZt0
finMIMmeKcAdECWYZkjSlVLB71qA7NIdy5ov7JGsaLBEmndYNWl5AJhJyISwKXtpMC7Suh+lMQZY
5oFZ+bbR7Q8CvlEVPZ5i6K9V8Utxyg3Uf1+o310t8TEevTUGZZul0WPTZmCnAOO6uzYourY/0u1S
Epqj6RvfrKg/h2rftxuqHGokcdW1WGBNknTBXFDnZUkJSY4b+zUJK/pcq+9xk4Q1cHEuK/+iaTw6
demWxUhgmSAmRh6+2LAW2CE+hoiBzEy90kp9hb9p6etliYse7vHhS9cN3otCJhvXzSLbzNorPMQ0
vpLZftSCteLBHZFf4t6K0Pl0LmmcZIpdsO5yRrCnBn0gHNpkHYrurZi0sAMoYtUyj88pw4fR8Vr3
CoR8K/IXHTRA6looDmO+TJ6dbowxIh1LO9/SrvHg+b3NPTAVTdktrjltP524w8z7ozb4dv/cu1e2
imHXNSZZfVmz/nyFtPVmPnLa6/gKcndnf2B4Z9sG2R6Nzapn+gzem9cH6r72v1Mv8X6hXKhu8kDZ
FKEbTB+Xd2TxbTzaEOlAtGYSLSxO5w8KQPf1/hNJDPDdVWPA1WZvmV0wcGutR3IxljSPpEpGrohj
N+k0SG0D4lWbJPF+frq3qRf9SBBGovkfGwDuEA9jnZji2iu7YS3gXlMEyfSlepnXBZhK/Lz1MHjs
90lQ0zXWHmP2Qs/V/b+DdqWJyhoJ8KywIAVIZGXIdzoI7+z9F3jqvyzP+DH6cUjfIsVzgnRfXYmQ
eWiI+DAev2t+uqn36JQI8mD9Eq4cupyP4h0zHDF/FuU5+umTBNOIcNW7XZQnml/H7fCiCEd71IBo
0PukT9hVx1NM82Zlyn+aWmaCnzQa3S9AwmQH0WnujcpKh3lx5ZrjwzRE7KMWeXOtiS7CjBqxukf0
afPNmGSYKtH73A1qF+EtSwcFnJGUuhxf0URxCEbt5irOLLYDcqlxqEF/7qmNoj0MKrefkIJIkbEl
xNxFCXXeyq6PrvI2HmMPHbY8wL1C2tvop9uKuMU2UwZ321VdHTaKgtlgh1fXJab1AmSY0WdWtuyl
qMf+KrLdxB/0pkYa3XWqm8Ix3bsas7jfQHHn3JR8ohyU3Y6eBWotiL2JLLO6MpIh31gRUYMKjace
mH9M5Hk74yNlOb+vod9lAIZ4imL0VAUTK5NnJRO2h+lW554VYgTakNnyzrOnSdsx6lgY32Oj/V3F
Bh6SJq4Y0oRcjf3eparhNW4y7NB6GO3BfEMAX5uBxIe7bvvqTGJ8Bv5ec+8MQ3LXqcAEQ9Outm+Q
AQ2LXqi/0kZH93Pdqh+C6e5eVAl+MXLackNH0oChe9TYvkVF6irOTfVBjfrYCFCicl6EKthN0ow2
DZpGrX5EE/jro8Tm0Tx5Zew0p6TocIyL1rzi6KSzPT1hbrVBPsvkXhtFVomKU84HDzUhffScTAc4
3tDFD2akg1e9pkV027m2fo9oPTE8u3HKT9LGUQeoyRigLR1pFXTfNcTdqWZl3qtRzq6S0lBuXJsV
zKcqQN9bOxp/2Z1t+vWUVWx72Ur+zqFfushSuGlOSBfmKm6MfpM+wiH8zIL7/CoKvgNFYqvf1fs0
eOsPZD9uEg9MsivSZzNxSbrk85RJV7tiNpfO9osjs7ZLngBqMj1Unv4xhU6YPWDyk1yTu+iWzMZz
bdR/0TtxMUgM+mVUYuUa1FjgWptxjtWz2vTY2NzY5uSEEe+/lZnzPW/5NalwaFY97i8vfdkxn3Gh
ceWADCI/2GljkJIOgIovtG4TGYB3rB33W5405qY1BJ4HW4HnqSA3qxZN6ikaskl1Xa1kG+YH+ewA
jr5CerAJa2tHRfHLR2HqNlKGransp3ILFvXg8noXPYMjQdJzLNC/qqDC1vm84cj58lx4NIuuLVX5
4KnjiVUQuUU3EP3BoLUHBClaQaXIRyly1xpMYFWy/mDg2RmdoCVPGmwzixHfBGK4ydYg9JdWCXyC
GTQHPi/iZGz3UdxhslHnxYyPqbZfFcFjb73ZreU5/M1aa6dZXh/ScbZuOIDMlKPxOAGbd9diR231
OR4wbn+wMDGt8MBBxxoxN2kTpNoa2/SSdwEocw1z/gZaJeSKhXDTmApWdTBGFbpcs0PC0pAiRr+s
LYtiMAMLVorf40CSXYj5WDYigjddT7s2dz1budHZr8sy5ihHVn3rSIYUBSEABt2jDhkxoc1Ga5nY
N3kchZelLF2wYynzSo80IhpHgzcapIgeE6B54/WYOen1oB3ilUhrWSEMZGZQN0f9Tx4/S+2KZooC
UVbfhlMPXxtviNNMftPVe6CG2V6FZFvSOoFJjTVTvnRiGORDv/WMJKfJ00EIkWM0YzMgw6IbArOg
qWp7Rix2l3dzyV7jRv+3RMlcTZqb86ZHNJkr17hsAfBc3zG+8JIpxacW4ZIXpkfZWplueWdNe66a
YWAR+n96iFaOkAFzrnAr211keLm2FUBu1v1J9+1p8BoNZNZrkOxLG4omGjCOArcEBTvJYJp8VDBE
gqW6xqMFfSlHEJ+vPEKLMtC1ZmOaEP+R6V+GspncmmJdhR0fGn2rC7qj9OflM1t86UDu+Z8U6aJl
zGkL1kNKisFTbUzwjOWPDZi1OtPxwcQm/LJtwb/WB31rPbttpfzD23P8AfM2HN9BiunTuoSXwfLx
3R6Qg5vS74pBdypYTlu2FgUvXvmj9UpKapWa6EWE9VbJlonXdHhj6avgK1dhoX8G2UsM12Mk2kUN
ikhKGZVJqdUcvsvE8x+T6vwA/EpokdwzuvhamN9FA/ZtADJ53EivTL30nDJPPdDY9p5rJ5lHhx/U
0W5ScFmbbM2vWArEjj7OkeLDitgsjSNseT95TXqYnC0Hd5XV+ZkKBpQ18JJlPcb4KGYXiIORyNMD
1jH8H8XzVoCkwqOVFrRKvTeraiVjvGh95hHS/ytGUuTB1HrQVEFMJt4YveNTFozmxikcYBoBpAGp
4zUU9bWFSZo7Mi1qEgGJajn5zIkLz0Hncc2GZsUTXxMk6Wyc2NTUunkHyUtu3Q6gKaHAIL1sCRb3
Dx2Wc08/GoBlZGeT5DSdWbtBwIvgJ3/rs9t4zIIu+oZRRTxQXodQ7LLIxbsIiH9Hw6w0ks6SQ1ZQ
zu1Ir2F7rI3TOOBrB5fXzci1zWU5i/uHllgLOH8gT5Ixw3I4fhOQffH2onV6MvcJEn+ATwwvS1l0
L4+kSKdUOjOK1oQNbCx6XWEAaRMz5YMwZ/J0nT/UMaAFL0s8h85CMeb4XZdEDszNe7sWiNCU74x7
DblOUEFzosZXNNScDA8+td0GahbqyWfcDED4JysdnktnePwJ0ks4GElRZAk+gTRloCbWJjcfR3O4
b/nD5cWebS8amTBrgtcQIF3gxZ0P+fidmEQECEUM743ABvOiXA3Qn3PlpPX1oLAfVcr/2mP7LRBK
M7cAY7BH0k4M7JAhdmbYEKWFFe7UoDf4NahWAzKNQdu4gNIqQTbeb0EfsjY7OP/4if87C8ekoulg
kAcdyJJwsE1immgC0MUg3KDt1Z2iuhuigjTHsjYKN16mtAcABphz9GdB45Xa82wrz6SjR3H+AmDy
y9McFWYEJhAdYv46/uoTdNd0ay2KZ2qD9aFfAWN6BPERLMDpaRYiHhpDRIAKjEIz2TfaYahCXr1f
1plz31ASIyVQwFWroCSKbVRfqR7GL8aX+jEGQCYzY2/cXhZ2ZmUkWdI7N1SJxqwYsgTZI4Dw0ubO
ddZu/Pwj8skg8EL0g/43tOVKt6Brp3RqO6CwVtawwcgN9ZDU1nzCtHELa5B7ldXnQVHn6IzP2HAL
RgdkQvE0XnUlfxBsGte+aN5C6YuQHgDpK9oZLfuMG2LKekTAHOOWY5OHwF5DqVbzIi4OpEFRR293
xKW3GBzajlZ0k5D4IWn+toNp3ngLeJAYEsB/y3OrRhr1Jrg+AB2h/wJoqFc6t5Gq3HO3ByzpsPJm
nTvMv6XBqZtBfRBySMdsiA4I1jOgD9UQbYBO8NqNDDSlNXXzIVI72wBS4I7FE7nVDfUmcxQSZFO+
ckF/n7O063OohQBcg30CHcPp/YksJxlElADNhNo9AklRGiqyUqX5rLiZHiAV3KJnb8ir5AC6Blyy
NMuRvEPv+LQnJGufByPnk8cUYn5zBJKuuWJMeEHMMr9Sm7FK0MCDX/I6ZnfPtZtqAY0o0qZdxcYw
nuzyRbcZxlxZrT2rzFR+NVXXbN1M0V+tKGp2BRvLIEvM6TpJzRJwo1GE3guk2e858vx/Hd+i3ou6
9bwTwFxBSul0N9SUqGLUUlw9fQowU4HOrs9oWmOMO7/gp1IkDzNyq9KiBaSkxiHJnjjaEvLRv2xE
zu0iZOCdAwWQAwggeQ6LtmUdTS5kNGjfmMAiC4wfQM8nwDO7LOj8OT0VNMcIR89p7lYsQoc/Hhgd
5GHK97i5cY1war1mrcHnzLGcUw7AwTGIriGRK0/dKxEvUHSByQLenFXdiTRg5EnUt7gqeR2QciUO
OAtucD9nLxYYLwDDQJ+wtLABPXK6qAo0jIO1VSf3lfWdAbc111qPO8ZmWOOuWbQIQPox5jH/uVtY
kojiitlzgvAZowmu84ApiYq/VeQ5Ed+4+5ACjQ7vTbfWJ3CujVgnNAUh1dw6IqML9IU+WqQAbBnq
ZLtBi+Ch5Hd2a65s5/LqHNdF6giIz2eZ2gy0AG0/g2DVUQ8em69uBFr/YXI9pDUdM9TJlQBXNF3z
2c+1BstzkcbE2B6wUuVwxDEZiWxMTPg2e5n400BRnrtmipcrL2q709bQU87bgKA26IJVkbE1QWAo
w03zmtMSzBxAvGIvpQgGw1fzIEpDlnskezcKDNvsNPvWodvL93DJ1TqWK93DTE8qpXewTqdj25QM
u35co6g6v+pYGuYAsJkY5TmDLGxZz/SiwgmCDp52+6bfjU05cxGhS38liFxSymNRkr+V1zFSAAC+
8J2YYcbe3jlW4allsbm8aWsrkux9nIHDtU0gJtKQUhzuh/zdLWs/Gn/8H86+q0duXen2FwmQRMVX
hc6To/0ijD17lAOVpV9/lwb3O1aziSbsg32eDEw1KbKqWLVqrUgIm+D5E+gToNZnw6GgF3XuTxYq
y6YYWkRa6M7Zj3ZiO7b+UAdPHeYcDBGLpco7DwY8CV6poPgyWGeiUAmlIbIkeNCGaRXHrp7UGV/O
l+hDE7xCnV3SbrrwYyrd3NoR8EBUtxFmSJRka/VHWfusJerk1VM27wrDi4v88e+3fv37mPNq0Iak
eojEA3D4RHb6aVObD6T51caCFOey+YkbCXcKrXP0T+DimCcCqa1GiXTsRI0IVcTbbALls0MjTJWk
D9SYvEhBtbct/KyEZ89+VujbB25Gf+vkkI6vhTU6xujKxoO4mL+cLzb7Wv805ph3KiYSxmUTaH6c
5Byb76NxgLYVsZ+TfGOgf5XuSsnLwtwr/oEpDZVnmIcGA4re7OOMUtAwoc2eAZMoAzUBnXsAAGTB
Rea537WRJU9ZpwdNZRcQaUV0UX60raO3WzPfkOh50Hd5cKeKiviXaQ++9WpNTAildNLDGBQCrqFj
SMlwNHI7QvnTFj07eY4DDD8ozRrIrtCLOV8WyvY4ciW8LUl7qLbu6/kxwrNFUz4y0UgZx28gXH5r
E0Ex46LhA3FhwFY0mIqTJyOsIYkLCHd5FypOSjDvK0jnON/rzBrzvYZEDTNpIR1Mk/1MS+h0R2B7
0BxDdXLtJ4HyL2Sbr3sCjq8/M8l8swRizoXew6RaE19uO28ob2TRweB8sDMjjLuZhyQJ6oUaMhxy
h2YH5MHYVscCWFAEOVa5Xwz3CT0pkI8BRX1+OPIi0TJtWvYwe4rH/RDftgUBjMbTQ18rnuNEcyNM
bRafsXEK5p1Jam/Q0EiTlykS8Na34aYOMLfT+VBrBJQY4KJ+g4wi1Zwyuhvsvw+C6Az9+bnM1sA/
doUa4+/XgGHYwKwp9dakvwbJ8s3P65/6sp0BzZy1reX4rdxBbUH3b16ylID+KnWvkd5iELTZrZNG
e3ny63hTkZOt+Gp53xqHfCpcqj7a+nuWR9tKFIIuZ1HOfg1aY+e/ppGzYJBl/Bob2wz+4vBGx7R8
KjtNvzeK0AmG964et7p+X+TeMP4DByI2438En2zDUUJNoEF3btmM+9F+VmcAqMrDGAkCIPd+/THD
TtxIcyDZTQwzRfMe14MXVruCFoJLzPMb6+oN4zcqKBFAABnVG2Lt++k/o39WCbgdDzT8VVqbWN4K
DtLiYJnICVE1PAZB9GchtWcyt96eo3FQdLyV6tgFEjeLX8zSz4LDqM0YB3sjKKm0SHEEy/z+Jhd2
oQSLgiO6xGgTnx8ZM5emOigNzMs7zWv3kfvkF/GizxLQOSfe16kTfqL1+dbeWMdJYJvzHSH7A7Ea
oEEgK/yd56zuTlq3NDDBzbrQqlmWl7fbfvSvbyvnKwI4rWDsQzYhZy8z17PKzWqksYTwSWN0ojAh
tAWkDbx0jh578EWJiOOWE6/XBr/rrqs1GWpRK9UY4NhoiZMlmIOK93N3SoigDs7bu9XCvh+nKzu9
DA1YLbfxnpBCoBJRTBoxufMPH2htRGXORtXpRQHP7UbQILMDl9hvQy1ok3DiGFR7wTu8cMLiJDCx
JTWkOScpzh8IA09N2bmEYlRhiP1ykU3sE8G+cULZmTkmNsQSnhCSjDOXqZ8pAGqxqjiZ5FPrYGEv
RWKMImvM8av1Dm3ZAtZUw6uTDyi6OFq9G1NPVx/S7uv6WeeEaVSuFkok0LMgULOlT1PPbAqUWOoe
wXq57TfZc7mdDvW+8a297UovsavdhSdoot1KP8GC61fb5OTB4TiNH3rXf8vl8Tz/Kcw2y3JgFJ0p
Qaa2oXhsHFqtB4xHEOcv7xqMgCwABUFAuy6GhPQ5RydoxHpVcEZqnUcxEZybj6a0v76YSycCOwvV
DhTl0Edn059kDku5imFHUb5S00cZa6ZvapE4vfGQm4Mb6YIAd4lTX8q2K4vM9uFdnShBAIvk7mfs
kvfGf8Jg3Lbzn3/bzvweP/7OGz92Ac+KARxyNC8+VU52KJ/CzewTH6W9rajBcnlPz38Sc5QzeSiV
KV82O/DBctLbh6b9YeteIRqF5rSm1pYAJGK8ji1XQ7Ec4xkIIxR5gyDemG0Q3oBqKNnEdq4jc6rL
Ty0ywsdIsaKt0dnp8/Vvfkk8cPYJIGlx/ivkSQmHwcCvGNwarwbM1tt++yuTnfvJq0A8EOPaHKWd
Kbg43G3WIB5jLeMYIBw7NxvUdk1yGdXnlt40kALJ1AfL/DHqHq0FnpB7qleWltu1iiC5nsh1sdS5
0wH8i5jfAtuKDAmKUttFw1uvPWitYL6Ne19XFhlXb2kBRHEJLBJzWw7+rJpoR9wF1T90onCC/nQ9
WD5mbYyKcVr6EbLpxgZmizBEBOZH1ALq7ivQHuX4ebRvoVdz/czwv92fZgtzcINQTkKjWNaneGBS
d2rp3rD9wvblQVB75rrXPwtkm+BKWEOFuYQlSfMBnx3me2V6v74Y/jVc2WCCvyJJFSbCIoitLDLd
pZ+jmN3OjW8HMZQzXvrEkaZ9L5JN5qzMACULCvgocKG+xZyRJAL60kpj5PbJyVTuM/09//uMA9XD
lQnGucaALSbDhBpVWty36n3dv9AS8xZ3aidw45yS5bklxmeOFKgbtAjxEH1PPzS3LpzM6V8xP7IJ
T+TWoYOrOdHHATnPXXMgifP1Jf/MBPWPbwjreYK/FEvRAEScBGsb2xifQOFijR2awIoCFgtH21oH
+YNmTvpabrNjEbnzYfwam40qSB45t+HMLuNfaIcipdnDrhXcZ/JTQl3LcjU49GTa/f1RPTPFHBqQ
Q1tmZWCfreyrld6N/6IBYyyT03Q3Cn1VkpswEA1tcXzZmUnmEGWSphVWgtWhnDQo77O8re1TIer1
LH/l2rdjDlA/pc08WViYrXxO/QeRvMB+pNFjFu8CVeBTuCuyQFEKkuulhso8QOVuaKJhQKVRQ6Gg
R1cOMMgwOxERApR7w1d2tPO4kw69StIWdsL5TtW9oHruRbnK8ifYbcOBhwdZ6uQ6m7AVrRWVagA9
C2DoQOv6RUSVZr4BS4ZAswwAFPusJBaqA+YMXc1QIeCEUZ9mIcEj1wSoxpfOFIBdLMgKg3/6gEUv
XuqzrB4N6ENdvzW8771wmf+fAca/R62ijnORg5o7f5DRTFfTOzN7jETpHO9zr80wx6pOaI9IhXVE
zX4uXk3qJIHg/vM8zdoEc6KisAkx+oeVWOWrFP8AvbMloQA3pU4momjlfhXQ81gW4FmqwkJ2rVQb
lEZGf02PgeSv3CYXQVpFFpjFpEhWynLpKrcICagDVbogC+N+kNUSln9f5X11W6GGZwMGIEUvsfZM
ptFNBsEX4dqAnNAia4aiH9saDIO5oOmIFnw53kmSZ5Unkn9dP76c9HXR2v6fieV4r5aR1WGTahVM
VNNtazmd7WnAc1U3VNp1FfUwbyq4LzxfrFpAHKJ3ARERNo4C3aCgLY+qYzRtqNF4aokn1+RJxgn+
mQopNLmHemWOWV+r2xEk5mHOqk+DsovNV5N4U70DxeP1jeR/qz/rYoLn0Fu0j2cY6safRrKl4LTX
BEeOuxY0sRZxsqVTzIQxi9o5lGZQkCfV81C9xNFeCwHFe0oSQcYlMGQyGTjthi7PKRy/PO36/BlZ
a1a5PXBZxt9OegG6o/5ZETsxF6oWgIUAvLlG9CZl4P2sY98WAc+5HtqGcAJE2CFdw544GXIWCYSV
ccTB5Au9LIxAyR20IgUZItfjrMwwJ01pk0SJQphR5QdJeqeiORbeS2JRnMUntoBcQWJ/flXLxEiK
YAEK0DnH5Hd0tJLUI7G6wzz7UR5ux6IAlkQtKHh5GsGkKKclgiqBDnS7ueTAUJ46N54UJDatdoYr
ulWO+RYlX0+WHDRuwY3igDUucUaBye/+A5t+rE0unmTlmuApOlAOwaS6Lfbx43OxB4uF8ma71Ku+
UD3YRrfKg/KTuBImPhzp8/p95p0aULsRW4cQGv5jdrsluU3mApdttO5KzFTqyW6QgPnaXzfDcxvA
YSz5AyqzmAY+X2TU9mRuLNyAUtmqwX/9dDdh1vm6DQ7Eahki+58RnbnPmB7rIPMNI13lAkLjYfg/
MH9o5tbWXZANzsVjAkKBTHC5eRdibZUp/YQTQdN2sdoUxxhzVpX2dn1d3E9k4iLgbmOqhK1P1Crm
hucKF6IFy0fnapjA2YIJRaUuNVOjdXXIE+TedZu8eEmAnFSAnId4IZu5jGQG+yDm892g1YrJgXxh
Aq6vSqKuGbfWVh9UsPY3VXwjtQFqe1OubK//AO6B+bNojfmWaCA3qbUsmpYfubmn1o+u21w3wfc0
KxvMl6MYYKPVDBuKsQehiYPJPIBP7rP2fkaJuAm8UgIll3/dKi/oYBAe2nmICUuL/PwmZJlkkS6D
UQ2pVEZ8iksX2JkjZa9qIUisuCdn6RCiwo8qv7xs8sq1yDnpetvu0DKrYw/ECmDBbKkTZSryRCEt
DPeLrYwtP2ZlbC6LLBgp9GHk6n7SvHZ4SS3BF+PunQ2CxoX3Ga0LxotIGAfPimzAB6MFZLElx7Q+
8LAGBg8SZ5Eu8CfcO/DHGkv/Qg3aAgODBU0xmNatH3P9HtrzQ17IR7mwkCtgSkATgQwvIxDC98KX
CwEpYNd0nVljmWC4HllJ6RbTZtTuMOHcg14FRD9uD5aE7ga+rLO+rLp2oLnqKbroRXHxGRf70K6w
lvauotqM/UAqoF3V9oDFqYch/q3RhygUxJxLkOiZjYua/WTqgW7UsNHY2gOGupy809xR/p3oELJK
1B2Ji59tOP1IOslRO2VfpSL56Yv0nPkFzNUHu1RrZBZ+wQKytAFtaJrbKmqPRjt6OrLzKRaKwC+R
9CzOw6RigKgBW8sZeKDZMimgaKUrVQD+byUMsL9380KUIk9D+xjpffVAZUnPN6pegVcm0M0wPCmh
lu7MquzJpss0+ZDY1iB6dF9EMPyyJeNCMWcBtrKDH8bYl2NJtAJMdfpWmq1NFf911riYMDCEhWEN
DvqzN/J0MhHyMSob7qlquWrfCELWhbNbTIASwEC1aMl/mUxG7iZqz2hBu1We71QaOtJ4qmMV4gx/
T3eAsKhALhawNDx+L/arTLIU4sWgSk2gOwcVqtI+6OVDKAoVvBWhnAOWA+RNQCMwoQIzt1oDLAa+
Sy4fFfm3TOmuGWUo3umSICpxrySybSRQwDcvOItz761iUlyLzHRBw94Gw8uoz44c7ZQsdfPyTipf
jO7Y6Ye8f4kMwXOPdxXXlpn8ty/UOo7qrMQr7MakN0qxVxXJ1cmtGb0osyAiXuaIOCULfQOeFwTD
j6wic6JFYT7JJTjBASDQSvVx6p/tvvLDsNxUSeu0ZLiR5fRkSdahUYIf14M/b63gE7FVCCcCm/z9
FVYxEux5ekfHonTRN36d9MhRS7KxE8uNavkdh/XYhprgWvBXbOH2qQaQKlDMPf+y0jiRKAix4jHV
n0dVPkiT4o1Ki1aeEZ4MZXCm1D7IFXH14DPX/mG4Fm4Pew20BtqUJhtQSBApZt/itpTNyaqcttlb
A4Z7McSOQpJl+5a9tYNNRqAXAPELzLKIPvmSKrKOFxDwBQWOV7HKvr5rOw6aToZjGJK9koOwTMcY
qvQVwTcY0i6b9lpwMw7u339pSLIQDCABco1s73zXoRQPqsklwGDgLzmlbZ1D062tblDbeJq7+NZM
AvA+260AH8NzGTYmByCcDPzlhZqEQuoii8Hz5GoUVYAOGmLGdBePgyMroaADcJGMITtYSFgAPdAh
NcuSoQSVVstmiVHaXv9tN90W44teWzaO3dZ7E03w6/t5mawv5tCQgjYfjKLffb6h0BztunSZTkDq
8zSCws5Sc7eUU1+xKCbe73tbdvsu2ISKSJ6Gs6dnlplPKZVGQgcJlpvgfggSty1qZOvhBiMioruq
Xh5VmELw0sAesKjRni9SmsBUZufwD+1MDlqcOIj8p0gKPVLVfpprmEiINqX1OBvRcR6MbSOLyMK4
i12g3cugxjKuff4LihlUc1GBxc7Sz1a/aSTMJLWPULn4+/sB5LiBCh/AONBLY1baWXnQ4E4izVW6
Q231Plw1YHfKb6lod1I+7vGY2AqOEPfEArqINy3GAmW2sqRVpllYEmym8V4vd7F+UMJtne00GYIo
u2j2cvNNl06FvVGTFwnP3nbY6eZdJypxcaIAmIHBbA+HvIz7Mil2R+wxkib8jgT6aelWI8+mfmPV
gZtGRzvTN9eXzf2if6yxVZF+nGicUPj/ouzdVn6jTeSNI+Z9RC6Pt72qhQTvmzgLJa3zoxNgkm7o
uhkUKDJo/aTYTezusVCqY0TSx9GuH66vi5ey4CkIwgvU6zD9zvr1Rh7lGCr1JbCAE/RVK6dqNiAx
crTqpshdCGkG8WNQvMZW7ALCcd24xrmoa9vLRV4F8rQfFLmGgBsmgUN3DpKTEolYCzkPMXQPMFhu
oIegAfJ6bqJvqiqyAgsszECiW0nn6vKELDDeX18Jh/wCxAQIzgt3ETQQ2e6k3ml6D5opuLfaLrdx
GGlg488x82mFttfrY7bFMBhY5AwYB5itmQBVjcIJiWGov0gINvu+zCeBJ+ScpYXJBP8HLB3ennFD
QFNr+WTisVSmTWe4eAQFJytKwcRpqxlye7Mm6VGXgkTEpbLcPSZZQMcBKRqIvGRDZnsCRpwaXYny
AuS3fLW+HQzqqbMBYGLlZtZH3oDDX/QBOE7/zCTzoeOusId+hEnTGj1avdi17Mpj7mtSeo/hCAw9
QAMXmc3oZKq8zWzbHQJV0Na5nBJDeNWX/5RF9xbQ8vPTlk9I0pIOl6kmsdNnKIZBSJvqnz1pj5qc
u0GKgKd92LGB2lG91TqotSnFLs7va8vYpXrrBOB2TYz4GFjGNlIlZ6yEBV7erdMheaIRPPFQImFO
Rd90STjZuHVFbyGbO3TpexI46HQFTfiSaNVei9+VBtB30D+rmJZMkhqszKKRb97FxHVchmlRqdHZ
0IULgBH5GYlPTKTWjTVl3NV6XrikqQVPI74lvDMt4J3xBmROhgI4bNYtJYNEU3eWEu2aPvONzBQE
Rl6EMDH6vADfwS3FeoBRJhIYdfPKtSJUBhvoiH7GZbnRRGxvXI8NABGKnxgrByUKc8iKKdaTNqGV
W9IgUP0olvONLtctEjcJGDFrMt+UTlF2OSYxT43ZKCfLqJWjVlSQHgT5niCCcNaNp66CeQL0M/G/
xQmtnDjeYn2dzCDqyuLpPc7Qk5Pqm1aS91YjGpjjpq8YYkO8R01vofg4t1VKFbBWARoTTe308Sko
PzvpS219U3vX1S3KmWgOX3fsl42lpXy3Mrksf7W8OOnAdpzCJLSwvPoNBZHHX+BmxNvW6Y4YBXXu
D9F/4PdwTS8XuBPOzp6ZZnZ2iqq6sZO+cpPiB5WBns8gbnM3kFbwKuCEiTM7S6a1WmKQB3LZdLAj
qRkohCQ3tUdXGps9FMQdIkWCLeUlbusdZRK3gWBuIh6wo1n7PtejM1dPQ/woS14ZADkkGkxTvlMz
JhihRoEkB8P0kDVjo+Cc5IlZEKRuqKyZHRgEx7HeNhSNNB+ewTjUrUqJH9qmvZnytn6Vq1q9l3R7
IofWzIH2Hipl3BgpwWBOh/pbuNHmaXpQpxJQVzITkt3DydItENSauYuDdPxIlbEEBnYKiR/NIbx9
aIXpsaF2O3hqHWkgtjD6MvJHXaoPmYwOSbzcTlKogeTmnax82q3c7NRmSCdPzm0p9vooKUy3GQPr
VpdoojuKYlX3JNTkZ6oq2bsu55YMpi1rxuMR7Neyq8VKoDpR2Sb7Lh8InkOTnXqKGdX4DVZ325sB
0SFDJYUfSh1XHorp9ROhBNBktAAHv0ta+Sd6nXBpmhwbkFTLQf620SOqHsKhHHOnrZYOMwjI9Qjc
7lK+r+BeoHKqZJoHFJ28s6kKAHCbdeqM2fERDZpkLCg8sDz1hyGNbGg8hIn1WSoYRpk60/5Kw0rZ
58SOQb4mT56dgWX7ANEScHO0U499K7HJTtgkYIOjZteBGKE1AlePVDjAIVeN9CYOugik23Wif+V2
0H4ocTtZLuQy6t/ARxZPZVzOgaNTsPy2lmR/ZTo29dEszfC2VkYMjYZTVhJnAF2M1s7U72uMsSKS
IWAOmHjvi0Ad3ahq93nbJYd5GIo9qqbqXm5H64OOFZhY1CLKy03d4FxJ9UiKg65PJL8p9NLyVchT
hl6ddcWRlH1wI6uVVO+mQjFDCArLEqjWcWIhD62W72o9BaAXs4HadetpptDeM3W7fKjGJDoa9UQ0
F703OjvFSCn6+X3ZQBcvjcJNEg3NraTPypNWjzGYFWk/g4OclKpyX+l9UfndoHQhOo81OY2D2vgE
L6pfvT2BOMcwCh0dWNXIBe9VbuxChRxsuYsPv2AnqesWZyavEIvlhY9pG9EbdfiRxrcEbaBkR8qv
evYmcjLAU3fdkfNM44mMgqFlI3iCtercy5V9a9MmRdrTxvqp6ftbPfxMwXWpp9VWhTloz21KdThS
TPQ2gJe0mmh2huP4QKeDGQMAPsELxDalCkme8wiJsdtJiqO6W/3UDRruouxGcbG5vlyOTyfASBpI
rFQwW7P1SkXK9EZpJdQrO8cwbqvccKFtMAXPAREJ4vKWhUrZwgu7tGTZElY1DXCWFBz/QaOhNkq1
8qDIY5c5QDiB9x6+o/PmUEkha9UZwyD4rpwgeZZ+MMErkwBtlQykH3SkO4vq0ADHJ8Ygbkjur28p
Z52g6dZs1PUxjg3llPMDRMbJrq0JvFVJX/gB2Jc8VSqfpHHwEzP3LUy0jaNotJGTq5/ZZLIPEzSN
UZ/AZtYNTlETpOlP11fFyY5BVIY8HI8BNNNZnFhQ2bHWTA0aPjpYewpg1McaoggCVjTu3v2xwj4I
iyjp+nnoQNjf2Qil0mucQuukMFzJzDZmqG37UNr+9cIwJg60Ii4bGPvZz9WSqYkhwYfgBRaHRu6Q
XgT7LFb+PkkDixRYSiFOjZoNW2xs0XewqgiSG4nS+rW+A80Y8qhnjKhdXw7vbYnpNDyWcMWQrrHe
YwIbManCuIIi0jC80zE1UXmfoBTntn0GvQUMTuFXREk6zY4xaIHhTEg9fgZ911NIPobpqQgV8xg1
vb2LQiPyg6AKj1E8SL6iZT0qlI2RBl7aDuX9mBkWddS6xyjK9WXwKgOr48aWm8oWDMtzCo4AgPiM
7N4KvtRxH0PnNbuP8iej/++6Oa53WJ27pWqwSm2TNlYx2AVzUXBjjTvAlOf6VRONnHJv6coKObcS
6yhsk+V01yaKaEOC2k4aiaaPeY8fnDNUVFQAN+CAll+xWovdx4UudzWkJg0UVaMZEBTQzcw/I1I4
SvRzyBed1lxTBOk6x0GcmWXcXtoUuVonMNvpg1/lAC9P26wTGOHtoAxZDWh3y6D1Yh92bUaaqZfx
pu3RzgtJdJeGoskgkQnGlSpljVgZwkSep7gbQfSgtiI1Oc5ewdEo6J2Domlp1J1/ohpaM33WAKNu
ydVj0UgfYZBt8qASPLl5l2hthjnVXZzVRmvBzIJTze7KNkcGcQMuqMz2Sf+WGwJXykkmsCwsCdSo
CzEOcwRyiiZLrqN4106QiCrbu2TRLRq1A9RPwZknUijjmrPwN8EquoAQGHPJbFCjU/AeDdCUUubM
16nhqRWolkh0U4kmjXmhCVCd/1ljzgXtx1FKJlirpbt5aBxV/WzSm1bfRGhkQ/rpukPifTrFADII
QATbvOCR0tJYnaNhhjXjP830bXM7Dl9Z8mwPgUe7zxGA+usGeZupoxGFEjgmqVHJPz+SGhnRXgxT
Ck6Y0dfLAOwImTY6XZq4U2RObmd0v65b5F0CIHRswH+A6yAsJVQejaVdmhVa1WXoKKNxF4b6FnpX
0T+sDA+fhZkPqYvBcjBb02TGuGsFKEn8fj5CnRYco35U49kjwpPxNnFVz2aTJBKg4DtnSDLN+r2U
ZaeMXyYDcyLBbhK1tS4LToC5o2n4f/A8VpisLiyqZTPgefOdHLnhY4GqHbKyW9ufb2M33ofP9hYS
3JBA8BDDb8u9aEjpwlEyP4DxLllIJTVU8ANysL4tExe9aGiXQ4ByvkYmYJqSnEtjAlDguFE2+lP0
HEVe72kHFFGONHHmyDUPbvgDaA4HhNOb6+fz4mN+rw/OHs+ipSnE3Ig8B109smpgR5MvMkvOPDio
g9jFiy5ighVZYnYSrBdj1Cxgzk4G4zFEzmyXxA99D1qUH/+yJly5BUawDMid3/IW1HSkNUag8EA8
ZLa3NXV76xnclD1uxXVTF9cb2/fNTGkSlNSgK35uyoCmWUzy5XzqvZ9CAJZ2GGRTX69buXyuM2YY
txxHUlKqNcxIu+Cm/EAHfXzU0L4/DZ4OiTcHOJfrFpc/eFYm/DYINkG8m78JYs/XVaKPDqmmCWNm
5kdCvkb08mhw1xgCbAnvTCwJ/DdHNOBvzOnrmm4I6whfKpROXbiX1dtsOKrlQ2cInlzffY2LBa0s
MadPzvWyi9rlTCjVdq7tY9KCI4sUBN2/qvOUHhr0Jd2qKAqOTfNZ6e//sKFYoQxiaEDhWJaZrrbm
ubWXDa2hIyJpXkj9FjDj8Ou6He6BXNlZAvwqL7YkKQPxj4wdtY6JftSSjSRCRX4TXV7u5Z+1MPcr
VyakBkhFXPnBeFD2Ue+oD81/GERsd8ZTa3rSSxA6sxt7GLzzry/vImNYzuWf5REGw5+ORoWKObZx
7N9QgXDouEtGtOrJ1wSSDnW6lcnuukXuTQCbOxABkBxU2CNqWpM6KAE2NAfhByR4DeUrmrxQFRWO
uFcBjAMWCO7QK2WhDvkUd2qC1ribQror+ajiZ2nwm+pOF410cxe0zA8uBTFU3pg7l3VhA8ELFTch
k/ZG/WXZ/W87A6ChpoLbLbLE3Lk6C+IpqGFpUB9sC82/N9KYLsgrBYeCG0G11ZKYCIohRSDXAgVL
otbN3JcOMWq3L5IX9Pwf67Q7xTLEi6JntYLGVnSPmoIjxbM/WD801DYnAKFmI3ZNmuy1Ptr/w/lZ
/bYlwVhdyC5Dvq5R/DaFeo3tV9qNHGHq6vG6lYu8fbkXBtASmJZAD5kd1g6pPahKD/I2a/yZdV99
70KrXKaHqXKHz+umuHwOa1vMZ41yxEGMfWE6yS/eMWF2By5F6Jx4YeshHYOkiQtEW/lLpPrBy8S0
BeEKqjgA3k3mI2tTogxWulyQ8a5U7ppWNJzBPa4rA8yXSolUTSmFAWpkXkJOU+tllGx6ETae66JX
dpZ/X50IUy373OhgR49/xvns6JjFS39d/0hcb7Kysax1ZUPSJPRtFhtTlztJ+j5WoZtCkj3pHi0R
jw9338B0rn1jz0CHdW5rCHuMyE2wVUOdGqYwfSBj9EJQWuSe8JUVJrBFdTOABwGeP8KVNRK/BUqj
9DsZVbONZj1f3z5umFkZYyIctGsHoizKGbF8E4C0swFv6MZWnqMQzfYdjX9cNyfYQRZPV+AJoOrT
d3Lw3pXbEQOa5DmUvetW+HEbafEiBQL8MPtw06qJzBFZ4nZ+NDf9u+yHjpxAVNeZ7gunude3xlPn
fUCRV5BNck/8H8NswVupyrQrShhuJGs7K6lHjfYmaE2Bq+V6iJUZJrLpMUgxggRmIujTxRHEcN8E
O3iB+17c7MoC4/ooIXmqdbAwq18acIG03g32q6Y9qvQtApGfpBysUhTduHd5ZZRxfGPUy4aWwqhe
IZphSBnZuJfGkYPHj0fMzw4aXVHx2Bl4gdg/xjhype6tlIvnHmoeNAGEShterm8E98CufhLjKiVo
UOsYOcpctGMwMfdUVWDTfaxFXQveBwXXOmgZAVRaxJ7OPUtetXlfYqrKbVUvnqB3OM+Ck8l9Wa1M
XFw9PQ6tEjOAbnib+iOkN51gE7/M226TfqJSjsLQ9Z0TGmQOqVGGgCMsjIzJqfsq9sGhx4SGgzbT
/CU7KhA1m+sGeZ9qvUDmyNphatR5bGEP+7dR9kbzQTHf9b9uPOJirK0wZzRIcBwIxaqm7L8RqlRh
6rTjz9b+ur4YniMBFc2CLdUhfMF6MGMomwSkVkjGMTWMB4eubea/l9tb1vLHCOutLLWSAaCAkaX5
nYdPNvXs5MGqnSY5NmXiVZBUu74sXmxbW2TOhKyGNkRDYNGgGy10OxV3XHWm4jR8poWIQUawhyZz
ICy764GqhjGpfE47b+xfiCCc8agLUWJFbx8fCcMxLMiobSWtnjqgYfS6eTYhTLAbJ3Vj0vndLpXU
SQdr2I5NPXlx2KsHy8jeh5Ji9jzx7fi3jikqPR82ZJxbQQ7B86RgzUCdy5Dhxtl+m612WiSXKEFZ
vYRB2xiyTAHmLj4Sw2lFkta8bV7bYra5DktZygGudCs6OKBHc+f6tyai4eNd7rUR5tohJQqtqYOR
AvKwQ6h4Zdbf5lLqzP/EOPWtp7solgDQu6x3lVEi7bOiJhwR+hRPH1MnKj6uXwLux1kEe/+/gWWt
KwNyAnC4mcNAqIDuElzXpIudoH8tNV8pRLhRXmSBSphpWSYwGgCinBvrLG2S41Fb+IF+VsNvOmyu
L4b39dd/n1kMjTrNDAOCFynKtyFpvMh8bkcRgoi3ZWsry7+vtqzA4GWQgxrfLZN9r28D2deUHqBy
vHCf/mE90FEC2gnRGJwR55ayIS8tayHpBlTfpc2GYCxKNQV+g/tR/hj57vmul6MHvdrIMBKATN0y
twB7CBwt776YIDUlKo4yCFmYZRQ1SGTHBGGK0N0MiegCWLHH5F/I2VZWLkV8dXQMVKxDDTe58jVC
X+3617gcsECIArYN6hV484NOmllH1+nwLxMsGGCVKLQ9agtGh6G8LbQ3rWBf1W+4oWm7BUQC5ICe
jlfm9V/A38j//QCDqcNBLz2pgWlbyqmRW1tOYLyUzfsoGmTgXqM/62RHa0M5VkqlwToVBfMKiA3Z
ky1KXbiXCJ0zTFYCRYkZx/OjHUykUfsEBZpCfdXrJz3ey8W+bPxEVLvkRXkAFf5niPUJajmFSYRy
GKqI6nAzDC+TtNPa9zrfaSKaDnUJL2yNdm2McQ1aaXc1AKdI+zpn3phPthM7U+KgT3d/ct7eZtfx
T75vODsi6vNwb/FqmcxDfSiTIptMWE6AcJ0x9lfFgjDOpTVdL445/kk+JHY4wgS563KveZRc6VZy
6Ta8MX3q0X3l+s7oh0+DV7xop9ATvWe5L+nVD2CPf2HVRjRLODPW/yPtu3bk1rVtv0iARCq+KlQO
nbvdL4LdbSvnrK8/Q4173CqWbhFeZ2Ev7AUY8ChSk5OTM4zxLj16p+wFIoy1GT7+Ft6rO+l+19iY
Ejny5p45BsSehoz0aE7TgUoSHzrQoCs56M2hqG05eo/Vf23wg4vRJ7k1DBRitoCd2hw9Q46byRn3
UbYKCLEaTdk2Y7mpJAMKU71ZlzmHt2rRrekUhH3QTpbQMcKEM7R2g8CNEZpmgeVS0QQdCsXsUC2c
3WKr6Gbg/kasbIbFKSIHLbJr7jzn0gN//gsm455dQYJetlLQ4hd42Yn06NQEdccqj4++dyxhX+GD
iwfvbVd63co07bQMFTjUNcjUB3GJCZ69ug4aA48aEJt3MirNd0F+J5R7X4XktwpxnSwyISLDgZ3+
WtZDgLIAtwc0N9DIwniIWNfTJFUBa4Ce5TOPxgqlFKPbNz1619NqossFw+i6gIAFFNpDigcJ6fBI
1UcRvwyMTW3T/RcqwKkYiCk9iDGgMflyK5oQYuAl8TAbVj5U9DVGj2eAOYjbK1+6u+Ygk+ucfWOS
jkOduH5iyYKj+ztVPyNcAu3GbZQlNzhHYb5qPIxaK4hYCt4ZplagWZXHOspbB2OrriglYioBQYnu
uwRZQ2BAY9znNSgsXZAGFHXRPD0dTDbYiHQxK/IyTCzBK19CzbgrJeFE1X6vq826IvXm9sYt3flQ
10aGH7qIUJFgnHuBtGtqjJNiipiZaf1W6H9ytEHcBln8Ot8gbKjZo4QodwaERfSqsUoZ8yG8UHNB
mGma5kMnONptUfRlH5uZ17le6mIdfmAWiZn8Ec7Bvt/nq3SPx01w0JwOV8XoqCd/p2xvL2+x3I0J
NHT3oyMIrXfMJkpIlOhFBdvIfKs1TFxQh+hYdI/RNrLDNXoUbuMtmsj3uWUTdUoEgUuvDhKkf6DV
4300UDqMjM80v+OqBiyaxzcUm7CT5EHvggAr673YDsLxEPS+TfqOU7tcNJBvo2dv+CgJQmV0saJW
ada91N+PuP5ub9riSjC7Bw6nqYOeVR9SJVdpvQQQVf5BoasU+U7n/biNsdRAhfZLtEijdg11XY3x
8okal2glhahoZ40r4yBb3s77XW78V+8+/4XEI30AgQr5hGzgVLNHm1q6jV5v/4aFdV78BCYgbNTK
UwohTyyxGlwZzaaieAd55VCz5RTUIs5ttKUEqy4paGbC64RM3cGX7l2ksUtbGSuWMTgUCri8lIOL
5q1GQ4OOlY+RqTcTDdEdLesVpro4R2EhSLuAZ24XsSVhpEYlvqq8ElCaghRvi8mtwqLiWRQ4kfBS
7HCBxtwyFUQYoigAGqUPNdINI9ruwZyu+S8NxcWOBNzBrf/D1XYBylw8ymDIMsYE0Webn3OvQ5DP
e14uPV8uICabmt3RHtWzRIixLkG4d5VVpTvU92xZPCruWzQNCApm+UkTAaNdmPl9xUTFxLKLrI6l
gXA02Hfqh+j9GIonveVRdS3vuaoQeNXJxlhCV+iHJEXQ47c1+UsCldf2pzKuulxfJ+WTPNowPvBN
cyVFFk6RjnliVEKm4voVFxkNlCz2dWz6sBN/yz8KcE1vCluxoiew9+2lbeF0IuhkOYdpwbHjGS8i
24D2XLhD5jv4oVCnAsHZ7VeDQ36678QZoQCEeT7vd3pSV8nZgGVvw3ve9bm4XAWUveBfQ7KfvT3F
QXYLCRojltubIX1RQRdRr24vbnFteNqATRspTY0VvIsFkfaYgcVJJXSt9R+Y9x28yurTdR+ub0Mt
hGoTK8tfKObEFODH1NUMUL5kxwJIlDdGuh40zoIW7qwLFOZjQWhumuoDih6te3KudB5bwuJHmS1j
WubsVHahkpE8AEBILNV7DtqVzxsaWIpcJs44lEOmvt8r6QTfL4UyaEHXrwWiA/0JU5ecJPqFYZxA
OlDIakQr0FFBSodHdr10ri+QmXtKoDG0g+kkFFDcNyiLJ2hl+YXk4Ig6RW6XKNLx0luLkJggIOBQ
m5rE2TeYZIRuTFsUSpCliaunDBJT4KeMwBk3NGYIYjFhwPvBvm2MC19xGlv4C8quU9TDIZp4cNPx
LlPvROmP2n/chli4BC8gmPCzdL2RFj0gPN0SB7PUTHXrgSRg0Dm37VffJPOKnSOxxbqqrRXw5gCJ
5t2T0hS70J1Y4EIwCw/YSGrX9E8Zv6nSI14ThXpIeh/0Xui70U0xCk1d8bdBq2LWvbQ99Zm4IkhK
PwIIQ6GJ0myV9K7vlHMIXbfbG7TgEC5+NhukBK0vKRV+dot8BslWnfRioF8ydW7DLH4H6NCip9AA
9Qyb2/Rk380xz4i0vTrKL4FhJO8ezBCSxzL18QxR4NnrVAW1moj5839/ZClQEMMZlqZRJjg/xl3E
RQIZtQAdW/FjJu7TmLO6a0PG36/hcgKEAqbR6c9n7ihpQSrqhvj7KxRqMXSLOepoZYhvt/dwobsQ
MGjcRaYEdTpgXcJMDR9KpkAvJg4eprn6aCXSde/ZqueB0fmsjHbRmppxqK3iSZHN2rKIqeSrkeca
l5arYs4cYcfE/c92otZ+LoUDwXKL7HcWqYd6ENZDQ3id0tfXIliK8A8me1UUxtgsYx2nUhHXBZJw
g6k8ievWFl+SnXvQjkpp1aZ2TD5TK9nHO57y3BfXzuVZBjLYU0RwT2C8iu2RHkWxEXIRDrhT1dE3
BTyv/0hoN9xj/H9iKo5r9PLXE29xkNHqPutjCAWNiVRSWwqC7A50D4ixvbgKIL5kVKpNwWrkdFXZ
okNebZLUBKeHh2H2IvKfXK2pnroxw7ejYqRviBvy7uPJMK7Wg15vEIkhn4mxnEvDKZokVuWwRKVd
9pCbybXGiY1YsjRB182CJIehjBGix9CjQZzFa2e8npFF4IaRILyFUPC6HoOQ3Bh95iUOf7gl7+5P
auYHATlqw5K34CF/a5Gi3mACPTV3yVk+gbeFE45c+7gL/K/Lb3Y8BQkEbaIB/Cz+46l7N1i37quS
cEKrxVPxvcqveGKGAsKCNlQmIQy9eojA6FFCiVN6vu0Clo4E5nTRYQtKn4ln/fJDNhX48XPaTkNA
+R1plKNv0LXqjriiM1MXXM4FfR3HoV8YA9Tgywa96BVTGYgyBE9qsCSMP0E+nJjE59TaFxGQb0aU
pU7XAus53YwQ4k8hgKauDBnTdiVHwmBxy2YITKg4FOgwAcc2ygfZfeuCWfJRDPdGBDoW3sz+9R2H
3TIm9VVku8Dzwrjnxm1LCGB1MPPxhHEAsdi4vpN2pgIKXG6n+fSeZo/0DOyKwB2RTZlO42BlYSfk
2A3rpHB0MIZ6G1Ve9dTOqnMSYLp+o4PE47YVLsjrXqyUHYZzhWSaaQR4caruxd4Ung1rcLr1Z3xU
7CMY3XxbW79KG9Pb5qaEgRbwNJmpBV4zJ0FnLufnLB28+VaQy0OBsWV0fE37LhaHEhVNY+P5HA+y
5EDnEEx2I/cN15Wm6b8mtpt+S9DyONpdjcriStCtikvru3gswMhCka+CMbGpoz6NIjlFF6nl5auq
vhPHNxJu9Oo8YASv/q3TbSy/5wLYjdPIysSflfLPSUcceiTYFQ0d7ngQMMfSLVQvbCjWm0AOFfof
Zks43nJphejORwMw+KIxicQgiGOeR0SdWmQpFGGSI+guOWaxkH/DIlDGAgsaJBUoex7LQhALN8LA
DHQGXHWfDA+SsRGio1c7mWp7RmQWFRrd8D9O+XDJEcyA2bMZaa1Xty2AMaxmCGuJ/grrkzQ8V/lO
+vce/otFskcxHOCK8mmROUi+q+FnPpKd4Af27RPPWxF7xIo0VodpmMun1FTHc5zu8RJx1V9ivUGj
Mwdt6UDP9485bQ3a9qpInNaE3ivtvap3Yffj9oKWbgXIzYiTeh2G2dkXQZ4rZVnUUA/RXRktK2Xw
O2jB69hl4+D4vTc6kJXlcSsubeKUpkOBFV3voD289FO94NPAmBrxkuixrkFGbwnicyaZgwHSrafb
61vYQtD3gwselPDgc2SJyeWmlTJBBVZtIPFLZPUpr9VxFWvBwDlmC65xIj9BhREPu4mI53JVnuji
4QsVSCtIA1MagpOX3WGY6SRI+S6nJ1+kK11BeHx7fVffD2l1FOZ0xJMYwwGn6SVqRl2CpvIU5xf9
X1nzo/hikwm2aePtkPfe3ka7+nIM2vTns9AO4VGoNgXQ2mIrSM9huVM6/34sO9AuhCbVA45z5K2O
2dM0GdswKIEXV/0q0ehdrlbQKYqdoA5PfQbGwdvruwqQL9fH9onpNYk1LciwPqlGnvOprP4U2mfP
mw27TqkxOEyyodbdIMxT4NQGea+i0DfLMBX20Bc/kCSBtnLfq6Cr7qGXAKELpybtH6HOI4574a2W
cWZVoA+SNK22FFZEt3O0xDYY5em5lOeLnxFCCLBPpENBqXxpNlBKSIgx4DP6+TEpVn10D1dtquWr
z6vALxroDEm+ROoEzUjHHkgGeUEhCcSIKbqtwOXeRLrpdbwzv7iDoDlFOhw8IEhHXMLJQhfXAVjt
rLoAUiDZCQ54PZKjiqnp/2CaM6jpp8yOXlhGuZhTQOWa9KiDlS5UkIns1G2p8GQtr3zmZJ0zKMan
VKGQpqTGJsqecQ8yWfS+N79kveKsaPkUzHAYbxLKqMZ3fl5hANWho52CR4z4uZ3CNor4CbPYCUS6
MJHNCxV4X43xKpHm901WYisLiuQQMTIzLhv0wGd2lyo8l3I9nPm1m2CmkSBGMm3s5YcrkiyfCCIr
CO/0v+NcstAwddZ7b1snwZubJsg2Vs2fEKQgkZEefF1Ev0hlh4Vro1T8KmNu9rYhTXgXD6bL38PW
0VtBS/Ou+dp1EDOJpaXLrRn7KthXVoJqg6Mnr7r/4Glw+6J2gLwLrn3GooQsVmiflvjSYgaZilRz
5Gywx7y0caVw3rnXKXwscA7GmFXcCpkOqu0KIyl72u7B5CgHhy6xM+0ZVKex8eqjeHB7T68zkgwm
85GTYqwxMghMWdqlwTmpsZG5XYePEcLExpazoyduotCpQF5XHwd9I3U7v37QAsRX+8DjdXwuneDZ
FrDCeoIAORga4+dUivfeRdWnSqJ13rv/+jr6WjU6EdG6PQlfM+5PQqhNgwwwoYaWDDX9gXzf/e2d
Xbo6kA/5C8G4PcOjqovpG2xsWJmVvK9w+Y/CnRS9uCInBcODYoxUNepJwRUHo4RMoJ/cV0KxyjUQ
0Kd42HJ2bvkDfS+LsdG68t0kRj+QBUcEHnjbE9DMJ3PEW5ZBJgpzpBuR8mcWFPWGHlQCTl1UoZcl
9EHm7+5zmnI+0dKdCybDvzDMWsogztxirCprTI99+aQK1VuVnrK4XqlIifigCedEaYsXxxyROW0j
ZMzEsAZik4LqNtsYv7E4ehpycxcI1gjWqPbfCUvhVCbptC+qZlCWXnrxGnFo3fTYS9GrDyHatQSt
c+L6hBHkmnIY4a+7bqdzNQNjopg89lJPCbC+IKdOD8JeP0EzdV5abr5qPcmUWoyVvGTGPaZdIf/b
SGbM46RY3uPZb2DOtpeOMbLFWLCqmob73ssPIFtMaggW4AaD7EZXmrp8rrQft887F5c58JBv8TUU
CHAK0ReEyoPY3mdgFSGrHAzCQpyYuQrKJ9mWEBnchl48LrMVM8clTVohTAcg56gKiO1uVPt1y3vR
TJ+OvX1RKoKzROCEHCkT+QsdNAUEr6ksMoo2GBPwaqqbt9sL+Yqnb4EwgX1nlLVm9HVlScYZjGo1
eTWMdSkcEvkElkareDXIuqpPevZRG5xNXHQGs/Ux50QoIlloDUDTuAYlo2iOoE3xMdIAGmHV2OSC
xquqLMUzkB5TICSOoiq4Ti9PppKnoeiNQBTyp6E91oapBSs378yYFmZTb/jj31ct6dPx/EZkb9dW
J3E1pEBstXVNHDW7G6IRg3GZnfoTgxHmUnPUxnjTKov2SaHYhNZNNB6xo7YY74lSpUfJLxMOVX8f
ucfU2962nEXr/IZga/dekxbZNMpkFRBGgj6D3cU8wj/OKtg2okRyOyGeVqGgnF9Gme0Ne9//fXsd
yzGgDKGiSeAK6muMGYqeFAeCDpQ48n/gv9dSqW9KLXdCdwTPOV136n2K+hICXx4n8uIJmEEzznss
k2REAwOgpZe8900jbs0uaLaN+4N271XBUztctP8Z3rThs4dhgbaFsGunDTXGNR37NTjtnTwjZmK0
Z69Q1+LEvRDzeFd5y2T8dNK3PRUnWGIIL4L7q40LHwyYwyqj71KbOB3Jee/FRdNBof1rrh0tusxH
bXw5MeoROxuQYUVID+XI/BiAPUzXx1MoPQfSsOmhyGdqQ5AjzkYzrSG8ipFh6pW7zlTeSOniaZkI
tyV0RoG1nfE8MnrWm1DRS2ss+nVMmofep5wDuRiT/oVQRWaqr83xIB19QNDG7JQTHi9htNZljGJz
AtKlNzGCm/+3FrwdLq1IaBQtMXoNIQbkCgK0+DWoXmEEZZNyS3bLn/EbirmdMFWfBeL0Gdt606r3
evdaS7xL4f/jAL5BGFtJ1XoUhxrr0RIP2TzoJaAJN4p3gYtiVepguJx4eP5WvFEWLjBz/DFf0OQQ
w8TqxBoc1miHoKCY2rSY3oGYyKBuaHEqNE4IzttSxgdAgjLSQwGgKbE1NK673lqrWk7YvQiCyWzw
ieNftGhemghN46TXp++WojmjD/K1PKgOKHus27570eRnMIxjKYg66KEKGKTZzSb/VWLWysvQtRau
XLfngC2a/QyMifkko9aycgBYMaTmEJ/yVrYG72eV8Uo5PKDJnc68tOpJJd5IAArSu7BbS1iUpkN0
nFNx430jxiUpOS6AKIQhiBryH17y6IvDKimqx9vfaBkGjdYYncVYGEtuVuSZn1Qj3JKEYcCODshj
P/Zg2/m/oTCOIo3y0kPpo7T6WtlIhv8EkcN1mBqcZ/LiTYYR9P9dDOMqmkCLvUY34GPx7h/9teym
jhJsajwnC88eea9X3t4xDgISkJ3cZIDDQKNPrJy0ZhjwWgF4a2LOKpI1vqH22LoEXWt2SQw/hN5F
8jOI9dGp0WdZYQKqow6Nx+bp9ldbPL8qRVsOOvPAT8CsryyquFYNF9DKHtFxL5U2rW3qW6L0X1KZ
YD/4C8WssooxdJLmgJJoc6DeAAm1hz5B+U1svF9tGW8pCphdDpmh20tc/IQzXMZFyWLUt2EkIPaB
dTRgKULrtdd3nETm4jecoTC+iUYg3abT6nTZruOHHOwoEgrpoP7OS8PhtnYseqgZHOOhxqZtDCnB
omLPaZEIbvM1rd5lteFsHg+HcVFS3LV6IWJZpKjNfooaiwDJ5+ixyUJexDhFLVcP4b9rktjwCUKw
iRvowDL856Db+uChjCC20Fhj55px9Dgaf3rxKZN5E5PX4+jTE3EGzIRTvaDG6pgAOKh0NK3/qVzD
W+k9xKbgyopIWCf5Y9sOptHqdodgNW/B3gEtL0LBad1qDyBavxsSkVfZuW1SKIxf3kJprcmou+Mb
1+Fz3e4V/b7O/F0Yv6jqe1Ty9PCmL3m9+5hXh64R5kfZgXUqDXlexnBCZSyaUAZps94MaGWm0rZP
fw4xWoT9/3Kff43kQOUAM3yMR+gjl5CghHPFAx0zV05V/6jo74LHkrycYZnhMB5AaIYwrFwsTQO3
QbpNAhDpfcTlJmnvB2ktkW2ff5bNcxHfY2zGvu19llNkeAuIKJwi6cH2bMiN4NddB+Mqa0cp92Pj
gGDbpNkpz3ZGbYea2RSl6YFw5Dbw5Lmvv+df3K/JxlkMk3pjMbQRFj1KxIzR0e/2vAO7mFr5Xho7
gTm0Qh3HEiD0FM33WEWubVREspiGjCCaNDQrdVjF3j/3xX8d1++VMedCS1N0ObcwG0XQ8Omal7GM
17c3b/nO+IZgogxFDZpKhAiAZWTHEkKiQfak4fq/DbJ84r5BmLsXDMO6MICF2UKNz5SFbTXxFBBq
Vvhgav9QR7tR2NyG5BkFc+LiTkzShgAyddHDrMU7N0vfb0Ms3xjfq2IOm0pdNGXoCGoLtBKn5TF1
s3WjHgOwUf0XoO94gvlGELPqXJnCPcoaJsGT0LNIqjttn5qZLr/exlp0xTMPwtzusl6QWp1MDsRH
sYoesuilQgW60VeNh3E03oTo4h7O4JjbXc0rCQpQgPOS30VwknOr0M+pwnFNi8YwQ2HudsiBqhjZ
AkobjVtFaT6lhnCi9dsLQdnx8gqLxdDI0wAQQVHaPqITgZqlcBcXq9vfZ/G86lMZRhJl2WBlQsDB
TeowwfQh6bOjINOjmogvaqk93IZZduYzHMa4MUMSNS6FX6DdK0pZEnXCYEUls1Y8RywhF7cBI54P
ZlMO7mTLV858hsvYHxmEqmrG6RJBS1XZFjt3pCYej7ab9mYalY5v/KxS/yOHzExeaGbaVAdNA6nd
7d+x+DlnP4OxS+qOKe3qKSKJm10u5/sKTV1J35tE4I0wTyu6tWLGOBNDyTu8vkqrST4VGE4Z4nGH
tuLuFbStHK/IWdYVK34VuSkacXHcypXnBxawjMESZY5nXHQi090FzjGQ5OjMR5TlXg21DkZaDGu5
+o1OnRxDkoFoK/VzKVac0714u8zQmG9lNFpUaz2+ldi9k/JZbffEeOlcHzML+zRfDXXDOYM8QOaL
RZUryFDpwfLS0PRUKxWOEoYvyuyUUEdRHcpLBy36r+8Vsg3Liu9Dpoj4OPQ6aBGQaRjD+um2wS+3
iswwmKeBW6HdJ+2xKDEW742gMyY5zxbDraS1pbg/FV14Fuvqo6TdaGny+Fy541bQXeQPg3NQTuxu
ZRw6WUxdSKSDXqYbMjCKG5Dm5fxSsnBgJjXJqXFPmeTJGVfrCrWYQMTIiinK+pW3xrwXhqOyfENC
TGUW0c5v67WcR2DUhKcKu21fG7wk0DXxAPZqkuRTQJ6O/tqvUHwWdXo59IWb6ZsMFihmMQZqaW/4
PzSKaSelMmvnh/irtsQH4ZCu62ewxsT3wmFY396Lpdtg/iMmw5n9iJqCySMXsBUFqDD7TlplsqVS
jeMMl1BAPPW/x9mYPsgMxcWYIeSLYRqhOO4E1I3iXD55BfS8/301cxwmzoFYapiHGg4ysrgb6mZO
oWH2QOYl4Ze9ExiONBHVWZXlDcKoXYa2NixHU59bdTSrxG5qDGYODthbRJU3C798lWJoGwo54ENF
V/vl9nmd1ruRDEuJIyvWBjNrDglqwJCZ6P1jl0JeMTSFGhRGCuekLLqNGTBjHV5gCHGGhg1r0Io1
FFfXHU92a/E+mSGwR9FPFIRS2MpeRwg8rnIVUpjaJoPY9G3TWLwkwRWIaRvI6SGBd7mHoBUz+qyD
aaT+g1I4ARouRESlsoP5aA7UorXPoJhdc3vSimk6QRX3stSZaiWC3Dnk3CE8FGbnoAkO9ZopVycE
BwONAQG6PbnktYsXFZqbwWGsUTT/MyAQsxYKWuHzSCBT9oLDALkNEVQ+1dmInTCKzYJybv5rRufJ
LU4TPciwagp0lC4/VB63URJpgKxTMzoqD8Od+lSdyJ27Eu1JmAwz/u3W+4Og7raBLB3qGS4b2ZAy
SkPp6400bnXNUdA4G94Rb99I9hByylrXA7OXi2TrDFDgjVoEwrgr14bpOZpnevD/EJC9S3YJxNiM
0XwVzfi5WEGcvDahnCpwnhtL52G+XHK5zSgi00CVYT5jv2rC/TAgt/ykl7Yq/by9r4uFwzkSc/KU
xEhJ5wGJhHu45GZobCruFQWdJXRTqqsCGtkFb57vmhON2WHmEOp665FWwA5XZnYcEeZjKtTsPUjw
mP5r/ew+7GtqYqbF/uk6Hq+6TXnGxJwbMkaB2Ibw2CDJW7lP6l34WtmaEziowq09fND70NZtiMtv
lYfCFt5rsFasq7cc1p1b1QZhkwEq0XC7oT/KlXgv7APeO2nJtU+EBhBwJBBUYQeNMe01RtC7xx3W
n9ygB20D79paclDzKIv57mWa1LE44PJIXVMBu4qQrF3uoMJiwnKOwnznMlYCeZyuqAQOHfp0WnwE
04Tsf9IGvRSxAC0VpxCfR3HdGStlEJ3b1s1b5HS/zSIbGVVdNC4CXsruOwGjhmgfTFJekXUxApiv
kn0P1YkAPRDYE9IPpb6qqsPYvagCxOXjtyp8FrONUmyL8eH24pYu5zkq8y4S8h793gkWJxfCLhq1
fRf/ARXtazUIn7eReNvIOP2yFbM0Beu7pQ13ivQ8tI+1++f/BME+gcImblLNw2JINFokIKB9HVdj
nNq3YXifip3XHHXDV5pu2jSwsiH7gECj0bclObeK00mfobTPJFtUk+1tXM4OsiG25/etJPqA9ZS3
EinsVrpXyOttjGWv9vfdxMahig5ugiTHVwo6NJO2oOPqhDdd7/alQn6F+mOlB5vbiMte6huROd2D
EZWx7AKxLI6uiBA3gcQI5+JfxICQLAY2MQh91X2VVnoldZMHIY1/yowOqSBDzpqP2ytZ3DtJNnQZ
5Ga6wu6diG4nCG9MKBBVHgRzgNxTPNhEoJAoOntInP/f8JidS7xxiEBOBI9RPJTy2Y1W0XAI9R+J
e9+Dlec22KLxzRY3/fnMC2piEEaiCrChhTy6vC2jCiwAnO7xRW80A2FcbeS1Hcr7AHG7wgHBlSUG
BnIN+hlNLRyz430sxt2qXhqSSAQUOE2pgfYcpx5/Df0jJXuh5lTDF/fuOw3AFhO1uhry2EWgooEB
euh2km4HBY9vYDngnKEw5pDKeOWjZRTieUf/XG7GDert2+SYQ7kqNFFDyczAptvUEo7JSkzM+Kg7
hPP9rkl3ppBs9hsYK6kbGSQxEY5A+3GG+pH3gv7Fz7cnokDRr7BbS1lr1mgNr7rTWHQ3Kla9kjm/
4evBwuZK57+BMSLkgfuk8rAPDfgq7KSzlId+X63bTfir+PDvKYg7HRTuJef2AVkOR2drZywqTsmg
VgVwIZKlCyZyLft6Qz7dz4aaqIaLK2IWv9DXcc7ROK85Ca/+uHh4ZviTxc9OqCvLUWQEwFcejwYo
Ol7dQxc6+PbiCiJsD83efSAn0Mx4v24vnIfLXOyhWuWKmuKbg8w8QH5EPo6CwxX35aB8PUFmq9Mi
zCP0FKsLyl+hu4dYRBS25lhw3qbTj71hPF9X/wyGKJVLQ2PaRJACx772m+INAVkKU6R/Rl/Es0ZE
jprXHrzojL4/3RcLxgxVTsfSbwegNvmn4Mp2HIF2JgbB3ZOKHGlQrW5/sSt/BOYX0JxJ0jR0QJAs
ubQUJcjRMyaAszwq6+fejdFwTEI7BemdfRvo+mEIJFA8goMLj338J+MPkELzMSqmgVCPGDuqh+hj
hVSxW/nvbtt9jph09hNqkSy9k2RepvDqU078PZIKcXkCXiKd7daP68z13DLILAiFm1q3krVT2K1U
8hpoulMJb5rKuY+vTHQCROPYRNQNegh2WxtNbpS+ijJLUgdz8O97Mtiia7Ya511/ZS0XOFeN1SWG
cnNXxcKQzLCj/lU2xkkkVVDeEuNVF3htwVfBkwLeNrSIg4QCoc1Vw6SGqMb3ShGzN+qe4G1NwVR3
20yu7RG0YshAgZ8KNgk2j0t77Is40/xGTa1cJyLCJritqE4ME2oBPA7DpcWAxhwJXSS7pKvSKKgo
YiEmWopOsdxUlDsubeo1Rza2y4AiGEwPdFuqyph8U4pRVLpgS+6VKjVzV9lriVKvhCE8+6JwTipZ
2bmkO0iCsNP1ciuQ7LkoxmNOPA+cjeKqrfy7lEbyOlbaXQZGfFSSiOmJtOW4gS+3cuHspp8Kkhbw
uuGQXiW5u7LVFT3yM5AoqKtcSjaiP5E7ihClgypH70NDzbXE/sMbFTuUPMtoeV2QC19ehRYj0cHM
C/JFlh6wyl2w/gyYUs2knddqplc+gHl8/c/mBRADJKUodaD7m3F3SZwUST54cARwQm4lrlXQZHJF
cr6yh8xuoqUJUoJT9xZqBowVV7E8hsTAsexXyko4/ert5CfK00jyFJW5Hj7K14fWQuPC/hCdSzN+
eRSe/F3+rtm8gs+C18XEvqyKBJpk4HWhrAmGRSrRCAvO+shJm2dtKEdTq/vNiFpXWTY2hLQfpBxK
Swp3XH7xi2IudkKHYgDLCYUJ+gLs0sCWQ+Pn0NdWn0v72B85PnDhHGOJ3zCTL57dmEpagqWnAUyQ
1ShCqqfa5+noLtwfYNKFEDHsEw3BLDO3XoDdPRHwPdXyQXZPbfoGEra6f9CrN1neNC4vfpuKp6z9
zPGY+K0eQK0yBGGGkRw7K0/RgMknq5fsbtzJwrtBzbp7FtrN7bNxPa+rgMwfxNgIB2C0hsFYbdTm
RoFOR5BcbYR6rd+LTmaRH7ViqrZsJ9t2HX183oZcspA5IrNOOgZZknu4JvNEPA802/Wecg6Et39H
oZKI4i+4Gwhhh4LUwpgqWxCMUuLBKethW5SVLaUBxw6XfCgMRJoURFE9oay910YX9SC7wVc7+4d+
1W7xHLek9+wgfyDy5r1tyIKNzNEYswfbqSsNKdDqVW0LG3WN6cA92ihPsZlj7olzLy8dMgpZOMz6
qxKaYJlyfxfqfqFLBQ4ZOlJp9TviAVy/1WB9c4RpvbNjrGm50ogJENA1FG/rNwhbmqJgIlcu2dEB
c8zWTyTw/5kOHqho6dUImcjDMAF3iUpCDGC3agUfJT5Jyo6C1jXm2cVkxexphggTQeM25usQ+l5i
uEpJ3LLvMivdhmf9+KR+kq1xGnfiY2RbulnZoBxAXc/+d6uX4bLgfjU6uS4GNRr8zKUNfBYoqFN0
RYODwuTGONcFvGkDZzCT4cw+25B6ml/mLZzGGby+rY2IMLP0J4KC2lo7ZofyRd0Ue2M7clzHV2Xw
ele/18fcbAr4EtM8wfrI+r0H8HiGrC281oo+Zmb0Oz8UoK1swWO0IefQLF6FndM0VvxzsEE/vC14
znPpipjvA3McVSFUPVHFz6krR9loj8h77FU7d8hjntnVqncMW94Uh+AcvVqo8d3+1ovgIOSdVIHg
5NhxfE/VMyPKYGGBum/idVLFttTdR76dur/BapbweD8WLBpMktCIxPMDc9ZsVBG3ZSkbUZ1bNBAt
rUGbW4cW/LtAD8w4hCoRT45k4Z7QZB1t4jraIhQU9S+NTBhapShF8IhFKVKOtf7ReghVKek4+7jg
5RB7Imr7ehagSeoSJ6VS7vqBiI+ol8Ju7Aho/VqF15513TuFC1bF7L0EGmy8pNix7tDXPDVBv5Ol
Puvv2qG2NRN5zjsjMFeq3VuNPe4whSYc9RWGO29bypKbvcBmzmsRlkPRFMAmVvUneSkP0KvZQ/Fa
h5EaOTJyFN13z+LrbdiljZ2vmDmselTAYGKgVsm+h/TuP3eMTzuKBz6sH/NvIkuwStDTl+k+/n6h
dHLRTPXIDPUnqTpg7Jd464EnrL0UK10AMrdVjvxanf8Pade1I7euZb9IgHJ4VajU1TnZ/SK42z6i
co5fP4tn7rhVbI4I+wLn4j4Y6FWb2twkd1irooBX5r47K2frarlyAulX60PVQXHlq1YQYTh7HJka
msAABw6uocwpko2hMXYyfNMqp1PvTPsQJG2m849mveOd6YaKtUc+VjCIyf1u6OQC17gj403GfLdx
KOoxxbMUV/juYEUjNKBFqhFcj4RZCiSa8f109uGn9xopwYNfoqcbfDT6SxYfY/m6QxYDCmrDs4qM
5XIH4YQo/pH1+wGXK9HNl2fl+hcwHzM1wAJQFzr2RLhIJ0i3qLd6bXxsb4GvMRNabRC9VNGFrVMi
3svYkktGGE1tW3l9+igXrpmcOmSF9VtJPun6r20s6guXZ+MlFvPZ0jGRypzG57n/Yel7lOST6azE
145Iwo/+oUsgBWnDz2/HXDIaLVXgHfh2qAgFEv4fuhlHKxadb/TwZGGgqmwZIMeF4gPbgjc76CyY
HBqX8YrsKttT0OGtxLd1We62V45n0AqJzS0bzRLHJFdKNIsuh1wPd6mTBMtoPmzD8AwCo4euUk5X
dIQy65alSp30cwifb/Jby4nepya+lpF60Q1N9JjkYNGOLsOg1Li47DKHp2kreaZFwFKT6qrvo7tl
NvcWCqtIX+zStDvI2p1igaWoVl1nulGVR4ytn6PWQLvXe5OmAtO/lszpNeXz97BL3NVoXmt7/J7F
CF/LQQn0RjmB/+aUpOSuze0gU2bfQrrCsHTiTsUf70PAgwELr3hQ+GHw7HIfjoM6p2MXVV7RQm8K
M3yKB5EvFGs9qm/ffd/+0Bx/wlgAUtpQaYAMK3ujWMyomfMKU4Pg88QwxH7OfiyDIEiLMJjwZYRl
mjkhqdBZXbhLuC/myK+hybxtCdeNVpYwLhvV1SQrLSzRQd3RfZfiG5L5JAn+OxQmSpLK6Tu9hy0m
aEGjc6YdkX9U7adtFP6K4Y2umZA8Q0S+9AFbWRILbliB3IagY/jgYIhzdgShhL9gv0FYQUmwc47y
0tBPL10X+m1uHZLZm3pBQfnrsQJ3RgIbYgtgVPoi3lIXVphMFhZMalFFHbtjpdXnXq/A8Z6p3qiE
INIRVR14y0crAOioR6YYGpCXy5clVto4kKzwbBsDjbNzxvDc3ulE6hicY9nGtQ4t3pCKRhKRgUHD
eILZ2xq+YKrXkL3dl+H7th98PSdpmotqwiBro+rs4AkaXnu10fCusOw498eBoAmVjHmgtMXbOCc9
4mKUC+Lf1w92eTZTt1k9mJuF5L1e4mzuIj+3b5Lw2Qm9MXkoi/Oknrbt46R/VRnRDjdinDEWml4u
wRw51PO0xpcisX0syausGV6Sz55pQdu0QDiaIGeYPYaO6Fb3dWVVdK8j14YqqClrbJ/DgusOqMpx
P+5if3C+61oQ9qdRf+tlb9tELhDS7Mi4oT//S+EiDkGa0Ja4oVb9t8n8HjbHqH9p1NMiok786o2w
6BOIPbYwg2oZ2YibgdJ8s1IcTCKN8K8XfMhTY8ycJtiga8WO6rX6sJRdZ+IuNV0t3Z1Z7CXy2kSH
eryq1KuoFSQQeQu3hmP8sETXS9/0gMuq2Zvl4zI3+zB+k6ZDl4jYg7lYDg4P6C5aCvq8L91wWDAW
g3iCI19+6ezkoBvLfak1gQTC4koTjV9/DU8qWAtAI4/RNBX/T3/NaocZUpdEJT0PxzF3LWs32s9h
9cfnFMXQcbCjrgfmDuYEKZPBnssRuq99+cuYH+rkTGaMrAtShzyfMy3k7iwLtbkvklmKAqEzzaIo
yr0ZQrB+vN/ePdxghKMDL7t/4x+zVL1cVwVEsCvI8/pmBZm6j0i/1ZJjjg7eVJRr5XkB9uhvMCYY
IbdL+j7DgWiDbyROj4Z1bxiVa8lHcIRu28VzAQv5IkqkiEeDxXyebrTBgU2wcDUUvrNmTwWCDJDH
/AUKxnSgloCbJM6qS0cjTQlWXRlqOI50PzuQO3YeJEvUuv31GoHzYgXCrJpdjxIiLUAWbM7y2MYf
i3KSMaCxbQv346Ckj1sxUsZQyLy0paiq1kpjwNipcZXLknRAVgEqBdH0ZmFKXY3CXLCFuIhgm5cR
7mQZ1HOXiMQghSGHOJvC/Ce9SLSWV0tHaQThdLnfNo67hr+h0H5yCTXooLlMyhLuMB/a9FiPlesY
uLwKYLhet4JhwpwZGnXfj4AJs8AcvvfkoYpfti3hLhrqJCAvQyHhy7yMkxAdTMV55anq/ZDsOuMk
O6FbJp4ZC0ID1xgEHxksr4gOOv33VRQlOshHNbC+e2Mb76pZ85Is/zZBCHnbIO6nWcHQf1/BZPlo
m1A7q7y0RyNiglm+YFZMtyv/IpTiDfbbHLqwK5zYtDJVSYHTQJlT6+2XYon+5vOvIJidiuRxVKDg
AoaY6MHAkKtzu4j4Dfmf/9MKZs+0utPXBnXkVkl3BONK6b5GdxrRS3cQJg6ou15mXRB5Pu1hHzCN
k41trQOsB3uia4wtcqrLXjLezN72OysPhkVHO3OfoM1xOKSL89+tJ3trMK0kHOoI+Aivvfo06Puw
FWX8BV5uqJduoWZDnNoVMLLG8S2CkWUQ74q40gQ+zk4j1mY5gsQIIErkO10w2DtDPVmi1BXXNzDA
gR475HqgDXlpiibPhCgTUMbqIyzceg6G7B69xp6Fyb3tTcvJ2cI1VliMqxNljCdrAJa6V3b9Kb4p
b8pnVLkO1uLq7oTLw11/sP741U5B0U+PxcIBxR5RRLdaPHIqhFf5SauDLP9liSI4/d1fXH4FQS9k
qyiRRFmn2SHsMosXu3iflB+p4w32oz2qrqwL/JuTCbs0iAmxIYQSlayGQVXpKmDN+l5cNdBBlfax
7+y1n9vfjO8en6vHBFprwHDvqOM13YBqRIt7n0yTh/v3aLyXxss21tcGdDz91p+K8cW0m1qjJQCT
50MeyF78onsYfLwZTs0hPTrPkusEQ9CdpL22bx5iH33Q279A9CEZB22jaJDrEktLGjCVld4wvaLd
Htpt39XqelAFOVZuFFm5DROW0f6XNpEONLXQ3zGzHbtoftrNjXLctkrkMezYqqVFFRoKsa5dFDTh
k1H4FjqRluQw9X5pHsoYZyg5hLJonpoasLEv2AnWRZmIUZnADZv0ZXCSozM9GSHFBHONk3gKyjV1
I7iBCL6hxsTmMlxaEqUA7cdml6v3VT2CCHKvtt9HyKPm48f24go+ItsKIi9pnco0vBQ9QaNEDl6y
6iGTLIFVoqVkQowKQd5lyAEjlx9QOau6k9WHyD4eyOjNYNEQvR9EZjFBJsoqIk0a8ML52upuyvJJ
rR+3V47+5C3vYELLUGdV7VCIZXyc5ndt/ps01iqcfOkKtsPITAYA2FP3sszSAwTu3Uoh9xE6umbT
uIqLW8hN+EluinbcFyq3y0j27+zv6kRobLWWkxjQoIF40fL+nGTRFRiETpkenxpH9hZM1ZQKqB8n
WXA+8P0ft3wLzyMUX+n9bAVdhH3eax0Oo0TSvUz+kBOyJ/myUxaIKjXJ9VKagpwQ11dwgbDBlIJH
J1tG15ZUn7KE7jhjDMx6DAqovY5C4g7uUbSCYTa23tuNk4BVEcnBYZfbtteM8e0Qq36u/SJOK1hG
TosSDqNV5ZVZRxMvv1jPkXEN3yTixm/5vXmsr5tDBEK+I06gUzK5yvfkKKrYc7/fCpcx02w6bZAJ
cJUORFh56jn9viv9Rl5ctXxNRcTW/FX9LDAzL3jdSJZWlVBgDssXCf289mtb+ku700RnK+86SzPy
mO8yLeOLnLphtka/oPnKi2P5OEnOFTb/fdKY1wMhfz65QRPYn1jMOa5Aw62UC+yBCdJPJPLH8r5f
DsjqBI7kghTDnVpbcHXgreMakgbw1bbT86iqsxjmtdk/uX0l9f9M3XNKQo9genM7cPI8hD6uFTRn
U+FcxjObfuimrKeBM91Z4EeL31T7HM4lZAF8OxLR2vGrASs4xiHz0tKqvgVcjRuRpR8zorqSfW+j
y2hxzlAYqfJfvWkKjOS6ywqV9UuSdRYk//AJ0dEELRqQOaZoWDHVw/Zi8oLXejGZg1UrrSTtkMfy
yvEtlT2Z3KWz4J7HO+hofh4jvSgbfqGSQpGoj8wa8bG0y5uhCh9wXxAcOCII5iwtSqmyy67B9aAK
z6jsBHUreihyF0pHYQaCZNCEZhNvSCrVcWEjUGhG6irkewt9q0REJsS75mBE6D8gXyaTkAiL7XZC
8LPm+W3pnmKHHGMkfKf3VnpMYuUeMjDetgNwlw4NoSjqQiYaamGXG7dAS4Udtvg66fzWOHe6SB6P
68irv898mkkuQOxKL4ixaR5sJ74lKToGolIKwvlvch82yrnoUUAvIoQ5Lm0xyRCPsQJbUPnN3MiS
cjfuu1NNRPUzvjP8BmJVgHprytTUAJBc4UlRvTolBO9FUZy/cp8gTJyTcW+yYrx00YE/YETDtRMQ
MT7HRLA9OY2VOC0MJMsxdW9BR4nBQcVbtQe0I3vzvUHc8N6fPsqTCYbfXX4sXqP9dCr2s58ewZp9
EnUAc2P5CpsJroXUdrOtwcaZTtNEGfFIDkpsY4q9xZkgQpIdRryWtl2ec1ZBQYYquoM1AUMwTGzN
CiMhmG9DxzXEhAdfH+7Re9iUvuS8bAPxXp7oYNexvBBJ1L60/KZzUZi56aAT0OgDfc73UrbswjRC
dWU5dPovNAXcGEigJbN5TgxRlwPPTrRLodcYmi4IK+x2WOSxGBP0DOl9DUKhTC0CZYQiTp+WnYdN
VPgyqSfB4nLiCQbSMB2ADgRMI7LNj2rRF3OooDiWhX3mOsv7ODsi9jBOIykIeaAvQKXtcUtl0+zD
YrRm3qNSZc76XT6gLQto3ZWt2MUJJMh4Xk/SHfJS1pWC+weo+pMfiZqhgcscUjeODHAmRoLnFm+x
MTFAaYJQClLZQnQ1q3I+abB7MD6M+jGNUj+tIqz6DIl4kdIaJ/7A/k8wJqj2KAPLlQmwKZrQuiRB
Dlg1G8OVyPy+7cKcEwlIqKTiZYN1ZvcKNMHM3mlxr2tA/42Bblz/sziWfGWWjvUcG7smcxS3ndpf
3VQ+bWPzrMSEqYb5MXQcYbNehvOChHaHlnUEQIsci6g/hwUScL1oPlcEw8QgUynmpQRptodu3UbN
XR0Kj6NoUJMTzC/WkW6b1f24K+a+nDpUCqXF9DALbKl+1WmQwg2214zvhp/fixq7wpkTJCopA40X
ze2NhVtjXew1qEdKdu6NIsoMnnMYhoU5XRnvGoWdaCDd0qjZBKP6th2gqKzGLtqip5eywPybrBc/
4yyd92UzgH6p6XPBu5u3pOhmtDF+h6Fqh52N76Y0LvpJQjsoxITdZGm6O6Nraz82IF+9LFMvwOMt
LUaeoWuCbYBXHBNOly4cIj2FtXWOmZ3+xWlPfXhQouu4E9zJeG8OTKD+hmK1+JYy18HZhfimT0bo
KsbgzSX5ZnSml6rha9o3R7S9fsyVepxB2bbtQV/1K0DYud52zPG4pM4SRfTpYdzmN9ltt3PcOLgr
dlPnLpGLntf0rn0frpvaNf6YYJCBZnZJMZi1GdPimTHfKaqnDvdd+6Cm5xwJcRHfCOfqcWEms1Oy
oVaWqQUW1FvORW+CExqEVEMbgJTuLhmcfaUOgu/Kg1x/VjagQZF5QOcYIk2e3A1gk40M5VYqGy8d
MH+4gNl2MKS77c/J2yXYIRilN8Di+oXFwU5quxppu0WP/0zZk8JnJU79WcRiwrVthcNEUVTx2yHR
gGOHo39d+GWBeff6Tkp3tiqIcVwonAroArdxZ2Xz6pbUp71mIGCXVeZFcb6PLLfu/K5RDoZ+ZYtG
Eblw9F6MNcRJyLaCh0YFAlZaIuzlKD7Ui6l4Uo1urzkv5xsndxQ/i8PrKhv/nNYBU/BUmspEyEEB
jwakVSzXakxAxjMux1V+ixDoKtlBrvfb7sE1boVB/32FkaSFFsojMKbEeu+G9CqMYw8vwkdcoI8Y
UnQ1yfL/HNJywEShoBxpYHT6EnLIx9peaLfyqDxJkudE363l2I5POcqFwmQR74hagzERpezVkFhI
RaOem3hk+KknCfrXKR3Njwx5zXC8io0/7iwHEw2yBOg2QV4RA2uX9lUkHuSEQkrKspuU7rR08a4f
zd32MnImp4EDzWIMGWEhbTbvvGAgra3pJVAde9fUHqMYRdcdmTEO4avRB0pcyExJtm/kolk83qKC
cp42jmI7GOxsbiInGDqpsNdlVEMlOw7y+Fm2XnrzFFkPBWThyuRp21heFAMjMTgJHFywHbb3HEwF
UdJKWFOFqI89yC76XA0IhgybQhKdf5ziBbb6byy2g8OeCFqfUqyrnv4kc+HlYVh4aNB7bqI4iIvy
qHZT7cqVc2vL0cu2nbw7hq1huBH94TZt/bz0HRTRhraXcfBDORaR9MHBlQrNctAyjbyiEnT3iMCY
vbEsmNJMFIAN2ocT7dUu87Pkta6DCeOM23bRP8UUu7Cmn3Yxh22ztCB1oT2Zg/KiZj/AYfQXfx9l
enQCY1AMs0GX6xbJXWRXDv5+6+SPChne1VxEw801ARzPeM3jrgvi6EuISm40p0TRzhtTPwMTrFyJ
BKw41DfY0Z8QX0SWKjmXsxSXd+u2jL3qPB3T/XxXf9N35qPp/qj+UYIwKIM2sPfS6IoYeek3+PKN
0FKMvDrIhHD/vDRwCbthTJAL9iwZVP+QxGwdvxBNDfLOG9q3/H8gzDWhGTLNbmgZRHOea+uYZ74K
MXdsBC+fbvOPv/CKFRizm8opnGsD+k7QcZFcBTk6XXSJ5K6ZBU4cCBNjIIId6kChJbbUBtnNOUL/
Heh+Yi/KnpWkFfg3HweECwgKMk2mX36bfGyxWWmXnG2TcS/jhROkGLzwFaUVZce4Xwh85joCLS6N
7DNHksFZ3hoIf47cBJ15SmIoivwyqtSViyctfPjzT0TpvjDugIaPL9xCzkKIVlhw+Wp+7ZDklERJ
MN7KfQJ80Qya68XOMxsA5vjDghG1dSKiI0OEwXwdgip3WyTAmM2dk9xrxg0u2tvrxDsA12Yw+6aS
exlVKECMw5kknt4eq97XW0GYFhnCbBijwGO714DSaC2kY1PoumDcr2uCbWN4B8/qhcm+3C1JdSBi
R/dlvetslzjPKZqLU/OjcP7ZRuIa9JlCsuiyrq+3Tj/jag2kKgQnSh16ubnPWsGFj5uOXNtD7V2h
1BiOnKsRyzbEy70B7sqxxrFNFN/U0+dB6XzidPhwM2q/YAVaoINRlPEuy5Kbpp5EP0a0uMyNPpOz
ttDp870/SbfO43wPaRk31V3Fcp29fAwPs18EybP9agtclJu1WC8Dc0LOutGqc4LFnmxoA2FGN17K
XVYj2QWhyUnXXQSvPfghfJL/RQvixWOe6VUneOP2Om0WjeLraXqvQZg4BiBgm0Fxojxu+9T/Y6eN
vJeKFyGC1uXnbuqunGva74gJrvCYzVq+Q87wG9TGj0k94bKW9YaXGslj6TgnuZ6r3fYP4ERoPJ7w
esIZjRk19kE62CHRSvRZQUWYYHd+jFDIHsENO+714ZSIghvPXMDpJtoWaG3yixQQRIkcM0H6wCbS
ja7gXmx0yHnFXidh8g80lDMxg1luXXnODtuWcrbvBTSzfTO96domg6W5cp1UQVa/FKEAgrNdAIHu
WI1mmDGUdPkxC7MCtT9tAEnq+6T3JT1IwGY8XHWaoEDAtUVVDMzWIFtps51yw5wqRmxhGQfzoM4n
Ur4ko+CVxLVlBcFc6DPJjNIwBkQRB0l/XYMSVJqCZTo4w3H7w9CFZ+6KGOz7NIZZtaUZnSmt8GG6
dJfHp7l6myKMVrxvo9CN9AUFI1Z0gNo0FPYlneXS0IKKHode5irQe/CKH1rQn1U3FIUuenyySGhQ
gMaUBb1alVVUSVGczkpCfft6PkUP800MwkHpGB1zoPWiiivnKQHGs99oXxpSS6eSiSSjRnYm++Rc
nckuvrbP8i7aL3tj3+xFA/VcQIztOzKlqvzSvGClRUMWC+Y5BmjvUX/sRsE24nk3PtB/EL50LqRq
7ExKDwRZuhums90ec6H2LfcjrTCYa5YtLdYYDsCY7xd/vsnAB/KzCeZd+ErepN1fvPdU8N6BQAnB
jzIOXQYGsP2pw0JL01EuT2iSdDIP13ARsz5vI61Q2Ey/VfWaXI14QPT6t073cvWqSF67Zb+9kXgn
xhqFWTk9zKEbHMOWxIECku6W01WW7KTk1dFuiuV+G4znCpSlA5luzOUa7F6ye9BkgLoIXeRzoyLn
Bo3JcalIYGGg9c/vq1QowFEshfLFsvQwlaYsimYjDJUphFT3c/LWizqPeR/IdujUGKbpNQzcXrpB
NY2D3hYD+lfIz0bz7WIXt5gxFpG18FoFQBf0G4d1hAjzw+qItjZwBQbKLgraxEVS7c4IgyyQzpWo
7Yf3kdZwjEdUaZwbDcgrPblFK3wF0lXaJu7/uSesQeiGXt2LnQ5CqnFDz6PxsR4PWfuQRIKDSGQH
82KRyiyyY3Q5e4oBA8rdrBLM6QvcjBc+cdVD6xccGn3FzGJJPR72uPXRcvvot0t3Ncui1iXeDkWR
HekraOZBMJ1xM8MmQ66CSdwjtYbHyuSVc7lXkblNSudeJ++2JlJD4V0WQBlN557ARgH298uP0+Gh
N0Y0pVBD47gbaqiuPhhZBB0iyY0NAeGGCIzxhFpDa1um0BdfEZRgFJynU7sku1kJemu37XR0pdij
fG0X4xG0FdCGAivuWdONDLrtVi3dMAny3G/DDpMtdxKenNuQXCdcLSX1n5WfN2M6zEOH9x/6bk9p
4XzrwL2h6UTU98JzEvgIilAG6ujoYbrEGRY8xSMJh8WE3mg1famtFwet5tZRicF3L3hI8tfxNxib
jCy7fC4tFWBVRA5jVmBWvz84XXiM9cKVrOWXak49hBpk0XQhN+J+WskymBA5Gc2ETrCUhg01++cp
Ut0lhvK3qL72VXECxLar9fxXfnT13foQQXegJo5q9YMoeuPKrYGzZD5b1RTksuYnMrmd7O8yJBdL
+xlXtn3Sqm5njrdq9RRNOkqqMVThhr8JnJR9H6zCyMN9acrUpEyrLOzNyYwObYt7Qdz9Uy+N4FrA
3ZWoM9gGOpbgTkwIUFo02kPOD7kx+akNHzvttin2y89ofv2L/aHiyqtQWv8vjAyjUw9SvSB+pgnE
3ZD+cCxMrotalbjWrC4DjDV11uak1oEim+k9fouXZslDCM6zPCtPnSK6e/BP7BUeE9OWclkQynC6
IYkDYWL550Leyin35F7foep5vSjzUyg/W23jmVkteLFwN8kKnIly6SQNGeR+EFDl7Mo2HnM5fEzJ
srOwsn/+8aj47L+EQjLYQS6DTpRTjfISSGV9zq2gqc/ECrYhuCkGlPbgiZRyGoTGlxhxhbKHNck4
/eyPfn6KiOVOGPMi+k0Ph5kgv5M82uDb3IblHetrVOpQq+2PB+7sWASoaCMoO9kzMR2xjcD5SjAI
KSK0h8uostODY4VQo30BHwkbTJ/U51TD4yvWovd+MtCuBKWubTCO/6PhUldQjFDwbmEP9HE2F7Nr
4f+S8hM8CL45p0epmH0bSsla8rENxjnyLsAY57emCFrZI8Dy7NRPDQ4hdxwF9Unu6q0MYnw8q5ZF
UwakZhY0eS3qs5o9pJhlJyJlPc5Jd2ELc3xDwFVuK/znxer0DKqAndWh38ip/cZ2rudee47GIjCF
/d2iJWScw1xUZxjphJWEIq+JhpK8BJ37cfs7cXz8wjZmZ9l2HylVA9si0KDkdu2OnagvTmQHs416
NGxNWQQ7kkm7wmwOposcGJIJ4hDn8nNhCf331V4ihYP7CJ2NAKeZ2Z3tbjc1Kt1PrtHlXvnzb9YN
bLXgXcT9mH32dbmSG06L4A66Wl9rr+pYlHP6t5bPXFRh0G8I9sWXVVJbTBIgjJ12wBgrhE8nt7iS
nm/k2/F7dEbf8hP6b66rfRikjZu+5/+koh/BO8QufgRzaBptY9MREGSGiNuPUGo6T9Aaw6ATpFfA
SNArHkqzpgiWH6o+TWeiB3EGqVNKoGa14bbafZ5/r6bzQCY3mgRBhL8BPqGYIKJNcdrWNO1qmpU7
zntbEj3d+eHjE4EJH6UESofWoQh4adgjFHSDMdnnKdr7Ksi+7KE+vu2botVjAkeMMua05ACE0AWm
WpflLh5Tr4/9UXvbRuJv7U/TmOgxFk7e5DKQIPoy98jqKW6hiLKhnH6bCxdk4ketF23Xx7hgyDO6
o30zfm2Ktw4ztIP8ViT+rLqDiDVO5BRMLMHoJCYYdNilKS99+CZMVYrWjbkzKfUAXaMJf79zyA9p
Hg/genztKmO3/Xl496b10tlM2aszKzIs1LmrSMdQ4g4scW0EFl6QeZNrs/AL9WSIKP141c4LUCZk
xI055b2JQAxHt49xIFeuciiu4iPih6569a30hBhSdP62sdzbAKjKwZ5voNmbHcCzUtx8QhWw9hj5
cS4fNSQqLOnDwtDQNhLXO34jfcllN0os530PpLnBxGVTulX7N/tqhcAsYWlZfS/Ts6wB57o1fBjR
DuqW21Zwz8sVBhtj7bpNGg2+YWTfTedxiW7QmjBl4M3X0EEuAOOGJCpYZGHKAZpYTEhSpNGqMfqO
PazeawqqNbY/tec+vq2k/bZZ3K21QmJCkuwkfZ/qNFq0D7LhG3LgiNQE+R6+wmAikhapcbmMsAZy
1e44BJLWBYUaKFXn1opXNqObY1hNQ7vlS5p/Lwdv7AU7m++Cn+vJBCgQuOJu3cHKtvxpah+Ye9le
Re6ZtbKQCVBL5ixhPlELi5dofIAAeCvdhT02rp+3UI+rRCMNAgdxmEhlLEWoFwQGRSCytGQvXLwx
Am8i8QZRKUoExWwuyIurS69QX0TiSKLf61s8fxvSkyEqq4mQmC2mYY5utFqKNEpolL6KJeIprWtO
H5OouYIb/UAZj35pMAgjAXh5+62XGRTgtDwg269SBzk7870z7lpROzh3d61g2N2lxlkb0UzNYv3A
1Nowns1QkFfkuvYKgtlcnT0ovUVfjqP9SLp/Zv247doiE5itYyS1CeJ2rJRaQEAqjXy532t/rJQO
LTyUO39/Dmb/zHptjwNdJ3UwIfyZg5Rjr0Xf/itL2NM9b5qkQ54A71KcQ4kaLJLhWrGIw1KwXmza
oBm0RG9pGkuxnon+Fkf7TETA928i9ctT53O5bGajQLOyzlJqiaW4zgEEs8btm3oHXac75ab2k1eQ
mfpZ5+p+e36OOreo3fpKEoRU7mZd/QbmIVDb6EC26Z0P5BueMbzEEGdvynManxVMGm9/OW54XWHR
PbB6q0qxSlKrBlZU/QihYrrU2YucaH4/ykHnOH5d5zvDzL9vowqXmQkSJCwLBccjrp075axg0Nhd
dtDm+ieHtLBvHpd9eQ6vmqB4kXf30Xt7etnG5944VlYzwaPrFDNb6Js5Gt/06lmCGMTQmLtMUVBg
Mm23SNNYsND0T245FhNMSjKEo00vOV0FASWo0ocBuAldSTS5JdokTFCxzKJRJmqaOh9tCFOOr0JJ
FxEEE1K6ZtFlnPnwT2dnTQ9F9i4cbVAFe4A9hWcQAZbOAjOSM4Tb98pD7KJN7g6X0Gbxo2tjXyhe
9aruwofk1XyV3fGg3vSe4z9r+9zPRVkAgcVs+aEubGnuo38/3lPW3zntgx4LDhs+BCZGaJkTbwfG
P7pMG2uZ7oh56V2SHNLwGRO+227PX9RPDMY3elMNJ8UGRpzNz3HeufGk79IpdKuq/F7oor4U7i5D
QwroHEHzj/zUZWypGyjj5RouHRbGmMCS6Tr9bmhiv65OJDnKoho+P0OEwrdOJaAdkx0zys2izad8
Rqb3oX1BhzZcJD5jsM9w8zv9phUV5bg7egXHHBVNiPnT2YJ5sfxdn092fSSll9vH7W/Go7eCjtin
VcxpAD6Mwh5LWCUd7Ps5kK/jk1b62Wv11rjKMdknp/TO8MJgG5brjitU5lww0gxdJgVQO+2MfkZ5
eiWSwDIaJr5EREwNKigAgDyefYmNTaaaeYSiRobxZPmgpEELjmB18ttor1uTu6Svf2HTCpCJ+k2v
SqkmwabMntWziSuxF/YGmnHkWUTWxV2+FRSzmxe7SpNpQT9g76T3S0G8OLKuskkw5831wBUKs59V
bN026oFiZntbg/7CXS7fGKJBGB4bLBp4Pz8UG+9NKNBMDm1uXCIfE+uZ3LgmuamrYCpfIA1px1cY
q4vDq6F9mBPQDu2cv3pLW3QGE5xklBv7MpSMOoixR5MWwFCZ0qazMb+ZoujI9ccVBrOaGloVdAM1
CPpeJ5qf5+9W96NbAiX8WetBLaIk4H68FRyzqq0UdXITwiRd/2bMH4r6ZDpXwsQb9w0DRUCwj+ko
ubGswfacGWVBv107T95Qv5NQ4INcT18BMKs26kSPKwsATbdP8xMo/oSihrxzBOkhcB7TowuV+cuP
D/YBidgRAq02l8VDRbqTY6AfZ+kT49RhjO4mkiFapOptftgOGLxPBPoWGz2C4PaAhPolsDoVk+EU
EwKG+WBZ9+hCnNSrVJRB4a2gBm0QDXQs6Odle2WgQilVNdHo9lL9EJx7kbFAHl7bbxvD8QT0OWI4
G4UcpL0sZhVbKANIsW1knozpd9CnhbILXs+/EIa5QGHOjcGprak3gQKml7uqAnd5ne0gv/PYolRj
olazbRRn7dAPooEOirK2QQ7i8guBYTnT7cnKPKsnQdm0H1o3eaYkC0ozXBgNiXaNsrt8UWGyIHIA
zhw784ak+lYMGJtRmjtHyG/F+0RQfsRQI5wNPsf4mxWbuaETKfNCuzACu06TB9kk35Y0SoJY6895
WN2kiflaotnXHRbzOoxyzZW7pXansHaOaWuIeN5oYGUOaTrcq+E3WYaJ2eHLBc6NSomXmuSYvCXu
CImNdLkxOk9JT7nztP0tObsNTGhoQKBMiTJELy6hCgyikzZNcg8TMhii6KPQCwuc0cqchjipW6kT
1cN4641u3P+VxYBUHBOClTCXGk1pc68fpsGVE7Pdd1XZCsYpeDQlpoFBaWw9MAngw14aJi9t2JQz
Sr8V2avyaWgC4lwXkpfX+yjzkXDYN/LJrBq31T9COyD6d9Icw/4uFnEF8wjULn4Js8RpEsVRMvW5
l7609CHVvNd+DVHYX/0+RQbySM7GHQnsoD+YNyJyRZ4nqWjfoj2cEMpj+ZmGQQXvBvUk2tk/OuXi
Fp2puBbeqx60T4lLl3/bo7iQlMsRrD/Yuf8+GFbJDTJZUV0oee5N087pT1Dqxv/eZkP1KtFYF6/A
Zf7LG/kfLOY1oMfmkJg6sGZQ8ufkUAyJ28aevNx0i69p9zMYjhop2DZQ5e2ZNSoT/8wwSsp2ysCY
lKeUe2+ykmtVKdu3MLTn/yHty5YkxZlmnwgzdtCtWHKpzNrXucG6ehGr2BHw9L9TZufrTBJLrOvY
3E3PdKREKBSK8HA/2k2k3SmBafwORG8XPmvamtPUlIMdk5XuQQwpR1NWVaClLfXyjihd1Tl1VQN9
UWitwp1UIsrPsGamJyKGK6rBhFVPU1UrtkESsZeQ60PqllKDuZCgM1aaT0urg8dMDMmWgfmx2QPS
KIGqMWy4qxRPsOktpLYj9krGFTOT189jHLSnwSNngCkC/Ezn55OItBwUcKtDSl3ZVL3i23XoDYG2
8rEWXQTCVZiEA4RxehCf22GG2dWiwp0oBpAmeJkIjT9SV7UJHQI1DnwStYEHhsvmMUUItJyOo7BL
WZKFax3KLzjXfMmajFsTeGoQf8xBI+MQd4bWQlpE80E+HewUF9x7tPd+Ki4DqL99YJ62twYqpVS1
abyPd9BY97ItONV2/c3g8U1LW+9JPZRP3PnGXDdmx//34+ZwE03JhSRNuiejAbFx7aklO/zIUN8I
68i7Fbz30sc/NTbzMcEQsKRpJ0AgoqpUSJX8WwHvy2MrRenH9eN6cd8AwoskHDEQklUYFJs5mgLB
gihjORxA1t6soX6okbn8uwnVUACDlEE7hELIuY/JvWh7kgzIu4rWdEDM0zgSWxu+Xmo7nn2hWbAr
stEys+kLmQ9V6Ck3qme7HXAdFGMNPr8NPNn9c31da59pFuiGSEryMpkclj02+q5QNkGysnVLpBZn
q5rd07qRm0UtYMN6eo+8cde5yX8YC7o7KM79uL0PaBZS/RD5msf866tb3dBZaDBGUtWlCtPtH+t5
fO/uPsFZvgHL9/4+2/ROUnwjb8ZFNUnWghDPmt+MaqFhPLrFZZwaf3p+r7Y3q6LOi18MZQMZw8fg
NZpzQrUkjyNRIZmVjWGTCJkCLYF27Rq8eIlcCMxFhIBTZZqOtWeeoaZtorZfnhHldBj0T8Z/Zm16
UGuEqCH9VSmWo+ixY2TJdoRuKkui+5WvN5m4iKYnSfLs6yWp3CiVNjknlOk8qKe+yUQSvkEw61ym
sbQJDP1JruyUynJ00xuR9GHF6WOmtKYHekppxZGXrk1QbmJLcKuZeBnNYoDNRaJNiXSs/W4UTwB4
WI5bcw1JsWZmFgSCNi6FUsBMkt8GsVsExzbGF1gjqVr+wFAGBxDJRBo3v55bkSZRXSaZwxIr9juI
6cQkPsTD8Ezat5CnxyptnVKO3lpT8nk67gz1feUDL1QgTO3kJ0x/fpJIKkocskzHT7CYGz7bBY1D
mv4ZvNK7UyX6Jlz2pAy03pFdJ2i8ckMtZbGTaOhEImfZGO07N96xOut0A5llo0NI7xXORvt8U0W/
sjUY8+IyTyzNAqCmQguumHLYqjFckryHYUuTXqYhil9RK3ZFIFa6Hhc3Imjx8eSDHCqU2zCwNlub
xIau0qb8FZWRnmZJP7hVq3+jfYPSCmId8Ppghr04EEOkN7LMsYNo4SYvPXoD8uiu+MgCOBBKofI0
om+D7WA+CYOpEUsvJWR3MgN/6b4fXlvbr8aDDfp1CPgplmutUdIsjQWd2ZyO6IlfsiiARCWBTRWK
tXniKgg1xY9Ou9UCv1Td0bwLS2dAJJLeS9VJwb6Wy26T7cx8R/K1Wszi/Qkqnol/F+94cLSf/xrC
66l6O+W3+Q0j1NB/B/0DpJ+kgAr1yQxAyukpECKt7ozkBj2MAIQq5b5tvUJ8pJGXxyu36lKA0jEM
YhLIG5IL7mXS56ijpHg+GPLvsX4vTAvk3TaolVanLhctYbZXxzikZl7w/1okYGFlwlLtpW6+1TdI
H3ywLR46QEK3hv8uqOJbdxEltxKtNy1oVWjufIQeyKQcm/Y3ipfs+K0N/Qu6bd4HJBnd67gJ6EPh
BsfQe73uq0tXswFP1YmOrtxFktgmdd0bukD6hjcfPGeM7u01GqBlG+A4UzS8i/HiOXeGOrLzFnPc
mcMHY2sZ5dHKla2k1CvBcaFobyKGTIUV1FARTM7NiCTNWUpQWxE1JxEdhSLfdeAS31dymbla1cgP
Xau2+2xoZNMZspC/Xd/L5VedZWGNk5LJRdEOF61UoUyGR+oWAjQt7T970zUqH3P+nGorqcbSrkIw
GIJBYDOGRsXszlXiprWCpMPTSPhE+49nVJbWpnOWboFTG7MtTYCiLsNxOjbMHS2aqFs1BQ157oMf
x1yb+lhCgqA18XdFszsHjWMexgwriiq8MGGupCCX/XjPNxlloE3INxaEY1MHFeXD6OyNX8N2TXZt
6RKyQFsKKkhQLKHKee5DLYjnUSPET6hGHIZWjWncxitusvjhTmxMEeQ0UmdSj0scNgIbw5FQIld2
ah1+Wlm9VvS6sGRPtCBwSBldH5y72YaGsqSbXdRxZwysTaQwR7UyN6lH/7rfX5jBqQNDDBweID8N
/5wvCMLV0Wi2OHhSuWPdhxxssrWwuuSIpyZmWVdZaAOK5DBR4uElBYfR9CKAPzoZ8zs2ZBC8b6zo
pEw7i1hamWi1XU3mOtXRM3IMe8MbovHxupnFVZ2YmR3htgT8uClxvED1DwUnq6ool97M+plIu2J1
XnH62+ZPk9Pa8+wwqyxSR13AGioNTfo+MouG2Qty57B4a2wvz2Vq/5bLHfQd6PV1Tg4wt3x6qmYO
gp6xJTGOSyZ9rvNbs7nrx6Mc30VP180sbeepmZmTZLYoMRKHBQbJE6t1muZOrbvQtx71DbLmlUUt
XTcgP9Amnh8D5K6zY6x3PVdZh9HZ6j1D4zuk6ke8Dx4HRr8BwAA5qIzip4q8Avy15+erMhoT8qGw
JBs3drxJ1QfzG0z/pya+braTmKQOWlWKcvpC4m0Uv9TaVSonWxvdXoyufxdyUWqI1ERrBRbSyLmj
tjUF09l1F1gKRZiDAf+NOYmXfGHJTtZhJAV6C4aCVEM7GKCIyDCas9Y9XfrwX81TGcVo1Exn54j0
CLQ18Croo6OBsBlBoZDhdaQWjPbFpuGJG4uVeLSYWZzanEVykyeKiaIxQiyD7C4/NKwC/cWNnPli
cGp2C+kHAPyv7+XCqZ3uD8wAazJ02+cld6lhcYUBRrwoMCLWTXy+2e94ABin+tTWCM2+OnqzEAFj
eNPjCjFAaDbzcWgusDaqAvRMHN3pnoROs4wOGGR4jW6aneZn+9HhjySloKor78mObFpOiWvS2NNr
Z+2dvVSEO/055gz5b+YB2KckrJ0f7I3p8GfmJcdgS6VjeKPtoyf58fperxqc3ThMgDI9j7H+yKSY
T6K2yx6arQVT/WvgpLti82vF4uSmV3bcVM+jyiiyQOsSWBTAgVOJJk6/j/37EdV+DrHnZOVkLj0J
z7Z0dmzCVghMw8MeSO8P2mHsHEITmlN+pzvyj/yW0Tezcm/xiTFIXyOcrmQpq1s8O0M8rHKzzr9+
QH2sVR8+Zvo/2f4NbY3AQu+cQoJnZU5wwa/BzoZaFZj4CULSvI9vsLTlVgdekNYAOhCMHKbd0SHx
Osv0G+OXDWZ3YbwXKBkRFuI96qNgTxPyR4vHY4YqZltv9f5ArKdG3pn2I2u5J1Wpa4HpdG326vK8
Tz+V2KgFW0h+57FTjshQjBl+alp7kXhUsg+ULzoZr/T+93Xfm3b6zPUgzGNCvQ0ZtgyGxnkRpibQ
k6lDM3XaPMdbYtQbmqRjsRI0L+6CyQoxpuYRbs6L+AWOr8LkEZAaoPYa93Vev/REhao9N1/+fTmW
aqpQwNMAppmXnTutCSA/gqahHLIfGSq6o8qc6yYuUhusZWJQRuMagB1lDgnmjaSlqPuhNVV8DNpT
M0IKC20BxiiPXg3zGzuHoj/KJRgkV605GZrGiyEZjQqdo6h6NRR2sMPqlbA1KvcpQzp3A7zTp1Yr
IFUwNWcUTOpeGhMra5w+9WPJ5cF9UruCrBzBNSuzyGobvR72KW9QM94aw5+G3MfcZWRcuS3XzMzC
qV1YfFCUtHGgwNLs5Dr6KXW8fAMn/28FgJmVL7RmbRZMs7SxCWJ3g1T3jzl4JHo263261ou6PKf4
QMjXkAIAqoJH8fkVYVi1TcIhbpyUhZB9Kkzm6kO05m2LazmxMv35Sc4W9QQjdmnSgETOdrPW3qiT
fIE0dWn8fz1F03qQYphwbUhBzN4heZpF4OaAJZQmUWZ2pNYJsh8NXIPcgWpw5ca7PLPn1mbPkVFv
QxCWwyP6qrnRgq6mZVFHtOiUxgdMZaCmAA9TRsha1WZ5Q/8uc5ZLYdLU0gjDMqvhqcgUyEkSyke8
G7SVqHSRCUNPA/Asgqc/dCvBA3j+5XSraxse4WhxO6BmY+ENGdFBlbwE9xmwTm5mE0doawS7SxsL
5MSkJPcVFWfOX0Y6S5QKzt/0kLIBO9oTU3Ys+wyLAXpI1soiL3Pvr1X+NTfLG6ALpnZyB3Og3fES
49bCiF4ubwPt3hAvUeRnrYOc/9899XSJs5PXFehepClssuZLv5dXyHzB0M482Xqw195ll+MSX0sE
sA/IWsVERD7/kH0PNlvbgMAiiV4MGb3LTS3tEs5orB0UFbcOACG2a+G6ub7MSxTazPD87IsyMKUC
hruAH+Tqv9j+kRcvpVQ7EJ0EHg7nQ5N2QwNSD7PYECSIudFuukzb1CGGSDBFEhSxK3PNN4ELuf7j
pkXPryfAy/+3KTPvbsqacU2Cd4M4mKrBIzff437FxkXONa1fUSagmIGS47xPUlWVGVQDbICcs6ID
wfRUHYqOdmbaekPLb/H8XGvtXbaKZkZnganLrFHuGaalByt/iXuxscLWLbigUQQ9auBGO7Td4vKj
QIc6Nv5oyXjUlZdUxriw1bncGFxdGw9VwDfXN3zZDU92Yxa4ZJO1PRLOxtFAzlRLb2q77bpNOvyE
sBzlwmPF0cr2Xbu7bnfxQwPzCVUuYKDQtjr3fg7+8zDGnDxIu/jWsJqtaoPAjhdry7toC37tO+AP
iO6QWTJmcQszbBnanzjUXTU4QZcC1NR5DWraBgQLFF191sPc7azkYRjDFdtLN/lEzff/TM9imC6A
pidTDGvNbh+V5U4z1i6D5V38a2IWQ7hQk7ZI8PFI04PlSEcIgZiTrnwrZJwsZRYyhMllNR6wlBIl
EDfZoof2J9oCQnuotnzLbedefbIpERTPi+3w+B1X+bvImasUvGEiBRTZiRIMJ5HYS83aE0O2krMu
Xqwna5ydUCuoW6ueLlY72hmjb+ePBFdPcgDXeyVv2+Th/29V83PXEA2oZGxpqri1OJrmwex/XTex
4oDzgkocB4IUU3os5c+9dreaRC7+/XhOopcJcAZi6fkZ1modySqoRp2U3zXVU0m213//Ys6hA3WC
8iuo8eapjpl1uZXWiBGNnBxEYlJNiZ+M4tnUi21lpjddX39etzi50sX1c2Jx5gNlZsolUWHRHNCk
dwbpvpS2Rv4raFacbfHgnhiafX1BZJZgqBA0s/ZdCypRvcUw6BpOcHE1eO+DkBiN5gvkTiJGKda1
EgFI4HrL0n4H4YWchvK7PJROM8or32spBwYAbII9ofkF1vpzf9DbPAjyrJoWta31NxuyJsRv1hQF
Fr0CBJBIfaECpMxpJiVUk5htYuuYmbpVA8BPWuLurh2FbVFvolLuf8Mp/hqcz0KHTQ7YqIDBMt/Y
6m0FsaP8t2w/K+bKnbj4vU4MzV7NTLJL1pfTysAmYzbuAC635FNVHDKu4H6+NCTmjo66L9AH6FKi
fjLzv8waGBvCBikfp6GD8Ye96fS+OdBoG9GOJjvjKPzbeP9xH7jEad+f6pvWTW+MTelzii13UH9f
ORKXrWhc1Se/SZ/VfwtZVJVm1pDkvXuXPLbXts1N/pC+gdjuZryN36Ld6D0kMjXuyxsGXVIk5yuZ
4WW5cvoJ05gNRBKhQTfXkUiqAhQdpK2dAXXBvbbp3dCF4FDnNB5Gb+41qm7CFQTFZY12ZlM9PzVD
GoD7wIbNTzY6YNV7k++He/m9dD+gh+MODhTn3XCv32DXt8aKx11ON8+Mz9IjQbSYEN5hwfsJN5N7
weAkG8kRvrg3NnjGHtJbsIWt7fPkXhfud7LPs9SI4XkbFAnMok/olp5BwYadQLaj/nkon/U7m0qu
ebRc2VU35UqQ+hr3uWZ7FqWaoRTyoGG/MZvhj/TVuuv9z0eTtr7pKnv5Xr4jjrbR3YEmb0+tjwx9
jSh38TFw6mazdKrjTSXMAD8B5N8KXKzxHkfa+5LzdfS4n70XG2uveasj+ov7boHOCS1UDHnNs2Fg
IIaaddh3i4IvD3Ap4C1o9675IPvyISR4Ew+ARsWlk/kBWlwraeRSvqCdWJ9/9TrFeKIN64GqU73z
VDJ8w4IOwgMNrTNIb8+HnAopjeDOPWak09gB2tiJVzsaS1uoA1QFgAfkeS4YtxWeijiSYaLG/L9b
bhGkm094zs1P/lrQ32zHngca7lonfbXXNnDpgj21PfMbvVa0UQlgmyQduFMcxt0QpQNIPF6/8RZL
BMDhKbjEwWh6IUFkdlWVlBC9drSWjj8JrSeJ7x8M/SrjIaVG5UBB1sk/UCARdNisRqWl7OjU/MxR
IIoWZWY/7fFAjZ/9e3KMwW8KuhhMCVLbSX5oeGhkd79WVr30VrQwhwvpGw2o+fl8SNx0cVAKDdur
vFoptZPfpnXokudEfY0NN0z2nb6y0Yt33qnJWcJpRZoIMQ9cO1VEk4dui4G8O7Ax3hS7ZCsMakLL
+dZIcAGBEBpdydjDdHf4gt7N9aUvOLWBtzHGY1CjxXt1lnkEVZ2FfYmmem++5LlDsrtC36CmCB02
EOvf2WuZ6cIHRmV7micH6Au6aDN7qjrY3FTKygFKsNv0BAA3PYg7PISgNnN9aQtBBwJs0/g4Cm2G
MQdKpVERdboManU03X27GH6APWclm1pczYmJ2UfkUYdUGwS5oHQraZOPbiPuumFzfR0LZx+aIlNL
bRKLxgTneZpglm2sRQWMjBpKoSzxWiwHmlrBx3U7S6XXSY0HM1J4MygoPZ0bYkqm1VLbVFDd3vdI
D8H32+kgRqNMAqXLzk6PRfh03ebSN7JBGK9rQCIAkDBbG9PiIk66tnJqO/N5UOxSq1pxg6U6F5b1
14Z6vqzRCE2eJrCRFEDZgAxSq5ycF7TR/Kpxx4Gy0Q0bP2Qr48dLzjFpz8PJgV0hF1cS4UVEbGBF
tOE2CH5H/VPe/rm+fYuuAd59SLTgUAEcdb40uc8HPnRdBW6r55JgZFED12mMG/b1up3lpfy1MwvL
IY/QDm1gB3oTiXart7fKGvvj5bQJvpENbCMqwJjogWb4+VokK0r7QJ68L8sfxjiYBl3z12rUWsDI
dbYd2DhiXrvgh1wJdxXRPgjGaF0+suzx+mq/BP1miSJ+CogNVLRZcNPPtlXRoXivJH3ldGnPUloT
q34VecjurbQvfg4671XQpRVWRqFJl7hdze3bMAkx9tdKSekgoPEt/vJ8wyFZAAQN8pJDb9fCohUx
WU4j8DEzgunASCr6TZQ35aEIWfNimLJZ0VQUGNqSmRHd8143fjE7IW/NoKLP2Q/Wa0Qw/OOC/KN9
iIJEgQNXtFd7SCE0anyXt1PJKigGm6plF/lQKsn/iFDCo8m2VdljwNHfK7zEy7lUWnWvtq29xrj2
BTGf7R/BfLCOeQxoyYEc/fxTCqkZB7saKoebEpjCX7DFHmQv/JGM29pWqDaAMyeOPpnxRy6bJ5AC
0VCN33BhuJkBRApQp7z6L1EZ1WuB4WMF3bTuX5kloDU+tdNUlIenCbKZu6UAkMilgW+sNtGNADol
z/t9b71dd6WF6/XMynSAT7uto81bQ4YVUhfiFpQtVUhDG3hXKpvRuJN5nTwmUIpiFpAyEBK7v25+
8dxCTgXUGQDPXWRzGETImWzj3AIYckgV4J8lfggY+8Y1iE+NQbFJWh3jROerNHqWmUU8Vk7YWneF
3LkYsw4xhrLK07GQpxHMY6FuIQPKgGf6uaGxVERnZVO8I4PpkTZFd2owQaUA0M9TxZA0jixXHTVV
BDXtmntqy9nz9T1diLmTmtx0o+DOgmTN+W8ouyGGztcUp5Avde2fCvwCuuH1a/yha3Zm11aV86zQ
AFJ2FDX1iVkeZCN4jVN7L6CI7Vxf00L9CYvBnW9DemfKv8/XFAZ9kcaTm1Y5yoXaUwwVbGicdgLK
SoN/3dbSuk5tzdalByHeogNsSWRPqo0RNkeZHVJrjeVs0Q76S0joUS4EKOl8TXGHCD9CWQWqfCr4
21SkzoZUK3+I2WLwxjT4y/V1LaQyEGVDcxFxFIF6TjLA+yQaMUeHo55hDk0Tj5lYK5QtHOczE9OS
T6JJ1+glGQjiqihzzJgqPlEGt+nqb4RGDMtj7BFZC8ZZZzvHIlvJh+k469VnlXGnD55i6ff13VKm
o3pxR5wYmblBxkKjBr61ckrrq+8iJ7RP3rm8U5QXLd0Ydg/shiOa25ZsANC/bn2hkoyNxJtHBnOR
iumx840cQfXDgYFDSm3W1NK3EO0E1/RtgmJo6Nbdmijb0i2gIK8GOm5CxMzpbrIOPB1DNbl8IXZB
rG+Uvv8PmIqbnHUHXecgK9F3hiZer69yySMnjiaMYAL1h3B5vsoiYFJi1lhl3INfR81vMWn775F/
GjT7n4lZYph2caaZk6sYcvTQydljHE4A17UZzyXHx9cC4RiKV7oxV1dE7SqBhgFHLKyIC1UtXy3G
HckG9/qGWUt+gRcQsoFJPQ+j3Oc7VlqoyKp6XjltqJQ5TQk+GK1AkuPKWVIZfhcapm93Zf8EMs/u
tkjTxE3VMsB/JOFH0kiOmoFaclirNO6b0qJNX+WubFTS4FRhDMJIyLYdJRRAvXRUi81Ee1DQQJb7
Q9BZ414HKPmtH9UYk+MkKN+agGSeHSqgDMVYQnQQdTU+EF0Uz3VMxn0HrJvbNcVoU9RNLIyijg3+
V60oYtABmlpmUIbixk8Nqo2dl6t5vpW4QlzWh8G9LdQSd6VqCT/Ve+4Yhd5ttLIn0NLCPA5aKuE9
qJ8jX1bKADJRwS7JJXVnSQZo7kfN54U1+KMoCGBqZLgjqjxi8EPSD0aJ1xYN0zbPPI0n8oPWmxwM
nb2ubYexHl+HylQyKqy4uNdG9Mdp2odNQCEMn3q2EXbPfdorm7bMkg+JRYoztJEJzJEUAPh0/Ysv
vXmBp0JSgUCHUdX5A1QlUNhJLTwMZUu3DlFQFretqJodRKD1V0DbgphWvO3dQurtW1C4xpz28dCt
HKOluwoMi6jDILUAUdUsGIJAMJa5hF/RxDLNh87RxZNme0O9kg8u3fOndmb+jQ3Uhj5D9cWuGMR2
/ZwkoCFyS/HUdfbK1q6taRYaoIebdk2C/EXOItqCvCgE1jnzynqle7RoB5Jw0N018RCcx/KWkUZT
a6xJa0I3525lHAvdppayve4qS9H01FNm3yhFT60QBr4R8q9Dn1iPCW83100s3RPTPA0qSuDIBr3U
efgReMbVOiqwQPgpztiC9C3HmEsIAikpzT9zjPEEsb0rzLX27ZJbgI8ElTK4HmYXpz8/ySsIEVKn
TVvIlYMaObnEqIpyY5xu0Zr7hluc2pqVzLI27jOrwzYWYD+nkHzNfMmUn5u0rB4BVde+c7JOsvWZ
x7OsHOrUQvHMIMGnidcvZYB+1VVqU5Fbj9e/37Ir/n0azFx+AFtKCaKpKbWFpCSjlZl4hfochGub
ePnBMPA84S7Qwp36ObP8pYog/AnN3sxRUpTFxbMG8AozHiVdQ5FwhWf0clFAeGBNKoqCqJDPnSMK
so4MqY4EyQaVwB9JcbPxvu1f/3XrwDOiTBQY4JrVMUhw7oKDIUCBkRsTiUP/EGufEIw7Ftx2S3MN
Or6QeU7iTRMrxVRTvXhEljozM27BFJh/3L7ddxoqTVuCq1G/UQynHz0TlAmx+IitG9y7/75OFAXx
djTA/4UL53ydpEX/ueiQVMu4EUNrY9k7TNijELSm2XAZrvAQARoDiH9dx9meuYitRWlBBhgCrbkz
xO1tz/SH62tZNoFcCaSCeJLPOUDVXK5C3eDcKQe2QyaDTkVX/LxuY8n7Jj0T0NChMn0BemZhG9l6
AG3z0fi0QWphfVQlNDvEipnLBFOePokMz4Ong/fu/LOwNk4E8K7YLf0mL8kx0y0X2rcrH3/Nyiz2
gZVIaEoEK0AbbMaoOsSG/ivj2cotv7hnmKrHvoG2BgxN54tpIiMmeQczzHyP+GefBrSs3VUx3YXC
Ojbtf3YwkHNupzCb3IgF7KS8dqVyM/b/afl+DFHNMxNqkNscE9alk/47Dujc7sy11ZIgmw0mu3rj
QazP4R3BZWV7XY/usvaIVMr5Zy8kMgKgiZHgSaR4dmp5H0RN3yTIkYnusB4VXKCPAu016Fee3guf
7szQ7AYxIQ+kaAMM1VqaPaFJqO7AJJjfDFXxX2KFa4PIl+8dGc0JaNYTVNQwBjpbVytBuVfRECTq
InmVSxQTWNtSKNFR5KNHDcQCga5+Yy/xGAbbA0BI9gW3ZGIpkh3FLQfs2HREB/R16BI+0KD85/4L
5mlR4P3if8XNNVtc1ImqtC2EDjD17O2Mh9RUwAik4Zn0795xSvwwM0QGuehEghUNYLGI1OeOPGip
F1VrmN+lm+uMYWJ2SfZBCABeBkPByN0kGR1N+LXlmYNTmHsFBZQidErJraEr2Y43kbbinAvhi0DT
CMfAwJSfMS9jcJJPvKAguCBQGlKkxFMH3VPUfCWLWkhuTs3MNY0CvVVSKYUZFgKLFfwntPJJl3O3
UZVtXqx5yaK16YacaE7B8TULllFf9pKwRywK30su8htZ/4yi36yr3RCjmdc9ZeHGRIEcdXiQR2Hu
+usDnyTailTL4OLF0rSI30uZdrDKH9ctLH6jEwuzAFLKQ8UyAgtW3DkcsIlRaR71JPWvm1lciGFg
oFAj8Ah9tmtNxIeskwUCh80eZKt/0qKVZ92ys2PYCRT3GB4l81p/HuFfZ7kBZ++Dx2BiLc6fLTAM
6AW1nzhK+92DpR+t3zLelTxrNtcXuBSI0YVEAXTKPVAaP7/buF6XgTEM3Intu9jEy0j8jFovkMeV
aLgUgTXwCU3LtFWMKZzbqYxMKGoEwt9Ys45Qr3D73KTBAEgcSTcdemVRtnbHLED/gI/CdDT6QhCI
Qc3h3GY6Cs7FVHbEpOibzvqdGWXtf1aq3RSNceRtbTqjHj6blfUYiV5QIwmVXaULeR9k5c7QK80v
mhIsQYr2cn3XJ8vnRWF0qRBepsEoEDrN629VYSgiGtAKqwS6hLWD6iwr/SL7HWAkZSDPbbjix0uf
eXpuA4mDJwG+wvlWYF7ciMyKcQfsIjRoPy0LZa0R8wYrn3lxYSd2ZpmfXVqhZOcSyFK6l6a/7/hO
Nno0O7cFOSqFX4hv3H0APaCaNJ0eVJ7P1xXBeaVAhEjN7RjFJDBZACpWV8rKspaizamZaXtP4pne
NHGt2Ng+k9wLK6cNdEps8nzdKZaOCCoG+EyTvwJPcW7EjuoMyNyIO0p/G4THrNKpbW2B6Wm4Fw7f
2bgTY7MPFcpVXmdpjKijy7Qsb9RoU6fFyrZdEtODmwFoKzzLJhYnfV7PBnca2HM0xLayrKkRalSY
oEdA5YeKPt6peeAbQgegHRUSI04cBcSqBj8mkP3qoKLTlYKWxh+jXJN2XPJSpJMYQQf+BxO7M69B
mA9EHOJBxxvLBSE/TvifpKg3ufLCR8ySHIvMvf5tlxwIZU8ddFJoNeHcn3/bwpIa8Dem+LZlFm9L
OdWBLwn7Y66l5ndMYd+RvRMZ7a1Z1NPhRwEnWFxejUcygBqxl59NSzxdX9ECkhyDhbACYRGQjV/O
xoAeLAOgHS9WbmysJHzpmuhYd7+H4JcmxM4OG7TGW9kBD+CTEvWeoVaFK6ky7Yx2bXxrKbk5PTqz
NSc1q6HegKMzgBbPwuQsZPbC/NBEL2r3nUj69+DMMfwdwHUiZTDFlI/C3vbJQ6U+l8Xu+u4uxusT
K7Nr2SQi6WsDVoi9I8XbUNxBE6QTK5f/0jmYpkwmLJwM2tKZV+oMfa0owyuMacwl7W8ZRVFYs2ro
PEuRjx6wYw9riejSUSAoPxBAn1AGmx+FKM7VrLIQeZDFewT4nBg1ett6uL6BXzMr8yv21MyU2Z2E
7EYp41YiMCOhW/nSJkYHoFUdNbHXGdbwpEOoLvAxgc4NCvhDm7mFQrofiFUCqA6FQVPO7lLJQUqg
5I+2KjWvfatEE9coYFIQJADsxx9CEJGSKrc+s2Ekj51ZpQUqAYr9FAcxeehNzMZ3WVB/lPhbQPoH
/Nx7Wtr9pgmBb/SZpHcNGJ4gsU3DBiRTD5VApcvFoa17J47L3HZUTU58EfYa9wTQO7Vv1alJxThq
bl1ZxX0RlGMGAH8KpHJbNJZj9UbhlyCZy1gDFchazzmGvMO2ICA+EuUtqRplpKbZ819Sa0Xvg5yA
qCeywG9MIZ2OV1Wvg0WH1yVrHT0uVHOfdJbmqhaTn0TZ9fGx1QfzXgkz0nvQZRbosPRqepeoUeuC
95uZNNShF6anIAaFEqUcvIYF6a1jmIEoEHgyzbpDT7jahayy/D7ukB0ENsNdUAIcKWP1sfUi4hLi
p23bpRulanI/0+2C+zFpalB8Rbq4AWlx/yOQw7h1RC8VXmioRboSSZcO4akLza6JahRj1cU4Hhmo
qurgtg0eLRR97OT5uq8uNOfQDwO5OJkkIsAwNjNUx7IeKlOBcejveL4NLS+W/aF8saFGWcQ3gbXT
pO11m4un8MTkLKPpMaRgcQkVkQoc7YVaAgIbFg+sGD+u21ncQzB9gGcOFBk48+fHkNTl2PEUdtAg
3gpILORl/BJr5mPRipXPtbyNf219/fnJke8HLiJlKgWP5laxP+XhodEjZ7B/6IU3jl6dPMTVmpTE
wiNjAteB+QNUM8gk7FmkBpkpq8AejiIdObLyPhfHqv/Jwh8DkCuGP+DARs845xTqgxi7pLn6f6Rd
2Y7cuq79IgOWZ796qHJNPY95MdKdjmd5ksevv8sb59xUqY0Sss9D8tJA0ZQoiiIXF70ke2P5x/Vl
/u7JL79CuVxmTIuyQhbjK/oMHQThYzNlHpVHN1y6u17jxE1E5cjvBgSJC+Z8eeEj/c7pTXXMH0xi
Rt0Mrf1VLW20xNoNoUjMSvIVchCpgerKAOUSzxoUDr1R5XOJm3AwHjW7v0/6uAlYbO8NNSmdQskG
N1bxyGNJs0vKuvYtYOoEpvU9viCg/UNLEWCUmOHCk1jNQKZWyZKJTdr2hFg23oaF1XlskphjzxOy
sXqs/L1XWDQ3sLgEkTM+4HJPQwLacpJBaFEDDPuVxZOjNthJ6V0qfvbTDUZMTrOobrO6rWdCtUuh
chHmUaPBkEZ9DlJivLG425Tou79urytnFcotJQhQGmMeGZ/1kDE4JCy1FvkAULMVxU1jPxWINgp0
YgCO5RftqQhF/OHffdEic0HWYElx93ImWwCuYXcNTLYtvpo2c1OMFQjRDibCfK2u4Zkc7jCG4N6Z
UIuFb233Zf7BCp8MgvBm2YbL6OZSFc42mtTuwEcJVVhzP8ulM06iAR6ixeIMwVJaU48plMhAsI6b
Ypcl1r2ZHyzMwnCuG8Oq8zpbr2U9z/x2UVkpSixQhlq3kvlLag1nHncqni4hOQ4kdFqmCESuaYcT
tRD2A8gILqpLkbZad+NgIcOsMM2Li9spuaFAkauice9rpnAmh580NMStOskx5MSEHgxCfYaW7jmP
vOsrKBLDW/aY91onQ0yHcd82RoTEReNVhXDQ3GK5vNnBE5lgoAfJFMKHy2Ub6qFKgLOmbpUMaAKK
hlDbKKxLJmAamVqcMCgFOTOrlm6AEOt9FSQ0P6yh6A9KCzpnZ2hA9Pn3moNXEE3yKvwy7qLLL6p6
u7ITGZy8kYEOhKbIWzeqh9DvKvL195LOdV/W5sxKTbXR8EyA7lbYP5Yh+dWammeWgmf12lk4l8Id
bELbuZpC7KQ5vNqsckiJ4XX1PdAOsTwj9HxD2f5f6GUh4YRMyBI8cRKjKsmqWEGKO0mscJPWsr4v
QeGJ2mauCzZrzWst/Xdox8dFimD3cglZmzPA1iGq61Qw/ZR3CTXc69qsXiyohuEphXAa3facOnGY
peB9QJ2jHjsnWpqSAkUOWL9RmU/sO8WIHdb9NfgGHblEBVU50l0IATmZkmTLUzUiuY0OAQCyQBcy
T7tC03yDMsFufU8SQhTS9IDQoYwPuPflEpqZXTdzolBUFAtnlry5jxxivDfKiQ572jxfX801N3ku
jcsSmsXA5qKAtBhpY4tuVZkhr9I6ZSJYwZWuqKWpGf9AeQ0UL99KI81N3tJFr0mXPUtnG9UuvARk
zqyV3NQk3jC9Yo6eO9XjKczNTZhOAstZ0xUfgDQyGDEX67lc2aIABm3EkAfMgWs3YfHZWbFXgLhc
thPBHq6d8YU7FI1X9tJioV9KkoB6M2wJ9N52qvZgKpmHxgkHYqJZptVAVWZM7a2eRANobVCexHMQ
MeK/+AR00yESQnV6sd3LTwCzvkXBKbpAWm57a9gsPMzsTreOarobxsQxzUZw9tcMF+UfjJlH+/pS
lbmUaBnRSNo8Kd3R+jkTRLF3BcjUWxI75uhF7d93esCLyniXLDaF8h23m0pdVpjIgfYBpbPqQz1p
1h5jNABQG7U08VVkQbaMWa0QZ7vcgPwNiWZcjJsA/hSjargbUk96KJqZyL7S0FHVAQMSHmvbGekP
fbpNMnQd3xrGdq7Z5vpJXZbvu1xk0wwMuwfxG7e8xDI7LQKLlcukn5KmHCiyIzQS1SrXHDgCduQo
AFBX0QF1uYkGqLQVHQTCrqnETjNty/JuTO+NAjm1bWwEcntUlM2caO6AWIq8I5tzXcuVgsI/lTxM
mF5e3OjmuvyAciZyZksywLbb9sFyB78/kIOxo44WhEcMCAShhnwwd8rDdbnfV3cRC+gIEoIAtfEv
hyEK+2JQNfTY1NYrkIIBKY2TFesi9Zb1u9zFSzlcjEH00qqbHHJizLtv62dwbO4MNH+2yoSLDIB5
aav03WObgLVuaJ2KJUjQ5s/Xlf3uni4/gttkzSxIMshoHtYn9bYLYzfRWj/NtaNkRBiMbvmo2Xgl
xF8XK1rjxfbO4qs+U8CpW0Ns1qiI+FWnIqZfiBiIRMpx5wQpAxb1NqQ0uWtBjfEZwH9VfZvCn3l2
CEfR2+b7rXK5mJzByqWR1TFiR7fR/Bg83bFL7VdZRCC3KkXHCLOFAxB9vNyW0TyW4e3QeIMBBfK4
xVydoQPxytv1HfqnteubeZ6J4bZomi0Tj06I0U7zm9k56gdg/Ij19+zV2LH76sFAMPIliU7Fd5+K
NVxe7YAoLMBcLuZJIrM1MSIGpw990hpApPvmt2l4pnLbl46Ze2OPbFtwXdflN7+peiaTi3wi1qrm
VEEmGTdZ+nvUO2eJQNIbFotSLt9vRmB0FwgX+sIBduaBx2XMzKJpceh169TQUxefGu2WVS/qfN9r
grVcM5RzWZxanSLNU1dClobG1djwq9DTysqRht315RPpxF2/CdGS0kAXMDplc7REow5Q/koMZZNS
5hhUdY3O8q9LFGimcyDNeYi6uomWVaxuy+jL7J+TOXVs0Q20ZhcIz9DDguQVuvg5W2xoLg+SCX4Y
3cwcK78xhj34Nh3Q56HL6bpGaw7xXBS3V6OWj2VnQFSW7sLyp2zu9OjrfxPBbRMtK3Ra6hAxkBF1
lTup+qzxhLkuZHVn/iwZnwOxW8y1DMlic0mnobJBG0COdSB+Qsu4JXYoGgy3ansq2mTAOQxsDZ/b
MVhlNZjkAnmj8jKnaYR6wOg1w3SQc+pMrfpq2H8P9sQZRpYWTxdERd8CBBv1m6gZQvBulA0Qi7hI
wPsae7n2+C/WEh1ciDCB9/wGeY5K0qAR2ETzLR12OVKYKDPYUuRWIjKWtXsS3hzPAyAk0EPK3ZPJ
oKVtO2MR6/5nWx2A8HDUcjtixETjoRZJRoGxr56rM3mLEZ3d/kVFo0EZIU+Zg3JwVMWL2LtJTrT6
cX0FV5iflpYIFBPQgWHguc6fYCUZ4NmxhMPJvkEugrxmQRUkp2afPxO3lRwQXN1hTPqX3QXZh7QR
iF+7zM7Fc6dabeNWthfx/aa86UCagezqR36QtonXBnHpXhf3/ewh04JuJ3S8A1CEiX6Xy6oUEthR
k7R1wS0BBO3ATuHsTYrA269KAfcwOrqwrCZfC8LgWl2ZZqTe6jQY9aMRPTejJ9kv13X5B31+eSer
oPnEUEnkbAHf4V/o00DmsUADF6j8JCfxFfzfbslBvVH2YOGMnHLbqo6MFJYT781d4mGEzyHxasEj
6Lul4iswJRfvO+Am0ZjELalmp5irjN/OwVo4exJximoTl3dVI7DU5Ye+qXsmaFn1syMxWFGMgiPU
HdVPMBMVPeazfAiWVCSDOwxGL1tMyqCMfM+OtWvsrI267bGsicuCbhNtY7fysy11ECN4qa/v5K3l
ayfR+2olslSReAE0f+lMWR7Ol7pq0xwOMqhj3Oil+cTMapCy3RrbyJG+TJ8GoEw5kf0kgHmvIG8v
hXJHMdHtMVEWoewTyHLPdOagOSaOtms30o/mZgquL/baWp/ryF22xMrkWOohLp2O4Gcw+s9ShFgQ
rSMfBXWVotTtDBkv1c46mU5xLzlEdsLjq42hT+xETvf/k1I6l+8Y7S5jyiJQmXapvlPlrSSK7L5f
RRfbpHOP4qkozTDMIcJ8VF8RPnqVkzzRrSkwhzWa0nMb/EYdKaOnvJuW/dk1pUPAi+eSTb7RnnAW
/HI3bbrg2fKpE21zJ0yElKHK97jlUk/udRUZUai1izkOfujGR+2GbdL3wsfr6jA+9AHDGTRxFuVd
srv5Pd4pt5i/7CcfIQxVNHlduBackytlmqoh8mM4j52vevEx3VCQ5W9sH3ThHxh1/CJt05vH+DS4
6Vb09lrJ8lyuBOf5bH3S9WzZiWlv+OHWQnLyMPkE3IFfR+BvPtEuf28FtuBttKwv729RSlpuFzRA
oc/v0gdVUj3JjFiNaybyNmfFoYlKARXumgs4F8F5HNDAyeNCGeWiETmoqihIcFrqjgrAvWtXFC4n
NIlb5tLHwqUDTDVnqKciGi0H/WcWF8inFCbAprH+MAzM2lBdEVwka2cUxBsmajpgFsblfLl22hRa
oIdY3ntI6ObRzWwb277343kXA/WLTuQiEzietZjjTCI/5imsdXnq+uV1VL5EZe2PdfKjp8sM116U
S147mBgfuLTeWyBK4y8nZJCzJFweFOgYOmQRezCKDLPtauNpHMKHDjxQSNk/X/erq2fgXChnKmig
qZtCRpxoRvMdUHaeUVifVjq7tvljwnSHLEo2U4OjUU7SvVG2N2iT3Mrms5yDz1rr91Q3N1UWPVz/
rBXLQvYezZDK0tP27flb6lFjzWkCAlEJQJxTCvZOs/IMPOgtUZVkBfmD3D3qXEj5EEx7558gmKsn
22WF2DVOMTgEJK2V5JG+cqpk2iR42JtqSdAhOyEtND9QPfWvq7p6Vs92nTPpmgJHHRbYAMLmTdg1
N+NQuWVcCzZ61bigiYG6KB6P/HMEcG0w041wCcX4w2BAEk2RK6euId/NY9CaknNdq5UNBBfQ8k5d
2plB33R5UJnczHJqQau8eGcq3Vikvi/m37RHU4wuYsFe1e1MGHdz1yABNOsewsIW7C40C7IW5TTX
iA8t2xHU167rtrpjZ+I4t9cAiKc3DZZyDoF67wc/BXXwmEiCB4BIK+6e7kDjIPUh3MGIASuS+hMj
viT5J0lfe+tgSr+u67Tq5s50WnQ+ewT0o93YSYslLHPFQbjq1exXNNJdjr6k/00Sd+m2Em0SeXnx
G/R3CfJVSXGy9omCn+q6nPVdQhMiKB1Q/+QL9KAM0MyU2MgsqJoD2N8NA3AjbrPgupjV2xy++r9i
uF2qcdp0s8IdWLFM9sIyIcE0RKp/Xcq6LfyRwm0PTUC8a3VQxmiPIOHaqOZbP+wqtgUhZG29Xxe2
bgvoGLMAp0Wmnzu7mDw826EE+2aWhClzeA+ib0wF+VJMFUGgsqoXCsSo1gIdhUf9pdnVxkjUEEOk
kBQEMZDxoNav5ig5cwk2GOISEdhszSshLQ2cJzgJUDzll1FFPVqP4eppoztZc9OAuq6s7qf+rdH+
muZjIYFGjg5wa/TB8YBkqiHEB/8SMiIR0YO+iRBHK2mypZV+l4NE6un6nq2ZIWhFUORfsDXfhpL2
tCy1gkXgGW9Sv1CimykaN9dFAPKP3eAiVxADYSwpJteBdZ+nakxLq5j0LGtdC8mtvZ6m8bsZYRws
YQNAQ7mSZU80lAZfVqNyJyVq8clKy3B7NSwfKx3tQUlVzDfRRFs/oxLmCKaJjkSOJR0HtelvOkYG
6qA4iWWq1Kz+HK2ifcvyUXX1llRv4JG3YnckleSGVjl+yJKkP7ToSb9pcjsEfLWIA9JH41fSGYV6
M4ZavIvMJU7LZ9n4bYysbD01j5VdNY+SP0Rzvpvl2Cw8Zmd6eNCyOD3qFeoJTjEWOuZj9EyZvGmc
DExQkDTMGMuM0lYwyU1B12w4F1rsY/SWSp1WNls8I4Z48HPZ6H28JPvffTfaLeYBp8BF22lnq244
zHQ3EXU8pEQqjm1eDE9WNlcvrVQ/g1X1DqL6YCwpeuoneZ57h5k2mL5ipQDoLFTUDbrw8x+dySx3
JlX+0KE+GkStTYA/V8CzR0dUjEERmzSVrxnZ0LtTIRugEctV30jldEdyqvg5Wbrc1dHcw5Ikn/ZN
u5Oavt7roK3aTeiZ71FzGGO0XYC/+jMLOxLttXzOXXx1Ze0bZiSlX2uNCd7ZeFRclpWF7agjsNNu
kTfZQgY9VY9ak6QPCgWWTZ3b/qmomslhkm1vxj4Ey2dtGp1jaa38Y0QvBsiL8nIyPM2ORoygQWfL
BtCAtHLrqo8eu7ll1mOej93k9jpVXunAiqDSxoq4BngiNwMh0y/ZjEAU1JCq8guQwj1PNrbLIzQ0
SmAhNMhUGj1+1cAqbO21qLafEHQXwcS6VgkdzHdWTzN60GwH1L6GFVDSseOoYDjqvkVlAZMsFspf
WsuY3lfaVqg7IAqaeqektjk7XVIhuaMOZb/pKNVekiLKMPshp3QvFbIc1FipDUOY/QvtOxreSpli
UieLwie9x/CKfpTZqVMxfiyG+9q3Ma2DUGL2UR3yRIHUKEs9U2ZRwDA44QFA/HmnDqiiAsSaEL8M
WbLVxhksSZXdg4Rb14fIq3Kz3/VNBgTOmIyYsgDCgd9q0kep0/YJYopeGTH8MhrDoypJ+aNslsMX
Rr0l/mTPGOU2lCywgET7iqUR1H1jas2HjKYh2Jh09b5uieQmBZLfjgptN3rdY6rMLEXNDzTNJ4pj
FlX0rqQpClhVUlnDXUhpsW/CHPQ8lszye21o7Uem1NFdodLpfZjaydzImWpv50EJaTCbUnuMSW7i
1gNUyS9YZtyDCU3uvMGScnJkcl496BKjB0Uy0t+ljogJbUs2an8ayI59NNNifqiRWf3wyAaKORZp
zfbGbE4eKLhTTMQk5iS4rFd6NfAaRhc/qMqRZUT7wuWtNthmoVstRlxjBqLsSTPASCNmw5u2Zxum
j6vuWa+/tLxB8yBcZudk+48pKj1ansBt/HHda68g3i4/hgtQWlmu2ihbLqIc/M84hbTwUvPHOKre
3EW/y/qzjvRjHCIGY8xJhAip1ffV+Wpwl25OpNyi45K1H9J9SjuvqzGYoVXcptDQ5kYCDbQzRg4U
HGq46MF+FSzAEq7wtxY2AykKe8HUfIP8SXUKrnzcWkbzkcWAYbfxRqXtjy5/LWW04zd9Cbh0GXl5
FTt2NQpu5pVoCn2rC7IAPfHouObUx9BydczNGuJZfaujJx5HZd/TPUWZWqDp2v18Lmr5lLMgvpS6
2WRdg2FAVe0lti+ntY+kptPI7tS/GMl2jPedIgiAV0K4ZT45npQANGqItC+FZugxDlHDQ0yFy0+f
hxf0QQbzLGOKITXdqskepOnndUVXwjh0eYPwA+SveM5qXIAaR5I05x1EJm3iDlrtREqMjvxdmIPw
cXtd1kpgBT5WCwl1glAew/Mu1etp3GqVOiE7oH4CiO6YzLsuYM0+zgUs63u2aXCDABFaENCxOsHA
Mq24oUP4lqfZhCdSXgvELebGnwa0U4H5FckOFOq47dL0FPe2PmO7+sdmeInT18gQpAVXl+yPCH5a
YjxJUyUNEDGqo2eMoMoSjfwVKGFwBkDDWRsMBRK65sPqg858/heFaVBGouwFvDqcBxqIL7dFnSV9
yjKCgDqJC8fqcMuDW0Ai5I0q1bGP2f0cx05VDyIYw9p5ArgbRU7wBKLhj9ugTM3BfyQrrdu3xAmL
D7nwEahJMRoL86dRFiQZVq8H3FPg9V6ybQZ/fKVinCQ0p8A9/aAe+l/y2+aV3CB+2pW/auZMAnlr
1o62KJDcmOilwIm6XFba1V2rLldjRp7qEqS9H5J5QFz092cKHQaAyoNEH26fk9LFeOXJiDndlN62
jTuFo1OrCCH+HnWnAtb8Rw53dvXKZkOSydAGIxbk0gzaOT+WCFFzKguqtGuHCkQumKMBCjpk8Diz
GKVm0NMYZoFw45hb83HKRJ587VSBigpeYXkj4xV5uTdTL2sIFWAKaNiOnN6g6D8fkxBcLqi3X9+g
tZEWAJ/jbCH3DL5wm1s5vDFqSS9sRCX++IbXDrC9B7atfc2dDxUGqBmP4cb0zWcU3Z2pdJo9FWQe
VpU9+wBuPQe7yfLcXD4gB8/0uKf0KxPRbK8l18+0RLvI5YraICUZsxlCpADdbbV/Knz2galt23xj
7MrP8Km9G14xN1yAxlirOEMuuDLQrITEFJ/s1U2ta6iEwlbbOD/mAINVkh8xcaPdYy07SlBkrhBv
shgHf6+ci+Q2VMU0mSELoars9jsSRJ1n3PXoWvWJK70bgfaQ7pUb6U4ORGXb1Wh74XlAQs9Gqwpf
hVL0aopVFqKfczselWfkjVIv2YYBwARb0IbXmPfVbIfDy3ULXj2PZ1KXv59d2xPJu9pOl1Hv410m
606oCFpVFgP8vqB/1FoM+EzAbPV4FUcQ0BxBtdcf0t/0JdnYaNX6dV2T1SvgfAEXn30miVKjzRIN
C1hgTOoNe6PHxJeAptzoW3vPttnrdXnrJ++PYpybieIo6RmoJzB0r/EMojsa+Hfy4em6lBXeGBVn
4I8YziDxPq5M0kMM84ob3ZHd2n9DL5O8Cx/lzc82SARqrXSEXQrkPIpmjEnfY/i1q34CxVucZtlV
Bqd7a58wEEsVqbcW6yOriHeF9s/oWe6NqeklSc0a5gHYPntrt8o7MCwn61bf6yL7WLuzweWH1VwC
fDxiLu2jTdvankHz4SKd9qA+9h7gjeyYvlm7+AHNZ93B2rCf6VY0tHr1YJ/L5ewSTXtqFqEO6pLP
zI9fqJeMoIN0xgeAsnVXudF+pJIjY46saC7Iqu2YIA3XQI8FnDt/ExpJUsclZj24XSrXQUszZKh1
Nk2eFKfSLi4HqD/XqP5Uql7Ar1pa+jjXcvtcDmghCwsyBqU601PVVHLpXzdsbcUvnH8bZ9dsthoK
sgT4Bdq7CtjmSmnYXBexasrI8GLUFF52C4zxcsdrOcU4RctEXDNrSPypj6R+H5Q4yIrerSggBcVX
Vcn3vR4LshXryv2/YH5CNMzdapMJCx+mZDOY8YaSfCtQbtWc/yjHj2OJDeT8lr55d9hXR7TXIv2C
a1J+xoTG6Osoneaf+W/ZUUUV0TV/framtnK5pmwuY1IZOoYyU/mFVUoQhe12NgF8MzXMA60j16qN
u7bS3q/ru+Zuz+VyjiJXG8B9ZCxpgRns+Uct7c3q+bqI1RXV0P9GMFOEgP3vUjVaT6NlhljRAjAC
5C/1WwMgcvntupRV2ziTwhl+l0gaJr0v+5b8sqpdJ8LBr0ZNSy8dHidoIPzWrE9TzDNOIkRNKgYZ
g/m1dswb+a72jM96Y++6YBSVo1Y1whMTcf3SaPZP5uzs4p0NijC8xI3RKy/ScMxkwTle3XrwYKKj
bGnl5UugDRoIQJkEhbqmBOJ4BDPTfT//PQs3HnOA46L5EW86pNIud38YYnhCMLK4U/tQDn493TWZ
4NW4qgiQGXiXIHMh8wYWEYv1bMBlV0//vMVvQjQEpUP7b+z4TAxnYdZc4HeXG7xOQcuZOUUYaMaL
XAieHqvH5UwMt2B2LiM1v9yn0xQU1TEzd53kZaJHwPKxfPy4oFn+s2Ya9/YY7ISCAAJSFNOd06Pc
/MhNz8bY0dEnomnR6xcmno2g2gKzrMp33Uq53mtDHTO3+2l1ft37496ijrrN94kHHvHUsXpvKQMJ
fNv6kT2Tuyz12QkitAF3TLPI3Q9b81Z6wHvuVHYuOzGfuey9C677oNWtWwYxooUKzds8u7Emd8ao
gt3NTckxmXUXbJK7tPmVSZWgfLwalC/cF/+RxG+fjvKOhXsY2ze5XbWxjINevZLpNaa7jJZINuxY
el9UThuJ4C3rcdeZaC67pjZkMOUOStqYzenYr/EjeQDnRuTQYAQfgJtJbnySD5jDZAowG6s2eyaZ
uyMxxwHHgmYMdHjAFD4U7Kh24MO7KdLjWItarNZAzJgjC98lA0+Iwv/idc6MR05jDBepoWdreu0J
bLwoku1nf7ozt1WAYuNJrZziVnm4bkKr9RATnISo9QD+CfbMS7FqSetMn2GzzOtf4fud8DHavccn
O5jvBKJW1/OPKN6I0sGyo3CGhtVb5xvb+kb/yL7K03Q7Ns600Tb6XbaRf0TvsSPMByxhxTf3cyaa
N6JpUMtu0bL3iGM7xTY/mDc0eH8OXXCCiwxn3WbPxHGWQ3qwnjb/LOrGdkhw17vJqXdMV33Incg1
j/mp+BChl5ew5pqKfGS1sGpRtFWi1fa2kQ6ZfNcMjmQABORf38fV62/JZKL7FKwm/DAXvI/TIsXI
BDex0aOtEWewP/p4d13IajByJoRzpZnRsM5O4XAkPXTI+IAq5XUBa8u1QH0w5Ute+uU4iwDvZFFY
EQ73jGoNm2J3jvJTOdpuBEpcajaCKsSaqz4Xx1lExFT051UQ16Whk2vRpmtOUrUpRD3Rq0m+c0Gc
GSjNmEaJgoUbN+ouLZ060J3RGw+g3G4OQNTpP7qDFAwOvR9F51u0pMuennmwCvPekVGHaG2rfwIj
UDqzl/m2r902lWvfa5t8G+1mP/Sp6DUjksz7TqthaldgdW3rZxHvc/NpygF7CDrR1Pk12z9fXc4s
7W7QB8YgSAcmsaZOGW8VTMa5bpqrV4FNLDTMLciO763fbdFZbIlha+pHUgn0yyHKXxtth1kvXXqQ
Y8yCwjgIUBQcU+UJVJ1hLEj3rS3o+RcsrvxsK2Wwi5vDksVkxW0+PQJB4ADFgqKrY6eigdJrawoQ
D9zJUvix+IypKWfFbI0IDZPpVpF+1cVGFZVNRSI4y5SatlekRcRUknuaIgFmhBuwuLqCjVucBu+D
z1Xh7DDrMdUXM4lxmWKsaf6zk/xG8aPyt6qfADv24skt7NuxF4SBK/cqzARMjSCKRAjBdyPN45Aj
7oZU0tQOIR89CISKwtHI4xgCJ95trmu54souxHGurC+TPAdgDA/TqLmrKfU0lm56dMjicSdY0JVb
4EIU58xmvBatwVheWn3hNyzbR63h/2/acKbR9JKpTgwi+uJ2Jq8TebTmR/ovnoxQxDBUDNJGGzPf
KVIPIIAql4BgHB4BwtGTHRVx4aylyc5l8L0hRGIhZRXu5cnKPbRHe3ZUOGgofWfg7lei2l8mt87J
GNTJdH99EddeXBeyudt0UpTR1gfIlrW3tPKHbJ9XQZm8zLXfxs+RHjD1cap3Q+Vp8r1qCBzmire6
kM5ZJDjlNa3GkFGwP2tuLP9q7NjJYox8KOWXsuoFFiOSxhslpp/n2fLq6uw7on5pfepaFPyzxQEw
TsG6Ll/OORTkPBG6aejs15DWuPTDKpioeyuEZvqEcLmWjjJKuwOL7uo0Rpk3fC8pUKaMPKDadWtp
ycKVd/0TFpd17Qu4m6AsLMkmGbRNRyCTLGsgALg1xDVJLSICWl3YM2W5p4ihghJcplC2S/RDLEWb
StP3qt07mZKDG+jXv1EM4BPcsJgFw6ej5GiOc0qgmF7vtBFzhwFa3F4Xsa7QHxGcb8mTvg6lESII
EKGj6VQY6jTTY9Zv0+zluqj1EwhO+/+qs+zj2Y1NlBhMAgTB17RH4Sw8kU17sn6hEnMHJnR9rwX5
vehWVVbd8wLANjCAGgBD7tTbZMxIn0Ame+r81MOEkAAAWClyEhdlXl/dFt7oF5vKiffGDf5whO0e
1LtWBFJZYTfA7Xf2IZwDqDOY5ZDjQ/Tb3H3JDqB5KQxXYZ51ROeUOwU/M6+qHemJPqu7WBDar16/
Z8I5fyAD65s0OnZ5yoNmcGX1wEJXU/yEPlRGLXB1a7HhhaqcTZVjk9lDuaz5pvLAarB9A2t+H6Se
/UAemA9iuWkbCq7hdeOyQNWjANC/zL+4NC6sbj0oco7ryzCcFj1GpbEgoWcHw5JPuY4pJ2jFU4zI
N5LIzYkCwu/M6/RPtNMJ3oWrR+rsS7idjmMytnO/vKPQODacNBvMpBraoxtvEE0PWreqM1ncxiZW
lVVkgtbanh5PqMr0d+kdC4wnPKQyx3BUN9l0vyTvPkXD7vXjLFKT22VZGWxmxBAtmUAtGGg+YZnX
gMc97b/iQRMZ1Ur5FmyBf/aXcx5VShNLryBukl7HWHe6eteYQRGC2Ep7so07cGk4SS3QcTWOtDAL
CrR6KDfwnY7SrBhd2UBoCG7lCel6y6juQSlBShEF9vL53+6wM0nLl5z5Rl2vQTSlQVKEwlMC3gqM
FZFNgRtYFwJ6FczVstCOwt1eidWyTJcL5g4MoTCmOqettYnl1rtuGd/FgAkEjZMAX6EXSlW5AxBW
YRqFOQC8JsZOAaA5W36DOV5O3OuCwsBKahCi0GCwTD9EVtvg7L8gg5SYaoNCGjNOSfTLzru9Indb
Oc78NPtt6qkrYeSyqXS7UhaNAf1+t/zDeALKInAuopl7OSFne2aRFDySNYRXU7pJUv0h6+e/ruNc
iuBCGyUdU7mcAdztjGxjAvot57lXxpXAzlcC80s5nGWoFLv0D0A4zY9q/DwAqTka963iZfXeiFM3
l9+kSMSv9v10LUKXWpsBchHMRLpcP1rbwLO1DEjKDvi1ItzQtNuapeJIlihZIBLFmWSnG9MUaRAV
W4Y/jhNuhQXHbt8ChS7IMX2/axet0C1nGXBY32aoo/vK7iMdWyblbpG+MLqhfeuE5nNTfOiWKK5Y
V+yPNM5vNFHWaogqUP8nJ8NqMJVkZ8eJk+kC1/Hd219qxdk6MgqymU/QaooKoOIHJ6l+23K7H+PX
XhJNdRMpxVl9GZe1kpdQSmJ+gvEdmfnBwuG2FZn9YtWXTvdSKc7qFZqwZTgOHtZTYnt1FGbAD7N7
Zg5vkTLcdNMAfPmkzYfcSAE5uO4lV4WD5hcVxyU65XHlPdJNMikgXMd4HglzF8dPqd3ZReKU7WNe
/Y5EicGVuAzq/pHIO8tZJ6gXdQNAKj/BgL1XfA2UoQ+VP23oQ40IGB56Kx9ET6aVSsOlWC5QiFBT
0a1qEfsC/HLsSUEIpqLhRfsqtjSYQB3duc1vXN+64CSu3kNwLQtPAUHdiPMvAFMnJQrtS/flySYM
A369yWwEl91K3RHqnUnhXAuw4IlKWkhJm60OfugIGTTTBZrfk0H1H5V+NG3r1HbgRe3+6boNrR6U
M9nc9UcLs0/QOQBkINMOUw4hcn3EhLBtkxjBdVGrDuBMFLeLBQDaaRVBFJWGrVTMW2UCQLew3NLI
Hdj483Vxor1b/n52t45VWHU5hThiv1fkvsRAUmHjgGj1ON+p5/bUxNOyeg0GbVX3BQsic2/NgoO+
qgomqYADGj2Q3xIkYMxlMSim4DrpIZe8pvqMRb3T6/f30v2gLMHdN7KKGoniwlIQiujslVio7Q8V
nhvz+yy1/8fclS3ZjSPXX+nod7ZJENwcHkeY5F1rV0ml5QVRkkokQYLgvn29D6p7Rvey6Eur/eKO
iZjuKKmSABJAIvPkOTeWRzbdVHzKDeTh12QRFm+7E8OzozoB1C+X6rZLzG3tlYGccJA0YHlAYG4j
zcZta4UOatERTyzODm00CgLv5qr7VS9QNyLOlrufB9Y9GKUWCKqv4AqUX7+5I36ae9Obk+tx3KkL
ljdaULQRBH6mNa2qNRuzgyqv0I4t0BIWUKwawlnm66O+BjlZ9PaTgczOKTwSLdqqtrO2LcKk062A
EXczOQZiBmhZXN6+CzgTnIoACTiu4j4GLvJ8/5Z1aYxkxLShE0JOu0Tec/aZ1dc0et+YFALDH4l1
aPl9ER/q+POKcTVfb9fsp/HZxgaVksyTFsZphn7VK0puIvujxfcQOcmyx7i8Nizga1Zum8X7XPVH
UFQ5EA7NRjyVBeQZExiFJg9eqMYOzfphT8imsECnD+mcwuGBLlZxA4uDPbE7G+xQx+5gq2BpSq6n
McGrH2TPzB03g3xyahEY41Met4F0nyzwbfydmT4xPgsL2zoznUmF8A3kzTR6I/Nbx/o2cjQUOMfW
2ZUsjKo9cx4u21305ROzs1NHi6bIizuY1cim5u5D2dq+xcqt4TxdNrR4dp8Ymh026PnpKxBL493g
xIcRLyBXy7c09VauiJXxvB7vJ7cdbyw+FJYyM3jML/vhY2xOaPVFraxdA2Esv5l/jun15yfG4pRG
RVrCGCc/jGIzgGUhOjA0uJeaB0aGrd5uh9rvsEcuz+VyIKiabHQFIYLC7/mZIAWwSk6EiLcB7CPq
WJAOUUi5tnNNAQU1uScZ2vC76kB1vqGYaG1yHjMwv2fe02i+FKI9rHzR8t75+UWzM7GoBGi3qw4P
AKR1wMLa3XVZkJfx0YJsl2PutBqqyM3Gi1aCqQViEByPJ1MxC9yg6Eyt3MVUTOXnKjJ3jQ2Y/mDf
2SMNpHA2BTLUBn9oxHjs3AG8U/rBigVYHB9BxwGuf/a+tL/27mfVFa63BG4SHzsn5T5A57tGGi91
Vm2iCJQR0oCwb51zH8pRQV867y5P4eJtfDKQWViI/sgUpIAYSNahe+kQ8W8lMXyqh9EwrqzW8gH7
c7FmB2zFoCnF1IOpJFcNeazZsNOLB6O5o3hTaI5PnPeXx7a8+X8anJ2sUaVnNu3hHQVlPjb9vtbB
nTEMm8tm/ocN+dPO/BDNKXSdUBFXSAbX2ZRuEEmI2+tBXx3SNBBtG3aTj/LBbsWw8rLzexLywuCA
UZBXR1Ernm/IwoPuE9ERABfJdc3QAkaPNjwez5eWf02Rixl40OXXgwgrtPOyfuVwXXiQwr7qkwHd
2QK5rGaDM9hUL8OoRAq5RlJmm+pXFGRarHQhTj8GjrxHL34Ffe6pRlHPDLP4Th/z7eWJeOvE598x
u06gIQxeoxLfETdTsUVGoPf5EOshzas7BnIdPyfOuGLzrXPBJvS2kGAClzcqU+dz308ErTqKRLj1
bjO6j8r36Rpdp/rsN8urwKEW+vyUnOO5iW6qDRf8OMgNoRQydtEO2PlN64KJx4hJ6LHrOgY6/PJU
Lg0LtNZo/AfnNEiDZy6lAf+h9xTDGsZbG3wdYtyCX+iyjbfhMm6QExuzfTnYXkQi1XYLSJyrwW14
9n8cxWzmkrHM2KAWR8RBh8TyeFtmny4PQn3kfHFOBzHzuRaZAU/TYMLJoa3Y+hnb2NF1U6+gpNbM
zAKYXuFx1DYLhvLGHL7L/iMTD665kodfXhEPFBMQdsPlPrMiRruPxgwr0pLeb6Jt2qws+fIw/mVg
LlXAktGFHjYMFONjVe2E8xSzR9KtqUS9vWLgWcRGkzX6ckDmNtuUkZNARUDNFusiU/oQlsPBOxXM
+m7zNv8YWVr6faJF835iHDWoOkvZyitioWCNTwCvv45cAXXe9JRP3CbuOAEpVYGGvtyxQ/TFivza
CsRhkz1ZQR7Yt1fTd/PRCftPro9MNvpdwQB32TsXyqnqM6gLuQZ1P8yZ480SzG9QIERhMQvJcQiT
L/bndguldl9cp9LPN9577de7e85tkvPzytU6GpcewBW4juzuPVnTglg8m07GNFvdqtE4WLLw+2Pz
uir2tvfB4+HleVszoTbKSWwtEq/XqAsTtnurWYfITX26pry8uBcgoQjJHVMlfGabrXMTkLNx2BBl
hZbgZzwvBwl6Knd7eSxLdkDigjYl6HmpTXE+Fj1tB3i5qmN3UI13p7R7zJgb90HrtuTrkMZSrnjd
0j2MVC2kkiATCbLn2ewhnZCaTQWgm5eB57v9EdloWpLweqfzLTp8vDy+pUOLkj+J7S0b7QXn40MR
p+xNpRdAB7kTro1Xz1pVd3FABFcwCA3hePO2UAeUrqawcQMbZAhzewMyQL+CLoH5jTaPl0fzuuzz
C8VGIx6YecGG8na56oJnWd2opmNv33wiN2Y4QH/4U3+bAnzrk29QAd9Ot7b/Ib+x78b78e4ziD72
3t7xQQQNWonL37M0u6efM9vMZQ+tz7jA56hFHBgacManyxYWKDFAt3ky4tl+TqQwCWtgwtxat+xG
7vT7JnT2zq04tp+1sDsWN7af7UDptxfXUPhl+8sfsLRBTu3P3LUhdYkaDuwrnrwsu3aTWya1UOKh
9euGwL4JZ8W2AAvnzFNzTntdqg5mEsUBgA9C92vAOwQ9XLazeHpZMEA9BRJwZjt+cEox1pODLHL8
xe1Aacgyf7QfLhtZ2hMolv/LyMwx7NjRykYZoThUkvupf8y6J7xE/BaY4Mumlnzw1NTMQWTEjGyi
MOWya9vLNnkrVlZGzfx8051amLkAgzJOoXWw0NNPItkPyR1iRaP4UIPAg3+S/QocYCmix4Gs2twQ
ZpG5zGMz1JXkFjhDMvk+N1NfI6Zfxd/j4ht1viT5ijssTt+JtfngmJf1yAmhPj/u0QitFSuZ/MXJ
gzYvDkcUR9Bae34ApyAr6KMOx73VfWyia1O/TQvkW7zPDhC6Y1D23y67w6J7n4RW6ucnl3Pe6aNw
VWjFO7opkfjGkbkBjeLKvblmRh0bJ2YqR3iiL2Amsw7g5oTYKCLFtXfW0tqcXs6zXTSVZqRFAhi7
vP/YFUfd+3B5rpbOttPfP9s6U2oUolM9Oka9L7ofPUTCvXHXibXSx9JpgPYmXFvIAyhuuvPJGg2D
66DtBgvOEBp97Ftk3+kHt6/xIFo5rpfW5dTUzJ21OAfxXol1KUykN6c0NOOPpZuElyduzYr6+cnq
a53dgKwYVlz9KAyIvqcfbfTH/B0jYFsDsxXIuudi01NLPLvx1FDId1YGDgWjbLzW47PoAuie+6eR
2Qu1ioCsAvcMml6azJ/MJLQJgCWp4cft+8vDWbTkKGEMVSK1vdlBQApku7mBSNMBTpKyOz7smb5B
+/NlMwtVUsU9hvYdvO9sB4Hm+doM6ZiQBPWKoHNoUFrOE6eOT82pAn6x9idkmUZh7VC63Nq19umy
8aUNe2p75n3u2JiyZ6gCk3wKWqu6nzxj5RW+dJ6Cvwo9WRQ5dmcebUbxFOfwF4XRiXDktHkX0joi
IZiUAYOTlnNoKpaGxK0+5rRvVwqlS46P1yIcxkRMjbfJ+eR2DmHOlOC2cDgih0gGfeFeM7dZeSAv
+Ypic6NoxgJb+Jw8oc00kJYOCKlttiEZelU7GTbQ2fPK7eUFWxzPT0Oufj6ecpR9XKjY3dRro/eN
ijWP6J3qdSQ5BHbEZWvLvnlibhZ7IUUvlaASxgXSnjTR/YyD+mvAJQ8uVJ8nEJD24tAZ7tpiWouT
lsIKJCKV8ISBVKEzWzozN5gxAB0aMORhqfeuKED42pbXcUpCanxvwAZ4ebRLp/7pQ29m0PHagTa5
OvWtHkwyTRwFkZXke1KSe96helqu7L4FlI56K4Dp31GMtrhyz1eTZ8Af1n2H7h8TUEbs9HTMQbVJ
j4kNcjmBcK1tuE8SfVNmL8CEhLps1/COi2sMpnl8A7JkyKvMzrmMGVNJX8kQ0vbI0GElbNfnVbtt
yegPYBvuxnsei9CIv1+e7yVfPjU8O8pRjC+R4kE2Z4hy0G7vc630m2ElXFzameBCtAwoYKJF5g07
QAGGQNtGyKA5u4ntdL5z7a/WtLaSyjfmITdQBdDkhdCNjV7C85VM257SVvE8GNG9jW4VOepBkmb7
zqgPQN3vE2t8tIvPqQG5kQgqkqVxJPlaQ8XiWAFqR0+HqwO/qo7i01teI0RR6iokNeSq7Q2XkS+q
DTgLLy/c0s4EJ/Y/7czznkOu15BnyRGy5vydmfBNaRRfJqaHHYnApfp9TNbgekuXCGD20KhCryZQ
ubOR0UlknTEUgLwnJg9xOYp9JfEO5AO7N015M/SQByBSYwGIFOUvo0yBGUezE7KfOp5V84NoHETN
q1HiRW995f19J16mPhjqLUinf31eXRMMrmjoVUDL2SgTY9CilODpbrsfi/rA+ec6+ZYWn1v9G3t3
2dRCeQ+DopRA0RQ8pPj/c1/hfd6OOOYwo0gpt912RE2r3xrxnWFB5Wfrorm/IB/J2tN0MYV7ancW
cQxpamp6V6uGx+33IXjQ9nW1db+8057capPUm+pp5ZRZOtVdy0HzjRLhREHvfKD2lKEaQ1qEvtkU
uNY1BSmY8azzD/Gw4idL2+/U0uw8y6xeuomyhDjP94hf6M99GlC2ElAtoJiwdCcjmrlJNDjm4Co7
eQOkrLHv/MzPj+ZDg4x8WN6XLLDeX/aWlZG9XiEnBwvr+V9zmCAj0rC7Sn6UkAjwxJpXLi4WnlyG
ZbkETMazeGOqHdlROSgmBDuAgt/7rQyo6bt3xpfocQr4rrwv8Lj0p8+XB7h0FSE7+S+75NxJmgwS
DdLt4ZX11whSC9FN5G0vmyDqd8yviFMbsx3X6ZkpUw02ui3EmchTeWThcHAPdcge5XujD0GsFECt
JIyes+AKoPng7zxrT79gtvcy7mimlmF2J0Lu00nfQsclsAHomNz7rqwOrwP+t2/Dv0cv8v7PodX/
+R/472+yGKskAuTo/D//8654yX+7z56/vdT/of7iv/7g7M/tXuTts3j7h87+Dn75X8bD5+b57D82
eZM040P7Uo3vXuo2a15/Pz5T/cn/7Q9/e3n9Le/H4uUfv3+Tbd6o3xYlMv/9rx8dvv/j91cO8X87
/f1//VAN4B+/H+rq+SV78xdenuvmH7+b1h+onykZKyUNSOFvv//Wv7z+hP4BeTzqKe4tHMkooPz+
Wy6B4sJfMv8gHt4uSKEDwWcDEfH7bzXiPPyIeH9APxwpfGhDgLsNjM+///PDztbn53r9hmzivUzy
psZIXqOUny6K0o3iZVOERqBz9tBdNntd0FjUieM0kA8bBqDlJiubPlVMVA/uQKZPTLbM3Jqsq19G
xyyecqKBLQRC3L3z4MRxVQamtI14M6ZCqVIIO9mWsVaneBQJ69ZovCTUU0+873iiF35UWxNwXhnP
n/S02jm9HYG5vEMVIbQo0zO/M5uabJC7LuVWaGBV9Kkztn2IJ+ugX0fc7KcwKlvKwyFNNGObuKD7
oIasD5nDyc2UVyAysYTOtbCnAm3fHRtLtqk0CdUOsJc3viWGIr9qKNXQ9koq6u00KGGCoMQQVD4S
k5Ho0KOvKduMtdfc6G3M5IHVXo6TiUChYWuabTMGUeK1kx/loLcLmtwBSMqOdI35oB412r2pyTY9
DC13AR7pefl1sNsMDKhDbiGxJDNjCIrIBbdBZ2X2MbW7Jjl4Y52WYCnRme67RVLLgAm3FRtDWCmU
1YuseyirksVBNCT9jttQ3AmnnHltMCBfnUAdBXIOvt7nxk3J6vypLnJH7IrRG7/oee70QW0ObdCh
ZDf5xBXWNfRqesi16mB7umFm+8xjp+n3OiptzIeGUuUCRuk6cWjzxCuCWs/xdueVqaBdkA9NHpqc
ZN89zZneCTObOHDrnO2jqCSWz83EvZZQOQJ6TkrWoQG1KVDFhgboVVc1ue03IiLcL1jiVWEJWS9g
DBN7RC+shM6GP6SdmELSw+/AgVdhXIZejSPMq9R8kbdSC6Yq8V4m6UogSqqITGhxiuT3rpOWu2nG
VPsC3beSh5kjx52DTcfxfHXTG0jeIGzEQ1P75jVxXW3iutWrvecJSnf1ZLmfio4Wx553SB4Akx+Z
Pnd4nt+3UcFva6738EwwrLHA1Hhe+joztB/jSOV12wzGuKNlDHBv0zZVp/sjGvKrPXWirNuXOWD5
KIPlRvPNmKTXX4kRrYsgF2LVmH9K9bJ1Q7czS3YsvRQva9sCx+SumBxm7/K0b4eQ2zGAdMSYihbs
DdNw7KxE5++4OciWIyuaa9g0TTwewQyQxXtCpDPWflTQnO8NLTVRoIdkOAiOUjxmAm4l3jtRmrnY
9znE2WXQTqTIr83UjervtT4lIc5Oa5+UBKXdvoTMit5ARim0i9KYgpQb5XsJJ7jNkyG5LnFYx1DM
6qtd2hbeFnlhgjYTT6zASM5vbXVcoR5kG+BORpse5MBnx5WQoADVOnMIJDr2NkOPFrPaGycfm8/4
s8bxS5fZTfKtkrX80Vy8ytSV99hULy/NzXMx/5P/D+8zosAe//N99gHtZi/ff/uv6vnrbxuRVM/N
S316u73+9T9vN8v+A7kMwOqRSYCMFhKa/7zdLOMP5N8IRTMsuM8gqISV/Ot2I/YfoGhFflAFtIbC
mPy83cgfKGTaeFBDRhcBIZrRfuF2U8HNyd2mVFJM4OAB8bWBbUMi8jzEsz0hyoxwEuJbum2KBvhD
wnD6nEzOX3fq6R2qYu+5FQrCaehwQGUGmiPnVlyzT8yiakmI67xCerM3v2htK/dxoyfXyMFoftmh
535qYvMJ+l9yJQ852xFqkGCTwD+K7lnlIs/NZ1MiJANcN+zxlt5Ar0wGhRGboVkV7spIz5MAqI29
mkJOF2bwVp2rCJoZFPjADUXDrPS2VEzvezsDHojL0kcdNfE7LW/9hiQrkfrCMmJ+UQbGIuJfzFkU
XXWVZmVCwwih8wtqV0/bFlDp211exvMHz5+Ds6BEoOr4iLjmvA0pNJImCMNZ0AuMk+txyPIvUCnM
fCMR9FpP0/bbZXuz5/irQewXXQVdAFghojtfOK8AJLrFXRp6TTcEhtWIg8YtI4I4LZFV2GQaawM7
FQ6ycsT+0U/iS6LLfFvkqOuufIuawpkP41uQG1DZQHRtzZwIzN2QBI4jGoquK3yErdBOTO6YsMOI
AR9vTtMYgO74xsI3HxCaIncn7S8Rh1CdprdlcPlzFlz67GsQ/Z4mtVxR64lHAbK1NCIQktbPOov0
oy5rPV5x6QXfspADRZaAKsr4+euzoWnTR0Oldk/tHYYyRcdrTVaq5YvjwayoTLOFLv1ZPiJzRgO6
ggQrjZ16BOrIDAZoS+7Tia1RYa+ZmjkVZQ2acDg1wfAaI1Z0YnAOtMUN9EXTzeVFWpw5vERwEWO3
AI54vkgmSIFojRMpLAAGgFiZXl4BxbTGavZ2PNBTwu7AuYZ3EtBR51ZS3jW0cFwZWszUD7mYRuRW
M3FgiAR/2etADQznB4s4ogtIh52birFMLKcQKxe9aJ4QTmr7yRXkKapZtZLPeTt3wELD43AzQZcM
1Y5zU00reVl5ehGOvVPsYll1vp1Va3j+88yKOmCwNEgtgugOVwPuhnMro+0NCDmNIsTtbbzYtcmv
68n2At2u9V0PoN1XDuTq/rJbvF2wc6PqpDnJG7UKu+MwkJfZzHCfXK3skG7QncY3Ms9eObLfTqNa
KgMPV1wPeCjPVkyW5UCtyq6xYkpAbvDKY0kbtoIOeXsxeKaCrcP7IAppzDNhqKVmgnVWHeLRYOzN
unD2IFSnvtkLTKOhWSv1y4VlswzUzQGsdECNMncOKxucGEzObTgB1gWE6yT7gDlDcTV4+Xgsud1u
PBb9WiX/1VmQ7laT6LjI8pPZweHIODI9EbdhClFQyNdV4pghWRG63KhWBrgwoaite3BMyCzrUEs7
d5E4LrshGjoMUG+7O2lV7SNeG24oi6Hc0thbFRRfuGpxywJYCVV7NESCyfbcIlQ064GUSRWmwEH6
pG7At0rs0iqhXmM6PsMbh/u2rKznwqGpCECo2zx4Rl8+JF7pdisHjbJ2ftkiuMUc40gDKzCdV44T
8GQ7IgPzDbR9mesPTWbkUGJu0hE63VH5ruajcPxxsPHM4kAKr1EYLTgYzmU4M2RhMCHW7Fzo0KsF
hAvst17DIKgJzoesr5swq43nlnvxoWyRsvzFY8HGMwBPbnXuoUw1J5noQYs1NU3dhsTI+QYKttDP
lRApH2X+ctnS28WGKZzkKjeGtyLSW+eLXTRm5NqghQ2RC6myUAAPsHN15h0quzH1sC97uhsl45tp
rKkTEBY7wPnQ9ugAZfZrKBxsKxslLCVgiiIhRv9aGzk5DqFbOzUt0eqwERAudzSnfGdlRvy+hFb2
yqXyZlvBlIEHDx5Oys3n5Z0pd0cGZbYmhHJNDKIjDg1PLRo+sJgN22hs3U+XJ/rN6Qt7qGFD6BBS
uVCfm21jW+u4UzGcGFXsed/SYTK2HkDTh8tWZtWjP2cQGUCXotUGp/x8OXnHGPj6ewyrSNmVUXsp
iElSCe0kLSHGcaRVtUkH5IX4YMbbsYz4xkmH5AjUR3MPLemo9Ic2oteT2ySby9+2NAOWkjK1HYhn
gFnh3NNsknWanZvYyHCCY2eaw3aSWbwSPSp/PTsugFBF/IP/wYRtzPu5k5ZpUWaBxmNMkyIOYiDG
oGAA9WnQ9LVkh9oav6lxpIZEMm2PrI6nhZfHOSs/va4BZCYdUCYihw2g/+zEiEojNZDHq8MISIwN
8tIsLFkOZI0k1lWbAayRAMLIwevJ4k/wUe++7pG7dNMaKJ+pMvaFbvGVa3lxWiwDx6eiQkYO+3zy
IyKJk+YtdhaTCfiWobwpEE/pjYNmvTjd64nOgh4lmOOY69O+HyxJVw61NwcpVsbGVY13KVjZ6Dz+
qDLX0gZwP4cFkmF3BWYDetVjemjR5vhj0twBPjqtgatmrOVqMQCFQ7MkHhOK7GuOubNbHTVjmfUh
c8yPtLrNZXPjMi3MQXRtm1pgUPtg2lEwxOMVn7Zdnh5M53tXe2GtcI3A0SF5uJKWezsTJsobyLG4
SAWBZGW2E2LQW8Z6ZUOauzLb67SvyW1dGOX9RBFCaHyq7pzRKb5edsu3Bx5cEiUVxBJo1QCe5twD
xjLvW9eWOiSpHX41/kjrDVTlxQZX2xrKdWF8uDItcGkBWUZx2J2bEj3NWzSeTKHFk+rBFLzdmHme
P6ZZZe1ZhnT3ZFKyUlx+6+G4NqDIgvyOuj9MNf6Tu8OgMctLF5OagLM9jEnOj9FU1/tsLCw0NOZu
AnQi1U20pbfjbUOK6XB5gt/E8lBghVurHhg8XO15hiIqbIs3KZiQ9apl6EntoyvmyPpzX2VkxdTb
o9RERGhDbRvjVDRJ52MtQN6LeGwawyGz2HeRs+Qpb9dEZ94aAZ4D2R1sPyCvIHo0M8JGl4+NPobj
ZBgvmoQwdJIbvyYtq/YnrOABAOQKMm4I8M6t9GNcDUbMx9Boq+yAPubCgPpwguMaJBVBnIzempDm
0rjwLkEdUV0TrjO36E6jbJGcD5lr6HuzKrUb0nfWymm3bOX1pQWprTeiK70eVS3qUNjjWgqMNLdK
qBOJdHvZ5xatIDQG1gjZKGLMNvXUdmBoTOoxzAyELYDh2Fcth1beZStvjw60LeDcxvGh8jHObGul
rd4hseYiRiQDOUhZ2gcBlot3lMZxaIBLcmXu3u4kCn0CnNhQP1dZ8VmsNKQtF4kFe8JNtKPJNc3z
wbKZO75A2XXlZlwanGrLUKuESHuO7kMvPRLOtQYyN9bEIY/1HdejH7rO7+E9a51lC+uFJxUeEeqQ
UtfSubcbkVvZ5eg2IaqTHp5LDQUCvFxTb1qYP7WXQNhMKMoMczle2XbITmpWG4L+7kWwhCLOMT83
OI12lx1j2RDeZ3iaIjc7xw5qbVWZRmGC6KAtQUbX51EAx5+u2dR+/nVL6B03bXWF28gOnk+c5oou
cZnehlBOK+5NaZkbzdGKx6EYTP+yqVmD2uuRBM/7aWsWv000JpHr4MUNbqDouquKrArAl5MMAc4/
9oCqe2ejdmhANL3zqilHBFUMEHXOHcR85lhLL3CYKWq/sWQ3gZtFIdb01kmumqGZ3g15NeTvey0v
XioLfII+4ACjE4pJpk54eSgz6OqfQwGPHrYQ1JFB9z6ftirmoKSVXWiNkb6JY7O+QXW5+TQC2rGx
QOS5cRjTOHrSJu2a1Anbjw4t9pe/YslL1IRSgD+RPJvDA8HH6PYjqbpQUqPcRQRhbqHb7Q7ZI2vF
1MJmVmEeAh3QeCKymp0cIwrngIf0XVhmZXqTQ/SUAVaPFqiKiN5Hw0Jpr5xVixZRUQDhtKHDaWbO
YuW44IBfBWYfWZNDYtrtvvIiCoR7C25PMy3i+8uzuXCEUMQpKO8gRkK5bn6ETLWLBR/7MPakDF0P
quERsdc6oheGRXFrYcleYwBP/fwkmmrQczN2Pe3Dkhd6yHsQ9JYpr/aTnlR3Wj21f8NTcei7FrKv
eBGBWuPcoOAELfSyGcJo7Ds/Gst2O0Uk33acy/cgdtCehdkDqYLMbf+QVJ731W0RA63tfeUg589H
vB5Vih63AbJO817mKAIvohmNQ6jbjbGp0jQ/aEipR4FJ4/Z6oCAyMXO3uxpJTMChKAHO4AMoX7QJ
sIusLe4zInQkICEoN7lSbOO+jhWJhwwzYEU6Py9RppoATly5ohf2mCpHAb+NaAqsmXPHx/NFT6GQ
GxbuiC6E3NaGPfrZjPs879ca8pY8EB6PLe2pjm935vJeH2m6LgTmKK7YJpZF6ZeDFW1/3c+xn1Dc
Vhql0Hc8d4he81yFsEADtlGwfVZzeSy8blUE8O1bBQsOHmMEgiihO3Ml3jGPe0An4OiGiOzvPfiv
AReZYm9DUmZ7B11EAA0R5HU/jEzkeYDTVr/taj07QEX6h947AhCqYdiOThrdW7STnT8iybEfDL17
ujwji5+KaB9xioIlz184Q4Jm+kxi3pHjmA5jkYjrLKp4EE2M7fqM1H5rFPTrZaOLjgWtWFdHKhJN
EOrnJwdBCYRJJz05hKJJP1atC+IqHTrmEZSyN5ctLbrViaXZkVMjwQnWbFjKOwim5yPPbuIp61fC
veXxUNXIoTRz5jdi29gRQyZuQL83WJ2rqNWFnzQTdibx+NrjZnFI6HhA5gOFYm++K3nK2hKA1iFM
+9QAghyovqrW1xpyl6yotClSHSpbP49gS2fAhWHVQ0j7voXoadz6aTGMKxfd0sSdWpntx9TQ0Y9i
FnAEvOUeW2l1YTPI8YkWrF8jvVzISiODpjK0ShUCczc7znqDjjqPGkB+FaAxoi6kVbW87o9dJNyP
feUZx8F0q09DoWcfSGpp16xpkysqRtcOL7vl8rc4IGDGHkAR0p75ZWcjlNdo3YcjMTKc9EOyEXr8
cTCcahfb+Y8OPZZ5m0RHsEhOvj0k0XZ0k5XZX1xj5IrQ5oVgG6z559uQtyzWB+hxhZVXFnurMxpf
lrVYuUVm/Vav8aIqawFii5tfdVicm3EK6kpHYsrrKnKuJhGlDyni11vctbUbEmY3x6SOnA0f0/yr
5jYCBOaO+4kgo/c8dsgIrdzHS053+j2zqIAWqdPToe9Dl4Hgt60wAShnFBtJ7L+zV0GgAGAvQkdg
HGYzjA5ZvDtsLLMxmg2IcOkYiiKNVg45tUvm8QWQXioliRenNacCqNre7aw+7kOOmL31k0mk1O9V
6emBQq4uDzsvK671sUaiymRcpn/Dj1DmIUgCI4DEVXK+wCjZRs4UWT3UCDxxLDteBUUqqncre2Zp
3cBlokhV8Q9w3OdmSBmnbeMi8VGZY/ycEStKQmdqtfdj51lXhhzAcDrwrr4Ftjz+ZqXeAFH6DtiY
w9QY2see1LT0LasqtF1dDPaj0MDlvjIVS9cpJlahCiAxBDDa+TeWaakDOqv3yGro5l5EoO7V+8a5
n1xX7G1pSZ9S8WuNIn9uMBVcUiAm8GSYVxOjqE1IKnCwjTJLNklc37ea5EFrW5+NRlsJGJYODbT0
AQqGMAolodnJRSRUnPURewZFY3I0S7fxdW61KzfqohVg7NE9iMMJgcn5PHZGajkiwTyag72BrLG4
n5querzsUUv7BjLCqn6GkjtIec6NJHTMEGejRlA2+iR9bghtE/Vphjx+1XxhUAvZcGbWPhDaxsr4
1CzNtyxa6pSOMTqkEN+dm0aVruMSQKFQcTcgI1nFx7LQAOMXdmoAF6+L9MPlwS7OKGqhNpKTgFvN
ZRdLSdoOXzSEfe95oWWmNNSghrW9bGVpj2JEgNOBdwgUNbOzPokr4vZoqQsZE8atWQ/eEfWY5qA3
6bCy1ZZWzwX4CehWJIuAMj2fwqyitmYZ6Ri6kQliIxDGfWBOA5ntKtI2Aut+iLSk/5QTZv6NqUTy
Fdhw4PU8gKHPLRe6U6NMqiFqMYfkKZGFGQiR05WCztKCIbOBzBTeQxDZNs+tTBm3ky4zcdzVsQyF
1wsTlK7S+zunNyipVBlPAQ+9mSsWuIpzu8DrdPIGY+P14Pawx6IMLzvG0sGIyiXCScB4MGmzOSsj
eGRFh0G1mfQ3bcKyeNO3BnKwulfZYTUKLUT/Sb8CdFlKVgEeZxow7Sj55JmXFDn4N3QDEWbfUr33
rbx07lkz1h9wOtp71g3doQYOdDdJ3t31XpzfZ1P55fLYF6M9CJ0CVoiHFtRRZmEAnYxaGgN2RdYz
ss0Mr9t1tl48c8W0Ok45/a6TyfyM1wLIGUHclfjgDbHuo4yvCRAsOdXpl8yOPJ7bdpHGE8J6u2iv
jDwmW+5V5Uq9fMGKYgpEzA4WPzx/Z1asoqFRYkkE2RA/i30QKE4ZmtoLY2V1F+wgckUMjcw+ouh5
9bcQBilE3RihFdfieuCy21Wo86zEiwuui0ovtOYVxg31sdldlOt5WVlmbITU1Socmvb4TYg031UA
6aASGKGjiAD0sLvsNB629+yGgLtSJOUITKKoe779OYnLPIozI+zL+L/ZO4/luJEoXb/LrCcn4M0W
KAOSEiVKpNwGIalbsAnvn34+qOPOqMC6RLDXs+toKZSViTTH/EZ76DM7PiHkPfmZVmh+H87N7ZJO
ta+E2PQuWVUpO7O+cpODlaH2CLJ9xQ1tZt3ETYwpaaQeXLVX3kvSoaNdNJgrj+LXyzO9OhKlMQJH
ekFsmMuZomGCmbmzgAtqnfmuNvr6uGS1+KjAj9p5M65sGOAyiAeuHV0H6OLlUMmYVmOYOOphBmPm
TbY1wl+Pw8PLE1rvsu2nI38DZQFOAPTn5tM5jRk2DZrnEOVs4Eyu1caflbbJl7PSDxks1wIe/87M
roB0iJb+GHTdT3/UVKysjS3Iftqhz7OeZD2OtfNgaN0RIRZIXKU0irPejxI1dbuFLeBM6tkNLeOT
log7J+yOZeLUfmRE7c+XV+PqmlP3ZTVWhQRDu/xhvd6D9KLseiD/ru9mOecHEu7u9VeOo8MzX4GT
6zW7mX6bjzatDk095NOKKczy6JgAHNlZ5X9wNpfflqAeqAuZDj15kq3L2Sh2P7qijXpixMUeA3te
6i+LrnmGunzVZ7REcqfJzubg0IUrpjp+LO2qzA6tGrvAjPuwuI9EgRZUV4a6CJpF7czHPmlE9I6b
rng79Us0kpMOhuUNdYRwVC2RQfVmZ3Ksm0jX0uqUNI0dHawowhuwzGr3WzhVSYPmRFiaXidm8y4L
42kOlqWfKRvA54zeyDiewTa6vPPeWMwi4a+LOTvLEMjWweYSa/ykmUCoKCkJ+0HVohYQTQunfmqc
1j1iWJosnloYuXN05zB6M5vV8jSWS0rdrlgYf3JqN8VLwxijozMikXObjTPiEQkcjoI2SSZC/pUS
uRyNb0Wht8+w8Zn7UML9dLPya9MgZhUUpp4Up1alcOfHVWrax2YAzeO1Wls551yds5ieT7nSXOJR
t87DmNpnONZufus0fTsHGYjOGmgjDbE7CKd5dAAgFEU+pELrYzjBnzkYUzcKr3TcZPRLau2ZX7aJ
mT3pUTKZT5nTLg+aOc4N1fdp0T2SOlGf4j6hJkXIacMjRTzqs0Y5A7aRPtRvy1pUX0yz1SMPtuRt
NcMrQKU9qUo/H2P9Y0FxJANAP9fiVgzEYkic90uAmLypemkERdSj2Y5YpBnp6XCXa31ke8nQth9a
MzG6g+pkFMSjjrb1Ocf/L/VlGNpvUstuXFSyFm06t8mkfNbQgZu9Dr7qfRLNMC7dmHcEkcg41X0b
lUrNt6Y4r9/UcJa0k4Q3IA9QT+s7Vw8B8GVxvsQHt7dLxVfDwa6DwVGq/p1mF+ITovvDl2bO+sy3
R/oSd05fWD9mdux3yynGd41aVHeOXCRNbmXUPLIoxTplQzo+KoZ0SbCMZry1SwcKCSAedZVtKbvO
BWcrp4QtHjn3Ste6IhgTN5q+9o7TwWSdNR3F+67DBROFFQmhdFD0X1Ox8oeFoqfnQTTiV5lQ1PHg
7qTjaawLdiwMzPkDF3HuHpdikZ9NWeTCKyLKMT4lx/hbmlbOjZ4k8u+ybZL3ozoN6bswso3PWVKn
HZgeQ9U8/A+Rf3cMPWzYMRIosHQ7vfbHqM3bGwm/s/Fyc04+oynYZOAxxrB8D3FbZAenp8fkL27S
/GXaq0RulhdFhf9fNXzrknisgrpzZHa008j8HIt8HM4oUoeaT6NKf5dhAGLSSp3iUwxgRxy73IWU
Ghszh3IopOyPGBFUytFu7DzyNbG477IoF7CGQ35IYtqIRed8tNwT7qz+1ZBG3ReQb3/gZiCEr41m
kmAFkRmfE+gCkefY1TKyBdIkO0wgXZojYCwscV2RdcohcR2CxcIVlu637ZK81zjLkV9HAF8gecNl
QFpzKgReFXlx4xqJYUBILnQaXg0K515jadBT86nGIVuL0rx96IVGi3qKk9441EpWVIfRMYf0raWJ
0fSTpXEtPFZibGQFJN7Iq1s9bg6kRcUXbVRaFwEVWabn2W04nZoSO/jHt0OYYWts9Y1XI97PUwMh
HUeqIuxAjrl68TBNjvlRxGOtnep8aSStdGtUvSXOkvGApURdeCEg35kLh/IHXiSqeFDNMhvPk9XM
0dpss5ZbiUiXmh5kPbqAinuztSUSnBMU2PYHOLxiEg+KGBdr8TpFT0T+VE6ZYyXMP9Ro3v1nUUPk
c4BhHYY2Ke6prrkfTa6iR1NrBAW72m1xJ7by27TOUy9Sx4SLRdR+U9va0xyrKX/sts2THRYVOyov
RbETfz5DnOKerNG7go5ACwCYjn750kWgJ4dicg1Iz9FHlksCoQpnL8MK41AOq4xw0dQHPcz+4lXK
sIkQtl+C+PVcg8um6tun33HE/5GB/2MtIPz/ucBUf/K//yT/rn/9H+6vsKz/osFNM4O+KWH1P6oW
AtTMf1GYQPBnbXeYsGb+h/grVBvxitWFy6bXZ2n81f9h/gqoxCh20R1RaZDSgkXz/hXU38somKIF
LVaKQOxhShhkEZtYW7dzXit1Wu7U2GyLxnPogj90jZOHT1ohS/UpjtLyxx8r8/6fOOxPIvAm06aS
RhEUoR/iezBeqxXj5abl+Y7wgc6dW9t7F3kfPr+5//iwV9RfQ7z/DQGfj7GZmDuvkYSZObeZ9+Xb
Y+S9Cb0d2Onm7D0fYpNBzFYl68VliPb48OXt4/v08H7xvyre3lQ25ZHnA23C2dpo8tmcGejO9dTD
Y3xgMhJNnJ3Psv7eF5ZsC6EJtVhVUG9nyULQBOXZRjy2WOKTpeGtpDXIYcmD6wSu/VGlO6FIDMQm
TOlaKGXZ4unGbSa57qs9gMjOl9zWRI35/y3zcnr3zvXP96h/7uSCe0Nssp96VswhzJm59L7F/mPn
3RMY7SzvZQJN834VMiRHh55AVxiJm8tNX0XhMknX7s6lbYxHQfR/sBJd9+pI2O9f/pLr3v7jQ/4e
CpMeuPZQp2D+rT/ljyyzEshc527dnYUZlo+R6dwWy5QGIxJqt6M7dl5HsLxTidhcJGurDmw52G+N
Wg/XyeYhymYjXTLLlEHdqu1pUUYM3oa+OUhNK26lZic7L9/v5sKfk1wHpN6zXiYw7ZFav5wk2LVa
azSNAWXPM0eh+Yj9j+WXJmC6vhrrQ5bV4blLQXTEXW3frU2lAGVQx8/cqD5FMJq/U5FpKr9T1d4P
q8I55AkiHZC2p+UgMFP4ICzpeK0p3bd2GFleL5MyiBAMOFfTgNVxO9goRqvyTqRZfaRsi5xAX9cn
U2sdf7aV+IhBgsp/yfxYDdI8vfydL5N2rmwDKiLSirQUV3rgtnFZdtImwHSjk17FysnN8/xUluPw
2lFMlChXTCQRhk6Ysb3mhEn4oCz1abak5o9mOJwa8J87o2yPB4D2tV3lrsBVavZbdMbSiEwzZ2mc
yDWaT5VTiNu8NsePPbrAwcvLdmWotRQJlmbVz4A3cLlzgPdIO85C4zRHdnHIGPlpll1/dBaj//D6
oQAkgiYDIgumYXMqSlAJZaKj57eokXmkQolC41KQK2ixu3O/PNsMKLqsOsnwj+i/QgC7nFWKTDE6
QbF1orxvHhcMnFdphD0dgO3VQvGKQj1nj61AeOJsT13bJ203un2At732q6jUJcbty0h+5aHLtba0
dvXRbWll79zQm7dphebpa6WakiCCX4DDLmenaBgld8YQniOAevB3hrz5kpuAa06FkiSfO9NuvibE
WlSV1Fbbex+2lxu3G6EYNHQySKD2W6FEKbUYuaM2D1T0hxCeiErwq1NbIhdlN5nyQRvcSN25ULcr
veLf1yNHBAiTmCz2csaOnBrZFYLaSV0mAbdu9KWyRum3ja3fLc6CT3VSdjtHY7uJUA8B/7CqpHCx
cCQ3n9eU4SIht5WBLMiiYvzH3tZlnOwwMLcH8PcoNDiwwwEzxyQvp4auDWWPLCzJrFt5p0rMRhBI
6U7gaMUrTwVDAURg83AgeIG3wUMEMmWeHCZkNe5yGG1VePayDMfXHfN1FPplXMUg9NYi+eWEEHaZ
bLS8q1UhqiRIapc8OUUucPJDDTNpr+n4fP14002ePaAE5A3O+hX/eN97pwwnxFCnYFSAG4OIj+9w
5Ex8vOLzVzVveF44cMTpJvuQV53S7OVQADe6Mjbxk1DCsLk3w7zBw9Hdkwd9vu041tSeSWhAbtN9
uxxFQJmLbElZUJWzOHVj0gSiLn68/JGuDAIQnucC5IdBsrMe8j9WDaedVroiHYOqVJdjOpZzgUx3
3P96eZhndwWrpRAHQdBaSSzWZsVKZ5pqQ83HQLAn39l9Hb7RlKZ+W83O4rfzNP98ebxN7Lp+ITjF
NLqpA8At3HagVTOvon4up8AqjOjByjpBRShrvBRRJ0q2Y3boqk47Omlo3XR6sqcAfGUv2nS+0XWH
rw6saP3zP1Y14760Y20YA2qg4hhWCVXrEcSal9fW8PTyVK98QVoHPNxAIKh2bKVUCNNxtR/UMYgK
BKS9OXfRTouU5HXYs9+bHu4tkGqsW9j9W2R/WCEBkuruHEyzUXxnRe02cIo2Uc8lg5U3L89qmw7T
E6Wrz4ejM0gP3NreHi3O1wlSgSIYolF3TnFu1c57Be7qpyIS4n5ZCtl+TaXrPI6h43womlJ3jnWs
UA0s+9zd48dvbH+ZvoUroAmSfMVG800310u0CuOko6IEEetAHTCZBuQf7cLOT9oSGygRdrPZHhMK
SvWB611RT1lsDZVvpFpln7Nw6opTbtpi8rDrTfNDjBX7JzVK5vfaVCBS/fL6PTsA/FwQGGQdKq/0
s+WbLDvtpb7MQWqr9l9FKJTRjzU0gIG5mHcjZcyTKx3oL/ZoHzVlHncgIM8e6nV8oL7sGL4eRgeX
J8Du+so0ZD0HM6KE1Ntcw1fHITnrUjZfwsFI3hTMfWfTPDt2DErlBsjECvt/poyz9Es3aYWYgyRJ
h2+ZO+S9j3pHGeIDXbTLzit6dTQ0SFbAK6KCWwn3asymZrDMOSiGZLix01XELGprRCFiTdkJDq4t
J+xhrk6oNbwIm/uTYx+OfcfhyztsWHpSLq7pOekDt0xG9JO06TjZdrQn9vE7tPkzn1x3PTcLPiMr
VAnh78vPGKt6jDjb2pErO+rSS5z3Z63TEVFPUL3wU6UARjCcqsrOPivRWL0zVtAbpk4+BW+4xdOQ
vFVJW3Jf5FGn7QRmz14Vfh1h4NoUx3CFKO3y14nEpvOAq3QwG53px0U7P+Z9JEYPWdbmTlfyvczl
2meg0Q8ch+BmrVtcDhjaaeIoKPcESK/mPvhU922tt+VTZdTRsW9041yOltjpD18dlIuQ4iZ87GcC
YMhAD8KMtQX3qjG3PHzU4KoNWv1RA3v3IdaVOPbSqkSK5uUr5Mr+pngBjGKN8SnSbgBxU41BgtUl
SpCMbmX4Wey24piHg/OXxcf9/PJgVyaJCwGBDlpgxItbmT6BY3ye2fYcxJki2EUdpihmYvX3Y9wW
R35H74UU5l8byK3vGBEjAGcEfpACuPye1qCXud5YS6BQF4WMoBo1uBTasns452eP9O+BuI3XhQRG
ttk4DlRDHeXeJZAppE0SqizIJwDPLy/itVEgwcNPXzHrqNhcTkepUXpS8U0PuqVZSY7hiEwwHBa5
p2iwrfKur6EOumdlcgByUbcnr7ByV4QZilZ1oyjTcWnmvj5UrhEtvh6ty6dSB35sO6gKh3HpktKr
Gq2NfHpidux3Y67YnlKZWRIkTmI2/2IdiNBXBgiRFkfmch1Cl9ZSIis1SHOncg9lmpntyTLiZa+8
cO2I/DnQ5rOSq+bhrDOQWUxF5C1FLRQPIar8g9rgPbszrWfpPlccdoY2GFXSNspbl9Oqa6Tfxqzg
9sEo3o9iXXzGqES7aadJfpQ08t4ljdYcXKnre0CyK+EEuFAEx8GS4TOxfQfmcMzm3OYumKVbPJrO
0uFnXrvTB94Fg15t56KwLcL5Fpr36tKd73qIXNnbpHfM3YLPasG3u5y8DXq7Bo6kBJZM8VXFUgT6
S9K3lbuDb74yEDub/JNc3IDyuX7zP2L3Ys6XrMg6dNoiE7HSHABmO3fy9U8XGQoREm8rDemtNGEL
nqlzp9AOQlNY1O7lOLmHYUzkTy6iOPPbJTS+vHw7XNmsABqRleBkwNvZ1oa1DGXyGqHCAF6kfQAB
0h71eVZuSQHDnS7QlYcZUxK2P5EyOfn2nSQyctS8Uw3K0F33TWZR8V53QzEc3FpWhdeUdrPH+Nz2
g9YrCS0lNuiKS18Zq5ffzSybalbVyAikttT2qZ0X7IjiWmbvGzWu75axqD5EddT/MjrE9zxrSdSH
csit8vDyMqu/EfCboIlsmnLjCttlpTdhCUV4VOSxwA6GbvUsy2CYN6dO7eoHoUSGdY8euV6cHbCm
6Tnp3abxskkzf3Zo6CknLeugdsxDMZi00Z3sUxrFdXloeUHKmyTVgPZ0eRM7xyHVu09FkTS9nySh
lhyiwUhzXykW7CGgZn1WRSLvlXhq6y/6kjV64Gbq9E5a9lj5Totky2GgsGWd46gKq5PIU5RFZ00Y
412cge7wF6MxRmS4Zzv1TUcCw2iG7hcBaF2+iTUT36t81LJPtYilYAN3tn1M8rb8YPYDhnRpKxCL
r9rWHqAndcbPwYX27qOr1EmvRsi8OY2zcL/0rrQnHypnhsCeOQgHm5zOHX0EwqbGl0Ci3tEfGkqU
yh0zPNj64KL3Tg3OPOlpjb2IQRKIGXHtaCFoGWP6pnax6N6lSd+8HUbYAp4Vm823tCJA93NqXd/b
sFScm1kCioI/Zs6fuqHqH6uuKFJPbxf1EYsi8ffcaMbPmKSvOau5WB4smEgaHzOtdA+RXRfBlIzM
jjB8MvWHHNBJdBhmLXxoEkXMQAki60NYmakC9CwKf8ZFN9nekIbVfaeATwqY0/BU9r0ZvrP6iNfD
ROqyPqKbKO97SL6tL6lnTX6jj6I5jmYhv0HN1fWz3jr50zRCIDiG9dj/ZSjDHAU9/wZmumobq74Z
KuZPB+gF86mroriLZaegy7CA6vOiMqMlYhk9Pohhzw86tTJy6lNSkJU+KMtY9sgD1eCHrGGC/evk
uhLeCNBZQP+0FR0V60PW+pGMtSBrqlI5TxratH6pyVYHODoqmTcNmf6zNCPT9TJVHW0/s5tB3jqi
yr9Psp9+EkLC2bUzJ/UKVWtKz9TqRj81zhT+ADtY/jD0TqqnsulzBfkIRRTHcnbEFxEpSHZmbd48
VIQRRBG9ws9gnwHdU7oRPxShjy07ZKLPNuaTNI4g0rVf/zlk0zi1aa3zfLbrPz1T/YRZn1T5TmJ4
5Z1eRT+B05GJwvNY//yPFyTVsfETYWsExqg3sQfqpM5QmZviL000jb0HYrEIGqFHxLRDF+6l/lce
MPTRKSKvmlMwI/TL4aUuwmJUKi3ouCbvGzoWB4n49s41dyVgJ+td50d6SBtnM8lp7vHV0KUWaK0Y
SsA1c87L7yi9RE+fFzT3ez23f8SgzMpfL9+w114Xnmf6Yihqra/o5QSNvozWUEELIEHV0isScz63
urJ8MCvHPk+t9fXl8Z5PFVIcnUTqPmSbKLZdjhdWYQG/aTSDJYT17aEgoiS+W4/QEES2mJYnsCaZ
TvEiCH9fHvr5VkKidsVhU0OkX7Z9s2k6qUktpvSmmqPUPZadrf+IEoRI/VoZwYritVj0xx4F39HT
4tjdyz2vlOEo3K6acSQt5GbbxKWbY8uYrVTeAOmKo2CwnLj2i6RAtV2PiLOPHSmd6jUiaXWUbfGR
Pg1Go0vuf6V7MnAP2SP9PA9jaOVR0wItQAjMNrj8GplIan3Kk+ymblr60EDJ3Lu5Vc3boUmc7y8v
//OdxlicZegTq9rT1ou0isy6KJU8uykcvT/GepIdYT70b2NjdE+mgxnIy+M932nkLEAGWHIq15Aw
L+c2DInhJPniBE6SZmcQQQ5OHot8q6ezek5aXGtnRW93TvKVBV0LhCioMEfgGJtBdWUCmwEZIODm
zu95yDGRna3lGPWKsjO/51cTVG0ujJWMojxvnDRRbNmd2bpBaVbaSRh9dtul817X/MpXgzHFqaFc
uwrkb+IvFVBxCeIGUA5ePjwhofjYxuNwTEZl5JSq8U4VYePUtdaGieTpp9Eb5KhQjb/8bClI63Ei
a6M2rJU5pS+H6496hl7fTWOtP5SIDVo3Y5dB8x3VEHmKNMY5rx0b+30ijBLDsnGitZiGjXgMZ7uN
Dmqry/wtrOjCBNSZLD3EX7N7SJVuCO/tYjbQr5rdpwXtkT0AxZX9ABCAbI/WHQI02252MmuElmYX
BpOiTSo4kLCOjyt9A1nhyJyy128/B/gPdQuGXEt5l4snWsetgByHQVX3zuw5RQGXlapx82jkshQ7
OfSVHQjgiIsIPt0Vw7h6Vhthx2oYdLIlvIwG62tvyWYHa3R9FIOnQqV6ylt1OSe3YYQ8n8OgtERM
MIJ9Tv+koMns7Ax05X1A5FGju8o7sV6IlwNltjHUFpITwWJjCX0gXNaI/vDAbdpeml4TWuOxcqb4
TTIvcq8ocG2jrOUA0le2vbK1n8ypF4uh1cJAEV3ySETUaV+yVC+eNNEY1ePLV+O1wSgNkuSRwwIY
2xQ/otaJRncaRADBWUAwSWFsoOGu3Ayqm5xeHuvKBcLGp75Ln5co4xnsZlqKzFBnEUS5KwHtd91B
ibTxhP/bj5njsXMrXrn1aVaA+6SSRsN32042lQ71eamKgNZ4/E5T6uZgLVb+pgV07xXVIG4aVVo7
O+d5RQecCiV9nnfKOfDXLndON8SorxmmCOAhWooXQbQI/axWW/OIuMUEDk+iw+DBaBm/Cy10zlrb
zsarS9uIEoOpADSzik9uy4hZMVnStHoRULiUahDDLFL9AT2G8aTnw6xA7I2iFnT+3Hx8+RNfO6Go
oqHAu1aTwM5cTp+jGA99K0WQ14t1J9NF+BHp7M78ro3icDbpf60k3m3ZrBXVghdayZfN5tiGvhTi
S1L0bmvvDHRtx6JzRYBG65sGxWY61uAamRnGTMemmpS6XeW7yfAXlLjIbyIA/i+v3rXDyLFAvhrc
JpinzXCQ9dK8gmwGIqY1DoZe4qZld5Y3p8O/OBz00NfeK7A0tsrmMXdMGtxan4dBn3XAw3on7R+U
WBogGWUvQaQaFdNLa3fPf/PKknKfwpcj9rXBYGwGXkq2PkaXbtCHXRdQls29RV2sp3ygPkOxtTi+
ek1ZS95b6HkwF7ZxrZlTVF+TySBXzcnTQjgac4xDSju3e07pV7YlTRauUQWEPUXOzdmnlQ+5BRum
AJJacp+vxtK9NaTn10+IEIzoCOgie38TqEdAA8aSSD6Isny6c9q0O6IFHv3tRmZxeHmojVDP7wiM
t8GFUMCVBrllMyMtrxpofqkbpG5b3hjUV07TrKVr8o2YtRIa+SHvwsLPox6UXjsMXmW5zudGX6Jz
CPFop/555VlGU4bWErA4XuZt2pZT2JDNtL7/bZXRKMRo8FxCjbyNqKNBK4zyY4LgdUSdROzJFVw5
my5CjhzK9bw8axUnwMfsXjI2vZYmfTNaqPQRVRmgclHBm4bXXwVkR6t8yyoc9ywZT/Sk6gvdJFoU
bnUTW+hQHdgS4/uxmmFxvfydr51J6PlriwsdPLbv5a09houLYBCfGQKr5anTJDwiHt0LAV94ba64
O+NdKSoTmdIZBKSM2AoVxssBsSkY88Ls3KDFimHxZKfp0u+12FiOc6g04mSVYZTeUeZvYaRG7VAe
40JPauqh05zvHKjfyfZlYXktbVOL+Ed4bHtFpKPRGqljhEGbjtLwXYow9W1TyjLGYbmh3BrnqRMe
w0Ug6C/yLLsbZDr9bc1W/yWunLLz6j63oMtNSaryLqhSnpWut29nyupwd8MRv9PXf7E1uvhdml87
k5cLiBR3NClLHAZu2jR/V66efMUOrfwKXg4x6CIdTG3nLnh+9kjF6JSvScWq9rO5CmzOuRmr0gEU
sIz12WgH9WtohrVyIAzIu2ML4zhDb6oyPi5t62o7W+b53epgwYVvOGSkNc/dPBvw6TJ3CTOHuEpv
XH+KrNQ+ZRMAv9PLK3t9oFUQB5gNl81moBjkb99Fjh3UUeScRQx1se+MaWc6z28TpsMrAWCNYguB
zOX3g4PcWFnZMgoE25O6DLi8NWC1wSVOO9v76oRIgSA/AUcE+Hg5VAwbE9EIhspDQDQu/ICg0obe
f3nZrk6IMGIlwK9ckM2rBMhWWdrZsoPYbopD66owE2Hl3tiieX2UxNqt8h6UgldA0uYLaXpkJlM1
UurnqvCx7J2PlRtPPoLr6r+ZFbol9JsQFYZBd7l2hSTARsDFDpZ4+qwCFgKIPbZnuNfjztP2/Ape
EVY2EqQ68A8CzsuREhOU4WJNNsCusrtJ1MI5KTIbffylNLhOuvnqC4Q5kRytmgXAyba1lTDWtQJ0
kRMUpaXclkqYeZBf22Oht4OvWuPelX9lfuz2VSDMgSULfPRyfshbxAQOHdeHnSrve1rdD+Rtdfsm
lIP5UwnLVNvJxK7sSDgQq6bd+o0AmF+OGI1dk/WicoJY9LOXlGPp0cHHRLGaq5278dpQfDiCA0JN
BOU3k7M7SOsCoGQArdy5jc0OL/met6IwimFnqCunmaohB3kNgdYQ8HJWmVvrVsejE+gDVdquQeV6
asS4s++vfa0/Rvn9fv/RatHVtKuQRHICjgbgS1eb6fnNwyOKk10wScv6F7uRTU9F3OZqJ+i5nNVI
+DbTzeVblUvhGUXpPszWNHvRhLemYaTK62ssyKVSMEUEiqjnWWkRIjP6hKJ0AnsIo6Pduv3JApBH
l2vaY5OsX+QyuqAIDPd1baNTBd6ypnszbQkICtayUTS/q2hMZQY7MpML4gAYxAaIKQMChKmAk0mj
/fXyxXwlhmd84AlUQQDX0W+5XNuuXDLUAljb0U4RXU/UKPvbrRco9lni2LkvNast38911oxnp9Hs
mgBIbz9KS2tvK0pkdJvxeJU7+/hKOMFdAMITnguYqm3MhW5Q2jeTblN3MufKAy+gvk2b0P7e9zVy
DLSd3dZz9KH/pdYmLeCXF+XaKaLLtfrUwHp5xiySKzQabRIXpgY2YFNuJT404j2brGvXApsLxR94
POBDNnd6jHDElAjaDnZWz/dNj8laOsw4ik/Vz5fncyWgXsnZq8LWCkUhX9h8ZP7XQoHHCYA8oFpW
ANbwVfoclj8VufXVKBC29tDQGG8UhWTbVUe6vZ3YayJdWVcoko6z9vRIKJ5FaXqiQ7CZ3aBw4+y+
z6rBG+bi1dB8bBgVHhO6VdjTkBFeTraxjEwbG9UNwiJNwt/VEVDY+F3kO1Haumqbo7sC06FY0GVY
y02XA8UyWnEVURhAMihDvPiEXh+avMk+5XloYWeW5vVbXe2UveL9lftXI7tndvA4n3c+5obOe1Hm
7M88U990rPYtBpTRWyNqOr9Affj8L/bPijcE2seq0ne+nKldasSImUqVxNCHr5kTVm/RqHLokdA7
iMdwOpoJMSp0V/fcZqk8jWq3t3muTZr2AfsHeQAsczarPRndsrQJXay+MbOvaLe17tmyZep6iIYY
+pH/sewZ5l45ooTgyCXQcOdd3T48lD1GXbo8dE5n936zYF2vl251Spu53Hnjrg3FWJRu1muYKPly
iXVz7ovejHnjADI85Ylr/N1yOZteLE388F7+oFeuV7Cq/zvYelD/eMAVZZwKcyaLsfpYMXxBFP61
X5CnmYCPFV68ROp7wB6O7ZUghKfg5dGvXQOkG2tjH64aeq2Xo2v0Hg13Fk4gkIS5T4xsfANTYM+K
69qCkkOtFw2uH3zDy1GUjHii6meu19lsjoaeYK82W8YxrqtwZzmvTYhKKS1kgKLPWTNGHC2LkhN1
hX1a32ThkhycQt+ze702ChDMNbteG7nPQAFdCseuyKwgzmV8XjJZHpakrnb24RXKjYOAINcK2s8r
6H6zESlgT9ViSSso67yCa6e2H2Yd7yMOODU9I7P8Kpzjc6VNyaGtQgWFK8V+A3iMpqXRC7zYUcex
7bq5x4+59MIlNXeSoW1FZo2lqbivAI21N0XD9PLTluqMtrPiihtKHPVTYksd01vYyG/ULl0Q0Zf9
MBySvM9HLzSBIHqr1N1tYdbRBxw+pg9aMSkfwY+hL8TuFr1XllrqHPMlLX6ok2zqnftz8+X++b02
sFaNzAYvxk0Xjfp1OnX4/N3YskgfcGZLvkktU3Ya4lsZgt/DMMRaOv9tjq5dLguRm4Dp5oY3jiOS
ym9ieneHqaP84s1NSscwGyYEzNEQRUJ4xiWeVlsorC7Q1M75LhNXjx90eF7DQYrB/GLGFYFnzD2r
B2Bzm9kzgM/aR/AKZXSHGRcyaGZsNvEDtl+Z6cMNs1KvA3ZonkWSgFQMZyv7XkzGMPvtYCr5ce5y
dNiKLGv1owkfEZE0ipjlgT0PNB0mzvILAal6fsjCUNvT4rv2FQjqV/OwlezgbnaNMFNCnnoOb5bU
iG/UqgY3HdbVHi19c+/8/gpUsaEorTRV7rfLr0BrFtRgX4Q3tSGKnz2M2LcVsnAQxZMBtsPLV+m1
wVZMOrhiDispxOVg6gBIShnz8CZPh+xUWosGpC+Xb8x8l1i8eTN+z4tmKfxzbTVg20LBl9DuQx1j
2ps5mQx/tMryKBEvPFLZGd60JKNnUUDCq4Fk/P3yJNeX/Y846/fIJAOQYjjD5LWbfT3EcpLCGd2b
2kUL30MszwwSmSDRqwCLEk48HDUrV31dmsuxFeUeK/LaxkENmmiLF4srZ7NxsEEme+pb98Yswvh2
jK3FzzJLnl6e5bX1JRtAbxthC5OC8+WnhLO6DGYo3BvDRq7RC8tpOOdmnH9N8aoMhBi/NyNYWlRt
u3+xiVxiZe77VbbW2WwiUbrxkjoyvDHHRT9XjQ62dEBThDrWnkjYlf1KC2w9GQCtNHLezSQNpO6L
db+GqF6+KTSluCvq3j411X9zdl69cmLpGv5FSORwS+Xa9rbb2b5BTr3IsMjw6+dhH+nIRaFC7pFG
07JHvYoVv/CGbsvpdWXV2KpzFke8irT4YqgxGEBdRam4ur2sP0lDZCgGZt0GRXBl1eY3EkUI7PRo
Iy7mzi5EOA6mI65G5yb/Cr3rTxATw+hQVr33bdIyCGKGlYenLCmDjR2z9oUURGgosidnxP/tZDqJ
guAh4gjXsmitk2q0BsYUZpRsFZXmb1icP15asIiEOLOw8eL8eQ3AUqubxHUqxXDAuvc8Zd3Bi2D9
6wIVvr8+ByjpUCqjMQCOf3nPjMYYmXoooiuBMMDs1PGOhHH2IQOh/9GQurzoLmxWnE31jWd6jjsX
30mlE2zErHExu9XdzueQFEgWqlV0Te2u8Qets04Q4pIP5mgYT0j//ZtVerABIXi5oe8GpVEL8oWr
BVGb20HHzM7Q/07Tqx3YZXDIdBNBxtwtRO07vdsOh6YusvjYRHFhnINBq7trVkFE3YODFJ9TGccD
Xk+6+7OmOmP5cHzz8kDKOr1Lda+1fLgBdeMbHdvUr01FnDRlsA2/QoYQ9aHEUt8MIW3pK6TaprzW
mGlh6uI0WCxFaqb/crOx+morXnTpyrbS/bLwomcZF+KLPQX9l0Co/b+RoEDrC+mSEYaNp//0FD39
mpMei4Ndt2r4bFlj/a1JLPMdggrTMwq3LbytSbXHnY58+ofHO2h1HTn34HSJkhEkvJ1S6eUa6hN6
eG3CONG/ZZPWQFXQvd7yAd2X9qkf4b9h/TFj3x8PvfJUvegJE5VSOiLvuB16qpXIi8csvMZOmzan
FPVmCe0D5PS7Iqmr12z4/oeCV9CbsMtb/ZVE3rHaOEDLkt78XvJUsqfoH1IxXYLEI81I2x6d0usY
J03yT4poUnhMwywTfl1wLfktEiHTDu1J8QNM/vB2sIaORh0lvXCnSad7P3VI8e0eT82yCPXys9BT
muU7gMqYS8tbe+gDUTdclUVe192Bgepy18lSK2jI56ZG91aLrJOmdYgA16O04KLWNumom5raRgqx
tk7QQqlFzRJFIOlu18lsc6GX/SCu+G05+6LOh0NcjsEzwmvaIchsy/eUPN9HwwA/JneDn4/nYt4G
y0MPUR45WFqm9wkMroZFX3mZuOZmJdEsHa1XSHKKjXOw8tii50iarxIfEvEuzgHOyZ1ri4ZRQNSd
8loFYswoyN1OW1fn+lCzciRcafLTRfACarx2Ai/hiUh079C0g/mPEWs9pexAHh7P3fpQVEj4LI/W
2yIaQ2GEKCYW4hpnfbOPIpXeaD7hy9S1W3W21S0LjhQ+HWU+7+44V30a5kXXKJeUvPsJGEt+UALD
+mBgA/Y8oHl0iVAN3qnOpB6bQYv90QjST4+/d/U4z4U35O5hhfM+3e5VGXRZFGoEMq02Ol/bJI6I
gWVVvsH/L66P41S02WlIsEFGTI/r7fUIAmjaF7icfMXslNRdt7elLtYuWXYwDQtQ7MCvlytOf8Lh
FhFX7qHuB5pUg7HLU6GiMNvUT5hQAr3We/Aij2fjpTi0ODpUJSD5EI9T0l6K+2mBhvoD+e01aKTM
9tL1mh+FaWXfi2FUccRo5btudNL8nR53RQxGBaoSfCM7Hp+nlHL+zmsa591gufFHOsIy9TNnUr47
BlfQLp9a7QPltzH0o1zKzldhgVEe45BBH7fDkaqCUlbHrjD116Xp8bDCR0GAImxj530cOamFwREq
6Ls+rGJ3F05h/a3GsDF9ymwj/QVquSPzT53yYNJ38fzBmmS7Sz04JD7IlfhdPEr5S4lpR6IwbhSJ
74ogtHZahh73IcmLoOZmHIvvtasVGhX7UTq+ExvZW1JDpfhSu1bx1AdebbwX05AcMrOe6idZD/FP
OKjW70iE/a+NBbm/ym7WY77q/igllmJ0x8Rgd/ZW8l3vIucwVjSJcjOZzn890uyoq0KymsX5lncM
pTweT+IgcDM1vD0Uas553zn7HBHXt4+HWrmf6YQRQZDH0y1Zpil5LV2nAF59nV0nn5opGHZ2UW1x
VlduMvo+5EIzWsEBsXY7dU7QJfZoDPHVxo/1sxkkEXLbQXTELDXZCDOXjKL58XUJMmFMIALJPy2O
a0DXPZSWiK9Ymsrvda9O30bTTD6ptdDft5D63vRVmX3XZBfRBFTDvvK73mjLQ2+6wbfHs7tydfDu
MrOAaIDoLjOz0PLKtpPEJxTcq2e3mWxfp9l4nDn/B4tW/xcPpY+NJZ1f9MW9Ac1BB1XGa8jlsZiA
ykuVXBYatlm4aRzaZsz8ADfdZ9HSM1F0V3z8Dx9JhV2lTDljvheLqxYWOvd85TWOImpMvZvH74WW
O/xjGgVfM/bU5JtUobYUo9b2Lp0vAr+XTs1ypbkLPWANzC4tL8gHGAVPs5es++7x9y3FKF52FPkK
iQvlaPSiFs/SGHta4+hjeK3CQBi+h43dBzTginPSBGbkO6VI30KT0X/KPBgudVemoW9DG8sPfdbL
XdOosXaUUyc3FnrtVGEsOIMH2exE47enSuhJl1VtSPSva8lzrzj9Ca0q71UyJVsozJWp9ghCSBaJ
Q+bq1O1QadjZOcbD4VUPO/WbU+nGsZmUYaOuu3JccESiiEGXHmrEsqAIukF6E8Tmq9R5cAZj2kct
huJqPO6CxB58zBei/ePFXZlDNFB5Zmn5UWJfXrV0h/oM/CWRo5Wme9MW6snWejjdehZu3Oor5xLo
wWytjDP8LJ51O4d6BVsMG6/oWo618tTFbvs8QQQfdylRf3PMFXzoNmKIeWcurgKSQmhChFNs3OUJ
KQuIQkLjhKhGWr2WRN7vawcnIcT81WuIDN+TZdeusounWGkPfz+zLOQMa+XoAK+6/dxOn+hZqjZl
xNLITqYTfe2kUrzVpfz9eKC1vQm0ALIA7B0E2hd7c0x0te7m41nYevwGmMV3teq2YGlrg8woO8T2
GOtuawaF2xsThYirVsf501AHdQhf06zU0+OPWTsCPAZY583qdHebBA+VPAphxV7bpnsvKUOfTKV0
jmaTRggz9Go5e9FQ+3486topIFelHQYhieEXN5ydh14PEZSbRDGDt1WJ4qmrDTHo47Haep/X9iSN
bUp5s9zMXXMiTkOjFnaZIo8dDMFRx1ciflNlQ/tvZVrR+3Tsh953BqR99gb1RgQQzLB5W4qsfq/a
U/g1jrvA9J0oKL/XYWD8VDH5fJ+nTd0hK2CV0kdNytkKxu+XH4AljxsYGeCWMHpuNzNHyKxnf6Zr
abg1AoCBdpBgAzYKB2ujzH0zZBYghNxNjeu1BLuOoELW59E+nhyIijLZ6nveLzbbeAYcsdQ4jN9d
Cm04hE0j0ysAmPTIhk9PVaWVl6Sy+/3jfbX2QdT4qTISA3ENLfaVrNxYr/s+vjqKY+3LtC4PwMnl
32kB8j6DWacCxHGhCQ5N4HZxsrFpM9HE8VVtQh2eeiOnZhfYwnkTNIFHUlgOWnWAwoRw/sb3GXcX
LB0pwoK5TwTgcZkb2iRToSOi7Kr3ujEHIrXu7jodRNe+xEEI4TRtMr2eJEsUwGVttKRm6Qj1e4mR
0cc8ncpu38etme95TW2aTV2d/UTURjN9Bdy1RAsj6sQrVPhCVA5VxftNGXJ4Y6lKTHcaibw3phdG
76Rmz6onuldlmEngvbmfGi3N9sAxXfvgiNZAqyIU+niiuZajkpIii/8WUXE33WFtZVa7StOyZuei
GtFTSM3MCMMS1fw0GYU5+pgIc+XExUgCaAKWeHJziz9+PJdr29JGVgGIHpEy9hi3qxjrbkBNQOd5
zNGtSc2pPOhFif+Uk3gbNbH7S5ZVmwF3M8YA8cjF0zR39XsFg9LrIGmJJ8zRDzOpUtRbuup9JSV+
PQP+7o+/7/75Z1DSulnVjDR6eYV0baMZmCBHV33StXM9lkDtCpRlqkFX9kUxbPF07gt/oBFI6OAG
YpQIs+t2Pqu6QnDGyuOr5hZWuo+S0PwZV3YAx79QksRPeYGOzujl/QFPceenLvAf2jgf93c99Xdc
PXn94QzdRVcyxtqsDjrijzLOA7yQRvGBWnT6VI999spuVHkx9apFRI7fvzH22n4i3aTNwbSDGV3c
PdVIzV1HEvSap6mHkmTn+F7QY4Q1pVsF37VrDmI59SFq0MAPF1OdKJIUB6Oua6BO1WFw0aQu0Dk4
/PUGIlKdS90WFSFQRbcLmo7GxLm1k6uuZLsihVsTUH/3VTmMO2AXG7H4UppzvlVns5u58kX9UV/G
BPhQJYpVtPFV6K1uUlgS9hl9XueDixBmAAht5IhYom6tA5SpUfqVTJRXXdZDJ46idJcrrUQBvFd6
exeEkfcUqyLb0FJ7IbrdBrjgnuifwciBfYBCwu2cDIIbTxla3jKBrMVpAv4CEoaOAA6TTe9Gr7TU
EOpBtji1iQBk3Q4IFSSqqC3TD+h3Jv96VpFNT7YaFRfEeRuQz9gnf8P/LnbQxxq9eK92kTsw4WpZ
XFLqX8rVc7q024EID8td4E7JcMgCu06uCrFJvbGNV/YWzmZIPYO6pDC6vKtsKhnR2LIMWu6lH8zM
hDMNfHnrCZ0huMuJfDFuRAQU6ttyIidodrMOrXLxXIiF1wi7dM0vbPpjvpsoeYXWuVWKXRtJS/vH
KgtT2RkJ7Qu/toZU9fUq7zK/VMY+2MWOmr8PxGT2fl1rpG1DqzaUdGuzxcascwsfY1FABV6rcufG
Ik+rnRhG9zX5iJ74o12q065Vk+hnAsyKVuRk/8jayXhnFWNv+FozoHat1mEUH9Cvcu29aBWr3tep
GxUHrZW2vu872rtUWZzhU4FYjLnreiSsisLqGz+LNPWbLKPgd1YGiKXZ+F+A4jLsD1GfGj+QqsVO
ssm90nsK8skJ/JLCZ3DEt7D7Ci4SLTIucdQvU4Gs+SFrLct75Qiqg37Ro6S194D9fiTCUpLjZGrh
ZUxS9Zcb5A6ysWbV/MhkN3J+FUz9DkPW4UEH3SsC9G3K4ZNWjbV3dDFitYgLRmMr3V2pjpHFYGjN
V1Bkv3tlRzt0p9KtvEtVDzoCB2G6R+9V7ISaDW/mOuGzB0KajlmTv86Upt039FB2jtPqG7fZS2a9
3HGgneaEChzXXc5BNc6A1zO6lyzKDPPgiS4s9zKugdNhty05WXoYiacEZGp8yhqiAxwEFRQ9a4Tb
cPMEh+edgGkF49Ew+vhLnTkY1CWiQdHEojTvvqJtMra/Va2Kmp2e2ZS9M7bLRxUOXXqu3SnsD7Wo
unQ3KJ1avCtbt8M2tEn6H1nq4C3nkJcXr1138l7bKNaY+yq0q7expcRf3BLJXD9OZ69cJx1qfnmT
jeNOqR1E0RTdqL9GxaQmx8xRMWEeUAHDWDY0s/4dOHwOzIjkQH7txra49miRZztOnIoLNnaEb1Rj
ql3f8dhnG5fJSuBDcjFDezjmBAaLGKuTmhJPQ+FdEIHwThjXSc9vyLH2vcYeUJJa7kMi3Y1R1zYd
wyKVY/Fq8UoubukAK1RRVYp7CfE19GMb9EY/gzqh9tLNapG0cbM62DUIz+1UveyfHK2vTkY9biFl
V+IRnmfSEX6Lg6zY4qF2wjGLaX3wQzB33fcymZ4VfWgO9KKs56ZVEdlyMudoWVuF4JVgBD7ADJqd
2W2AFm/fKQfcgGeU82ZXvfwY1LG6Q1LAPKoYgG9UEFbKlTxU9AxnGDtAuWXhZchptZrYqV9clCH/
Makn5LsYbcTEr42JHrCdJdM/MSDX1HcwlxTXyBja6EPbK9M3Q69KA+mtwDEgHUWBml8eBzErzxmv
GPw34kEy6btizSB6GsKhd8EwPD0kUTZdjaHPNkZZ2+dz54z7jfjgDufFX2TZiBLCJY5jheYWwNkP
Y+JV8+vRetehTRzXj60w2ooEX8yUF7caEm4EnbN0uHqHoLNqt3caGSoXEaT1cDAqURPdZh6SCyN/
ZfrV2JRILlnd+GOAvvmbu6h5x76huZono+b4VWg03sHWAkueiTYTfT+7on4eAZrRzHNQnHKHiv59
TE767vHirP/6OZsl3H7hF99uU8rJPfbGhXIpJ24qcKT0tC0MSQEJaJn5ajSE8cbWA3HEzUN9GgKh
Vz55sbVLTcV87mMv3aHWp7zxjEE5Tm6rvhdjjUtFJpQvhlkPpzBVko21XsmrDNoc9I1RuaWosbhc
Wg8BeS8Ecsw9kl7iCcR4X5rZ73gYkg9Rpmgbk7RylLEycUmuqJ7clxvRLhVG0DCebiTpT+juON4W
XVu9FTz6f0nxnYNwEH1cPy/cGwa9XZAmCMnjQ1u5jEMbI9WRhXuBBcR5sqYtWa6Vk4lyGlfjjNAC
abvIl7Bx9Qql5LtoJA87bdLbfTFaxv7xFltbrRnjzI624UUtUyW+kHAqzMkRUqAnpZzSg0mJ6CQI
hPZhoW9h7NZWi9eOKriKpsN9PXVqkRCNgWFC1mz3FpHVQemwVhR18fdFVG52V4dr64CJpoR3u1Ym
ttNDKuZPi8bmldeb6vs+cZOLl3Z/aUTxsi3glqEu5JBtAh+8HUpretqsbaJczBIDhFbxhgtVy/pb
pqEC9HjBVifwj6EWT+YABiUcRMzx0nNxRIqB0ppnRx9FEGmHvx+KZwGm8oxlBdtw+1UOGMAeGlpw
iU0VE912NCo8EGK45g6XyOOxVl4IyiJQlOeEmv7ZXD35o5mPyJcegynxLlnSikNtTvFzmHXx3rGm
b7INf5u11m88zCsz+eeQ7uIs9/lkodMweRfNjtD4zW19eF905JIEp/UWhGDt+6y56gJ3jrhjGXLJ
GWKjjkVwKV07f1bcIH1KZG0+5XYdH61e9DyCk7NRV1v7wlnsaq66UFdbAlr5w6mp28C9KIWaXO2w
pfZaTPoRwa0titDKPYIYNzDSmVcKnXixLVGHjbS6IaQsOqXZT6Up9r3RBDvNjKIdqfpfErPnE0cc
bFHCAz9u3mGxWm+EyJ5L75IgaXyMmn761dfWV7Np9GuEPNZGPr4yk2RnVHpogxKuqotAPdIiPE2q
GWsShukrHodil0VNfmpJyTdOwupQrNXL+8mDttiWQxElWQbb4Mrl278yYMs9U/Wx37YuXKPHh24F
4IW2DNVP+Jwcce7J21Nn2akwJjvgjQEziIJSpuxK7Or3A7iMk4K1OInI1PuVG5bPlVE2nzL8CHa6
VipPQlDxfvxz1r78hek5X2/3nShDMn7h6ZCrHMj9Y56B8vZU5SCo1G50vVaOowt4CMEknj2ev0WQ
0lVd0DvdoFyatBhflXUhzlqkqMdqQqqpqq23g1LEG+CT+QgsQlFQAbxDtOupnzoL1rVao8qsT6Ny
ietcHLwxT/6hF1FtlOBWJ/GPURZfVqpZYXduq1yQLYvIx3UaFbEnI19GHeClxyu2lkmCz0eJkuYY
MdhyA7VBOsGOpcSIoaLzfTJK69Ijo4DSPAwBQlHPeCtV131qgsH7pMnEdHbRZAAlk0F8fPxbVqd3
prCiHuLe59JGRfIeG4Rm5aim18Z20qsnvC0f5tXpddCHVmdXl7uMVVExO4mzUlwR1B+ubirRcrXC
5tnD0WHjdK5+EC2oOUwCTLJ8fnFRhNMpAdG6QwgEU/fwXuqy949nbfUgoHIw9yUozC+fiMaIvcoN
gEYHlSH80RnxGrITc6/Erdx1aVTv2iT8/njMtTl8ubhnNilHfXGZAk7SBgfthKs5ipraoI5bzMRs
JkG6ZVyzOhQlLZ37jf9ZJiMF12caCzYFYoowD8ck26W1ml0CRdQb+2++K5fHG1AHOkYQSO6B3XTQ
qkKV5GqNNqWntnXVi9O3ybGvUfbL2j7+SgJmfWzE8B9K0oAT8Z2ghujMbI7bW7wfkOPqoTVfgrD0
ToWZJXsnaseNBsTadiTBmsWAZtjt8glMRKj1lstRB3hsX5DVVS+Jrm9x7bW1DUniiLYypMuZ9Xf7
MU6r0W71TBwIKmsSfq6HEhRt042ab2OIVSEdOhm/aZDRSK0mbSj3VT121SlLJ2uuWw1d6dMJaLw9
cmHAaee9EfpFOmW/sMqo6gPlTX2rFbS2zSijzWUeKimEsLc/WscRcEBlSLnknTpeJ7dKfyKPZBxs
Z9D+w4F1gO7TxXNBSS0rV9qoVr1aphQ0iszdzzAqP7LV9oSdRXdMEuw8s6LYckNcWxRUOXHEnQMg
ZKJvvw9koxdWKnAzJei7XQFzwzfDvDsklvKP7Y7QFaBkbbwta3PqoaVok55SpFtWpjwdHo0ea+Lq
YPLyPimqaGcaefVzdKavj++jlZOLnTNFb0YhK13ubMRgtbKOgbkpuS4E7QQTM7lIaM8aGNLcjyyR
vbcbs5xOQEu3Ep+VY0VuygVPJfJFU/F2ap24kX2iMrg1AL71tUoFsxln45Y1/eo41MCohM04k2Xl
wiwCO5S1Ja4dGh6931m9c+zHNPjx93PJPuERpvmHlPLibg+zUh8ns6OImVrySrO5PdAVjXz6vcG1
Qr4Jr1JoghHeKhv7Ze0DKS0Sz87y/XelGZ1ml10HlFmrNuve0dCS0E2qrUd5LeIhH8bECbkwhzO4
+ECUXaQzSiirYRjb0FoiWSOAaXhD5ivlOFHGxHjIOaAOkgU+1JR+oHob9jRLJqN1dkaVG+VGMLv2
5UDgEKOHajMz8G+3EGa7woqRy7hkpjo+11QfYAQMW9H56peT4JEszGBQvv92GCvtR7WErHKBHaGd
ByrTVzcfir2wcTPFuVUHD5qJZ9A3g++FbXdRG0/uW2wrNiqMq7+Eowq6GREG3tzFL+mtFregSXMv
qTImPK4hEAZ44VYk97k9Ova5EmX7TVVUOfoB1qf2odRyqzoaQA1cP1HsPt74SYsLEtAvOBKwJCDc
se5g/9/OTdDNGmIhfuherLfgSLLU1/YHNQ/VAw+Du7HVX3LAP2KNu+HmHfFHtQST7SwCZ2efy67T
vgeNafxCw6XLji0sO3uXVWZyjsuw+ICDpMkyGU5HRy+Y5JZfyOKSfvkhFPFAlM5cMuSybn8IbBTa
w3Znn5U+br54oRbR0JfiTQLx+PD4Zlns8pehyPO5pWFgoI22mGIkQUI7d0cHv2/F2MW1Ou1FiBnW
41Hm47ucWV4C8hmWkpbUYhT89frIBVJ1DsPRuYS1q+/pGQzoXxb5W2l24cbZXdk41ON5yTHX5I1b
KgcDMSib0gts9N6m9inoQo+oJlOemYFhN1hWjrFZ/R8Uf2ZYDIoGgGd51hcXhp54gXAVBjWaNPCT
vKRD3yvWWW+taCMdXZlPcheqQnwjD5y+3Knh1DWJDFm1qPR2QPeifVcW4hS6dbLD3XmrpLGyIW/G
m//+j5ORqu0Ud3HsnIVN4amKdP3ZKeoB6TgZnx9vldWhwIGAsUEgAm2x26HKwUlbjNjsc1bGGc25
tH7TS6X/WNjB/vFIa5PIkzPbtlOvoAVxOxLvUS1x/BGXvog6P4h6SY3CbZ6m3o2Bd1hbnMr5ly8O
AU3ZGfBMSj/7jN+O19GlMSajERejgiB+aYIu/xjnmlbsksLov7n24KUHpEJdgqXY0J+apNu6UFdO
Owxilw1B+MfdMp+bP9axCQcVYSZXXNqy1g5WiSog4ZPcOO2LyG++U7i65oIeWGvE1Ba7BcGSKJUI
NKA+1ZSvjDLsXtvu5Lx2Ktt+JYKm8PbMUCN8B0rCu8eL+gJ4W87y3NsDsKrzmjmLSKJB6BGsVB5e
QqfwJBJRGPIhE5655qu27vGe02SBcOxQkipDOgNcfbUoAOh+p2RlsdeD1jxVgFSno92l1eRLF+r3
qafwktBYKQEQTNpsYef0pjS/PP7xaxNngSBk7ub/LoVFaeIY1Ho8ZHzQ9w19R1ecYwD15W0aTc3V
U8F8uEmtHpwxcw+Ph147djwClLThNzHyYmcEThGkLpijs5qp/d5rYRQHmTXsk2LoL4+HWjsHMF85
cjqFQtp+t5vQ4dCpMHyjS96GCfgMrEAQYKnKtPlmB4b+ze0M7eugmFiTRKHpvko0pPH+rvL8skVd
8F+z0B/a8ksJdCP1msqM2pAKxhAdQIMFh9ERP+sxnDZumZWnCHErqABIbszW04tTHyexUM0xwnEF
lpztA/bBPzdqlWrahRn4Ab+zvaY/RLJv441zuHLBQTFCWY+6CVnD8sLRe5p4RlcrZwNh4/Z11rkx
+EWo6vW+4O/e1fDl5MbLtLKPqMZSZkf3DjT8UgRzCCO99OJEgcqpfkxlk39U0+wjwKZuYwXX5pXZ
JAB0aeTebdjUIVzV9CI4p2k1gA9VMmTuMPm+SkrQkB3xnMgPg1NQtnm8fde+kNosBUSWE5jZYvuO
KuCKBuDJuUib0N0npZKDDLS12PCdoZo2mk0rVwJKNKyewbMxYy4Wh6VVUp4SfAiqodTFyWscaOHu
2LnNuYitqjgVXPe/QycV73Oqb+PGFlodnuIvxFmq33eqyonShRxXNzgTaikfNS/D6FU49Zj6NWHG
8Kqljl2cTTcuqouc+k759HiyV+4KVI8pPBsAaThDi8+HPow4XBWHlzjrnO4XXakGBhT7r9tPeo8j
Zuk6cY4vZtLSSsUSsvQ1ry7/sr8+XxezDyR8VZtaIBTB21XAIUmOSYnPjTLU4il12xgRixaqkrMJ
9l0ikv9vrFnpg4CZnb3UOSxyN00mxVHOlbQV8dorgfYeSdvC3O9Gw7wUTlEakd8CwkuPoa1m9WeU
J+IBTJlInaME3hKfHIy0qX0oSvvUK8r4PLQIf29szbWDwMpwtQGjuc9SrKwvVa8SCjZ7PcI0Ld21
b0rXVSY0xqowN7KztcuMTYjABpcpi7E4dlkS6EmQIHEX5jaJkSULyzfdcDIuwijF94jzMx4fb76V
aIkXkcrVjDIDu7l4E4lxmkEXanQxRy071qVTHKfe3oKI6vMvX0QsBCrwM6DD4Vi4FLhP3CkaCtod
l7BqwuyXFIkWPdWWNkZ+pQO79iNDF951bLx8OLVoUyiXoiVbB14lx/gCwjSNP0vTDJGrqIyqB9Db
tc9hH9nNrjG60tqNAOJGHD7tdrzqsVNW7yJkHO3fClFY4/dZORDV4I1ZbOyQZUlh3ssvhwYhBKpH
d8e3N7UhwfksuiheasyQgMkZ0JeE3OTLcfTE6zZWy2qnB55Qd+1UM8OZZdY6WFclfS69BBzy36/p
DJZjDB4/apO3J9nWlFrtDTu6aE5QXiJpl7swxefp8SgrR4O4BioYBXdEzpf5rpS621W2G10yx4Kw
RTj8Nmmm8uREufb18VBrm5TADdImCkH8Z3EupiyuIir20YUi63AacOTYaW69RUJfeW3nfzfHHB9V
IsTFPZyqMlGRs40uTYvhn+JUCG30FS4TRYmRcGnqzWuhheXpv3wbkzjXPvU7iWA0D41cNhxAXWjI
vXmjqcT7QrrpxhyuvHLIrhGzAEOYvS7nv/8jLQp6ty5skcYX2jGkRHwj6rUR/cPSzxLY7icvcKPy
GTno7qOZyfjvnfLId+ZmpI2ew1wHvB1fyKkczETMF01FWkYjfyczWT7nlRqc86b5S472y7FEfIEO
vT3bKi0VtfuwFiW15vACKTw+TvjFnSGiGftoDMfP6hBvEbRX7m4Ei2btIpV6DPoyt9/XUKXBnVIK
YEhwI9Mwtvw+jvJTUEbDWZX5f3iZQGDj8+5SOJ0JrbfjOUYvUnir4kILC6OQJi2PI1f5EV/xLdfS
lZPOULyA1HCpU94dv2iI+1Am4lLbkYc6ja0/SbXULmUfVZfHp2F1KHR82aqzQ8kyCJmGWEsLneyw
67Ehn+I6fQqkcK8KbdCNruTKcae1S02Q9gk7cpkNToWW9cgvhZdptMb8qasDo/JLEkJjD5gREuYY
xnHwxcqaKfz8+CuXrcp5c4KdwaphzkWJfRexlmYlUrewLbiAp0/kCSwiDt80Y4tfddjoT8lA4Hls
J1jjYKHUMd01HoS/o2NHYQpDrG3hJxil+bmrUeXcy7Z1XrU2f3CwrTh6FnBsw40gdW1h5rYh3Gl+
PBXA2+2WoJCK3UnnnXsUWXYCR+czVSDYWinIn43ZmYuIi2CB6grQ91k5FX3KxdZWTHwyUPv3zvjb
6c9RJU0C4aI/dACad5kMQ9Q4QGTLIIr2sgrVnWyiLbTGynU5x8MAxJDKpLyzuK5q0N9VrFazIH/Z
/Qups7vWw2DuIYmZu9GM+neulf0OYtlt7I2Vt46AgvoEZmKkfEu/gSm0iigacAJIuqA5B6Nhv3WG
3tuaY31tjhEIo9Y2G9gs61fDWLbGQGsTcx4zyf2yRi5gP0ZNGx71zKi+4o8Sf27QVP5sNR3/BzMO
kaAZwqIojsoUJvbJaSYv3IhGVy7RGVI8O86A7oCyeLvLUi2FDAb25lxXVfI6csT0r+2J6VT09OPR
uiu/PN5qK6sMdIWJZgIM2tOLXR32jgDkVmIkUtF38ex/HS16E1b2aynsz5VmfC9y5KQfj7ly7zh0
wmZ2NB2ou2y3RuUwr5IBZzphFF/rIBt3QHH1gxgcyrRT+UtNbHPjrls5vRxdEgsOLh+7LDjbRoYS
hShw4fTir1Sa0CrMckwIqmlLyHFeocXZJRTkWoOtMtNNF8+gXVl2YSUmjgeR2UU7pdGb1q/tuBx8
CU3GhYnYWN2+CDX5Q1QTXCEvq5S3j6d47XOpvVmAAOhZ311WRZUqXYRq9hm4oQ6tK1Ht59qxAhxj
7UYWG2dpdTTeEeQeqDnfBcJWPUydaVIs6aM2xaKkEJ8qK4x3kfG3OkHzuzHLM/3/UPPl8UcQ10VK
J2AaBucI7ZKTbJWvRhn3x1FL+v9wEino0CTVQNNgt3M7UtaTYMRBi5lqBtax1EP11YRC0dEdC8QF
EBo4/YclI+Zmb87+Z8sXsTQMimmpDM6GmqBNUABjaA963WS/DQgMW9Zda2eQ3IiMjcbIfe8sylWp
1o2NCahtAW1shiiLnz1Aw8leH8eSAkusa6FvYcv2l5odL0tIGI4iDJf83I68nVj4NHYfjgrHH6nL
AyZL7nNeZOoOeYa/VJ18GYoKHm1luAUcx8VZVIbIHt0QQ1xZiOkIjoxjbwr1rLXuVgV47QywNamQ
oDUwQ1Juv6pBS6ocINqck6JP32aqBiq2HJ1dN5VyCzq6dsUQONEWnNutd5F273h5Mqk0Bkuzdd5K
RUyXNjDVf/BsNDJoYX39mjSrvuA43n/tac1s5ddrrwYmW5Dq4akTxC1eDWEmyoTWFIlhGATqRZdB
3h4nyia/1VQE/8qw7Oq9gIL8mWgh3TJ6WptqUJegEins8wuWG4geHm0Hzzk72Zi9aTJ7OJZubfsU
d6z/cXZeS3LjyBp+IkbQm1uWZatlWl5zw5iRZkmC3punPx90pWLxFKNnzexGKEIogAAykfmbb68/
lJQf8XfB/BqlQvlT/rhuHEjFiUXD91r2Q3huBDJeaO2lT2qr/wfzPhQ1qN8zEN90nV8a+szbSmGo
1nOXZxjsw6HD/egQ12hFD2mzt2E3NhGLRwtKwsbvmyPAXoo+WVz3KrqqaxEasJYvNfZWDZWoMvox
WynRqyl06yePiPJp1tvk38eLu5HoAUogJHPLSvjW6sjMUdegyYKjjF5ZzqFpu+w45M4e9mFjt8hG
pTwnRFcSyttPaLhTBxoOH79+coFt1WaMvaQ+XUST7ikr/U5NV7GftB01KHwlUe+5y6Zyt0dB0POu
A5z/4WqNSWoUfkdv4x/Y6aP3Tauy0D1mfZ81/0ZKZz0vk5m806rQqL4uZkWLyBwqZ3w3ImE6nceu
nrOvyjg4TZB2s6MdlKGM8rdQo/JPSNh1hS+aZnlnD22vHOaxSZfnodJwSaF90ZwUBKP7ywI9+5cn
qiE+JGGL2J0+zkCLtLEtDuPcxUlQZlqEBvlsaPOxwXs+fkL6AK3xzPuuOeM8vVjF5LUHRIFM7Vok
bfZJW5C98lsN25mj3nrl/1qzz3C/q1pEoEWOQ8B1tpPub6Ws9fDYRD1bya3b+KOduiiaV6CkiyDr
hnqgz2BWCWZQXlMd1F50ONMgnYeOS15Zi+9WrvlOeEhifytB6qinxztwI9vG9JnHNqeADbg+3nMz
LKKXZ46qlnJA3KkKFBSQpfjWEgx6sYcD29qLEmxGkweo690ZT0hBQwttTnaG6rygmJM/dRWOPIPq
7ZytrZG4A9HYgFnk8sq/3fXdoCR1vcRREFtmWp4dpLOjg5ZGbnvWE1HsWVNtpBNEPvJrCjJwEtZJ
71wDduDtrFx7gEFnwmP02Zqn1hdpbCPKYJpHKsfjzjtic478rSg5Uv25a6TXdlO3GFXRhRzGNuDj
he90r7Tf91m4B1Leuiyl+BAtVgTV6YXcLmfrTOY8tg19CQArAx0hFIYurtUktt8oiAaD4ZtLEy0q
1XzSh96ZDiJ2jPr6eLtuTRjckWy5InxxF/fDWMlne6JaWMVj9AVJwuJgLo37NVf0PVz87yC6vsrY
pRLXK5vK6xCfJ41jdKKjQUUiOH/qvaL8i36oU/lVlpgo02fLOJ97PUQmeUkU8Rx1NNB80af299Qx
3Hd5VnldYGSWUhydZQJIrlogmvCmVUzxkkS2VxzQAHYSX4n75kuNWLd7GNtOVX2rS5EFKuiN/A12
Q3wlVS2UM8o+2lPuOSiSostavGmgbb6SoywTRvAssBCwD4Vhsd7HEzU5BaiocvXU/EuaGt6lmvFd
QM7C2PmWG8EPTj04eqqJEmm+CkvdIHQPki0nJu2yU1jl3L0lOlqPd8wW2pFSMzI4NGa4DdY9irKq
oEnlJp8xMafnukQ8zbbK0B88jSUWhWn+U8F2Ok12+n0ccECJeu3fx79h45LlJ1BFwtNF59ZbhXmt
p5BZeArHtDSSq2KmGHyVSbWcAAppZy0toh3QwMYx4dqjwE+wN6mgyT//I2lr0ZUas3ZWrim+h34R
oopiegqELoXY+3hum19RajVRxJR1stW9UC+TIazeUK5W5BTXBLHx6+g11g7QcWsUqXMjH9f6fVEI
VXM9rsZQuWJJgSlXg2Oi3qEQ/3gum3tFguSgkFBSJ4G5XbcSfXZ3mingq2HjBB6afddiMsz3g03l
2/Km5X/0rFXbNwfPfpa2TfERBJj98vhnbIQSDzYO/HNudGoYq+0yeWPeZUpCWT+d4uuM/fgBRQJx
IjVdqN5M/YW2odj5jluDSqySJKATTtZV95rOVG5GI13uOLJPkaqET4bWFm8zJBKuQ1TUH5Go73Yq
DBtBBUoBG5SLAI7oOjNt2jqxp6kECBYn1Vctjg3omujXhyhYHSelyd9MwjUP8UTk1Ir/Ys0p8SYm
cHSAQ3dVGzWZ9Sqyas4lTc63RVcVR82r/g1dKo3SjX1nie83MXUNKRUMcRzqzbqeLLROq3S9Da/x
4uif0WSJpQ/6vHP2716mvEotoFioylmyuCB/xR9nH4vBru7oaly9qnVfmgHDhd7T22Of9c67Gl8n
3JkrQIngl1790GBoZGB5lVJflHil26Hz3gsFHir9FR3NXvUXOCN/teGyzL5TWOEeZeP+tHIVUNKA
RmPQrqUtcTtchLD+gvv6eAWNwaap+1LJULYTS/R+cKbaPmoVhVD8/ap09mseHrqf6RD34VxaQuwA
wjaWnQeyR8+S00OitHqSC9HZaiSKgbkX3uKnAPfzU8RqfBN173531bo3z1FrIBw2xxaPicd3xsbw
VJRlgCE9IpquruF+iY1hpMN/JW0xDmVHYclHoL7FtDDB5q4A1VnhSfWk9/m3148seWu8LInld80K
VG5LiizNSAAIUXhwq+yNWpg1HK+8GC/aErlvmqbuj0Crw+Dx0L9ZXDcpmsNxAoQHcQUJuDv7ltBF
jhJC73hFXXd4SpvOTI9zEepHfYiXy6S1ynMleuOHN/cDXaOkPQvVCP3abhfZw2z8trLin31YeDsX
291tyg+T4ZB/gByCjH+7NWGOLm4s9OGKDpP91S1szy+qxbnAQVg+NwjcfOkRdfryeDnu0gyKb1LN
Gm4RDx8C8u2gtUIhFzR+f0WD1hlwfPFEMKuz+DyZxWicGoQpip2IeXelyXofjDDZsZHczvWuH1MO
YFQNV6/g3WvpyXxSKYOfHk9scxSwQ6qs5hMvVmG5dTotKd2Ws8WL/B/Di4t3nb5EO99saxTeaFJi
FKcFqmer5TMzt2hwobs2o2td2mEqzzQg9zoFW6PQsEcwG+k2WiTrucyVYudi5hVQleglFOggzG7j
7FwH94gkPgywHJB1xAJy+dUwVU2lwg7z4WqOjnvp9TJqjkVoax8yw+H/OmKkzkABxEK1viw/1Hlf
ukdyUgMd26wz94hvd1sT9gY4EtjaJDR0FOT19UdQQngyrhytXq6x0qc65g5UXfwuU0u8FbxSV2h8
T/OvV+4aOSblNYdzCOblrh5dlfHQAgC7KqSnH3qza9+hETnu7M3NmeGiDhNGCpeukzW3TCxrSMyF
FCZaDqXp9VeBruZH2rf6RUtiL9k5cnc3Pf1wjhp9NZI0sqbVKY+mDny8Zs3XJTPFyQPO9uwUjfg0
GXHlT1rkXHStrK9Rl0Sv7SDKkekl8G9iDLXk249oJzSDQIGomHrW1dnMjeQFDr56tT0FR+LHH0/+
XTc3uxyLeMbXk6DY9ePQNTDx7iplQS2oNE9N6M3PXWPHn8bGhBn5eKz7RILBsACDZ0TySwYjv/Ef
u3OiQ+h0mPhex0ypvxmoXrwhH3WTcz42g4c3YYt8atda3c8x8sx37uBN7/Ev9NqdHOLubqBNI+V2
uBugc9Gyuf0dbtRVQyRI8vVaLz5A1ujOIMF2Zci2hpFkQ6iP/BPmyu0wQ96VlnDYsmywUGCAOLfu
wdOiae/tvTfQKjqkmp4rdWYsVy1XzDeiGWppvftq1BWr9sd0fuNO//h6GP+SH4p5ueJC3/oQy5eX
yhQ/Q30ZjrWmTztX611ol8MZ1MDg/Ei7cTnpP4ZrloyqoqMuV3u2l1OZW22QmOZ0GcVS+zD4jWDM
KQo/3qKbK/nHoKuVLIpZsyBGL1fXmjSEkef8KapHfWf/3R86GOwUvPgv9xlN89uppTqva6yYl2uo
T/OHWJ/rU+eI8hpBddgZ6n5CJOwYqEDFRNwMBOntUIoi4q41B+NaKGl8xANOPZh9u0d9u5+QHEUe
aSrOyIWsbixZsQRzWBvXTuC4rM/ZeBiNqfqUoNG/k4vexwEAK1KGyyODuH/Kot+YYYSlGtcZf1Df
DVP1NCP8euryPDmOoHG/Pd4R99vQoGdE4i05EwBj9dsFJP8ZMruPTQoC2XAZc7X+C+WG5YhRaJSc
ROZhNwCUVd0pxGytqOwT/PbjIrautkgJRdiJ88i8AuSMjyD1hkOm0SwvFUPd2fNbK0otRsIpWFZK
S7czLHjJ1WohzGudpXUQd336Jart5XkR+vyvN1Oy3YkD8hDdxhywZiRNRAMiD/6JtwNa0sezimF/
jnrS/J0lqVM/LeiKFr5R5aVOetsq1iVrcueABRFyHaZe/nz8VTeWV/ZzyZJIJ8h0V5Eo1Mc2q5LC
uS6hpvi951QHM8WexHXFdHk81MYJpLoN4p8pbzR25zmmSxXl9nUpjfgCKc4+LqzN6fEoGx8RagyH
AoAqtfR1eRAKqJUPXKNkK7VDa87Kz2Nl9UeIo9VlzKT49+MBV9OiE0tgc/F0oaPLxbI+8g4ogIIO
UxZQWXGfrRD1iM6M9953G6NAgSaygCABYLzeKlnTG97cSoVSgNPvtChpjkvp7pE8V2dczgWhFlJX
Gi50se7mYtZpWgH9DEyt6H307bVTv2T/OIO2VD7uzmRCEUiInRVcHYPfowKI4VFHDZk+7qqK03ed
BsuiyYLRSorPgibW0xAaQvhjgU6EXyJkTYWuT0CNI4tkfEhd+mn/5TfAimZvSg7DulSmGCbu5OaU
BcOsuh8tBDLeTyHuQXUUioOdLM1bBT9A355F/j0zm+rL4020tfDA82jn8ZjmvSn//I8YX2W0fgeM
EwPazNqhQaj+R+jYtU9+hvi4ohdvIYdx6716VAzZwbMAgKJqseZsLCPmLThjlsEC2ewl6lT9UttT
+7VVJ/etqNJ/EzAY3x+PubGR2V907B2aXPfVG63Ea2lphiLwytp4jwAVJjX4ml0fj7KxpYAfSL0u
ajUg7leVuiGSALlaKQKMFd2/XMy/09OIck11JbNpomOOH3vpDwKxDR83c6s5IdLfJDt19dXlKjc2
ODZK+2T6tLHWra2xw5JJs7IyKMKw/R6aw8+5mC1fSXr98+P5bq3qb9AhGSIX+TpKxlq1LF2Sl0Ed
ht3ZyyLrvBhTunODb86HO+53qKC0vIpXcZvEjdksRdAKnp60IBu/ROubl4rySrjT76XD5IuSAkQf
7ENWB6K1sLcs4joPHGfSv45GBiO0Vzi7b21lkhmwXg52EIlYVEcKkdaeEtvGgaQ0QyUDRIlUj1nd
SaNKlws4RRWgAKwc236Yg8yt+tOIXtmxz3Uynqnbk3nc+IoAFLDUoooOBHKNshpxiy8K3HiDMVKN
sxH2JW6R47Jz6je+IqwYeiCyjw9+bjU1oxoU3vphEeCVbPppUlWXytAX7DeU4fR4W66rQvIzMhYF
EfT6KHOtMcBpRu1eVTjtbR0308Vowrr1kxof3mzEYuBcATx/juxmmI9DpU/psw5jTzk1s1OPmO54
RXZ8/Iu2ltiW7zOQK5SF1lt4yuOoX7SZyQ9T8bPWxw4yPJZLO2+2zWGInyCsKLzRGrm9z/upTWvy
nTJI67Z5icbUCXDLUnYms6rM/F5d/noQibIPcke2r5NMbyavLgJr8FIkgSlm2kcj7/EL7TAwRrAw
nhRfDIq4lLqb7wkub0zSwyPAoR4OBYkNeztJD7uSSGmXJqD1YXzG7Wd80rxe31nKrT2EqDgJuRSf
oEy6GoZOw8i7JG+CSDHVL57ShO+rRnUuSqO1hyrFSqbqYuUwDEt3zjrNO+jpVH+2lDzdeUJuHBx6
tBCm6VlKa6PVnZRMfaN3cdQEoECKd4NtFd8oE2FLb0TDzk27tbRgTnitgiTgP/Kn/JEPiCpZcEm3
66Cnp3UaCshz7KFXtmAlWIlkXOpAQTqRlg+3o0B3DhVeymmgOgUSyxk7jdmM3sAZJXyqZ0rx7YdI
D8do52K4mx8jk+lIbAIk4DuwfFaQCokaYiD1yuij0cH7hp7a79Bkt0YBPEQAoRhLXrn6YKGHh5mr
pQIOmdP72OUBTZjrvbN+v0GZjJREgf2KieDdBs2zKCFDDZMgGmrOOIZAQ+JbTe5V74Y0H8Mvetwt
6tM46q1xHvCDAsyeW4Vyqs1sSV0fQQ6hB4/vubVcy+9vK9uikpDLA2Wd24VV0epO3IqgqGZjIm6p
pI+zGeX0Ric23EnNwzmomnJx/NgV3k+D7Df04Yep4g2GW7KR1eHzpjYaT6bJNtof2gw56byEefy5
bSqUlZUoxVb08Q+/O2QsJioQYNAhjJJirL6ZiUx2PAgjDVCBmd4Iu0iCqczClybLvdeVFn4vEYAj
GqjS0ebu/lI8msS5t6QBbKT0ivmX7k9l6lyTJfvy+klxP0u6O3CnO75tlJdA2PCY5KDltt8ZTRdk
WMggrJApOyfrt5rcH0WF37OC7sozThaiuDVvD/XQtGnkqSINyDX1X6VJnwzqmuF9UWB0zX7WZflf
Nd/gLyHUVFqqi8T1tahXf0ByQ5iubnrToLedKv1bqxqsly7rLOXkZIlTHibdLf5Rw9DU/KGdjK+l
O4SLr2c5aNMxMua92WztBkCOvOdBF93f/XoNkp+GuwicEZsfMMTCr9UGqV8aKzsbb+uy4AmPJiaE
b87yKmRH0xgX4JZFYCaaeV36OXkGuvXKnt/vr0PIZtshVoXH+moUALmdlzmOCGzhuUcRI3tUJrN9
fLzftubCySc2A3SRlhy3e6BFnY1ifp8EVj5bR6x7jTO8w/b1K8YNDvZDgl0la+d2lAS+SlzOrNiY
6tGHye3ao2X3+esvcUaRgt2w5CH9r+YyI39YGH3EKCpqz/CQ0rMZjsZOlrGx0eiDUAFDo1a6iK6u
nUbBd01Q/Qggxs8OnqdpW/rh5LqFb1e9u6f+fZe58UqTbBJJbCWHWsf3NMcRHSVyEQAPma/94BaQ
SDJYed7gLd8mLW5PiSqMv9VM7L2s5A5b3Q/IQ2Ew9Pvau1NLa2PHlgUVEZQYGh2R0a4VmE/aYlwn
Vy3fYtcxfi2Auv0PCzrnV61avx7vza3xKTHxb5XHMUKMt7vGDq20KBovDYYiL+czWZ/bwB7OsNWy
vTSN3gq9bl5a4Hf9iRurKY44Z6flToIlv+d6FTz+pZNXIlW3Do8ZFjNGWHdpEKtDfjGmlosYWVT3
Y6eJ4lOcikR/qk3Mlx5PfmObGZRqeX6QSbLLVttMwQe89KhJBvZoGdjSu0Vt+QnVb7C30BheH+B4
RHLRyJIS7/Z1fmc4rRNbRRGU9ajqPl7CzcfaraNfkzHbeyndxoreDKbfftfUDGvLakJe7H2av1Fc
ER2trlX9VnxRhPq9DK3y/HgxV6VeeZciD0CrBVs4rtT1Ieqx0ai9ykwDPDfTwU8zMX5uixyoE2aq
qiuVlPLp7eMx7zwo5KA09/EOkAAgQJO30yxb5DyHKk6D3K2XF69G9DtOpvmK1p2BtmwxnoesTo+T
sLUrLkEDDpV1cyJ/bP5p52KP/rK16ARGcOmuzJrMVZ2L3ZNMeEaTWFiCCatD/zR5bvXcR7E4hryb
gIun5fz6i19elKTVlGwd8qfbNUDHKS1spUyDsMuXlw6PzEOtKu4/j5d66/PSiYFCKAVSkIu/HQWJ
nmnsOhKZJXaVc6GE7RlFgvpTA/rgY5r0eyzirbPJGeFYcl446qsva3ek562nsJaYZqNzNpUnK+rd
C/CZ/D9cA3LdpDA9QWcdn9XJnpTKzdPAbnTsJuvpn8rUlsPsWdpOXNvIBID0wsbCO4Sa6/oKEG2i
KBmg/QDn2eJZdZTxKaS2tlNu3QhnUlGULFqyynCauP1Untq0vTPy0DJFvgzvi7CN8G31kqXGKrcQ
TWAnkaEfvXCqnaciLuP/Pd4qa20veRWg28FNgCASudX61bCYreO0C6l8WmAu7oMcV6+RgtZAoCxN
On43tMTJvhV1WaQHl6I6lurKnEe0ajyn/DInAntOUYmmPSyWMItTsRSpfcbEVRtef3b4pR7kAGLA
Pf8JnHFhxA1np2151aRZkr+huLFzdDa+Ok1uNjEkBxKa9c04hCbVX9DVQUL7/sLDJvWtZa526iEb
B1S+LdnE4Nepla6+OgpCxSBlQQNrbJyPWjgn71trSv6eKzf7UpOrZztrtzWg1EqiXvC7Y7mKZw6I
RgWbrQiDqLI+dglamt0UzW9dZflh0Pw+Pd5Vv1PLVZJApk5vFKSrfOGvUs8qdBt9LIc46PK6fDFs
HFh9qHyxdaTnXXzSxnDA4DVUbbiCdDyvY78MlPfNcX6y50W3zkafuuJYyJbb30LkRg4uQMTz0e7y
wfDVOY2wLRXFZB76SdfAEmtGHJ1sLzFSqtquQR0Gjo/iF7nQlEPZRCkCulKC55xhnHP2sHNsnurQ
NTq/mTJhHHPhNHSt8eJzzo2GOdPrLy4K4iQUxD/el+sVKfXCdKGxoiEzm/NpdNMR7QHDOIZdO+8M
tfWx6aqSi3OsZYHq9k7J+CNs6uC3uZM3B2GhF5+7rsz+gruoHpJU0f/L7qKWiRAImlEE9tV2DuFV
mDlm0NdR651jVBrvIs3kvWm2w9OyKHvSh1tnlIYntX4uL8rRq8215KnaA95RrqGqtsfEsKJjVS7F
zs28EdTASSNFJTvU991pFR3yqPZs5arpnQq1q9betHnTfkQQJP30+LhsTejPoeQH/aNmCUEMdWYX
GaXWyLqDqaT5xSkRo/oPo8A0oCgAZAIRpdtRbHuZ4kEyZqKsafyUuviFLp7YGWUjoNE0BHQo3TN5
eK5ygSyJp0wziyjAybbDWVVTTtDBkzO0Wv0pt5v4ErmZeowy7rzH89va9t5vVJ4JZwNt0Nv59Wqn
wzvihPW4Ph9ajvylHDLN91KmOw65dXg8ntzVqzuO0qUHr0FCy+40hzwguLxDHSTLzFl5wbfQPaeU
/85zpNUHNFQyiLN4//6HQfHzk10h/mddo+potmbCcmPct/TwlI7LcOib2AqQpHGOQ2l1V4+a6s6g
G0cBeSc8N9CDg6N6Z9XT2nWoKC16N26hvatSu+Ox6/RflcEzzo/ntzkUPCrQuYR5jvjtR8Tj0B7c
jPhbJIl77u0w83MFswm3Hn79h5F44wEhJwBba0KTKLzcyisU2VyrrvuDlmCgQIOtzH/kfTjuYY/X
wFWZZ0HwIcHj7BGD7/QDpiiuujSOg7br+2fTxaXeMbMcVzE3sj+1I2p+Jytflvxghq35l1ka9XO9
5Plee/b/+SGy+cVhobW4uqyjqnbqMkONPNFq4xjj1XapQtGfR70qT/HgKbwBa7yVEq10D6hmcSuF
fXN6vPgbZ1XeDsQo2HP3xuSweorRmtBjb9MeKTXh/MoNvUXSKbUorNiv9VKVi8/bkxolNQs6q6vH
XlaOph5iWHlVZH3vWGK7DT2xi//pwEfvCVNu3ObsJvpcVJEpWK+7blO51FVYVso1ycfxADOveZpT
VQ0er+DWQZHgRanOCi54HQTnvLZ7K4P8O1VJOxwt8FrXOYXW5Q9dYvx4PNjm5+IdhP6OFDtbt7vi
UbXLUodxGEPfsg5FV/LlQo0uiCi147jwLti5crZGhIKA4BaFLjyGVjlMZToTsQUOO0wEdPJdM++B
MYgI/23FnrujleWOunOhb304ahS08CUo9A6CWlcKD7WsjwKRCI5hbnqQBOy9UbbCBmkZeQWVh/s6
dgi3iNYeqXhTKD1ADNtI6ksDYe2Mynz3pqMLkfmLEVs7gXljw8hWM/qaMP4gO61W1MOiLo8LlW1p
Ce0pjsvklBqj44fABnY+nrbx9aTfH0hemqA81eSf/5HQoPq9zJ7AfXmIo1y96HnY1ce8yMLlgFFl
o3wNR6u2z0au58m1sC2lPoRFCzJGX0KgMapQ3U+qiyHcOUqN8ppi9PQly1thn4UVWupO4rC1Mn/+
2tWN2CizyLo2R1sE4MjRnAfE68ZO9x3esDtbbOPjg6Ggt4Rau0aYWw2VtYL+HT1q6j/L8FmdlvJQ
FrSODaWt35d9ZR7brut3vrz8sqtERZKkyCDBVvPaXz3+kF5u6hJr18ApPPHSjdrs24oWY/ho6AfX
zpQjGhjmDz6Pehx6L3959eUBKkcKM1BrlDfx7WYYytjuRhHFga0XRnGMmozGqWt1uX6JJow5/Fl1
+r030EYayvMAEBSJLq+S9Ts+R5AMICZuCp6iJ2+0vmzPlrRdW5RMYxNRYtXSagAqGL+SeiMDPfcW
GDqOGFX69XSnqBKpDgYzUKrQfl86akXDL9YOumicnQ+7dcwg3aAsJcF4tEVuV9bBB21actkLEaFM
6WtDu+R2ql/sisplpNbLzknZWlW4FLyKpDTCneay6HNhgBAUQRwN0bexTSsAV7U4NZY2O09J23ul
z5XpnXm9K/nO4L8rbqt97Mh3BSKBpAx829vpWr0W0tWuWdk+Fj3EUcWsjxk8jvjJQPSkOUWiHOh3
DlF8NDqevHRBYlX3G8Mt3itxO36JGnyH/TTS2+I9lNPGOlSRFj45Rt+lL2GYdC+YpDZv0eRV9UNV
udVyblyrLHZOxEaggW4KjYkb0r4vv09NXJuipjpSV2J6b82VFvk9FlTnxwdvaxiPngnvEyrvd1Um
aE8pCoRZjFmlMj+7PaJKhensiYBu3J5IxyKZwRZES3mdT9qttfT2aOdBZcF6ORowUNDFVioQciZl
4b8ez0nf2IIuGlwAfGiegqBahbEBk6cqlc2S0Gjd6By21TT4ILT0T0lujv3Bjqsi8tmmnX6Z9bkS
PvqcHgzrdpqzv3LdEsuZeSTZcRZz/8tA8205mJPeZFendPgLplxBgb733LC9lEs0vYxQM8b3phpH
46fOtqP0YBb4eRz6OoyUJxRtayLW0GdvzKgvXmA2LfXOh9xYYph8iOgAvaPIsr7MEELJe6c3crLl
Il8OYT2MFyMy4yroBf/ciVFrqra8wVxe/9xePBGI36sLe8mKbsDukCVOBs09oHOVaYc+V5vcx2U3
6g+x3uV/dYmZVs8q1HH1UkWKGH07cigwgSttXV8ZGq2nPm+gyzgueVUfH++DrSWBEQeun5weIYzV
byxULV+mAbx9IVy+v1r1Z2WaW9/KsldqXf5eDkijwD7hkYH4Xg3VmSVW8HjCBwilamfE0LqfYR4W
h15fiv+9flaoR8P1kN1V+hy3N1wku9sVEjA4KpbueU4N+9ihc3Kw0+Lz45G2jhHxCYAc5VkkdY3b
kcYw7dMFo/KAasxfWZ64Jw/1SV9FNOXF9KT3q0Bdc9Qq8ePxwBuX0m/3H1SaUNW+S0bCzorU3GI1
y7KrTsY8O29nwF+v799KVRiqMmBgUA1Z3RJZa2ZF27RsD+zarkuqVKd4wu9L6bU9ZXcZdVZRiaGo
RxKZgCitU7qkU8NcUwUTcqP4Kc7H4tDYvMgwZtYIQEp8yCq1/PJ4FTe2vwcCgh0CHOEe7xx20gBl
gDqTzE0LGKoN3wgNw7bSSXZAJBsbRfIMMVAix7jX2ekS3Wu4jdNgnJRhCTwdud6nmMu0OtTGBLtj
EeU0vRuAmtqfosjVw73raCPLkd0YLmUCzD3soZubXI1KFQKPaiY/8Zs3uitqO+KzZmdZjfWqnX9G
rItKLdJ/wv6ozBVEm4aM1/Z7y0ze611ml5cBRYY3YLxch+w+ikw/C6HXnh5/l43NwKOHxiQREWbw
uqiUOObQi5RuWkVKdsn1yfZLNV2upWUshywnvw+Tadghe29+IkCavCapL9FluD3LblWOaugMadA7
mfFD88rsy1wWI+9yM76Itkufc9aX8KZawePpbhWTyDA4xYRjXszroakezQVmkGmgY8Fd+kkOFduH
qbKIQ4YUe30k0mQZgiJlVRyGIdUMbO5cA4r2UCsfH/+YrTMBBUBCx0kOaVTeLkNXGLydHStDfdKu
XZ/3vf49icxaWreo3bTzpTfuMVgykGSoxcr0R/6aP564vLLzuKwIQED/HGgOLUKM6MsdXz8n8l2q
EZK+dqdDFJGvUDjsGSXTnBdAtIYfq3NxioiLOxPaOmYkoxS0oWHLkujthHAfTGuls2GwWWF6afPc
SQ7GFDvfpnSMDfoFffHltZODhQuOCDwVyRyZze2IiAJD2vdEHugZ4u2+a+JuiPRi1Vl+uSz2zmgb
RQkyYbqfFJZtrrM1MaUwKQMqIfeIO7ioivelQEu6yK30awoHuArMvHXrQwdBsHrxyjGO/DD0gI/P
jaXMF5tAPFMfjobwVIy2iE92bY7FqS70LvSxoajNV38QFIuRZpJZB+S29etOb9E1KZD5DKCTN6fE
m6wnK62qK0cqfd953bIznsVy3wYygOV0J8HoQB26M/MAT1dRdylFECIdfCDtaA7CxdahMAbn+vjL
azL+rsci+6BASjEKmscqPqMchl+a1mUBl8rcHjGRRpDdlrLUPioS6ueSZ/uPMGvr8rI4TdIfZuga
GGw3jojgStdV6tddHttvQKVPT9kUeb8AMTU9QrCTCo8hGsfoCNXVHo+DGInGO79fv//9NER+62sC
E6WZert1nQUNXKcGQJU4WvMhpNz2zxiS10H11Bf70ISW+S8PRw8WVO5xA6WOKT7laZrPz3aRoZEc
w6dJdpKe+xOMTA37G2AMhbc7rXLWs8dpToZqraw+a4li+8boeachH7QvVT99e7wIG8PJyj0XLjnW
veZ8oqjjmA1JBnOO90iMavm7XiwAmjyboo65iD3WzH1w5eiSFQMIcDewMsLkildSC+xP0iUfxxhM
9qSqM+R908UadO6vyJ2Lnfzn/p4H04wgO7ZEJKz01G+/NGyAEg5bOgRVqtanxW0zqTPt7ARSjpjc
MqsjQcuURy1ZDvy5defLzpNQHdLMC9qoMeKzDYslelfMjnXytFmJ/XxURu0wxpPzQ+vGsj3F1tQ6
R2QThtnPXWX4hQlLoUtamv29m6zofRVmcf7Oqlu81BotH+pnWCVdexiLaS5pMzdxBKRHj9pLOIeI
ndVRNw0f2rHIbD9Z8Bk/TGmY4T7cq3mD4r3j/d2omfLdrK38Q06UjSjj6eF3N4rixbcz0qojsEPl
fwvKZvOxWIbynZZH3d/zPGX5s7dM009LGwYBNcIaioORwus4MJU481HcQzMQwFj7VR7h2J8oi1rn
urPi+bB4zpx+QKks+6wWefrdEXr5XZsW0VxiPWu/xi517ZOWLMviZ8044gbUh2n6LxIxcRn01IYU
3/WyePQrC0/XT2NYdBiIwI1Mzcs42rROPKWfq7+jxKBGOM+19VFRS/efZPRq65SQh48XHWe2FBmF
tGueU4VW6XMOXSo69taUpW/6XJnVN4DGDeOfIfMSxUdcaVx+cqOlqG3VmQ5cXVuK8JB4c/Y2122F
iNc0FTJPRVh/yi0ljAbYIpOn/lqm2iuuil6PxlthlPRmsQKeVJ2r2VGKrAnw1AaY+kt3494+gMMq
JvJdw/pFZ6Gw3/wfR+fRHbeuBOFfxHOYw5bkzMjKlpWsDY+vZREMYAQJgL/+fXobL3x9pQlgo7uq
uooB3l46e8xrsX1n5VwZEKf9qk/3/lNU/vYOYUynIpEzvGwuFtxXpucf5Kgs9VC2yvomx2ExITgI
zf1EFp7Qc4GAqP5KhykIC/Yd2yPfBtl/jLbWLHfLWkNazGn6hLGx16MIk+JtjqppZsVs6X8rHF37
wk9XenLLZZehcUO4dyJ8RM45ah7vyOXRI9XplyFDc8XG/GdVY79WeB5iD+T4ta1LdGpZXwL3mtfK
Cu+eNkb9RkSkhpOY1m457X2tl3wh627LY+z++yLNsPotluhYv3jGo3JHXvHTrtnQ5I1V8a0zbClS
uwTiUY5e5xVMIl3RVlO8FXsmmp/OumD7G+GnvOVJOG83XZv2I2Gb4/Jaz11/00bBcHEGOf1ng1hm
F7+z3lSu5Gb0RYYJ8c9GjXGbO4O/m4Lj37XEJOLoki9HlPzz9qB6P0jKux5b05gTWzVkgw1uH/Sl
crlnbsU8+yyXdFN4LcCrx9yd9HqzNTiT5V1SVz+9w23eM67QHlv1pv41dlX77Ebz8SGcdj2KqBGe
LVq/qv+ShCScvPH3vik6tizr3CGGzJZVlwzp1eQp8xr4c/CYTX2w5c1Yd6+mO6KXrA43XRyzje83
ibK0FE2q/46hY/1820fwyyVNR8EG1xaw+r9OLQbeiWzcUoy73fJsPHaHv9+yU5tuS0XSxNg+YNBa
e7yzJpnbclvHaC4Duzb2L2t7PMpr1kSiHOH/+itHzeGthDJ7OCqRlZINdZxMCJ20ObLD8CjwKN7H
coTck7nEu6+Q/aqfnCBe1tIq7T+EddDzRzQspZyOVBbm0JEoZLYN70239F/E5gasDQ+Tx7dr60Rx
Cofhcbak2heRbbY3UfdrXcymlkdO/gkPyL4YhTN0NMz/dRGhV3lFMZPlSkJtdVYijl9jt9Vfa5z2
r8Gwdeak4l1FRbbG4jHCX66+oCdnEcgO81aXol+iDYkWQGBJw595dDl1tea6dvxLuHayPgcjJFK+
1+tyZzrf7ah0Ur9Uvg/4NYT0zfmYtMHfxm1qcbILhlHnrrMp0A7sy+/gGFpRpkBlxLViAveyOqLa
CtnE0Rv43qJOrVMvY85e5vHlwPN+r7GZ9MgPz7FvBG8PS5HVjrxaQobqQs+dh9kEvqxdGXNmstxz
puGRHbf2HYEFGrB9VbvJs8xVH3VdzYQnDaP7h7wI9dajtcDCYPW7jz6y8XyqsfWL80wrfB+Tht9V
tE3zvWPBtlmUt1UzfekGCVG5RHErT/tukqSYU7d/8FkH+OmxlWAKZYRQhK6J4JVNbjBIt9nS6aVS
bqxQpO3Dn+NbYMLj6DnL6agHohP9hKTB0JPKLUl6U0uRJsK8Tmzp0JoSWRuR9jQQUd3hrYkfCikG
Xn4sPsaZgLZ4/MbDcSSn1NEJGpzEQb6AThUT1TCc7I/RraLqso7T98ZfEjZ8KL4B8S+irvOdAhdI
T55a7fivwAPjjNmrRqC3jWPwucosu2P7iHXDxLLjks9y3AayLXv7MzD7dBt1Yk3ysF4QN3FFdg/W
X+xLOHbHy9jPnFWMwuKvtKKPO40H7TS1o/OvTdvh+dovdTqfQ0NsXZ5Nm7LIKrEDzZ1Whv1tMO/h
j6bexJ96pCyQjihEV9h2n1/WMBDdud1ZctmB+cdrrHiOGfonXH+YafX+ED7YEo8x8RM23N4byvzm
1qdhSfTXtB8Bltos9oAmy5Uy6K5jdseSQ1WXdrPJxfOHdS6CKoqHAs9P9S8aqj7Kj8kV4txalUie
sjr7Yol7IUKWauLkx8htWUhkgIIw14YoUDho+bU18X7QW4gRLHrsQ5t7yApU4dVL3eeeHrIHUQtM
U1wbmcL2hFvlYTC373u/iX/j5Ou9rBKZWlBtJ/5ZB+7I8x854QDj1Ec0GLiaIlDiYu1mvuc83Ib1
4Uj9bS0sLfNT5bAOd16p/T+22FRZaWRFczxxE/lghXZLkVM3ON+yqsetG8fV8uaHo38gwqm758Ue
WX8aRgSwOWlS6cOE38BeJqbiTI6+MutVx7bav2BwhsfOGQjUiWQodVGn6dQVus12U9ruu2rBYtif
ph6b+Kr12+YOqypsJVfi+tBzRMv+2JEgYS92ZMn/TJVwH1MS4Q1NgWdP4yan7J4Rvv1JvAWz7xLO
iSyHyCJ1s863XIL7xlKRj7qfTm6DMWU+1S7XDoltIsEQp3ebW8eppzFXy9hPhWbZgvtxNxOPKNX+
33Co9hG7NKZ/LxRkxpJKcvhXhxrMZ+Zt9WWNhyjjeVHmeYzteCNsoJ5dV3INYrkP/zDM61zlo0+F
LciTkDqXocvl73QdNilpgu4gXnT8u09bnjD3WILrqpWp4h0AfebVQlEuvF5P5Oc5Yh/z2h/jO2a5
xuQJBrZTGbbB5p6ObvT9woiZurgEJopKRDrIiHrcGXwekSx9QAREMkdSiarLHW2rgeMnnNsVUwqZ
T/O68x+bPXsYe3g77pmEVOFKZ1pfdgVnCH/W03i1pAb8m/xoa9jMp4lFTikJKu1Xn7NS2a37JP/W
VFglC++XlFP94kRb9p6sLpd83VPTt5aYp4sWolrOCymZWBPFvreAUE/OSIqNiR0O/OBAocTD+L5n
7j6B3HXbFbmvYrjqTRM8y2XrA+YPrwnyafHRNGbb4g1nd3ZCBN0RGo0SVgPzQ1cP1UOYfkcqixCm
GC1ShNUlE1ZPWKf1hT4LqBqFB5mDDbRhvWzL8cLt/tv84ViuhlA4T1K6mBStCNVfvG+BSBEtGKjl
bYx8PEcd4V8N0jHwdzjAEj1m9PYra6bZLTqV7h+r69W3giwZW3RL0M9XzMleW7BSwU3iMOx0tIcy
vF/CaoAbTIV3ra3j6YtEdrfmfaq3Z2xSIl61G/UEfdnY/eimtr3WcaW7YkgwKy3UPJm3GdGeyoW3
xpog4MCYQmzLrnJsYKqJxHHdiZO30YgX2cBkU3JUvaGASlr+ii7ccSvKmqTNuWUc985zEILcMBwk
fe5jm8YotfvyaW6acc2x/vH/snYe0YJkA2bVyTzJk24HDllIUIvOMfyYH2skjWOO80D1X7B56vWY
5GJKQ/Mx8Dl9TwKLNHIpd9spgPPUdEteQVqivpnn5tfaHtkDCwvc/0dsF31eaZPCvJ2z+q+ag+oP
tKcniyid3b2Iq3Di12IjfD/CI30uYUSHLdz4SWIYuOSDs3T39eRCwNohMn8IFMIZPvPYgy7CcVp1
aem8/gsjb3n7dhhzzpp+5N05vO0L1z7ZsUO6pd9FWlqVd3Qvf2S/8/b81e6gy+wB3FfwMfrsO33z
lxHNfPVTL1YIgZ4jGspp6Zgm9lnnrQgpwpWJeMFae5i29MwYcgViqgJ1h6IhCotumPq/hEctf8M6
49boQwze8lmsR1Oq1gnfw43ZrAhNot8ZaClkFCx0kinl+barZdgU1mt2UdLmTd+fj8RSRB29/YhM
PE858T3MlpF/BB8sitL5OM2uTNlFWb+wv7SP703V6M9ok0g5WsnolCNOcR7o2CPG123uq8s+S0/n
26YMX3Mfzc2JoPmV5QXgBsWtaOxv2WBCl6tkcZ2CC769rghDodosnf3P0XVzM/pmbX8OHlKg0ZHx
q2BRvDtP2mYsI4xTFtxggN5MZbrK+pJWi+pK+s4JAYtn9+kid+wZcrPYoKbPrsYB2Ym/MTnL0Oex
lqYv3Cr+BoxlzTVOMsvyj9DctMu1PRpmQLC//vR9aX8cTmhUHiMN6kpqdHVv5qD5imMVtmW0Ov3T
7rvNUH4f6puRLBUa9zl254K9Ap9IhzYBaFsV6jlN9/grtfG2FKvWxi2QhDhcf063fXbVwU5a5hxj
lDPkmquhzWYvp7VaXurUpqZIWhwocmdZnD89l8Z/lYnHjy6ojyzXfbZR+6MxYiKO6bq80Hgp5W9y
sqLtp/XN9knUEKtjluTMvW9/te7Y/EEmM//Ef0l+LPHhJReze7MqMszg63yN7cSNIYdtLMQhE8q/
RA6cSyYchuNOhH+2bVH3QcPvzRsSQT7N1MmeqfvQFT4CbcBVw10dFe5s9GPPf3vqGydzLrH07O9K
yuyp2lWblZWD8IonYV64mUMA/Pz/K0K5QNbwY2+rQxROvwXIwdIj8kuth+alo/e9ZDLNPvQRh9Tx
bGgj6h029fk0Vdk/PH/mLqcZXJZTtlRhf8YXIW2LIBUUVFtp+UbX6N1q/NO3PJwijzT2xFvX8+jO
6R9TtfYj1L66jrxvjzqiW+0n5ZqzkqqIX5jJbaBKohiscw8I4FPZKH3YkmM+Csxjm//oj7Iwt6kz
XLOUoRJQig3FAXjAXP0Q0wGOtM7uoS9tplsge7fl9oiPJckYaAN5aZnMzdVCxpjDUnzkeCex9usd
uhVri0alzcjFNANBDU7Nt9/O29Lnqz/0XGeB1emNM2n3ZRPL9sDKN83QEUpxS9PMuGZFXw+oJNad
QOrdB7BrDiegL0Tp1+diwn//JCO//umSG3I1+P74pI91dQizIHYmr7zUjKWuRDLlR7rrAYOING0K
ISxPx8ZKBXDZ7ttTGor+v2P3sg/XUUtL7l7mQcjOR7ble2r9Op9SQPJi26bgOXD38aNVmSHkdEm1
BnxeJ/cHc+Om6Vj10hSk27leIQCW6zxKsV2tw4l5I95nce86WT9/W40L58xiImwHe5DRUytibyh7
f8NLNwDgsnnoxRietIkZP+N+J6av3pODuz5L19euNdWTNkFVlZAM/r+Vd3PfZT77hInXpz9Nowyv
Ubbf28h+8lEhyZJ51zKU5WsFqJ2HS1b/Udg51oUc54kbphbpfJqY2v/5gU5FqaZx5FpRe3Dk0RSw
FjoiLL6vAsmdOgPQrGfve8PuWh3z/uD0rRToAVX2OMXLRoF23ANgI1kCVTqgrcPpiEaHwwDj7eWu
PPzrcRvjkBdcxe94ubDNlva7/OmEnrgjHsTEIHpmfEvstoaFGzfmWbd+zedV2/jaWUYnuUZ+nHoQ
S1ttMLmtk/iaHHPzNeHNRuwD+rmvKbTAMnXoYmctkaPQr6h++5wivS25VZ1/S2dmt4v8XvXLswaM
pzDDZB4W2tiPIYs3fGog418y4uIEA/najvhBbukHuXX98062AleFwSYVHWTKLNYd4/6YZWMrmLRH
3zuF8pAxK1WJ+wtC0Fl+DIrZOs8qP77voyq4xmg48/N0r7cPU0fyPzo4/yuQFi5AkCNMON0UYOQz
VUkn6NgOb7lUQ+PesEM6LQirq9GUqa6nP02w2RQKLatXTByyeD2po15ed7A2n+a97qYTvQDQYrId
DYbRUsxfvTu7KxxQJf/uS0357MFs01Kno8OTdxj5uHae+EKhw4ztz9v+fHirebCh0L85H8FTTAjd
fwKUs8vNijoUa8xq/pD4RdzV9Vj7l6Pb6z+WjjEtltbCA2YJw1h+dP74Vut9+H10nvu+D970a8Er
6N2R6xJfNPrBB/b1kz9NU1cTtoi2a8sZBG4oD8czF3RpqAppMv1/Byrw3ysmRu/9YKQpsDpicKVT
9T+lBecvcZKKOXMbD8mWBh3Gea7XPcdhhX1e51eISkLufzfPsGbOciv7bCki1xhzyRYQFtqWUb1C
XPs/2yQbf22RGG+8uUm6KyVdV5Qd3iBhoblMTK5E4JKC4pOTmFsd1s+VM9saHs5v33QmHMqm0W5w
Gscl+jc4iQVOhfJ5P5oNx03RN1MItN250wnOR19PsTYJqodEvXq1L2aKWh0klwEL6TTnXCJ55t1h
NWA395ZCRHlrqrGCeZ28/QspIVXFtYL8SMil0TnzeX2zfRzzZzslhnlBMeX8CCajo9yO8Ij5lHUm
zWk99o+ZrYEhZ+0lBYtr6WXzHlZgyOepCQk2UVSYXCLAbqBMNg5WUPv9vxWAATzbcxFjLmswnEO0
hV4RKkLXSysW1nFZE6E0zk7PSHxMuKrkEUChLUfQ0xopSd8/bt1MZLXQMh65c8csK+p2Xq61j70b
L7Hd21ISYH7XzzKLC8Ka3NfKLPHXCn3xa6h3egzVcT43lL4LOGE0hpSn1cnI6+uHN19hVp6bJmle
9i3YgxeCXMKnGSnZNJzTCdL7Dc56/bfNvkONX9ONZNTLyl0XXcgDmO46P9uYZ2a53HoNeo4rDPh2
ebL7WH1s1I4fdIZGntsJDUXRx2r8DJuqxTe96tMlx0Id6Jmou4zRedy3l3nVApSVmi0ue6K2u0wp
dsFJgd+/xKy/JzYGxJ+R7aZH23jJgNPBEmia/1be6cnzH7vduM1pZkGrydNxtV+tjIObUST2OZq8
7k1ySiOcjmf9aE2w/BnbOX4dINpB0JqYcXMI2u2lR2493ibk5ixMRL1mrJx9muddei2Q0L5HzBIU
0ma+n0BXF++qH9Ng7wBhIhsFQPuuHZWLminxZQxYsKz1CVZgSOhyWkvn7iIM7k5i8SpmLi9orify
//jrgRi13EmN55YL9fWldbrgMQU5pd1AivNP4wb6tnWr877wWrx8wMPfwgutHuuJTOufiQpC6BVG
5KBAcdBeKzCtqRTr9I0DUmXuMZbtR7awfD2f2oqXA6th4mtWI4bw7AoWhD57j23lPIT8VrjOVTud
TEZDiSMXEz3FARmawsOtipvqPjKha4rdyuzXoGczX/lY9drLLnF5/QYX3OnK1wxxp8iXZj/1wVC/
DQ46WeCLBUiHGEURFy62r20prDjUjRvXbXUywZFk5TDEqcqbdUp0OSLFSGlL1PDExoZtIebtjBQ7
0XwQXbboXwAR41q0We+mn8LtI1jBVCzu9bp5R5Qn3J6iWKeA9kylVd/xMNGmXyCGCENYNwaHOZ5m
Wc5Szhb8lNWNU+ANLgNgU7u4cWUWgceZuFjjPZKGsyPd5I57822VAv4P0ber4xQG0j0R8mJe92RT
WamDRLHBHENl5STx6OOBr2/2CxXDuJVqT6cbLm35vi86uMrafv7bcYOJqx1lbndOtZXtOZ7n7EHu
q+xKHhYghNZPZsGYEXfZafTYFs2bLaJBbADYp/P39ej9qHUzJnctg8Lfqg8Jr5v34PeohB3LtveG
ITe4s4xF1rOrguvc4X1FQ0hnkwOHqfjiJZOvHm3UbMc7oIdZ7w4g8PgU0saIvOp1/Y8tvtpePKg7
eSOJPGIk2EQiX0c8SP2zN2OFUQIKhvMPpMVtfd6TRYz3oZ0qk9f6SIYfGjh9YRINSQrnuaAJBo1u
7LUMwtV7p2wx0WQTWwhN3uhli/O+4Q6+N27fRI9OhvFJkDuZNerE8mj/TFdVxT98YPz6IZ53Brsu
jaxfSnc8PscGKPDP9r28eVEcNMUj70Lcicb1TgElrz01Nft+xa6ITKfqDtI7z2m9MZtyfqBSPY2J
W4N1sOJfjlV4jRtVrG6y76b7hdyQ1Pxte2dbeYIpPnnH+MjntTarucd7daO0jW674NXbB8FdYkzc
XDPtyq5gPaIFSNda4BxacePHf8c4mrILUL6siz5d4UdEVGf7CW4iexU2c9ACzof/N7Dhap76Kl63
06i7LoNVHdR6p8Md3wKRhbN76YXve3cYzDrexWkbSD2HNJXxTJ2bv0zgLC650BW2DQou9Nwfnv6c
6hYcpKus0TQvmfe188P3WyC4uTsHgJjqBZ+xoc87opfNrYjaPSgmlhNobnHgCQre9Ly/Y8+z3Xqk
KC6fXCSpLmCaBu/RqeY0KEQ6Zc5jSMM2Yc5wbPt9VukUSpLnXf/0xm3Rd2DTSfjuYQCSnFazhjAr
o/X1dWtTre44854qmConfDkVD0AZjmzF5/u+Ru5fD157KdMGKP5HoPt++gGMi5sAensuDcX+wUqd
4nK4WiI1iTKKG71e/A35UM6mivWfe+CgNZeddgFzXKDzYrajGe6GZKX298yta6mXAUG6watG5j3O
z32OMMK9cb29BWRqgsUW/hRmilEIQ9TrDKDt85gsnDJa9FWdGFSr4FzPFc5/NfVhvx2ymXMDpX2Y
UtHqjL/a72UJ7qYGGxyzmc0pRyKkO17mVrXZCQ1AbIpqVPuH3x17WGQsQh85B0zFV3WftOq8dkfM
1JCRT3/yh31QxRKSVVuuJBLaU4WjnF8KFc72rUul70JOhlv8HK2Tl1xncKkMhfgYFoEz8MJJulMv
y2wqNlqIpR6LnaVSU6xkOR9l0+87YbfKKmWuv328bWmOsGlPbNH4vK34YH9GOIse7zM9RE/8cC7E
kTf3uiq9euWhtgw7C3j8Tyan9R7To9peLTzsr3GDP3hOknjq3rrCuPo8ZZpOItL0lzB0Dm2diGs5
Xbe14h7shHPEJYqPA7ZbJcFkC2DTObgmsyj8FTLOorZrFYZ2OeBkNzAmVNvxOlp3ljlBi2kFnTDA
9I7ZVlVnd3fD6QXiYeWL2VtZ3wBcwPqvjVJgyvBZ8ak3AuEhOrMV6rruvf0V2F3U58NUuIuyGRHP
5UTWD7ruKFXmftgS5y5CTpH+AD6Ip9yZ3Ma7icA6XriNqr1U4ArUdzCkXz6fAkhc2IUEIiUIDYve
Bjjhr76cAOQ8WYmzSupY5m3D8Hg9HREWwIQAek8AsUwUvs3YbVljh5VIvon2Q4TeeJSjPpqqkPEx
rSTjjWFTtgNynd+TlDS6AWxUmydBP/RXy9is7kPWsTJ5lrtM3TsXezsK9g5CAIUJLUKTwyZAEJ3w
Vm1xqYTs6k+pGVgi25aVTR7R9mC6HkJf5z6oUJv/jL4NON46JYSA+90hZ09TWzHmhgito19T3Lh7
ue34CX+2qkpnuAHKZk87DlwDFutyzmeXmesSLiCU94fvtU3poHMNTirSmboa6nDdzhlyQPFrW8xC
98AS3HA2DsbhU7/b8UoTvvwssZ++WUi0Xkq/UQckIrKOMhBeNNwmQTtOP7jUJMJC04CINGqFF1ya
YCesPmjkO/BWFRfNnFaCFJho+8JPBrlP2Ln7fDPVCx5MO5sfn9PkrQ8aruudVXbzf5jEBfdXygZn
kGHHJ1UINOA5rbPU5noNk7n0p9apsA6iAzZ4HsNxISYIzsOAU+AzVjUo1BOiB/+122qO64EaqE+O
blJEH1Q8bO8nWBrN0+Y/IbcYR7eQHWj3v7HXfXthwbSTxQJtnZT+kMT7eQ5h5dkiM842j3lytB1p
366779NdjYv4jjsxiMwtEtdmP8ftOH9wUuno8ApsABIzd8AtAyfPioJYk76++gf7+P1+LG8MD3J/
WKJM3LJEvNQXsdg9OI9gwoACewdNu2aHN6CqGYKqnPyuI2hcqxQxT7yAAa6zGyZ5xBKazI0T6LsG
ij67NJpaUngrDGERSeNbsrQWhrfNWZvtPHTzdFFoq+oiIJdK3PpwZLKsNhaEr1L8sBDd2qGzJcnK
21SMvvWOUtXRuBVQClzQ3OpNAI0dbk5ho6S+M6QL4Zs+6BQgL+vEvUKxiXBIbBFvrPGOU9x4KrjY
bFh+t8NS3+8sKSN9aXjdHv6/8nwwNr0KMcf3ltc9FFmVbgzbdTO+adP7f/A86J7CqJ8+6sqTCC32
Izwev4U26Z0X7GCsSJVWPGvAuKcCLGo8co1h7EfQ+Ul3XnoiDXsXfeHlMM7wz2t4os+9qdRwJu8w
ii48hSo9+SLZ+zMOEYih1GjtdPGduDOXGOXAWqxNnURnFn/W6nnfGIrLJQy/L4JBuW/8MG+5VTSm
3h+yZbPoMo6O55ej0Ic4T2m8ZmfbElrytFV78xK2Ic9sMy7V7y7NVpAKEwYf0DrotVrswX4pCzB4
MrWOPpaaVZF8ZpCDE6Y54VmnIr2uYGuiqMQyf2nifWXZwAHdg/x1yGdilTxiAbAgYkijvT3Dohse
IV9Ubu4GY4OuaNzcAVPAOgYBl+7wIkaTvbQ2nr5QB4f9XWjdBpGyZMPB38deFskowNIit5nYXZt5
Zb9UNI/iCokWGYZmB6F+3pJvcoKOevsZ69n+56G5kZhKpsymqTPOnxBxbXNL+CEXfRXHa3gTWLWu
7xpdZHKuyN8KL4ugsFzbYZybC4t5hBDPa7CjjfG1ZNW0YoBpgY7Mj61J1C8seDmbjhNPH5Kdtf80
CuufToZjczHUmMnwKJIafdUabAHKONGTfgnqYUdHFWyNvRLW2ceLs8/maTca5gdQH/MXBROflX5q
4Yhqp1fAcqIhE2CaGGMRbWi7XiFY2nTJ/+o+skoEKjaysoh/KHOtOEvGvn/jnhpIKJtAOi81R+9v
N5ilzgPfHD5o5W7mH4j7+BBoIKZ8JQpEngOhPFHGRoW/mSOQBgCWWfm6jUpzc287lxGBs7DXOTsg
Iz7Ik7+K0wbY2t51Y9u8Ct31XTmPmeeeumRbxvdkroaYLy2ALQlIw1VXrqdCjYOQdP9TlUagg+g+
OpBO6f2/VTkHrglzs6krFEFEIyRRRGp6qkndKRO/ix7cRCz6sydvOMy3ABqu0O7KpnA/OGJEybXE
zVmELR6yGd56uPAF0/SqfRytz4teSMqlGHXBiT97+BFGtYH72OM8r7NUmr3T5nj3RFsNF5x88ThD
nheqU8VBBd5FUf/S9rWb3M1xVaNJqJVXn4xQYOVu5sTX1tkmQCGRzD1czfLdmWJ+GRVEviEMqVkw
B0St3QrlEUTL8GPoiX4p9yGtTYnGTQjkJBNw1T7VipTcKQUF9MbEebWDZGLi4/rtOikButvEuhgM
PjRvaXYBHYSm0kXsQGkm0LPmWy6PrU+WqwYS/c+xNsBkCRjxTv9Wd3QYjZif973J9h9GGO9fvIq4
Oi3g3D/bY0VMxB0p2KCYkvibhpTbifXrmNURI8IS3jB6npHNxCdWF6p/eA6iwfk2y3k8Yl+2l6yS
bnJN3dy7kjY78LkbppnJNzpctELM7eJc0y6ml4gv/svl85rpa1XSXHoEyf2fdcERP6fXgHvOm2Tw
r4D/62s24J3tB8ujWfetdzmmIpaGOd4HapyfxhjUPPeHFDBvbVPP3FA3W11E2ZSe0u8dsVzBHHhX
EQat8sJAJNjqqzvRX6NQ7gziy2hlAT0BUTtzwofuzkNIKnkCQTNOLOZX18Nilzuh+PrPR7y5vyDJ
9qcsDbKPBaUFeD6OQKMLDu1yeBAkul/NkjldriAwRQnh4wXnLjOQGKDtPcovA+C9zc3ylOjQ1SXp
OIbVzW2Y0lwhkNMIlFftn0DXO8g9r/HRiYPFNzcd2SULa3GeqiHswa/ekyEY/0fame3GjWxr+oUO
ATKCZJC3mcmcNMuyLfmGsGWb88zg9PTnYzXQKKcFCdWNfbEvClWhJIMRa/3rH4zrRFIB7PyGce/W
NjNs6UQsjOUBbgYIW9+Evrsbc9O5yeF6xY9zxV+ckldddHoL+yS5yfvJKu/kMrYM87o59g/SSJLV
Mb+zHk30lpjwGYmYHhq/ihAJm3X/a6r6dLyawHqrO2qRefUu8EIK4dKszAMjVuoQ2+0bcQ8CVfXk
I7uwb5rOS79W3ZjZGxkKp31awHmpo7IIDDikhDC+Wk1jDNdzbjGFWxCROLfAXPmwJzXAsT8bVb7I
HfStCYjYTaS3dicjGg3ISfGuo6JNNtmY9gaPqfbvUxozYGoGoOYR4rL/ImF5p/te2+wb388nKItS
zq968GfuwKxhxBzBmGFThX3026hbf3iMpMFMDoFRIe/t2JthiwIKjfeL1MM3iLNZC3UVht6mGRa3
ONg9pKcg6n2jw7157rptNanhftEkVFPBhtVLTwUUoTOpjBcCiqkSc0egXvJlMYxPHnqP/tUF/IUy
bo89IphqqadPCwEh5n0PMAQ1Qmjbbo7JOHBBRTDfHoSabRu8w/G/llZufm/8Vn2RMPL12t81L0WU
p/4nEaaQxMVSpP71aNZRfj8tckWmvMRrDgJ6LVxeCWd4WwuGug9LAoJ03bZN419btWKOYPdD9slB
T+reGr0W6YHSJxSByBiYkEjkDwZ4lhG2dLRulEzXqQPuFIzaHV59rtph28V1zVHdVWZJ4GtDix9a
VgfGj8/bXQr3sNi4Sa2hWZR0wPczQFG1w9OrDDdUGgUZrfWSDxvory0umETPgdFPq2sBDddA1VIv
5Bu3vQdFr7eXsN+qdq6AvCqh5TbiuWNRpZuxorpwvXprcuCutSv6wF01M+MGwIcreQ75BP3tnIBV
brOm8Crql7opt9gd8xd6fm22v5cplSJeedB6DlpfOGJrAX+/JNmYjxu0nlIEWsXKvunaivdod5g0
3+BfAVW69kXdPeVgsct+Jotk3Y0+4BsKjDTfLm5X5nsbSsoM5XJta3DsgPvEfc0lOLjOs1UDKG0p
ca3ikBld3V6NQ5Y8WW1ddNuhS2djpyfYuExeJdxkG5z6biFpw9gTal7IoKyjqD6PVpPGV7ZXD1Sq
coCLyaOh/iyTcb4tMUfAyqvJK1xUp7RK6Ta7sqPm9uczuo80f0bZrI44g+rHRsbQhKamrr+Pjsp/
M3P0nkihAfrWIoRmT9DpjTCd7C5H4Xw/llXfBhMTCZicehaPOYUws23G2o/2wCXE7BKrI2qjse23
YS6gOZu6G/Zj2Un/GjjSUjvtxd03voaGq5TWnxG4NZLeUFGFvhTeMCCKmFtob3PkeL+jyRdRkCZd
Nm0hwHX10Y8b+bswoLEGbg55gg6SbD0scpu0dpk7Z9MPDdX/69RxR6yza7fb20uTmXfWzDm/ZVwh
2pNMdLgcMqjpL7ChEDuIufCeLBKO27saMl4PVKWsEXzFC6s77c0c0p03YFc3TJ7zPU6yVB2AOJiK
VVGXnKWafcQLONXnRy71HoqpisyA/MC2COCuQpLr0FpeLfXCJCLFKzI+F5ZvPVR9Vx3DsoK4JJqQ
HzUnY0ghU5n22VMFp6xsq+5lKAxh7lWccr7TsHPI8kfSHWVJ7jbfLS6Uz1Psdu02xgZHBqYTS+9Y
JBT4Aaonu6bKKR08oMKoUuhbahhkqTsWr1Pu6a/zbDT6bChzPGV9NNiPteXUs70JCy1+RkoxRbNL
AeQ/4hn2MiwCtK/Bo9nYLxxfO+jkaYkGt278/aId2i+Q2iku9pYxWQmChVHfx4ZR/sTfg3Z4Ns32
W5XkabWHmAU7OR0GgPyKrHeHKr00vxKU1sVPqG7Gz/QpKOgmb/Z388LtCUdCmmhpWm7jmYL9B8GG
47QzKs1xRhw2ZCxTepCdCzrM2xSG5WcsBBiu2U3cvCqYaf3Gy/z6SsmKzGwv1GA53ZIlVyAf7CL8
badu68XC+UZMePplTrxEbTrGI/GmnSF1oLROlmFj53EC62odFV57JM1MgRV2VJeqt+CFI7GGuDFK
QwCgdDNeXz2+GU/2UkRMKWBFvCqNtvmkhnFBNW0ubrtXAlr4NjQn2RwkxVq4TvH9ZDswtggaI6YG
w6++ek34HONzXyJSA0oUIt8Zo+SY1UZlg1bxg9LromCAAW+/gUkCfxC6fCloC4K884wuqP1ousUn
aXR/LDxJXFWoG82rWtkFmqhUi2EfJ76WgTvKOTvmarIbnpfDSZEveY++Z4inZEdzg1v9ZqKcZDuY
TD6A5OvqG05bSLx4FTLZMQld6UW16f8wa3hWG3jieXK7mF3eBIbrweSiLrFtHq5dckKXzRDqfYs0
pjt6BhA7g9sFjmzbW+y5DqZrtyM/pPLh18wQehOKcGR6EaFhAf7dAiJL3N9m9HA3SvVdtFNxH6lr
V87WDznhVMwcdRjtA7jSNB+6xB/r71mnOrFNBhjx55UbVu8IwQACAeHzhp1rRGi6KDA879hZY5re
LI1VvdIiz4+callyQDeT3Bidq+vDOEWJcwUl3H/CjCp5LXs9Y2kGp9mGBFy2hH1VZRLT1mPYvSnU
wAUNh6pM6E0gmW6RFiA+YlgbgTFVNIt7/NEI72sSyQUN7c5ZiNAeevseGZWV7EPRp9eYLi990FHw
Zrcdfca+1BKXLd9oWs5MAg9/E9ljp2dohsOzb4fJrU2/QcscZf2vyDXVcy0RWd16/thWx6U1+weV
TzJ7McEhls9LNIzF0evnqGePohnZlaoZfAqFTHWnNFLcMByB1ufJwuN2m9s5Zx0lP4cv96DGRZTe
qcN71irtgzFq29ihTCgfga+T35UxGK81pD26O83sEKKgLr4bRUmdSBJgQ5Z31blJ4MR5RhGVTnFA
juo64PJkAh2Jmva6BVcod40JKRclu8zsILOU4YDZL+pHOcWM6qwBXRA1TJMtu6lEUxrkKoE9OGC6
Jo+uAV/kkOpFvCgNf2pnQcPOD6arwh/uyJ/a6lDjb8T07Q6NCMQqPUGCWb1vYO70RTn3Jwfke5+5
89TAb2AvFcjfyvZrnA6GOEJaxG+wlc44HRqgz4ZDofC+oxiWD5ApxA/O9sFdmVNZtAdrbOJPVmzq
GiY/N3X/EGdjxfwGTmkYpMU0j1xCTpIdLREJqm13psWE1F5WOwNw/LlqYlsf5EzDxQQrqoqbWBCZ
gpIvrPS9GTt1txuaebjOhqyEXQoVkgZKMve7QWZRmZBgk4VRfyFrciTtPtHT0bBAtzcArNZR1Llr
wuqa0PIg0ejSHfY/5ZWTlo19R8JE3O5dYwVjusFP7vmDym+wink+m4WpGFXbbMUAC+Qq159kODHy
0MvQQ+rFwB4NzFjN3TlVlV8EvgkfLUNdB/Mea3LvwBlnDkcjhq4KFcLvOB3Byp+go89U0U4jopuo
1WV/O/rLolE9qgWugon4gcFFj8Kl0wjrD0UbhuqRP6oEvkWoE27H0JSfw4ox7ra2EppeFcd+CPWu
5DD2YwiCs6kRmQ+QBa5DYThqXyJxuMoyNv2DMvFJOtKtQ8en04Iy5zaWET7n2aSBQ8tq/O1AO1hO
NF/tdDAY6soz5HjKTbfM5B5ie85GSpPsRlfWCBcVRvwTWim4XuzTKn+kBPVfIThmqIRVpJstAi5B
34odaPzkNnH0HVaRmvc1xp0O/QRJfOizbCX2TfFP84kvnuS7A3J/FWPdjhvYs+kNSFGbnMl1KIbt
VGTd70nEgNxAQrD8GywC2UBNydtOKN+XvenoejlXfMrRLreT5D6JihQ9huJT/sLtXML8hwcQ3cRw
o70zNPJE7nSG+BRqJEPbXTj3zVWRyzTcguN5XxssprIDSkHqGV1kaX1SrZXFZ0skFVmalBjIcRgw
4ZVJ0HmyiUKm3Ns2t7v661hlfGVCpFhYYo5G6IFTmn0fAHZ7+R20XLz13WlGizKLOrojKK7i1h3y
KWAGYIdBkY4g3LUhvc+kqFfwT5p5DG/4yCBUrC3dJzOyLX3MF4/KJVQeR4TrIEtykfZ6u87quPp9
WVfutZ4UIgMFGMDha43qZszc5TlpHdhxHZi8vy1kyMzNz0w6G5EO833BOjwVdAkJH3BNPwIOXSZb
E7KAE0hyNsagkKgAg9KyDZMTFnRvo1t4VVs3EnZ2gHyTeXuReIV9mAxGpThwle3B9BLItE03y+Ro
u2Fi74cklitbzEnv+n4MKxhtmVvfLUWblA98v5V7Ci1jnE7IJgCNc1vfxQrd7Laq4wF6KA+Rihyz
KmHWlr7BD2jyzn7dlrfRjHz95M94jEB2yRY6iWT24LqE6e8FXWt7YrhJEwUw5SfmfWE4Xr3BUC2z
2W3pku+KPnaqXcsQ9UdXMLgPVGdU7bZRIEmUWEv00KECmL43vSTmIqFiy4IQKoh7qAeGXcd6aBWV
I2EIvyVXJIoORRrTznRFWh4GbQ/jfW9VmYuUL5+/qBHXfpZwCw95gmyvvGqKzIPZw3Ld6CViOoHB
Awd7GaFOBI1quHmKDOLLZspciz80TBl7ANHlkJNNw/3pxypqt5GY4mTrtXNjBQUG1qfJ5/jcwq3E
1NShWm65v6a2+9wN0eIypiJLqaJoshFkRXr+3GWh9xAx4bEoHSDw70y7J8HbgoYEu7mKETmXmDWj
4cidbtw4oWq+MwlhaO+XvqSTtWOIhTycBOSCujA7Qh23skBItQDYuNpOGIIhIQ4wy4nU3moZAZxm
iDNAVyVkU0qwzOyABCHT7Ro1JsY2zTruthCfR/s0LdDHj85UeD+ZPCC9AhRKo0BOzSSDpSrmz3zF
TBORXs4bz5or6yBLnGexTxjspwa2YXVd+ePcn6PGGb7wga95fIOOgsKvqp+yl/NvyLkJerHGmGGA
eRTProbfyaXhoXaq0yIJTL/qmXcjofMPxtQt7XaKwnAJWinpotju9xWMqN+M0P0djL9VeQQ+3T4v
87Ck/HEutfBIu4GQZIiaO2ZUDeXhBMPlROU+etTlbettqnDh1JM+hg5bhDZlFRDZ4cB2WRue3RRj
Ar+hqJ2/Dr7Tf5KN1b1MhZqPOaZEybkBrb5S+KKtktURqU1ObAqsXYXbP8hWmF43MN6eRdx6JaVl
ZdWQrjm42fKqmQIcrEJwTcJV1NEbDS/bzTJGCOSP+GzEHlSHQw2tDwMHo/HgI3hReU8sWPOCuW38
mMyZ8WLpkvFOobhNrnHCymUAXDk4W2ju3rVKJ2Qj5OvY0J5MIvxkpqBHFKEYj+sMlMkeFHvQdfh0
N5091T9Mwo7HQE82tgPYJ6AQV14VuYeJtA4fXBCC0WM/uz4NHnfPhmbJ/9LBvEtQyYTaxVQodJ4c
uMvpASxhelLF0nx17YyQKWlV8feeU28KclDoH40Bv2sDpTiaDnjQm9/ZEviE0qaY9EVqnO6wk7BX
f7zFsUkNabMs6HzddfekurRQqOVivbrNUtKNMI0rd5XCO3sXLar+lOD1I4Om1tF9gmHUTy5z5e4M
nc+CdtqS8GjLPP9RMq+bIJw3ir5mGW04dTJjsNUOFeShRVLMLzUKVZiwXuYclaA528aw7IGQBI7L
G7fFjWIrrJi5hj1FPo4UCeZFPWMafciiagi55kf3mdz1ETWLLJy7SEX0Qlbqy+chVILpf6WmhzTJ
o/zKhbby21VD8twZNd9ywbf1D1C66B3+doXaYoQUf1FVlQ7HJllQZ6hI+UfDl2K8RQ1GqtfgTxr2
pEjkfPZcOKYUjwOYSJWRWLrJ+sl9mccJlsCk/T48ZEylrywkesm+JivFpDTqVvAY+aN9WIxlvtZN
P+qTQHDn79yMphV94eirK2alXcFH2PBXGLoCjkaVmWZMQnGQ2DlWn9a3ZRRiaMHuNT9nnBblAYIW
yU6GzObuMXN1ep918/JqoW04TRYaynVMTvx8P1RNREb87CxIkTxgaz90fbG1a6qAU+k2tgkRxcBh
zk7iLDo4ODEwk3fsKtpNNvXlAVw+tr5N3TQ+VfZgdHskjO7N0kdFe3AxgHhJNJ0FIGtdPELfLMfN
6PDg2Ab4Emy5MfHWGEN3eaxy7cwbgIQZrm5r4LoWWS5cFm3MtDx0+3N0jEAqA2FODPjTpLBsCpeh
+dkLjyahh1nQb/rRnWy6nSV8KHQhjb1ELvBq5rl0T/Yo5C+91E4BtOKa9+GSFRDsK08/r4HRHeyw
tqZUsEvfOS/QKgl2xyPkrsSpykbWH7G1VguUu8aHsB/M9eAse1TmJRRZZDQbB+vR7yPKeVB0z+m+
+24RGycN3vapQZiQbtBCJ7c99OGUoVBt31tg42y4WTIcEHOVhDcIDxMEnlnr33VWnk8HBJmk74p1
RAOXpvlkWD1IlVkKPw6cPm/4koy213f+GE1RMI85GWIdlu/VkZOK4ssvLJJ82Zk5mUGTl+VsLYWJ
SFLCIokjxmUcSr0nD7WwHZg8/4BFxSoJBebgxtrOCLuvnGoa2HwFdCZqqJjRDOYtGk6gxRDrR9bG
/l3KTYctDHfKNxddV3tO4jASgTEpoAiwiVEGCnORZIfmVj2KcLHguss6LsipaNV9Hzcc+J2m3jOK
BlksXjg1RzkGiT5jAj+P5G7JwhrATdRqbzKoguxUxtLZaoYxAJKmWT1Sr1HTjZVpoXHrOLEOiyPn
u9ziON0MM3O10UmTtZpuAaCXwU0Byaok3iYTBODNEJKidCVrM+9WHQpV5Q/aG6WwAnHEHc+Za8Vx
TKLCENLPDzZGXF/DqulwXYglBPwl4TDZY9fVt2eTZuYxGlWG/t6pE8hCKKmGTZXCQ78BgQATi6rO
/hJ6WXjfR0t4YzK6Ca/syl3UFrMNYwx8f7SKzTJb7gx7x8Y4berN4jexg/WLEevwywxrdDmtVly/
mYYkJJmVcCI2Xr8M2IE3MTCZFfrFNb7QnL/SHuIfGBnF6oCbHCmJ85zPLp0QfggnQ9XNXRg3FpC8
Sw8WOC2zP15DXCJgctxQHpUBex4hPsqzndc2LUOJyrN2dllAdCVl0DkyJ2N2AU8mDXf2ojxYbFCc
Cd3Icl0+InbQ93OqhwdZVB0nNkz2Dhp+PH1t7bVVQTgynDFhgEDmZYUarzjuQvMTuxEFhTvLcoC7
5jhWEIXgJihAIbJt6FFXx32zH69Cb4I06RgONplM84qt60WWGW0yspV+NYzcV/IaEuMNKP7woi0P
6jctS/sY9zVcfWxwrqreTZwgnJnJYdgUIUQLZZT8jBptTTu44ni+rGYZYrPAAQn3DhBMj1OA9L86
oYi/4NFefcqmhA8nscv+OLuVaTKXie0rlDmR2KRsGjz/KX3SwMkkdhJzYvqHyk/lNWPaviSGG9z7
rtQ57ByQa+ep972h29RatnwIEIFCkIWIy9OmkuxulzBp/E2ES5Wz7axylW9HlDiBEVnps9ulzbJv
mLzoe/7U6bHlnsKR32h8wFTXkX2woDOAWMk15vK4HEaehb10X/B6YhyU51792vmDajdW5HrcGrlG
sgGrAxKJ3fZGv4nWVIRtKsMiObTmVDM20C2ZHQBDsrsVi588gf27zi0bMccsVLg6DKzG4XpjGsAs
PdLQrMEvnSYKzGzECoZ/dWgCfI8xLEjVggceQkbc/Xm2iK1AksBg8XRQ6a4dxj7dd3jZxvRa8XAr
xGCu7gFefLMs0vA+RaE9PxXrxwhSkdLw1pXvPplQQvA1cOrsKmq9XGKt43fPA1PQ6VAgrr8tuBvI
USvJg42YQ1XcEnr81uMJ/QurBPvaNgobTyPlhd42smFPn5GwmVg319V0wpbIObctWYsbFC3QJBaK
LPYrLb/zzQIb/WpB1aSCgoQEtgm/Un1yRS7rYGgHF4sb7uZth7rohAPF0Bz4Z3G26caJeUEu3Nrc
SSRFxd6z9fwtVyMg9zLEfrQTNMPFN/BZL0Dbu6I7sqWEptMz5BFqoT4PcgBSMrzGoURRjv+dcZrI
Ud9b8Xo/YAuNUCIf5RMWbOanqRP5q8E+eemKqbqJ7Whe9SIhJ6gTzuUrCn1zlSZbIGc+7nW/4sIg
xY6BjDttZu6vK5+dPl/ldpHfG1maOdsFgnC6cRTcg2csMSJkbgQQI0vDlxkIf6Fp5J5h+rzrp3p8
nNJ06R8r5ncIpvy2/1IAT0ISJQD2GcrF6B3gk8kGWlDJSUkapHI2TUMPehzNyui+MSk3y60Yk6a+
BuKozhWl1nJo4cmIIDYjAy0DnC7ceYopfqAkEd+sKKQQLRd4JJC3e9hwi5k2PT46RD5sGgZNFQiz
rNPDsvgzUrIyp46uXdNnz8WlTcXMATjtC7o5ToGqs+o7v7SzW1Q0bXo91rkDN8gsYGFlkSyhDad2
FDjAyjXV5LAORhvsFx+wP0Oz7liJV56gzbhyC1Er/I71VpTe19pp0z0ZGKIMWuGP0DM90dyS3Nw0
Gysx+atR2AhxFh48cOjaXn7IrSKPz2ClFSUcuUQw5stuNp97rzZ+0piXPN2xUg+zW9iQMOe0dTf4
RerkUxMt3V5G06yDXEw0/4sYOqiwMqz20OzSewuLIzyiqqpebpOmkeTNorEh+Q0eblTc/g8cQdfo
k348ud4Qn/HlrNXNIJLQ3yxqnqzd/4hQtjb02OK0hAMRWVZR1iVeO3aZByN2wNMeOrpZ8Z9aYClU
aT0f63YuVZBrbqxZ8+JQTGTjB7aebziIuhQ4+Gpi60q7sv7zf3niMg2dmfnU+oRTtEm8YSUhisDk
FbScH7lCv2WXqMg/81w8KPnfhYNoutqEIuXRJ40/wi7E7ShIXOHdzrjCbAGL1DcjXGgtfOpAhtyQ
0SoKcxSAqfzAdvMth0glyYxnQqTIY7rwAjXY0iBnpj51aun3GiNM/LGT4fC+2+Yb5peuwhXOE3KN
c5AXPpRGBKI705GcdNh+4gVGX2VM28i/YJyAEuinmhwl9vuLWm8+ZZzvLZjNpAZdhpmUaB/HEPzx
NA6DdQ+vwTvYwjK2NrOZPVUXlkUQboKic5ddPWbNhlRTf1uP1UdpvG9tLfy6/u8fspqR/mtrYbPU
qtblIQ9Fge0evCvPs5IrdKLDB9msb75O+BskQa2O7n9Zu7qTmyu71SeXUfJBetK5dfGL+8Cs+s1V
lK14WlLCdLt4nQOEFW11kg6WWFaAKts5VmPrBO+/vzc3zb9WubDEln3kQsua9KlGDX0imiIKPAZF
X7HgKs9pC7OSmm/44Ht441WR9WOSXmqZikDhi59GcrwP5mjrk8IIMWCE39/qbAxxbUPv9/7ve+Mp
Qg6FZuPCX8Km/sL5XOOyBEEk1ScS6gTC2d719nAnmaP/13UEu8GUxN5YeNBeHjZxyXEOq4Xdl3by
tloE3NFlij7YE38b6rIKZaS0FeLIv6xmcWmEIe6w80J8Fvde1YjPoT8Z03lJUnECEgzFB5ns6/v/
03OWICrTJkLAVDjHX+51QcaJwoioO1Ei6C+xQ5thpHkWTKUb4aW8mvxnboXtWyjEB463/yR0XKyt
SEvwXczGCVpV67v99xfNAAZFWLKc+sFwrVMG8xfPJdvwaYDrUlSnQUFEPLWaeuzIgMBtaFMs56w1
OoV9ZvoNfVWImJhxPYYtTq7mYos4InSOJTpa+AQFBqAMXT0/OhfKYSBfw/fe5Gjxi4AcKCizBWYn
UAfzxX5S7SLrD47Pv7cn9tZcDDYUGpvQmovYQcvPqyRJxHyKvcx9wiEKSsMSmw/vb86/v7d1lXW/
cEKTinTxvbWZkdmMN2amVvgLxMbYb40hFqexXrrD+0u9+YN81/d8G+9E/Jj+fGcmGtXFixRLEZQd
ZDYg7col/OCrfusHkW5BdJx0bRfM/c9VcI7y29a3SReEXbSdOwfPg4WmDhHDRzGDb3wAgJwmMCtd
j2JA9+dSkJ1LBIzedIpokKpNXowYQ+lx9TLCuVDE1/irxt9HX8PDFbkxxx8cLOt//+Ij8FjeshVa
VUYEFwcYwGpaaLuZTsAlBmhiwei2GuHtgThcNY2Z7lxZfZQ+/sbz9QADHSLKOGaIbP7zR9dhnaSq
b+dTaiRkebhjHqhWj4HE7+a/v0qWWgMSbKI7SJD8c6nITXGPz9ibqT0922LS6LwY+7rSLj5Y6c0n
+a+VLjZN3xh4x+hiPvUUoY/QuNzb0q9mtDJiODXYmzCe9dz9+9/Dm4v6DBYlCTomFcefPw9lHA20
h8Kjg8fxgy8mei1qmhevRMJbWFp8nxnC/nh/0bden82dZ/NQbc+8NApHwBYx38nGU4To5dwUqK0M
GwkEaHX7wUN9aynPFTbkPN8SWBH++fswnaZFHevpNNq4gY92gxopGX7pafQ/uIneeJLwKEyHCQh3
AeFTf67UzHZVDpY7ntJu6O+xD5X7mdSQz0x5m2svjOAzJubr+w/yzTXJCEJ9xh0IVfPPNZMZRNFa
J6UDPOGCAXCXX+V4y++SCcckzAFMfH9m6OX28f2F/77opWVxHxBEa7prssefC0OLKzMMkRouPSdG
R83cPSf84mdV6OqXxJ0k+uA9/n1us6BtOtyzJHy4l2lZLR/eGIuuwcTe6OgZMZErsqT74B2+vQol
LcWz4Oy+2C1WV2LrOPXNqagmmCQ+PP4HP3XFBz/m703JjyGE1uNqFX+/Ngvo1B7Cvj21I0ZmEHm6
5eCCJ467GNvi3++/qjcWc9fbmzguvHwd7+JVMeiaVZPE/QmnHeOqJ3dwH09hcTub9UdJS+sW//Mu
kK4gy5etuKYpXEZy+aPjMFAIu1Ndd03/E6Nmuiih5/wWZ0Jo1ANzyOGM6ie8J7oop9O1uOrf/7lv
vELcj/j8uNtJgbtsS7B+XMIMSPXkhLG+NnsN8wUB0pf3V3nroVKt+HRzBAc5l7eelywVuVKVPsWF
iPfhUnxHw1sEyoZ+/P5Kb3xp67dNyreieRWXv4fhwhhbk2pPbrqYBz15UQqGjQs04+dBH/Ba7f97
1jQ9IQm+Ji0QV9/lnVBXpChIPApOZmtM99wG2Am5i38lkOju3/91/xSQF1uGC5x7h096pbKuJ9y/
amikfzGUGNyQbMSgxXlNqmsZnqPX2SCzsM+d01a/EMmO30khEAHnoPkk8Pf+4Dx7432yYYQge0RS
t13eSJCcJ9GIlcIAvfcJ01omll7SGce5gG///m9+4436EqdhjjPikLgG//zJShW5q5NEnxKIXlfG
WDufw0YXKAA7gCL8HwmH2f3XJW0Y5RydNlwVEoQuzgBIO2WZJ2l3IlsCSwfHDRjDdjsTv/NtOaJd
f3+5v79BliN9kVQVkzGiuqhklhG4K+699hRbsT7hfIHsk9/6wSp/vzNWoexdk8pMsLqL55hDMbbD
MWxPSe8vt/jseIc88uFZrx4v7/+gy6V4U6Zyweq4eVzisi7uBaOxsezXBrP0dmjOXSU7SKuq2kdO
8l8Lln+W4mOXHmaD/l9ZjQxgIJS1uXkiQqQ8UrQ8oyQcV5lW9MHzu3xLlyut+/Rfn56FlUOW9RXJ
FHE97kcdujvbwMfj/Ud3eSesq6CpMWnTLbquy/5kSGeLm0JbJ4tqBKtVx/0ipa9O1OwqGHorDbCD
9G8IS+mCCXPDDz62N34kEV2Sb9uiTqEV+/NHZmQkE1qEV6SAf3EuDU8fk1V38P6PvPyk+ZGUQ2ST
EH0DvmlebEVcvFw74WQ5lZmDWL1AmJrg30mATALBmxyY/xjps673f2oUwZ5El/Pnr9KLQTUUGuaJ
waA5bIslS5/bVmFE9/7vemPf8+SogzwIM+ZfN8EA8Wc2SlcgZyG8FRl1umCu1APkIrrB6eCD5d54
WZBQeYDAYT76sIvLwKkaKORIEWibHVRJTZpe83LV6f0fJden8+87h6fHQU/bIUxFAt7lwSF6N6WZ
hZDHF9/5X5KqjAE47Kp7amoDOphHrFsCphLF+9LuZmIvGiG4bhfsMaGyDmJrRImF9YmnVbKPfLM9
sretbtt6PmTnZoln4g84VtGpM897qNqyN3Y467j3C7QdoJvckPbeHbPEf8GRee6+xbUYoGIjLRAM
xUg4OU+hmektVjJlvCWex4RGDvlz/uD+fesFe0S0WSYzDwVg8edGmiKBAQ12pafY9NLTggBxkxp5
BZiA+uz9x/7GNwJsymMnw/0NKClNsbTASH45mVM8fFVE15zQp407bev61zQPH8Qsr3fMxUuWjA4k
H8qKj1w2DF476nIxWY58PgyGlqj4TcKk9zkiomKL6624w+WDyOeCoJL3f+g/xd9fSzu0KnQswKCX
t22RR2nXNDCvwHYj56ou7eQZPoT/OBies4asepjZxTq6W7TRPItCN3so/u5TE1bi69gPxd0AZBi8
/1e98ab/wX8hq/NQ/oLri8myoiSzyT+NO+cYtX13xgGk+gyZLv3gAby9FKMtpq/uiuv9ual8e8Hb
wHB5072JWWTVwtZxkvKmMiCY/D/8qhWlF4BAnO8XF3MxiIZAdW5LLE2QMeGO3e9yI44fkaD39++v
9cYGlmv/5AJx2yRMX/ysZqYESTtvOcEPWLIvEbXd5wkywY3OsQd6FWI2Pri83lwRaeOKPEn+72LF
2CiSyMrK5WSNtUJ0j5ckBDgiXnQEDptHH0VSX8IJHIzck9JhSkDV9lf/1g1GrZqsn09ZHIndJJBB
DjVMKugZBaTR6NX0pfsfK+9/1mRPchBT8TB+vNgsMZTOInI4gEtVPUIOQeAJG/hQjXny/7nUev38
q+DpK+bX0eDNp0V4aRKUpA48FBncoI2Rm2L+YGu++TAdMmWVKwkzvKwJ/pez89qRG2m67RMRoDe3
LFZ1sZ3aSRrphpBaI3qftE//L87FOWoWUYQ+zMUIM4BYTKaJjNixNoxg046QgfhOOyh3A2T/m07P
st+Ljv4czlX1BSButTNHt5aeSkOXTg2bstL6aFtEedXQka006D96HCEL3oiqiQEj0dR9fTlsbbCk
7W0eptumtV7lSdvQ+F04I337KkWKsKzPdCwqdE6mMMAGoh/8sLAnRYu7k6XZe/KybP78jlBPE2kq
eEmUiYc6t1A/ORM00bFwzvqodL/6qEVT0JhlsfNoZevZSw2XxYanrb0+Vmqj6inAp3zVvmlKTnIR
9Cgap7j34AMn9gGPkWj0Cq5Fw8FEbexPtLgmsPcD5xailq24Mr0A0cEu9BC2Ne3SgCGnMbDdxqhb
XIpmdaBRegAEdLz+wbbmBlkggh/qEvpFJJ5HeaBMgM/8OrOz0+BIlgdLICN6lO2dub+1cRFQyCpx
HPvW+r4k97Cd9WGe/b6pp1NYRu0Zn5zSk8NpvocXMt1cf7WttQYzkDIgQb5BqvfjjEAZrIUh1Fe/
dwJHPemd1j2gbQnCp14rVdvPgwUzoaSteLn+4P/qReuzHsUInQgc9UTKqyebIeecDPHCL6VRrYBN
xPqPxsH+xRdWbTc3OjoI+4RFVxofhyaNwB3UdMKgsxyNfwY4CsUnGlBSFaZ8TGdTUOqD7VVYtWFs
CW8gPbW0gcvnsu6TzzlMtAWeE1QdvRxRE94ix58/J5BH0ShNhomEFPWa/l2EdGYfaE8S77OYZwAS
NhIhj0aa+m0aEgsqs12PCPQ72Hd3YHQ0DIOuD8zGDCBbCy3M4TQhyl5t62NSQP1bdgfWywI0q5RM
ukvSaPiO3DbJTm3XxfXp75+pWKTIyPOT8l/HXRVmElEvJDLwpQxHpq6KiWnHznBE8Boo9K32JD3+
l2dSgdYNRyOluwpAmpDs8NjwzEm3Aj6CgqBZsDecDGkcX3vZ2Zlwyxm1mm8ILjgqZY30O3WNjzMd
VKHWB9Dn/TDHtMENBP41BwNi955wZmNJ6eSmDa5IpklcsPqADmhYetDy0dfBP0QgJ2RFQhOfY1MK
pDWF7x/N833STsmP6yO6sU3pOmxl4mf+RVH44xvOQ9KaskFtT4Uvji+EGU/OEa8erT/2qqHulC+3
5ilzVDF0Bf4N+biPT9PzsZpqeqr8WswdsCMBEVSPJXX0LDEDMDEhl+/swxtHCCUMgynK5ZUkz2rK
2GUUCi2qZxRJ8DUfRLp0CptRaiJ5zH/AynywCksbD4Utgp0ze5kd69lDuXQJ/xUDM+DVo8GjFXLL
9dRnT6nPbP7ZMRcI9BpbT3ysZPWziV+VVzSJNLtVXzc7o731bU2HyzUOBRq5u9XsJQWcE5wr7Aqi
eLbxEPJxOvg5Y79yc30SKVtPsoCHL7kfh/hr+f9/xAgp4I2hCGu+K2GS+ilKDJKqNB5IhQe2h4qI
68x59aBZHW3CmL0U3+u2Ls6ItOwvcl5oqBBpcvzJKqjN2xjdivBhKpNHuv47N5YzxxV2IbpKFEV6
7OPPRKMiLCcfZ1+PaONUOwECvKUheecpy2JdfXdaZ2i0J69IlnsdtUiqgnUggEhf4dTPboI+76o7
ZNfhbYcxED3L/dBotNgoyZ2FAyf4p7CYv5HHLbElHVNaWxDQFzeyFSP6t+gt/tXKKLtBKqsa7iaz
aokDiDGpuAHgQ4sJV0w8voJ8ot0jcZzE+mlKLXRbWNCyesf9MJvOdlvjtmzqVjqANM0tcMGVmPhI
cVpB3hds1vf9NCU/Rz2qnvU4DH+rlZkLLxiUkEbeAOe1Ay6lONSAyG9uNTB1oZdL5lRgjTOot5rc
5sW36yOpbHwwk+y9stwEqUWuL4EZ6Fi4CaHhm1ABgq8IVRs6KtJ+YtvQnWr4t4ME9JW266h9kvVW
1x7qPHLGMw0AMGO7EZhowZeKDmTWpt8WqvF850Ta+IWk+FlbJOyIUtflBVsBgZnViu5rJTJ4NzSU
z7i+junh+khsbJxcECl+4ZyuMQ7LLvfHApOdphjKysBhU2KjAfQmakA7iYXTcCjoJ32h5hD9/e2G
nAoJSTQ1PHK9c4ZzrMYYAGhQInLTPBNDOPFpUHGi+WfSFWuv9LYsvtWqsZEIGeD1lmv/Op6I2olK
46xofq7R263RwnDTmBgBwF/Pv6LlHk65XD1fH9aNw4HJRSbZ1ClsKGvlEPdIqxdFpFPithCjgkFa
DMbtfHhqaodQuu7JWYVzekdrdLinft6YOtjSo3xEx8P+7Ky+6ZDP9OLjuohEFW43fU/AtaCr//2e
x6mOTJCyKV0la9ncEOOgkk6F6aedMeBQaWG2HSl7rvcbB4C9yIMW/Sb1/HWKPBGGE+hEZ/4IBN9z
IH1huCako1ZSRrz+zS6KmOQwuBAagKwcR2H0lnH9Yy0gyqejF6Nmv+ktus7N3LjXbREfY8mYz9Zk
TaSNc/GP3vWaF0l24s24n+yM6sZ6XOQnfDmyuPyS1W8waUiAOJVYvkEP0tcsMQSocyU4lfZgfMUt
PNyrEm+9NQpjfUnyqShl7eUX/fHWdpuZFZ0/5hL6FtjaG/TOzAWtm45ReRSWcO+bMMlJhxFGaxgP
WDTOlnd96Dff2ibkJ17kx6yXSzrJ0xhlsgW409FPKd26Bzxz4FihL/BKzUr27v8bS8SRyWCrHACL
mHsliKQhPjOToLN8GqASG3CIk8Kx1QtP2BicWJW+mF/b8QsqCIBSttxibk/yfzKSxu3J/3pQ6e2b
GDbNl+sjsfXDSILquEmp0GPkVSShlIDpB1kyWLu2/mIR77pG14c777+xJTLS//8pqx3CAJyEJXps
+nIKCNaJuu+406tfx0H/0YMHvm0Hoe3ErP9VfVbbMAcN5WvKvHTVOKuZDbCe+N3myK2avJPcypK6
5lQWY4UpCr7ArsDMhaadDJjApwLOBY1LFeChBzXpCu0+lUX/DZTrdMbrJui/xZmk4wKhFoB5Jggq
wEOQbQFgpHc3PDTDkL4E5oCnUar2JuRiY+mil7LxCwUdCR/EMGwNPPqM1vJi5Cs3USpgs2kYANN+
CNwf45gmUQIPfxIjeLGDEZFSqS1JxhBdfui1A8wHELyGvlfP3VyQGnk/mlPpdpB19eOCtIBmQZlu
TfJi5eSckoRI7qapLTk6KynOr27b6I7kKlNsnRWzmwAzqEhh6c6KAvPm+nTc2H6XOg+zkX4SlNmr
deLEnbJ4v5j+TNnhmJghJmmJisWXk8s7e8DGkcmjSJMvuvOlfPjxtVMjpefIVjm1wjj6ldLwBNW4
wqUwbKYHuuDGcwef4Jb6vrEXV/M3r2fmInEgl8amQCV29eQcMGgyzabfzkDhCkPtD/oY7xXOtoaS
gihXRqIszL9W8x8445TGtmX4wzximRgqOTtbon0FY/v57z8aOxv9DTbaKaLHj++DhwZOMVrOyezg
+pymcfkD/a32EAu0FdcftbWRkDjGVnoJVKkKfnyUVEAerCrmRz5a2m1oSPWbmefqfcwN/F4dgbFb
ZrMTW20NpMNVi2QNi4Mt8OMzwwQYW4InqW9pYWcdJYKw/BAbfXWEu5Ls3BS2H8YlAWk2Qau6Wox6
49Q5Jj6GH+Npzs5QLnRzJTmDftJ3FsDlo7jDygSMdOcRHmuraTjFsYEZM5uyo2bzXd1MwKwDY36t
5mgvsbsM0ccZv1yXNbwqyO4SaqweBQciZVNVDd+g6Z5WaQ75HBji6frkMC+XtLJsYwh2FxXaRSbP
6aMgUrtE84fQqJ2bkRKG+mx05RDdYf+MDRDmXN3dMq9+FbhXwDbmWAUi1qZvGBnKb46OyPDQ5EkN
zkpJVGroYNwsoLA4qmHB0Aql8ZJA2F9Gy6QRXYnU4vdMo8NrXyHWPwWlqZOuHIPg3cxobHQlIwo/
0zZW5vc2lDTbTToSkS4dF5JysPvAfM+61NBuYuCB75YBeAGGtmT8i1+v9t5g3/cJd1X7p4C9Wx64
z+KwkvZqhf1hbbU3kVN11huNZ+S70nmu+5d2zJLiLsW44XkujCE9BX01/8JHscnPQQna35sG9EFg
Nmv1baBVHkFSjeT3gMyrUE4k6PCD0bNi0NwQZsB7lgZRfyynREAQIWB+SCvJxEovr4V8ixsjrEBF
zmW3sxbYemZqnblzjG+cTlThOcKt5cJIumO1IGIhy3gqpJpPFIxPI/grJ/wp1xGnIWm32KaNNk1w
tIxMJwOTTo4THjrkSDALduU0O+HSxkWeRbncIRVmsmKt75K96AcQkjIlijx6tTFkhv2RQCnDS3hs
HuzJEkcsnoFgJBSxSkl3vEiPEjhEmka1SYIoRH757fq8V5YxWC2vRchGjxYXCUqxqw14zktYk1mp
+no2dSkAEVsq7uMCMgdTzQm/WjNqlvNYxGBaWpjoySF35Fm6pUtHZLd5lY/JSY9zbCp3ftiyHa9/
GOVlonzk3iQtVz+MQhiK06mEYRWVZQ+qLKiSYzYNtfMwOXL3Y5acdHL7NrXLA4xHGasASlr4r+hY
iX1RczHKZwkAlOZpmOVWACKE+EGhfvpUxUr/6/qv3dikVBQ+9qKvJvRYX4UM/D1xRW00yua5/Jpi
WjoeJg26486oOJeDQioejTEiYJ5mrs6wvqMly45kzZeHwvmW9SHeDsg5P2nEqQBvsLDJoT8PUInG
NoOEVOOyoOxIBC7PUY4W9P9gSEgkohrkN/5xCZPoAocdVLMh84dXPqkNQjZXAY8Akw/h3U7OOUMg
uXMP2BpiTgHqO8jkFZTQHx8bV6CdWjEbvjP3Ki68eXLLrUHdWaQbB5uqawgD8NzSqGivBjjI6Omn
O0X3qQfgFwI/xXnvnCp81tFKJ6e/njXcMogjSU3Thbbenwjp+7GAl+2XVW74E14hz7NIwp0M+MbA
cXO0yPZShUX2sHqlerCLBKyu5hNThreBDOyGtq768fq7LH/Larmi4UC3pzokfbkOfPw8xSysQBvq
wS/iIHB+O4Nqph4dBjpIzJYF+FBQvd555sZM1OlqoOWYyOCyMl7M5mhbJY1gSq213wd50akAHnEt
gDteBVDwfiox87v+otryJqs3xcPAIPNBJwrZumWN/jH/Ww3n6njUer9PcTt5yNUa1RzUfqooCJua
J4YHdyvcRsVClQ2pdoMBM46h0UbVwo+nS2eoIkxF4jxPFC8Esxh+Gukz/jzEMxWvRbLxYGV1gaVB
GlXKG7nUlns/1wFsl1M23B8avivpt4qr1Q9JREp5TtkwWiRdamydhiyFHpsTWocvmd3nphuV+22a
W2PPnEKhSe5H5st/HAUrcjRLr4Xwk0SbXgO8XvAQgTaIsEWop5FMNq4pSj28XB/9jWm2FOnQ7VOp
owN3Wb9/DH5U1FDddJTsCu1UT1kIGB1CkHWg+dV+ZrMSOxvusqusPzYJSqqS3G6XdtGPzyP/1RE9
IymPx8h4HgqlfYfmFR3gJ0AjbcT8juSmPsCBKnbm2cay5WLJHmRwb2CkV9PMqNS2ChqqoZ3ewkaD
PHZjhMZ4c308lY0B5QmsomV3gB62Cq/r2U6GujLpVos74CXCCOT2bCaK6pvVYIZM2DKdXXyMJMnL
ABLNd0bLnHjt8CFNXUyVA/GrCfEOOLHR9RDP1EZFAVRKw2cVR2p95/duTDt2SypsSxfTZWsRziPY
FzcJ5TzADxSKzeppyjK4/L3Q0s6NmyDzy1Fkjnd9nLaeyxaNsgDxs6qu5SVVooGQgf/vS6VVnbNO
xM96U2IL3KfKJ47JFkprE3+5/tCNb/NfYpy039Ioua709/0IZn3pJNTsuQKbKGP8ZPf2cezKLwH2
U/71x23MOLz/KNNyvsrUp1dLuilSWe9xs/TbtgMCYvUODg16le0JNS4AGSiTqcYu0SbtBg4bxcdF
NRs1hUF8LX0DVfTsDaEW/yhILy2832LCGTlqdF8B6tsj2kjjVxkIu3rT67WB97mqTz+uv/fGt7UI
aTQ+E8EbMsSPP2cMCgnIrNz6Ma6bOHpnsfVcMY9vRKeWdynAMfWoZFH591mWJVJkWWjLt70o9sxp
KsfUI+gt7KGDBwGOilkatueesOB4/RU34kZ4zCQ/uNiSZVlfPSZn4qIaV61fzpFyMEJTcetGdg5y
EovTqFXBjRLI4hSzlk4RBntv1x+/dRNjUlFKYi8lQbGWdiQzKvdYrYQPRGMOPNXqgBMVeBc8xRCs
ATz1tQFsyOLUOGpxppNiTZTwqxyBA97Z0TciPIsYkgiWzkF0Cat9deSKDf+RHp4RF2rPRK1juro0
do3X9mWzV23fWMLs4PQysK4Qpa2PSS67iLhES5fXUKLdE1F35prVuQ72Oh7c/GLnzrv1dhYbJJkM
vjaR8se5HGHaVmlOInzozbRv142GzdBYTOE3jDpa9dP177pxOlKR5XrGQcXUWj+N0n4FT7ER9JV1
4tBJCqR+Qyn9LlGkkzWCDR4Vy3iu4ULt7MeGyot8PJjJtSxhM6+5FGhXnxGhSxKUGa1E9PqlLNWe
UN1TjC6fXXIYMvUvmkge58weXp0kwmOx1O3pK0RwafBQ8wWk2G07MI/hPNs2eOhKxk3KDgZQeoNo
cX6Y6zF2J4wVFA8uVNUc2yEDY9eGyGZu7LQcF7T6DCY01ALld+5gSwPdMZws1woq61WpWilzZ6hm
j0GnGL9TS5GikzFSMvA1EiZvZRiAB+6bokPy0XavzgCK4uTQsgEQUBiSxseb8K3srcHp4f+ZKbJe
fMo8g/5EODtRMPwuI1B3Pu17wjpgCWMUXgN1Mjgo2AiPkWvkkJgPYR2Zxs40u/zwLGVUneTKFO5k
a62LmUy0/AFl8wFqV/rrgmRwfuO81UU3QNPRlUR5Q9dJwn4buIRs6p4IbvsHEBeRtpCVC7FfHUa4
vVkS57Gpi+RlblHZgC5u64eQaO6GglHyiMyj/TTRW/rP9Vl/uaaJl5Z6B/EHm9p/m90fMWjcUmib
U20GxMyZIFsQR2U85twBnMppGgiLrj/vck0TcBAEMtRcd+DOfFzTWWpFNUZAdBzobXGMwZofjUb+
V/TdsKOwuDwJPz5pWXR/vNmoqkWMlYXsC7zQj2J0OryZesj4nIknNcIXyBin+ub6612GHTyUVWwr
xPOkolYRqEgmOtMjXk8NyKAOsWbf9mPa7AQ31Icvdwyi6P8S1hRvLzb+Ip8GQf5kKZknxfBF6wHf
fnfqMtV+VBbtFXeyHqnDDX1n+KuLuAE6HgC/hh2fQVs86q3q1D6hSkpKChlb4lbmJGYPg14VG+Ay
nw1XU0RVuxmeYQtKr6qSu8TJyIiHZlp1kHhQ2XpsNF3tt5We9U/EFrOKKYDd/6r0gB7ZKK4FQOoo
mCU8ARScM+t0tHqvjlr2VqVVBDjwLMB3OMTorqefZtK6JymyiEKRd0fjG4Ig6bMZJ1Aywyzswjuj
t/Gbw3c+/B2YVmp5egW31qu7mLKjbkatOw8wCA8zhtjJDUn/6pFydpwdl+zSDMAlNj/pFEoiACSi
eC8JEk+6ESjPNjL4p4Yff6cODqamYRTKGFniH9Z680wqAkh3ktT3tDYbZJ0BwX9RhGKnhwh7spHX
E+rjIJQ5+aedca5zSYsL0uwBhqocj3lTfbeTzm5+iqwkKQr8y4nuDBiC0+MsS8kXMU1R4NV1O5Qn
4KfOTa8WmnjHKSd+BSGapzemCTL6bOPpVT7JJUvmvSAn0PC+UhXi2Gi2aLrErL4C+Ifq1Q5dkh2r
serKp6SmSe0gj4Yd/1Bb0qO3rd1wtEgMjHZQ8kaFb2gUvXPGDSCIfRYvHJEZDw76ySsBkT5tlOkW
91jbPhQRzXifMtGbAwrpAmcJGyOQ4JtZJeatECoWX2TGye1rpHv/kYym7cmHK+n4ls2V6ng2fTDa
pyBO9OpI/0OeHixIzvaXIURKeD/X6Am/mIC5yx9hmkqKq1qNOGsNJDZy/bI1unoCL/ReEkE4uOPY
EV3N1Kv1u2aO9eQc5mXDfapFU+6CB5YU3LEnM8aHe67bE+hETr3MbigAyImhVV/7NraGr60htaqb
1ar6I6y1qL0r4wJDkLCNQBuN7L/yecJIdMRiZAnnHKGVnwzDZJukDdOST/hUyKAdTVC9Y47c1+ND
FI0nyMXHoGhNRU+OosE7HV3enN3KJbbIh7ky1O+47gXwdfHWQwCXiekZby1s9+wQpyoHgLPGH83x
oczTqQayWUTdIUVd8TMIGpPcUJon1V1hO+Mvp7Vizqih4rOTqBqxSY8sQ/ItQdOCm2HfGmNASoxz
zDCLMF1uEDj1cTSr2aHtbaFgsm1rPxsDEcSRsg/lfaxFoS/lkWhzL1QbOfaKUYrzs5J3So5WLYDh
H1dO8qXE1/jOxOqNirgdZM+yIUzjaCeo1m/p8Omn28pR4vZkzVbgswenwyduEvEDBiRyeZMNpmgO
WHmzsKxoorI4RlMe3suKGLRzlsnDawaD6Z02eAx39QwU6WE2zC7yhqEPcdSppAT+o9l06SFowYXe
YEIwP0yNXd8xagw65WvqWDX1p9ydbLlQjnPi4P+IEsXsvoyyaKxfNH50uNO2HR5gnAsBPtaNytk7
GcXip4cehIYujqxfBZYfyvuoyv2XMRbFk5KpymeDhpnwJo6y2B/GNle8qcTv7K7u6qa54a/Q/N7m
5uWWjUG9BmTQXvC6UY8hV7mUL5f7tXORfrXTyoiTLLb9QMRhTTQX2Sc9V/UfOii511SftO+VYWQP
TaU1D3Ec2qc2VM3BtRoj+h72xRgcMQsFXI/3gLJzJ92IMYAHgRqg/V+9rPNLZqzaYyfRtB4E9YFp
X51GxxnvCrmZ7uS+MP7+5AcFyMIj+41aWl1+zx8nvwhxuRMVY5FwL3xuMNcYXU6x7BwwlyO3iE3n
bSqD7stfn/0IRxUupAa5xIuaPMZDwHLTyfId8BQel9T+PqBod7r+lMvbL0NI8g4FPHkuZV066JAp
CydQLF/KNCdzuRQGOE0ng/ZY4D3/pamj4k43qv4eo8HhZW7m+v36D9iI4EBdmSQ8VLpEtHUKHppf
ooqG0cVRRnithgixCmnWGLHMOl9/1NbE0RAgEhov99u14kCmOVUeO5V3JTnmBnh5cyXjUAA47zwq
NEPtXcQuo6olAW+SPARFcBG9qUnb4mWgWb6iRj/00Kxv58wxX7JglnfebCNOdFiq1HGRppCdWq4E
f0xR6uNqynaC8C6MuBxlg/Jo9MP0cn38LkNgwBHUL7DxpMEKRszHpwSTqda9Mtq+0UryXZKEEhak
kcUgiupMRaA8DCqz5/pDL+cHjeOLWn5pkViaND4+1JzxRE97EnoqVkqgGbF3oIBsIE/vleP/8ihq
tswQanjrtYCTRx3IQ0Oaa8LIHiqk5ka6Md3kSRDtLLvLD0bKCZ0SNVHW9oXqFqevOCKws/06Qmq/
KNEfiHrrnRzE5YTnKZQCANWg1CPL8nHs5gxlTTLols9OHshHFJth5mqhYeERJeHFDtYSbvffD6KD
Fp9sKdloTpGPz5STltWArxtoU3WJqVgFyoGDWDqYoh527tr/pTJWqY7/hCmcVMwQCl0fn5bj4gpQ
yzb9obZD6YCzkvFIhdTQD1QFnLcuVpPftOUZmCUi2K7cpXGiObTNUJi4baAQdEnkW9UJDqtU3phB
PyheX4VJeurtDqMFXJYb2wsds2qehlyoHaH8FBavoUQbxcM0zyBS6PFbvLDIZeI4AJlmOCAMsP1+
biaKL0mqvaMh6dSdffNyBpFhgHjFYnfoIlmr3eqynydYVJYv6iI5R5hr3s1y0XnXv+bG8QAYcGmN
AlYLz3I1vo4T95UjsYWVMJhfuqlJv+GSWVaupgpFw93Sim6LHF8CV23q8gbbtvrr3/4CZOkmMFlY
UDBC11Xntm0jgXuS4XeLP4UL+yeMzkOdJUibB+Tq3jhqNu7yBO94K6Py9Cjqjs3OOPwH9vo40TT0
KUtufsmFX0gu5DZOmgC+n68NVqF66E7M4nVIq6a7swtSpAd01U5+yLgivfV4nLZ4Sck4R9PDH4tv
EXTZwRMSPlVnWtswEZMhudZ3dTJY2nGSBpyLFEwm9xqkLycJM4PCM3nIpQ68HrxstqSKqauTtFDm
Y5woOfZiWGlc/0QbW/SypsA/kfdi2S+/4o/TZ8AG1Glix/CLxYxZpBQJ3Cpmnc11pu4RjJYZt/oQ
GrQ+dk3SxktPwceHJTixiFCmK0LiTnzonHH6p58HK8F2JZqedILU+tBFlnwfa2IXcLExnhpvSGFG
JlvCkH58uCb3oZaaiOxri7RdOJnpQUzG3uGw0caMsBN4Gp2zoB+Qtn98DHSU1mrqzvbh1ooHOvN4
vQkv9edWlaDTcS+ZJBJrslBrbuksTVpfUm4FaSFpAy3/cqjge2/OP2jnQtVG5jVkrZaJUrqgFkSO
o85cYCRCTj872mnS3FYCXfcBJ9X4oaaWjgo57ZpvZk/EgeFUZHe9Z3H6y0fa8px3WxFwtzDM1R6d
nFs+1z9VKg+QfDDp1uYC5i32Ec5f73gLFH9JaKI+JyW22ovyPg/4j4nt212bHXG01s4aMpy/P7/A
QFIDYdche6qugpzSkQMzHLldxHToH0ZhpXgOFDgs1dPe6bU1m2hnAi8m/0f6WCUvezXjFMXqkviw
lT1y4IYXEazvZPe2VuefT1m9EAm9pNb1lGFT4xnVTpWfwjHo3xKshXYetREgEoUC2Fg02EQeqy8U
DHFWpWFk+52sDPgxT7hOcoJgfUlu6N6pKdbTNG/tRIgbUQ7tSyzHRd9uq+sOpmAWeJIpJC/1CDsa
I5uHkzxgIElBYTw2eCo9Xd/utj4bZR0LQzHm14UsMJebsdeHwfJTxvJxxnL7gPjM3glttsZyKcGx
sxK6MY8/7gFOhmIo7kGzkYF0vpW4fjv4eJJXGWf1tmoHycdKqt8jjG9MFvrr9KXPjqD04sCwSfFl
DfGMn42YfsSVFPo4v2Eg50T2TrS98dnYvSnEccml92x9m2B3R6dXyA7cqajgzpka6rukSeMjVZ7s
gV7KfEect1FpRSQHDBjRPicHRd+PQzpi8xBiThj4ZH/DB0hb1i+EktpX8lPO24j+0StSwYY4p46X
qrn5XCdlMO5E/pcRFeIf4NwwP0xEE+vzi0inhA1XhrelSWodI/hkuJuTaYRYAq3gS0RY5+BeFaXR
wVGLkCBdKap4Z5PbGPuFg4OjFDEk3MvVSFhRTlM1CmxfKPI8uY4s5RMqUGn6XcwBW2pkRuXO7r1x
bpOyUSGAISgAALaaz7oBSjQaHQk3nTn2R/QbTyWueYc+nppzHNWjWzjR7PbcKG7+er3S4b6oMul9
0S4++xDmRuXMJC8NS1hPg4mjmlM42c56/W9zWwUmINtAJ3FbXaLE1aGd0EUazk4t4X0wygr267Cp
egULUDcd0Bi4aLnlf2XJSp8SOqSxt3Km+JOMA+kPVZmN+S2P0iRwTYLDiFuTMY+PZZyXuYu+HMhs
pdSmcnCkXuDREkqxchJCsQKcmxIZJ6EudEh04jg/H3s6We9bGishl3SZMtDdlOEUFpmTjcP6FA/p
fZ9RZ3B7ROvGuQpD5Y02Bmc4K6irqW2EvfbSDm3wFWJP/CKaIlO9FL/u9kgpJRI3E02wzzMkLDTi
w2ILLri7I1Ofah0v2nSxHe5jfXw1Uzr5DykwvhEv9U75hPeEiXGZkWcvfRHlpoeVavHWE61h+2hX
RBoikPCuMmJkpYdmzBvkmLWwWi/vnSo/CAzpTFeECr5zBvWhF46ZHmk/8JXOjbqxppZTjsWzUUZ4
N+HKgKO4XWSj+lQkwIeQjGu4qCapPd0WXEZ/54ZQf3chAu9qYoyPQ9jl38FTpo47ks5uDzKF6580
GmtvTR7nPylpBt+6Jmze7QwXhtukS+bPNFZhj2fzqg0Qjs6+p4+WLq7EkrITxmHcPAPyQ3hlgpfK
6GtLbP1zLllmtHP2buzcS/SNAIvC89ID/nFzmzq71ZSuk2g0j79Oo2pSHWgU+6jrRbxzAG49CqI0
uAzicKKkVURR43rMzyBQkYtifAbEUj4V+G3dxpi+7hwSG2ftImlUSf7QHHBx1lLgSwLs5GxfUDE5
p9h9Pk4J1lnXd4iN7dBeWiGMReXHfXo1diYWU7jZW7aPd4n0Dx+wvotiR45pU9FsrkylXfbe9Udu
vRg6FJQ/qKpkgpfV50raMKHAR5pgAsAhWX3/kKk0rl5/ytaXIvZj3EgPLlmtj0+xo0GpY/Ti/tAq
s5f2+ejp3fCOnCzdmX6b78MOS8P60pCrLcfeH3dA3ZQy04x4HwuP6jNOlFidVsFePXz7ff7fU/TV
+0h0gRZZgRCNZGd2SOFg3FA4ig+CBtjz9aHbeiHOK9L+C/YGxsHHF8L03k6x9SOPpWBd35Lu+tVK
VvLzr5/C+bsY4y2daRdZHEyR7UxqIscP2z4/al05nZSyLP5+FdFAKHMooakjpFwNWwL7IcfuzsEf
ILYVbmhD4Jyxmh7EzqBtfB9uTKS6FnjpwqL4OGhCnoM8bxtqFlXXvaVDglBA1eCoUUWvw50gZuth
OjMNfRWarot+BDXoSb8ILjY0YwQeLfaocNt+dPEX23OH2wheHKTAOKVRorC46X58r9AsiFxUajEZ
6Q/pgNMn9fEgtRPNnUqpEggCevtnEeGLp3Dvfr4+STa2J1jJfDquOIRO670i0mBZ5TN5dxytc1ea
JLxBh6jSabGtpjeoJuHOZ9x6XdSI9OBSEuKf1dyfMxJxCeIMHxpE+o7uF+vbvg1mj3Jf9ihlaDDp
yJAf276BlHf9Zbe+Km0SFEhBTpHxXz8bTlncLbcr5L3zrTB7g1DHaKwH5B+6urM/bixy2rs0XE+4
EUDXWj2sZQMJZqu0UOWF5rHRnPzRztVs5ymXrwSSgqoJBYwlU7sezl7rsFls28B3kDucUTa0btdG
5afR2nUC2ehZQ0EMicygS8cha7p6IwSmClXqKPCLmkSPxy19irwlbRSTxtDsz1wpmuGAhaw5eK3I
2/FQ5lihu3qlFxjk6jrx4dEaW3NPZns5p5YfRqqaXgx61tYEEBnWkNkW8RKfzGF4Iu+Z/gQ1qp/w
IlYqgHut0A/qFDaxm5UYpB6vT6vNxy9CKioTbLbrNTTaJdYbshL4cdcZ+QHr7KkHdIT605XCtrzr
B1n7ii4yi49igHH21xGGLhPmkRiB3s12tdpAygZ7TFw3AhDhdP3okuN4hVz1xyJwtJc8TPdKdRt3
XQ4U7tU26Bjuu+vrVtPUNZXVMvBlDVP1Xhe0k4I6MG+mDtfTThHy0VAS/EAqe3jCyRijSX2oXq4P
+tbE58KFgoSEqXVRf8JzoW9bp5H8aBy0w+SMdM5mojiqhWXsrLHLlbwcoKRM2TOWPvbVAFtpa4bl
UEq+OmJWoSfcpy011/6HWUSNGmIaB88CLf94Dliz6KqisJdRTaaTrGQYOooiOY4pDKkOExUvSwfN
iy1wjteHcvmbP94uOb/xi1iwmiim1kmuqKMxL5j1wIcAbB5qU9Mfwq4uDrYsFZ8kKhB7p+sGN1un
7XtZqzzzstqLB5yO5Zdw/Bl5yHJvy1P1O6ywsH4x+tnMT0XeFV8tIbTPbV/o2cHC2946FIEdlzhV
l83vnta9Z61sye5cH4ytXQ49JKLqBWqBkntZ7X9Em0Zqz5ncVEgyMiPNT/2Qpq+ymahgW+H0fR0m
WalO9I4X32XJCXUXSH7xrMWW2nhDZyXzoZYqJd2ZgpeZHSSohCOsuv/j7Dx25La2NfxEBJjDtMhK
7G5lWfKZELZsM+fMp7/f1p2oSaKIlgfHB5DgXdxxhT8Yos60+lFtKqRQGsu6J7H8ae7z5xJB8mvs
tIY/h0p2Jjz4B7ftxQuzOvv+eEa21ULmgX/IYVCL2DgDmoUaaWZOtTBUzJe+SL00alyASNm7rIyA
vaG7eXs84s7ZBh2EAy7Ppk03RHu9BGE4pJJW187dCSIA4I48nKNMkf+plPnt6AYquwSVPGfoG/OC
vB6qr2b4XvRv77GVq64mNb0H5as7WL7dD4JpIvqdiG6tA4801ghSKcHcgelha0riR4YB1fDzMmok
G2+fPQOaO/8ZOoWE5a8/CQEqVQ8mUujQBFQI9rTw0MMxcHwOjnJAse1WNwdgbC4s3j0amOu2iVzC
Wrel3rnnhtHHt26AQnYKJkwyTthPTaUrmzFIdHWww88y5o9Hh3Xn5mJ8wixyAv61BvhQ+7AJsbhH
ZFtaPBtiwHnRutorrSFzIa0dKX3vvAQAwflgi4YtdJbVHQ3/VFVmkcz3rTG+kAzp6OvHRz3Pva+i
2AJJi4CcB2713syDRB+AxOQezo4Z+0aolJ/zWOMalisr6M8oDb0d684tbNPMRZJgB1kxYi7ZqiFZ
nDVq/6py2zxX+RK8UInLjqide2cBpVnkYCi8YG2ymsNZyntnZI/ep0oeEXpF+bihJunKyBwfVGd3
hqI7iH43IAOhELoaSl5AwGizqd0jCxT9eRnpfFAyM6T/qqhN8/Pjc7f3clCahWYlLi6kNVbDpbWy
jAuyRXeQnfV/Y66hBAbuWE5PSUaOfJ2Xspw+ac24oLsfNqjDDA7saS9N1YYqbAub9TzJlZwdvO87
u9YGGEMJir1EtWZ1x6F+Uqd5CIU/06Xm2yKH3yajkD49/vqdQRyR1pG+oUy16ZTJUaApODebd6VS
Q1ehUniXZtD9j0fZHg1R0AKqAY6d93kderZBrfS6AC72dll9lMzemXHvik0gOEvyVzyH+sFlur3h
GFCoqVJIMdC+WJ3FFJlLq1UQ24PHF3zsTD2/TLFTfS7BjZyWORq+wzUqXCcx2oOi/+6nigefGh7Q
7PU13ipBpyXyYAFyn+YrqLGKZpJmuiqEWzqR2ttVEdBxN2hy8m7QCN/cOqlj0uGvgeUGw3Qtp0C5
NcNovflpR+tHFKNUpImJAVd7sVdR2aRGZN0hL8PzkrXwuWiWvx11KN8+f0iWUigSu56O++oZ1K1+
SNURRCb62eo7tXeARXctCrSNpFwWOTYOqpTbMIlOI0QaRPPoGKO9+/rZbawhiUyYV0AIkEFPzLg5
TyhNuIMUTL6U6LOLas9b/ct1cEOClW3yGvEMrzt+ADMcdWkreqqNY3pxiVEIG6o6Cy34r4+P3vaA
g1oEviA6bA55yqoKC9inZ/wpuE1mHH0c2rG525UyHhlsbe9sMQxPLHJrTOKaFTxrHQKXcPtupa1L
lSspSulBScSNV1bToxbA7mDUvYDQihO+VktGLFnnasyD2yyb2bXtK5yZzDq4RUp9hPT+2fd8FSuh
WUlbn5iEYrmxoa8p2J7ZudlEvjTb4DIj5Dmss9ynCCE1s979mPNqnLwSDXbzJDcZWkS90RV/FYuT
FOfQMgq0/Kep/lYYZf7vWFB0uvRLP5dUGrLy74hx4YrVYx24utFbmZssNXjnSbMl670WsmbqKQxx
rj1lS6JbCB3FfeaWRYm8bq4ijeYtfRoGHo/p/E2rg/rfcU4TUI0Au3rkowB0cLPPiBoLRqurocbF
Hy7FWJyL3uoGtxqD+r0hLZS48iWMcK1ctPwbfwGFrKUphv+WJGxu4IoMxYsKR8GzfewzCB/ykn6a
FhsazBs3rJhwYadDZ5ZK4zpngoGYFwFeSH4wtaFHq6e4FyoAh8ejbLYQIFtOIGeQjAsk4eqakSMJ
iYJuku4tmLCvulxpXrYo/bso4E1/PNTmBP4c6qdaBCNt4Mp2hAyEYYDOsJo2PmtDoz4tRX4EItgd
hXeAepIoC6xj+iXrexN9D4ppY+ZckZCUzgX8tYNv2bxuyLUgXyJEPiFabKre1eI0yWAbwZ3monoO
rC5zFUmNvwdOn/h6M8VHLgc760SVG9FcAXzjQV89PLTCWnPBrdjH4hu92la2rgFYvFMUDUdZ0XYo
0VEU6AdySnxpRUzxawXBtPJmNtLgns5xdmm0Un/Wkkm5FHjzHsRD28ViKNi4fBQsrk35N1/KgBgy
Du4N2p9no6uTszTVR9WH7WKJDJmyOSrV5K8/MYW/fNA0F4HW1sAPzFS13aiuwtuApdFZLZsAZ5nk
x+N9vjd/QCmYOuRGuC5XR8rJ4w6KuSBgmZPuyo3Z3apiACg0pNmButXm0Ra5Pw+2WCuKG+vNXg5S
TQgSSsSqcXBttTaRTiCuq+ehXQwNNnoEEjk1ouWPx5+4Oy7ZDwA9vpIu4OstUtIz6+BBScDzNOva
9FLj29YcPgWJDcIBaX9/4j45Px50K6HE1xIP8d5BcEKvdTVqVFUDpZ6IG7GSCv0cV7yxbozfKRBQ
aKwWsaXW+z3UTe2UaFHzo29sEJkWthmnQUsCKI1yqkueWTbWfOvGBh+b3s4bIXjQzP3ZjrLx47w4
0uQZTTqNJyXu0fYDcYF2kqFNOQ0BVIUvHa/cd0gWKTK8g9n8KXfwPj+0zjAAJjYJPJOqQVxoyHX5
yF1cfOLrV5gsSBCS6MfDt1rH85YUVXFdVcF9kqKS3uGEWlU9V86lthK1OuWICt8jJ3X+nowqPkhH
9w4rRtVEAaRj5qaQlsFTdwqlplejqvG5r7XumsdB7D1e5b3DihGXQ8ka2Q96EqutlRsWTJMxuEt1
kt0MuZHPM8tzDSoDJEuppQcP4LYdwK76dcDVrmoqIPoRRMF7ayGe38Rt7oo+zPtwqlLx/5yTPoN/
y0Bwn9SAcA76Z/Q7Hw38jlsK+ORGTgkCaVXPBS0J26zq95PkNJd4CbHvrDXjFKL6cRDsb68ok9sQ
+DtzTGaorIPhuk2GSOP5kosBniA9EM821Rz3muzIfmF7VbwaSl09XGUyY36QiOq8bRV/L/kyug6P
pju3EOna2tGZ4/wIDCF+/+tjwkeJCj3FIIFUWK1pnZaNpqas6ZSozGfggKKS8+lsx0EmWNJt+TEN
U/JeqQVnmJlvprchO8vtL7RrhG/WJq9pDcQ/1D7yNS2P3kfTUjzbfV0t96Qw9COvnL3FFL07kigh
17f+2JZcRpUgLPtpGGbvNDRjAc0E04es7JKD93pvKMoXFGapEsH6WCWJkx7OetJksT+ZTuV1iQ2W
rHPUc5vS5Hh8D+wNpQuZbBh1xCLr/FduikoOuwXrMEK4p1mRsn9abeg8a9amL4+H2l45FEfIfgEo
ivxm3QCF9i/NQibPj+Qe/29eC0Mbw4tQIveAciznx8NthazYHYif0JsBc4l6hfg9v8QjTZvMcThS
GiUjtr+g5RLgshakLsQz5Tz0/XySW1O70HifPfCM6XMFWtGdUkU7UELcviYU8+mLIJUM2AoQzOsf
YmYjMOmBHxKMXfLBKQ3H1cwGbBcC8q4+zcYprmFy18VgHOA2tsVG5uDXocVj88scSEWaGUM/p369
yDg90fWvOuMsG2n6stikYqcKmYHhBNa8Hk5YOGt+T++48vsskC8tD3PH7NXa0cWx8xqAOKJfSo7L
Ed5gLKa+MIWgU+yjZgDoGXO4ayct8SXBsNV1kK150oY28TpALSxaE12TcpR/Y+uLJBsgNKWKLfRC
V0AlsEf8tDMsNyga+U/gi51rAmI9WIe9rS9wkQL6hJ7KOpAb5LCOc9Xk7qiWb04eFrJrY6nkSS1i
REXVHl0gu/NLAEOwSncBKs/qOdAifagJHCM/SPoMcRilogA659pJKAMiFx/oqNRwb5WqEr036rh1
QZo1B6n13lcTydAFoSso1ORebz7akXbRhmPsY7Zi/09uOvP9MKfFpbPC9kkngjviDuwOyPzCw6Ax
C3Du9YCWkiRB5nBvKohy+0YuZ59mKcmfrFGKPma0AA5Ctb1Hl0RHWEySYNHxeT1eGfWpVsFn8vO+
DC/WOAImLybwyEWfzGhnD4HXJLr26fHFtvuV8DE41/gcb0qIUUjkn+Bt4Dd4aP45VVF3KqQoeTca
gYNRF7oUj8fbe+URYODqAtyAd+PqDlFr/Ou7wo58qzYBWY9Zd1Xy4c/ZDJD7DdBdKeModZG7aE5F
Nv/zePC9nSz0nEAcUC+ljrka3RhKGpgObAVEwLBGjbA7mC6KMtq8IZ25XHLQkb7aqNaFfvD4AkVd
+1QMkMLvj3+IGGcV6yBpCfUODISo8a/W2qwNjGWmPvRRKXBOmW1GnxHzkQ/C5N1RyDItkmgOzTqp
tZlhO7Or0J/jWvsHccavdTHp3x5/ys9QZf0tGnuHy0gEGOt9q42mUfcCCSUXEsJIiqPQpoiXuHvp
5Qq63kyFwJftyPrOyc1SsPPUxijpSWl7ynotT08SIkgNAmxsxhPsENxJkfsF4J5GtdF5fYFm1Gkq
Ebw5etTFW7n56Wi9conu4Tsz4mwnzhVScVOvHVcaI0wnp6jFQ6ePdfmWEOOUhJ5q9z3M5cHwLHuS
n5Qgrf4Kuz54NsvMzj1iAeRBH8/qzrGkpwWdHjELTDLX4cYIVj0rDAn8jxSOl6nutEs0j8E/Kjp4
HyckmA9u172tQuRiAWviItgU9dkqljRQy/fVehl8Qw304tSr85HH2s/oZD3jvJGUAgBW85qsglEb
tGekLVno51mS2adR1aK/8IfRv2LzV7MT8iBT8DiKwr/U3lKmF2nW8pveF83gLjUVoXfaXKbWWUUi
aHTzwpj+jCxzQWPDViX7ZhmoF51saZi/N1pu/Y38VydflYkT76GvWkNeWPL8c2kH8EZO3TDb3W3M
48JBbKkE1ovGLD9qAWMwXsZJN5obsnzzcpr1snxCjdgJT+OgpJ+LuVLNFzlK+gpv+D5srqpajf+z
+I+k/3WRzH3dak1onduKEOms9modfn68QfYWjPgXNyYqzlvEhaUuabnMXeR38qz5cu2Y70b0OW6P
R9l5kwA7cGFyW1EcW99TgxNjcGzXEebSpfzUVGP9ZBZx6yOKl78Di/TVKQPl++Mxd5II0iKuEuEM
C8ZDfPkvUWY3VK2al2z9OYE2M+V6fq/7NPICHPoOLoC9U8ZeR0OTzJM61eoa5tFPsnqRQCLX5Y/K
sQfWNJ0/g+lw3gehU/RvP9UAqagZiAcQROsqxZ0DO6R4nkv3KtBmFULLMPeXOpMoWIWS1kxuI2ly
8vXxfO58pNDsFCETCSfo4NfzCRkrq+d+CO5dLKHtNKp/WxEWGeZcRdccj+6Dm2Rn+cCVM5eoz3Kx
rpGLtRW3CcFhcO8bXMNOUyhub/42GhZlrCUHK7hzDFAHp3LLO/kzNnz9caGuVaFc059Qyro7TTLY
54lL5eAh3ZlCYdMoSKR0qalKvx5F00srrExVujfyorFiKtWJz+boRPrz7OBUf66aMjS9x+u2M5FI
QQIIRAlEmM2sNie8IHRp1Ey616Nee/awSJe0Qh8rJdk9mMWdoYBooFeEZArq52vCUIbPcqQlSuY7
9VBeLNLXl6HSsFets8OLS91ZMhHmkrzg30pwvToECaKqkrpomW/lsVOch0DJHBefc2M4GcaA4WlM
Gvmj6a34f8jm43WhK4hEnnK0gv9N06R+4catFk9rZL04V6kKWmiCpH3RZ1v5Q+4JrF0sbxDTc8o+
oBw3du3fyqDK/2iIxYGLKZPxsw1o8oiEuvddBFkoeZmUdDalVn3qqRBMUupXsdPQ08RtNgAxcnAj
743ys7YiPFxAoK0eUJ2XyJhCcnBDX7JbNdqL62iHUk97owjVm58BKuGHeBd+uYPBdyLmow24vuRV
94wO6ei2ZXeEoT8aZbUToNAo4YjmIk7zue1pkxldVBNRhjefIwHTAx+B8oQDYOj1t6SMgjVnk/mo
T0vuqFEvMsekvOjy0h3cE+IHv45uoFdxSYCJpzgFnu71UA4YyLZFEsBXgjBGtW9QmnNg5vanAS50
6GmjYV0KVb5pVhq9ucpHlC8IyaJyCapmdUU5xIWogempvxR6AX4vltGYRFswkvoji9W9rxTIPby2
KXxvAFH4WeSoEIeZj894l1+jNmn7CzpyduhmBUKQP1RrgCGq51rgd9OMjN7jBd0dH6o3PVUiyY2R
bNykIzoTzHJXGai5LWP4jvqpfLJbI7rl0ZS8y2tHvoxp3h6MvL0nmWSQn/A3SRqIYV+vb4cTddz9
HHmRlcWFCmz/jfKyEZ5s7LYO9u32dJAhkx+CI2LITRxUjFWGMEjP6SCRhko8R89IcPXXx5O5jfAs
4nAyUeBz6Hf9zJh/OemJVoz0eQtkN/H9KuBhTUbuyaXTlkhc19ytddQFLyaFl6Om0U5JlaHp9wPJ
p2zHgr6ezUYOi77V0twv9WL+GiBN+oLWrinjragUP6LOGD52qLJ4U2r0T6kmhambFlmZnUwb8Ohv
LK2AbaAjIKpLG0qcIZeogAYZtc3qSx3l1j0yItWT0zj68vYZF+KEos5DHLgGbWn1rHa9GeW+HsfZ
HT0q+eOM4tLJyar2S+P0xcWy5uag6bxT+YAbBexBNALApq3vh3aoqd3mYe4XQ1ldZjOUvFIxpg8j
lWavt9R/5rp3rmmDPHCWoT1NzeOoF7y3oVlpdhp1E5G3vF7vWBqDGAmn1G8okF/72sYU3rGdg2Oz
+6WgEuAgw3zedpwxeAgVOTBSf3Ka7CN8lgGlEXVyklOmVBH2dfM4P5ddGJ1tE0WCU1GZ49cFoPoR
5WQbNQp8l2ArgwVCcGx1WwTq2Ok9aGYf6AzGKpVmjX9DxtfAMI1TeC6U9HcOM90zLmWcPUQb6/UM
Nz0QrZ64wB/bGESezeP6NLY0/fFJDlDExWFjSN1GHZo3m5XS+f115NW3wq0BvtYmmY8S3/JOH2vT
h6N25LG5t4N4yPk2mT4dOiuvv2+iQBrmdcDStkgy+2hOIQ8cxGHveI/P6O7SAToxsL5EF2AtKBLJ
I9mGwxMX6Gp9MbR/dCP+Gzyn6hZOWx1khTtXsFDTZMsSPnIlrKKGvpOn0Eq1xE9HVU2+0CdJv6nx
YKrvU9MKrgbkozv6u9Ptzd+I9pTQSgXXBaNttWSdPut0qY3Yz1rMT07DQnaAvzUlsFhN2ye16IcP
j0fc1n4B4QPEhcUAC31DZbBse6jihlqzWYxU1094iKn1sy11En66aBJ8WmR10C51EWfRf23H63PJ
x7DTvzz+GTuL6xCb2TZVUR7Y9eIOLSruDB379mL3L0lQl16los2hBWX4HFn9EQxzp2/Gd9vEnxRJ
BcNodfENXIi0RgYG1HqwkFFQecjE6M/IlnXXxjJrRN/TBkNztXVR925cGE+Y0YTKn4R1w8Gy7+02
8e6CrhLgrfWrGztJr+sUdnx8xahoZr0uofXfOvMfdWPH3tDrLXR3JewPHljxkavYGNgThT+AcEI1
ZzUJ4TiNQZrTtQpxw/D0pci8xkYl8GyY8fA8dM4HLbHeLBhINAwt6f/7RtuGNEAhEAyDQ6tMDqyz
iSzcO2cpzYMnR1w7m0/DvxL1J2LvTU6GyFnukCjFfmJIsZtXYXNZlDnw5hxq0uO9uzcU9khiFwk8
5rqkXwBoKa2lSHxnGROIk12zDKcUyePslA8QBR6PtndS8BFEs48CP7Ax8ee/BIf4O04wu6XEzxEa
drUYdEsHgOCG5NHfC7iqt9+65GeUxwAjUR1YxyhhspR63KiJr7Z5fafNbXt4zLZ3UsT0nARGexD7
7k0mRThRjiZj3yDiiryze1VivGFsIz8ag+WM+I3jIQGo/sYWIbrGzZN7nurAaiYzZULicFISX8oJ
SqoFx790apVvnRbUB7Mo7u3Xu1G4hovausX9tuFmt4iCOUk1pX7gpMSXZJ5ntfsNP3iNYXTIfrwg
OzWjXCFdZx0ZpnEyFzZRehXpzLlyQvsaZZr9oXaG+motcXKSlEn3TL1pDl7O7YMifoOFrAOZPaSV
1Z0yJd3UyzMRpWFgtBFxi9+mQZqfE9bbHStnMk7c5+UplsLwPM2JdXAat3ca4yPHIXTzyEPX5XG5
C80uUm3iEbVtMNQ1m6fUbptzSH/P7UH+nDBWnj8iuhgfnMzdReZgUkITevZrUE+ntFjj2TmzjwMB
gv1xeW0L/Ygfvj0gPwvjdEsF0GTDB0KSoYhr7MT8KZICt+RvuWOjWF7YNtJvTCUSTECzuWlAi6qv
rxq2sSI5XcVQQVfeRsvqkMmYKhTcF8ed5wkbiSoeL0bXIkH1+JbbUsPZyuDOaAxz2cFeWY3d1nqH
WmWb+PVQWB+nUk9+5DizYftCJ2K4UpqMjWsWSfELnbeqvjmdFZ95CHrPnNr4S7vgHpG0zdtLOvws
2i4AjgitNziPUBsGBFAN4kK01meQW0nwaVmkqfWkpgE0/HgW9nYU4lfAx5HRQyplNQlTWGUWrMDE
D2YbaMc4h/aX2u7a4eDM7p0ZesCwiIi8hFTY64WOLRrvS1wmZP19M1ySskq/2oO6DPe+tKenssvJ
7U1Ty8ITui3BAXbmpznt+nZUhKwmC01Utg7+LH3Iqs7BUXjB8yT9JMyjO5p14RJ6itr08rd8qgYD
GwQlHpmFZFRnTwPJpp2g4ZJDxrZeRa5kYpZ5kmKQgd5ktHZ7y5al/d5NaoXJTl8Nt3aeA/NS5fMU
32R50AKYezpi9o8Xbe+Acli4gxERhuSzmkzDioO8LNLEb2Q19/N0mrzONrIb2ihH+2Mnr0YAiZIw
XDo8mTf4TDVwlLodhsSPAFO9LwcsI05ajMLeXMmIMdfx9GIb0J9x/8n/Rb0YRJ7SqL+xSyGJwHiF
2k6fafXBCRrIIXwUAAVh172blkFyrTy3Dl7rvbNAjIoeAPRkMACrYipaQfj42MAW8rQe0FlspFsT
d/ZRgWBv9RgDER0WbyvQvwz2UCrmTHe1UUwvkmPTbeHsX5wstA7EQreRHAUIkHFCtAbdnvX1yqU9
mrM1EuUsVfeidKoCM5eS5TQog4eQzuw93pi7uwWsJF0z6lxUcVZT2KfT0kZaTHa5aPLfuqTPw7mz
ikF/yhSrUFAcHw38sxy7yZCvTEvrQ9wX9ns57ZY3SzBxvWMiJMqcBESbzIOabSjZKCL6kZZJnq03
gR8ljnVJcs06+Oy9FUXPBAlkcU42gmE6KJJ2RgzSL8EKDp6C1ajyMlaz7QbKQN/38STvLapg0AMA
4ELbgESiPCLQkVJSqs4oXLjt+VOYgD1w4kD/AQjzCN67u6jgQ2AakVVpm0qFWpX4m2jMpBmMaoax
yZw9aZ2uV7e5BZDgjiXVg8Cqwi9ItCX1GVfj8JZOlXZUn9mZZwBkovgvFL2Iv14/Ii2zgjuwQV43
LpObK0jcnoBbJbehGOuDJ2N3LC5X8gNasRslSjXrWWoslnzgzerNdJLm7Fij6qYKJJTHC7pz79Dq
pd7EKLTQ15WgcGz0KFv4rLJc5CvSc9UlkIMjPsreG0isAzufagxP4c9l/iWt0zD60hUIFL4Z4uh0
mtNs+qEkofI/gE02fhNFGZ1gc6jFU18OFY+hRsf7L3Ph1OCPpVVfO2eW+7NeS+WtxIVS9jDWGlNc
zZQ5s8+KPg6tm5B5N6c0tlMB4LGtsz5XmXPwHOytDYQaKjlUlIXO+et9ALWUDnNJz1UytdQ1altB
kjRMb6mZHSky7Rw20DZcnTw7YFDXuUY+xNqgogjul/nMDSr1ne020JH+jHtpumh6MCsHx3v346Ar
gpSk4Ekr9vXHRdikLXNO9A21fX7p8eK+1lLY3WnpOQfpxE5QBgce0Cnxr+gfrhKpai6XAVofXSA7
jD9IhZPclyY1yyuTr79AmbN8+pr1perhGR6s4d6mJ4mBnQ/KiNhfTPwvu3EKE6AbOWPHuPWdZ8CY
587Aq/jx0dqbTIjySHqyglSEVpNZagPiBqKb5tQ5bGdgTYavjlLyn7noyUFdYW+rCMgN8D2KbBsk
ALrDSaK2XeYnuZmcYzWqniYp/FQhOOAVlj2+1RaHjhUwChG6QwrYWNQgqD5WI3A6vyhz3Wt5bf4I
+0o9SfqQXnPNOGpg7U0lJWNiMFjINNZXm8WIU6vBmCLzl7xTUBYfA48tWXiFJr29ZcSnUQ6iiod8
ywYDQ74yy8QLhHvBEDwp1VCfkzA/aijvfhAOWjRNhADO+qABr+573abM1c2h5U7UZt+VlQP3XdKb
r4+34bb6ygdBxdFQLhKQ09WFlQ4l6KgqS3276ZaLxL1IDyyy3wOdza+Yw6T3DNOmg+bf3gkTAm/E
y9yTG4Qu7sd1XWMYCbiTUBltn4G3rPrn8ZftbXpIKdQlibSECv7qGON42qhQZn0NFO9YVNgwO/V8
QZew9iSlOJjHo9FWe1Cvi5ZnAd72UMbGc5XlfyV1mn7oOHqo2sxHcot7OwQwG7E6ZR4Hn6LXH+eo
M7yKIkz9eYBn0AM5cCXMGLGf4AT8xjwi4Sl86jnS6zzcsQHnJRObUZck5xJranZTW6xhYmTYsH+Y
hoOLcW9zsO+FvA2g+E1ap6mLYxU2hRcnVbILoXzlB1Ia3x5/1d4EEjs5gAJ/PjOrfV/pbZk7fZn6
pj04ZwMa7hkJ0fAW9mpzfvtQdBjIUGm3ECSu1sqmZIxpJtdhmKjxpQziSPOkaZnOIyjIIwGmvX1o
AdGjsUOVbFNsLcPFQk+du1CKZEiKSjS6sdUUvrzQr7PK9giBsnd/gLoBmQppEACd+D2/PJagTmCe
FDxjs5MXX5u8a09YU8dYW7TyV7lYlrMaS0ew1Z1BCRJ5YciEWb11lMU+zBFSozTEBLR+mWFAeso6
s3NnswtdU8rN2e2b9vvjddwdlTvSEV2VbclcslQ4ptaS4MwzWF5MBn1Fgci6ZE1kPVm9UlwQnDmS
yd7Zp4B7oEoCqRa1+vU+HZxlqJKGQec2fdcXS/QpUeLUy9VJPwCL7Q4FN17ohJBbrJdStSLdwUU+
8ScrQlglMPHLC1OQk/fSJLU5SC12Nir3icB+wIrkMVhlTJMa1pkWBeTjaWb9D/fL4Dr0dXs14lFq
T/Rax4NHZ2/5aEKQogmu9gZ2zCQuxTBMNHOkRHLjGGd7VY/Cmxapw6UAHu/qcn9UURFne1XdE+mA
aOv+DIhWy6fWODuZuD75daFUHyxlekcaa17QjK8x7avjK2Z303UK2t+IicSYpAdokW3rUkqBvy7A
EwpxyO8mbqfoaMvkIyymwTSD31hLAVqn7M+9vSlPzSohQ5nJsa+ZZdS5dQLNwK20KqIYVkKp+mAX
PPQH79LOO8EDyLuOFhpohXXUh6BbLiJe6HCi12I6RfZiY+x1enzo90bBM4YEi4iPO3y1gIlZQ4vq
qHnXuJx46SzKjdVwJCC/Az3jvAnTNYg/JFbrj0nCbKwMS0AIFYII9IQd87tTV9KHhmOYYPLBmBgq
1kV1UmACeagYGZG3YOThofzTHVQY9n+OAKcK0jSl6dXhhJxQ5iAYCS80sB7hUOZuUQz5s7IU5rdK
KavvhdL1pwSL5ltG383r07p7CafySCl9/5dQWUWAjh+yoYxFzpRxchUS6iw1Gnee9PjZSKSYLW1m
jo+Pc/euURr9MpfG/H6sIvklaubYxkK8ezvP9aeUGtuB/vNWJ9WJInPBx4IzlUY/MjRnyNqSFs9U
R72OiXSk1rO39Yi6uPm59rc44TBrgaAYJiGlkiyfDKtO30dAFQ7O7s6tjx4QWhwaKg5bVCfiG+Yc
zlroAz7DiF6zf8w4Ql4IlauD92XnLoTxzyXBMRK8bfG9v4YKQ2BPViFDxm/K6i89KpPpnttt9k6G
vVCd2gh9LSo70Xju7cmUro8P8t7oFH4N5NuQuQUs/Hr0cLGrNqNc4UvUXmkAA7dJ6ra8KM0U3dJa
N6+NmSPnw0V2cIXszTBlSCHBhUvxptzbYwA0z1lOqVtO5zPGNbaHKW16pVJVnh9/5E7/GfAA8Aio
+FyJ60cVJRdu4XYM/XRpOx8Dw+aG4Fru5m04fbEspTgVpT5frWjUFlTelLezBEnAxSPAi8PFvM4m
gzYZp0Es8TykZxgqy2XpFng2XRt7rOzBxO686NyY/EyoB5R512gQy1rKMFIatPgTBzUmyRiebZxw
3UZuZi+lb3uORjn88niKdxiDggGJ1CDoAdLKdbGyJfIuw4wXQS6XZDovoUVX2ESwOz8vdYlH0gBa
bPQnLS0VeMOj+QnrjAgKPgLjgztZlfINQbb6DNly/E8eo6z21DTDKKCpc+k5rYIwg2et1vGpUSiP
XYdlCj/GytTp51TtqqegTBcZW8okTC5d05bf9aZU5iu5VJqdaMJ3f9EuqqMLza7mj0lbYp1Ft6fI
mzMntm+FYc6xlyshpkLQA3uvbzsn+0F5nOQOLQfUg7teD29TXYbKN1Xt5i/4OLVHSImd44iuNdQU
2rtM5rrrmpa5AsExjnwjw8Umn4LwMvTp4GVSlfybVDRk5qCIIOPER2rXO7sGOoKAYdHdx19J/LJf
rqEoUOqmGGlyqVVU+o1Swd6cov4jVQ/0MYawcbM2PcLO7xxM4vefBkhEvBs7ojqTtaV3YEfmfVid
HdTVsfzqim+1qmWo9GTVdQqLwW0t8GfDVPZ/HmzabRhKtcAROtE/e0+r9xwp6CSFFkqAtmBr0sZW
fJGzpTlQAtl5sFADEgYcxDF0nVYXfJVPs40Tm2ixDUg3WvY8eGVWTAflxf1haEeIcgSM03VI1i48
DxHoRWNE+u+Uz2H+VxGVR9KJOwkKX8OFzYX2M8J8vU9CoVPDzo/9KnKMl8qu0ZpvNfXUIpjgleNy
1M/e/SyCWfRjIO2wSV6Pp41jF+DXGPtFJ1V+YnfZ5ykbjnot+6M49EEd3mL+5/UoZowCVshTT71P
MWMsdmXDDVPs1t4eVmC5BKyT944ofF01shJo7CCREC8a8RM+DUpJvlVaOIFoowTI/e37m5GoFoHG
Frjv118VlYqa5DWYuQyjtFNTgcjGDfFIaHDvzoJlAwuYsAxUymoUs+v7qgaB5OuhJr3jOFlegrjb
82Kn7am1JsvjRilcRUGo9fH37YQQ9K156EB1GQASV3fWImHPJ6fARpWFBuZcykLaVOo/whr8/jsj
CVQwnIytNdEY2drU5Hnsh2Y1/FkaRc2Xxe2XCaD0waLtHTBYl9SBiVWcjTdX4gyaHXcLH4V5jFc0
jt+pWeaaxfJHF3XfHn/X7mCsGfVgse3XsQKEe1vSUj3yxz7sXhwjjk55L9uXak7V88RcHPTKds6Z
+Cz03SnhU+Re7ZV40dVs1EokanKcTAgk5vsCl/Tt+4JRiGeJ3WCCrfdF3GXjNCtT5Pd4D7+fWkPz
TLqBz307HqE4dzY/EvJ0nAGIcK7XE2jKUYfiDT1aGi2O7idymiWeufQNIsWSY5xKSpzXhk36h1Mv
5sGVv7P/CbXQpqRXIUiTq/er0EolspQs8qcxa1IvGHPlc5CMSeXJkTpfHm+VvZwTPAHIFLqcFDXX
GvZSFqLhXpuFn6FheFZmLfBSecrwnOyky2CpwS1WnC94dugnySgcSMlKhENlenAUd7YsxE1+hShw
0CoUf/5LoDJkcY1+7pD7mVqG9wIlHMzl/4+z81iyE9nW8BMRgTdT2L6sfEkTQqaF9y7h6e+H7kQF
RBE63RE968oNZK5c5jeBfzIyhyStj/dylI0vPJMI5wA3Y4yWj63KhaTjZpjfBk3INdIiUfgiCwkj
dkvxRzKXyHxqkjA6jBASf739zjeOCyA/oCNgVWZHhMVxqeyBy9zXs1uTAfHjA/vGcyBb7Z6G0kby
BziNvA/g/4b/sppNrSHB0rylQx+48dBDjeU+PuYNIL8qrGWvqZvs8j88HB1HMD8Ina4K3yAu0UOr
lfym+3Jzl+l1dq2HuNopr7cejZoEFixtOPA+8+f9a7uAQ9VLHIbzG5Mh42fTT+rFV6zkq1MWGmya
ACmnQzcke5j1rS83j5QRaTEAHy9JZcBUgC/6YU5XPOmOSW3heVCpww5cbCMAMOmBZsBECAmHZX/M
p/EN9SgtbrJWFlgDMuP4WsdN0XtoxOyqZm+cBBrSnDx60woq7Mvd2JKhIVnPSfBNp7vY1tA8MG3p
XxpHCXGS0YBOel0sdQr4y1EUxvntDbMFAOYHQIRidImM0bJG0X0lYdfYTHEmATllwu8B063ar783
oROnXl4Z5XTpCRuhayVB9kuri+zzFDbiR9WqdkxvGRtfV4Jr7e/c2htfghubI4QJE8X+8mJTG+Dl
CJDy0wK0VOXAHk+WluoXJLv3jKU3AiApCBPwP1FpRQiTgPCb9MBScrmqPBhT0d+3ndO5QTOVR1LB
vSC0+dqJtAQhoB8za/H1EZIMzLfCFuRH5/jtYxObxjO5f2WfUisd7VMkZGnyGgk3MlANU2zetNSs
P6C2Gree1UmxfJ2yRLuAwUfO8u0tsfXaqXbmdiC0NCxWFj+tDIdCEeyIIjaynxIuH14qIfHhD4b+
z8x92mRz9sdoZ84sFpetpNqpIN9An0CLfhu+7tzbddefNJoPn/79oZhtQUOhBbl2GBUwhvxINdJb
MibFYZSjiOoKgbkMK9CdemQLKsikfAabonq8TqFjqTfGMKqyW5v68bcBw4137ZBOPo7aTnJVBkc/
m3RgMA+MM7R37MI4Di3tm38+PvjRksagyMBVt8KqxEouOXGhZbdKUwbdg1nYJQewbjOobVTrPZnQ
9bZxaNaTQczl3kz2e71tiqTrbTkEXW7NYbNIxvTzaJrfEXrV/vmSYyUmlOSjEGFXmow9t3ru45Zw
UwN6i4bsT9eqSPfwN+tLjlXQYULVEtfgVWCkTT5ovR0xmEB/9xP7RL6QxOGhCt7OcuXQ7I69jMb8
zldbRyLgYBhXEPjA9a16Rgl3dlzFAlHCyUw/oASswmgumkdz1Kvg3GuRop7ePhrra5UVKWbpycML
WMGVraKmQDP06DZEgXGgN5AdpNJSdi6ardfJroBlMeMgVmkXJvZ92jCuvzVVGlxqPDyPY9bZj1Fn
aydKgfbDLOf570eRsT1CuX8KP/6zyFRwEGsMZaKajeJcdROfozc5XejRKBw/1Cjb/h6Yll6Vrk5P
iBAGbglnPN/5pFsvmCgH+mme5pAUvj4Zpa0PvBOGOXTSs7MfOv4dycteG2Td95uNOeEQ6Zx3cxW2
wXeMihMCCyolaexwMNKdi8Tl/TFQ0fI7qW0vy/Dfw/Q9ANyo85ik1s//vpNAGNJpVdlJxJ3XD4ps
X9Bmagh3wO+Dq6bhhzcglrvT+9s6IRxNMJv0r/ATWFwaHS+5a1OVrqodTN6Yie45qVX00IPgR5wC
dnn7obbiGsEcpy3gwgS4xXWYo+KCeSb0AVkhuEm1prmREWJjj+zYzkbZOiO4YCszQm4uxxYbpc9U
je1nAe0O0/LQOQYQc7RIYZhYZjirLLfBZcrH7vPbT7hB0qYrAnl35ihz7S9r3m6UykEuKLgDoxK+
hyOn6gnhy/cBkNffBjbgrQdnXjkb2Ns6LrWi7h+rabKfKsTqGO/kgf3z7d+0dWbmjzszcMmKlxVp
hgKiXY99eGuGSPuRBHb+rPehtfPCN74t1zT9LiCWQKiXtaCEjWET1owGbKP1b9aADIuj9uODWct7
kvl/BmKv8Rl8WCTwCICMq1Z4TmphJKccAnucRGntkUpX91U2YKs+aVUDRiMJjMALLGS9TjFX6Ec5
K7LgRx0UIewRtfnSm2X3JLdtVh9as+q1s22x5WnRtZPpTmGhKy4SjhozGAEq9mS3jnHM46pszlIn
l8eysfWUdkIVvbSaM4yehtdr7yliAr3lKFFheRN4Xc0VitT0O9F/43POkl30S1GiWgulIjpNrieB
oBCF81HpUvMhRZh9pyzd+prMJBGuoLPNgHlxUgMtVduk1aIb5KL2YGgqMwF1qu6MfpB37syNGAQ4
F0zI/CnXVZMaJuVYzZgXfZAVNOWn4Wlo1fDBmib1ey6LPZuuzfXmWSf7dEPIq7dyJPMt7mgpRSQR
B74XdDjTS0/38gkFX3vn3tz6XOhyUBdSS61ZElLp9KhjhOjU1XLHfE4RRxjq7c4qW9+L55k91fDd
WzW5q2BSmgLm5U2MaXyndGZ5KCRV8aCGlTtF/Rw5F4dvlgwnAZilw7mhXt9MBXqMuJAAcAhrY/yZ
oDXpoZanXUSXdl4p2fG9pfnhcxvXw+HtQLbxkKgmUk/NU3na+errlZVWYbioIU7m0AYyTuh6Jo9R
Ftdf01hqv7291sYuAaREHwHGF690qTJk1tqItPJMJ5DH6ISNQ9F6nc7MOE8aqcZQWVd3CriNjaJy
D/Na6ZgwhFk8XYK5YC6iMrtNoVR4Zp9r59lz5vj2c229Q+gEtCfmzvPKociUDDiJU5Td6kanwx2E
0S1CT8MDlLYn1bG1FDkUMG7yC3rli42C7lXnSHKc3dDhmr738hj4HgM58yWCo/fr7cfauO4RhAF0
g8s0/IVlutQTnPXYkCm01SF9UMQw1p6fNeqHyFej3BX45aGWWqQ7sXh7WZpoWFzjPLkMk93MTi5H
cLS1LfLO7QgrpduHqXEMhS4ZXo1q2W2UB2e4vP28W++WKQyoz9nZfYWLGTkl/08jGkSHe2KsBB9z
TQvcTMjq+39fam660lef2YjLTEpKDFUkmcVV0OYGijMIzLtWqafHbNCAO7y92FZw4b4BhQv2Zq06
MbSKNmYmfhzyYJhfmlQo6NtqjXU109q4xlOpXRTYQw9xHut7pOCtd0qLGXoWLxWfZO11eNFBzuJm
SFZh2NBeigpLZrmKqlMU2cHOWd+KLn8vNceCv7q+aTekQSkUpsZ2Fp/y2G5OA7fH70mL8ByqQv/f
R60goLG+/NP8m8kVrxfUpKYqoxwXgk4Zfkd679+nTbQH1uKe4c8s7ob5omO70BqaPUxfL4MQSsSY
AdCUX4aG/jGjvJkKF7a8BC+3U+VTOkWN5fq+mrQeYjpG54Uo+FMuQyzBeiXPM89SOmk8m5Vtlt4Y
GPI7XG60L1aTBZYLswZnYjXIhHGQ9bQxnzHqrX8nUJRi17Zr52OQGHl+cUzkJs6aXSnBsQnzonEl
BLpvqaJI7cHJEl/2wlwMv005t3FgKWz5RTFzRz1gWF2+6/vBf5/05tQch0zNy4OpCgTcnTjo7yXh
NO2pcmLtxc4l0R/0pAsqL0+1KTukjGmcQ2NUfecWciVJN8mfpkehaviclkMH1n2QgNx7WJ8mP42G
wvK9T6eNmOGbiXJWy7qB/jhO9Gl7JOe8MSqS1Gt9yRLuaLSM5Cdgi8KkVMubRwhHuFBWqZ2WZBeF
+JEhOIjCNb0lkCl5ID6LQCSfiFLW9NQ4FnMpF6x/avxCbFIgBdEo4dcmrqLhmpW6c856OCNXSR2a
4Eg2r8Selsh2evTlNDGPchbouEjogaoR1yJN8gotjh4n8ALpAa+n5j+ihzDv1FRE6jGQpBpc1BDn
/ad4pMg5TLae5c9TUTUfyrgyH5DXCzJ3MgdRP49mGZZuWpvTi20kzs/BnMaTI/CwcrsIoZ+LpJi1
dc7lKkPhcOj7xy7J1eRhaIZ+cOGfBvaBunIgvc+MJDhMWQ93NMGte7rIeOMFbiBz6x2R6bfSgzJ2
eu2Vg4mzYUlvqrkkcq9kbpCWlX6oWye6y8eh6VzYoM4LGmSD7bUiNz5VjtHkrgVYx35QpWG4GaUy
pCgLw/n1ZC4acenDYqyQfbAzPcLepMkUt3VgTkH0KYf2kIKPqq5KEpp4b3FZVK7dB+2vSkfmz/VT
yaywq2Pi7DXVmMl3ZTsZnzvJDwGAGXHupV2OqKKZMKN2R1BuwXNPMdm4mW1W0udc1KrpBdCrbxKe
3B+0GJH751wu08klZ4t7NqUz9lcsKutP/dgYrauXrfalrPA2PiG0aha/O6lXM0/FTGOvgbRxV1IX
0v9jkkfesayMy0QEMP4gYhhdpj0DxPU/OpVj/8yozT9UjfKrFuWe6/0qpM8EDCSguCBJdlZK6U1i
D1YFgwA7nTHymhlrV0ZSfBwl48fbF9eqZUSHH7VmSlK0MVlrkewI2vqyMVjZzWzU9KstnOxdoLUm
mCMnbl9K9DnPXdIUnLxRfAavG5fHt3/A6lEZOVFH0X4kXWWUuIjwIhbNlA4VutGVU7wToRhxaPQH
yrY6Of0vS6GdAbSbK2U5TIr7PA8cGSKgP8DXzPJggp5QGidV8vdsquZfvbxQyOYYHaJgs+YoROEE
2NHOmfdWQ/Vrduv6qXRMyv79gWZtXG7IWTNo2VUMIrTdAPNTPWk9x7aeROx4th0b32f52Onfcxwk
IUEGkOTQUV3exXpbaqOTU0AlMPXvnUgbzj0DYnE2NUHaWjmRuOp9rhwLWRF7p3Brm+g0cZmzMQ1a
dfxyfI8zWkScwgbryKzVa9lVWfeaS23772q4gGjABaDLC3RtBafJzUhuw4k+qqrA+U9UQpTdinOD
GcnOO/2DPH21UWboIlclbxTf2lVdo5qSWSDJykA7TuPhMDdM78baaX5Mem7/Z4Y695Wc2YnqZnWd
PyTYWdsPo15q0qENJTs9+SKNvsp+LjOyHShs395hq8Ro/nnYrSHmwWx0tcOw7Bx17EqzG+bKuZer
GvdIMw04LpfO9z6wtKNti9Tz/XyPQLVKNVmZSgF0OWUlI7RFi7dQonAIqi6jDPHFUdLy7JiWZX82
Emu6VyNj3OuvrHbYvCAV30zfpWpYRkKkh7HgDlkwl9CXL0ZZcKzK91BS0p0m1Z9As/zosGgpTBhE
0hKc3/pfaTSuNyMIXYtJpDr5vasOAYhtoQ5GcNC1tuZe9Cu7cMlYZlZllVdI2o5x/U1N4uKdjInT
R9WI9PEwjTDiL32HWLabR0YTXjSnsj5lTWMOGEGUyTfgAunXVPXBLo2Cxzv2aqFMx6HSpp+5kBD7
LHsfcAOCq0qKdV5dq5/Z813rxs0k+nd1SKfuaDWQSpmywbB3SXtMmmqg9L5WQWAIl3LAijwcRmPH
5SrsWzcocH95JGwlH2pkoHxXGe3hy9sbcxVg+VrwBulZo4AHP3KRsed5aIowR9Y+4lmP5uS3n4xI
Sv4VVzevQheMcSYMnFUgkK0Y9ys5zW5y2qrEuUh6qLNqT9VyDQFjGeZTxC+KkPV0KIrj1EzBlN4m
y4/OaeoPR/Id+SCiuOP7K74Xpqr+FEZthMucMX0La0t7GphbH95+q6tcZ/4hjAHJ/CARwoJ6vTHN
wZfpZDH3jxJ9PGJGRLCXGmbTsiYOiS2xJwmOO8dhK8awHEdBx390Ra3jpDnTDDyhBxLk/wVG1l9j
KbAtl/rSOvl6oX+DHxY/+Ihy7xHutg49ej4zshv8ARnw6wdma5UcsjK/md043NVy2oM387FG6509
+d/NpRA5pqXKaisoSyyVlHszdAkxapsGpxTAVEEsQCSTvZPobHxGW2bAajHxJ6dfIkuoIgJtRK/n
NjZOcR71pLyViWUeFUYNXlmFxZ1s+fnOohvPR0MJdRhwk0yQlslIrVUmmfmU3ZDabr9pOFKeo7pr
OzdSJ2sPWadsXA/0y5AKoh2+YXpJ44wKomfT1JSNbt0bytWs68wtmhRxwmiUXeD68bFOOvv3wKjw
UEZg7hJTbi4xJJqzlE/GlS5YO6tVTq5fyXtqRhuZNeNeukEINclgDRcX2KwcpAjBfRIZFvApBB4z
giUidSesHYqPmAE1LxP44ZNI0IhCbSMdL2+f5s13NI9JObLzxGkRIysbuEtNqX2b1MS8kzvjGYMK
lDmHDKYUDic7uczWcsx1aAYztlxLG5ZmlU9MnLJbaSvSJ7toEB4wMpRHyz49TtbYip0F1ygb2pDQ
WzCbBKO0Hlo2fZk7adaCWfXN8hEcUXDM2jJEd8lI4q94Ew2ntGpLy9NyZ/zot3F/hetU7ORIWxuf
ljuSfFRRa39QVUhpnemAbDKzie4y2E/o9vaV20pZtBOfN18xzlnUaeRigMdeh6sslafKTobsZqdm
e7SCyDmjl5JenDKw7tqptr6+vYO2Ho3evg4wDkQKz/h6PTUU5TCYHXzYIGy+sZIxeSgv65+Mvq/1
nc+59XBsHw4dEyf0VhcHpsNsOsDCKkFrCXftREmms1Kp1blAmMTrLBH+Dw9HlY0jJi1Ndu388H9l
YamSJ5Y/4ZRQclLOk5+/7x0hjhGWqJ///TX+vdL85H+tBKpECSbSoVvLkPkALCyh70XfDf/YvYbp
1hejnsAaaSZEGsszrza4wDgKJeHYlIVbgON7SJsWVynYb5/+h6eaMaN0Q+G3LZOFEd4rZrygo2I5
b2+RxWE/FDbxbcCGTdopdeedtkiZZ8i2xtTgj97Z4hUmtMpkukTxrQuDzhtsbbwLS3vaSUW23t4s
rElqbmwUfkNjRnoLHBad6kn7FE9hchStMZ3Kqdlr8Ww9EAUO5QaV1TwbfL0n+tShn1QxqGuCFFUi
2sk3wDt7CLaN3IqNQPLKNcC0ezkEwYDbjEWF2xiETXRR5SZ0dXtsrkZvhsfQpj0bVX1zJiHcC1Vb
r5IMHQoHOMA1nzwzU1AFXGrIcsURfA15vNCFSrxUJMXp7Y24+Sq54UCJMLBdURcaU2AyFZrpjfQa
tvPYoqnZW3vgxs3bhmwKxhc1MfPBxXWKvnYoGmsuOXynO8ZNPNEolcMPozbFJ5LLNHbRR2qPWjLR
qRu6BsNiq9jhpqxRw9x5MysF+gIX3ypj9Tv0PCl+UrzEWzU4xqpvCnrpsX7qY6QIAJXYGaxgCaK9
W+RO3Z2LIkPROElwbKXazjIXKEF3Jefea3ptbTZiDr+MnskarF33QZz7KkOAHLj03WBWDDFMS3rO
ouLH4Av5u4NY27eekcPOzbG1AQgNFA/UaWt6r+rbpqQ5ZXoTcm8+WO0QfUGqZE+aaiur5pYHvANf
DSOPxffHjELNkzLLblZkBT+zTgQvjtSOriIguQMhEq4jkj13961jxCPNmjwzIHQZZFsdCx27Rc7J
yAz5IVPGrHR9x2p1F0iW+uPtg7T1AWcFOJxBbPrdS89Fs27sSc5YjB8DpVaLhvKMXoRPflyH+hlN
oPBRVPJwoDvd7JTacwBfBPgZq0x9Ccmdjo/yOh6GZRogykk8ZKCkv68U6VciUuc3VlwhNXDX1zuj
zI0982q9xdesQ1/tnXkE3qZKn7q52o4/nEmND2+/0s1l4ELDIyGlWeXghH/ojaGWwN8vpAepgq/M
EHcnk9kKTQgwIDREeanoK610vqbM3BIbsz5U+/6C0BCtJOzazYMZpaZykEwzUlwj70zVDeu2zl1c
dqL0kOE39s/jaASrkG8F4Ev5yUFZ3NSyldQEP3LGqsi+aUaCi7DdmR6o0+Lfb2usTbBAICbjCrIc
Hci+Xmtxi9Bk12XF57aw6VrlBezAdDT/h8xg/ogIWs6DihWAt2e4r3UpjTgbnYkPpZUYT2Fc+gdL
9NZO2bbVDpqbgoQamhKc/EVqgA1ILpkNqmpGo3dwT0a1+50lZfGjlqvyXsSKf1LSpoLEj4faEQpl
f1W1vFNcvOy0nf27EX/YUbj1gjxDhcJxXh/LsalLW1JIklUzDL509ah4xlDUtzQNxuPbR+XtpQBK
vV6qwOa4nxxgUuHoR17RddUB0arsUdIonN9eaiOUwxtAyZA+jDPjb14v1WiYATdzQh4mCpglC36C
COPo6og2OVcoo1/GcA87sY4EIJeAC7JfKeC4wV+vKdSoauO8ppUufBzY/MD4SN0o72kCr+Moy7AZ
aQDNefmyZNPCwDImh15i39vjMQoi7aEZpPzgS7l5HzXNnpDA1nrq7DPE+0QtfjkeVZOq0CaFtk8U
lorblIr/oA5h8qhqvQl+CeOctz/d1muE8QlQg6Hs3AN+/RpzUzhtU8FTbfze+tBJSvLYykq1s8p6
L2IShfEEI0mNjGZZRkU6tbyJKMJtIPX/iWauf0q6UDxocrIjFLe+c1mJAnRmb1PdLOuARGeeNYbA
56CUlD8nB9ckz2pl42z7gqEAuqVXw2D2GtkYRu4cg613yZoz9YOKB2/P1+8SHAdsYw1QXYGt0rUR
QrmPRLmHJN3aIX+toi6+mO6HYTaqOTvSaOXnQB2TUxmO48lUuq8SwOfz2xtkazn8FWfzAjLCFQIy
7kjMYckjdTyWrZcPkhW7GFgEd5HZNeeG/2dHv2zrCzIXJeNVgJutJthmoyn+ACvxViuVcM3QAmKD
hgJSf8L/IIHdpinZx18xdnf24tgfy7/XWRM9J3BR7J+56F/Vd+D5Owqq7DbEYws2xCKDclvcwBWv
Zz7ysawShSgqg0TR/O6WiE66B7WPkRVmkF/I58zvSKwmtWuLLM4QqvL7nf29ZhZAymWYyoklpZwt
CF5vMltNjIFhAwQ/sCDvg6RITkPd+x/RMOrv8YyeLkC8MLFOsRSpMlt20WzWvKBv7Ie0sMKdg/1n
Ty/fGIAefhFFMdF48XMMGTRU1PawbSH0525nZn7txYmm34ZssGu3C408OmB+mI0naSjK4mALFEDd
SNFS2wPWpGeu7dem7QHmxXk6UNoweo7jurG8to/xI7OyCexVFNp0+EVbq/LOI8yncvkE3MnkIIQE
YKPzAfirmxRWdlhEjpndHGq/o04T6dShMAQn1K4fVB91HydFKG4shxwN1npPy3bjfBkYbKLPPwNk
VxUJJrwOfulqfrP7Wnoa5L49KUZqnOtidDx6QntyjxvJLYdZQ32RwoRO+jJCcrikPAgweKliR76O
+PR5laF90YVTVJ4xThM2SWUBAgGydv9YVUb2GR6U+Ne3DkKXUzaL9KCAsbpXi9zEJ55p5hUn2Zeq
1rNn6O/mPHY1LnVZZ0/aVIMCk6d0xmMZ17eD2iphYT41U4Sh5M4a8cvhCg9mYhUizKsjwQUpwI09
MTvqHxg9iFOmYnFK83SPfP0nerzaaQhmzwBaLigLKqKxqMmE7Ux2LMfO1dGRHbzXVBOSSjMkenKn
G8L5jNy0jchT2kWuWdvVc9+VsuniWh+HhwRZryd6ebJ08Z2RyeHkJ8GHnM37KJvook56M92RPah7
9cdqf/KjESVAbJnOLqJbc7j+63jQqBYiLST72lfhlxiDubNuBcmpgervtY1e7WStG8uRF5sQTgG/
rzk9mAI2/myYekWtUbz3rabxmBDj/z0G0g+7qj/+60aAjAo4gabaLNy53Ai2Fci9jv/rtdByjYFW
4nf3Wq++SKmvP2eIVl5AgrY7V+oqG8KRA99ZPF/p3Or0LF+/UpGVVU9t5FwBG41XW69sTx9RFxwG
xA3ffr5VSsJStOlg2TFMBGi0CG59V4jAbwRbzkTH72CjLhdcdDAgv95eZ/3ZoCpAE5rJILzQpSJc
b3Ca6FVZ12pI7UOsp9LV6oD3+FMUndqyUna2ySpoo0/FZ0NQiZky7dTFrmzVwa4ytbGvRhfU75yk
aC8VgIpLYJTFTRFO70pWUTzaAq3zUcv22ufr+IFMB8UOWnT0tVfglkpPHXlqFeuaabL/hLRD+pWx
ZceqRm58Q9iQS9mxquDw9ltebxyWRY6Ly4IEaZWsd3WLajwci2toSdM5AV/sIS/qnNASj3c2zsYH
haBJEkbziNHHcuMEWYDqoNZLHHv5EwBt9TpEsnXCjjs/9KVIP7/9ZBvLzeYfyPUAF+fkL9II1Aqz
YtZFv8ZmPWQudK/m62An0aMoMoT4h/Gf8VCgI2DO8REZ688T3ddncGwg0NEJcK72kNsfpKqU3RjN
xxdg50x3lPr328+3sWFmwcm59CessW9eL9fh90etqjhXf67oBri2j2PSKU+aZFVu7SjddZK17vT2
oqtMen5GhAqY9Mxs7WWqCA0FeMpUO9c2053gHOB0VrpONsM+JlBGyRURR+mbkebK9yKr2z2n4nXs
YXngGbOq2xyGFt8ULdZuME1Cec1Dn0ZbSy4+D7nTtdpahb+OPCv3OIdx3ll/3U92rGmd39rOtaor
/UuFhuitiIJ/7jsabBYGPgagFrj9y3ZqFjQicCTIs1aU04aXGvXYlcleNr1xvl+tsnhjdq3rAX1+
RNVGpzlWTglu2Ndkl67D3rW+8drACbMnuRP4OsuAHRRsez1AUddqp+qgdKN61Trb3wlYm6vwaYB6
q/S/l9wvEZbOIJHRM5/NpqsiErDywfTPvoV8HKZVFnMciBVcCK+3gBIoSlbViD1qcf55av30nNVK
5FWWOexkrTR/+Vuvczjy9BmTgfYdcXEJGVCzalBFhGVyM9jWk1VUwUuPfsWTMslh7HZagsRQlEe6
cIciQ2QNXIiafs57A0q933cmSMgwBNerD9EFQQ8cF3Sakk+hlMa/EzWAA8KRBu47M8mSh8hEPewQ
xp38Uy5Cs3OhaqjvrdYCJJrT1sNZMu71h9DO0tHNdPrPbkJKi4mzhL+HBeo28pw26tVTqrSV+pGk
PJNdAw2e/oj8uEWimWZyfCgqXAI9jF+ZdY1WYT6bU5LL1DySlR6lQedmczrF/qXbiVzCXgi4b5Ja
6M/22FEbNcHkTG44VNP4SJJr3BlNjWJkL2z5eyGc+HcYatY7KL6Bfxgk9OZdE+eT//Q6zd+nKZJz
55zo/4RGkl8cBtMCfyl3UqJ5Pa4vX2IpL741fZc53mAYmX1I+9IfcMC0wo+JDbPm0EK/O2q+PXQX
vxPmA47wef/OnGztQ2k4gkK88bWXuIWIQb9em4E7YSIdh04TgWsixiidEiWq7jMxNJE3JFLyLUK1
KrrkaH8J12qU2jlhjh3mnu1IFSDSCMUHSDACzbFONaonTM6U6uCLVi09Pc0q/To1KDsh6hR/KRCH
r7BhDOG5SNHUVa7RtLbpmknYSwdoZVbnxQX/uLZklE8oF0vJofJhDB9McjeZL2VKtCFabuHHsQYI
xcBo1O6szBL1g6RmY/OuCTT5v7yYFM1LKqQX3L6qpupZ9ZPkHJsFFhsBjSvJBfBS/yz52L03TIkf
e1WTQxzRbVG8mywxWK4RO1V9kVS1+o0cQRpea5bke6gwalwjsmPn2YxLVX7qe5P+DNVJc0/ARUcB
OFwJJMtKre84pIQJTKk+i9/7kEuLHcGK9SmcR/0zE5GwvJbF8G2AUTpKyldud+NrH/jtZ66W/vD2
/blaBfIhyCsMlsif13CdMpwkJuFYpmEPlDzGqEh9syLD2UllN1chgJHOMecB4f86emV9IvmWZCa3
nvgLXKbubkB60ss/Pgsxkv4CA3fQQIw+F/mOGVWKDCcvuo1tMNwpWuMfDTOvd+rqrQvM5jamVCQ/
XZF7Ri4vgbkL4jDdEB0gRU2M77v4UPvDntPQ1lK0DejXzEpvTMlfvzacDZEfjVIk4ScJEyUKNrAl
UXKmeGx2qO4bS5GZwgGnwbUx3pDVphiMuJKuftxqXlzV2amszOBea3tnD3A0f+3F/QJZCcsArmQM
T5f3S2uYmMmBBMcYQ++O5ignR6Mw0u9SFqT3A2aI9U6iv9p+pEy0rPlWrMhgapGZpvCF1aLP/etk
NeKQYVNxqAhMe23LzWXm0dAs479W8GqBWKd4xpKmkYAe0qpzPKfGwt1GIcQ1B1X/afR1cjHHTDtk
ZlDc9dX4g8OZHoLJzC9DqXZeWxf9zrHYyMtpXiNTR8kBEmGZPTJYwsdmCuxrY5b4FwROCLy/ko+t
ZRff9NE0zqSxewCbjf3EogDDZ+/cNT3WJ4RPKWjsa0er+eAjIHLqpwBsQCdZO4FyvZ3oZM/TEHrp
s4L5/Fn+yo7HyUZb0CjVqxIEaeeGgfCjz7UMf3rIwyb6Xgz+njDE+unYTozmGRgwc6XB93rJIIeQ
K5peuUZisA814plHXwX0HufVXoAG1b48LixCRcW/80OuQCQlms6jXTFYivXero7YRpsnVQ5802tD
lBvcUZTW7yTHkf2UpG1su7KeWfZJK/wy9pD0tz6pzPSCAx3AyD+IIYBYCmBIcM8WVuEmmtpUh7DD
yxw72kJ9iuDYC8yVC9I8NIL15CQ1g/Hs1LgOn9N8bL+l4Lb/U+Ik+2w4Y6CeHVr0zlUOsBS41whZ
upcxkeZCdYT6y2xrozlhozG8WCgEjpcSaSDr6NMO/JrjABRBXk6b6dRqaXqalKFnJFgXhnWdqePl
SXHi0T6YPYogd1LXkKoEKO7oB0NPI8eTpaFDrQIrGP8YFgK8sEKK+C2DOVxglZFVsavCIDAOkS21
qlvrTv2haWA9k2rYYBpQ+LMUr/A7Ogxow2sWEuB9HbqSaAvflRxzVF09DRLlq8gKswAJ36SwVRIt
/mFEdeR7ZAHJz4CRmH7KI8d5kUobIosT5Oldozh+fa7JdAov1c0mPHWQ7n8kmeKnp84Q7XslKbsY
84OoEG4OMy11C63T7odpGqY7rXTC4MFJJLv3fEBdL8YQmSSzoYUGdeYk010oj0N6sNF0ab1erjEw
1zu/+NViSounX4FO4EGJ/ESCrK2V97aTJr2Hysyou7EItP+mNMu+JW2r3WGwUgxHNQ1E41pWHFSX
OGnkC86bcut2TgYQZMilX6qJ/qGt1Ma3cXCkS9Kr6Y+ubqqXOseiAQLEewR0is6P9Evqa86HMdHG
+NgERRcd52gIfdnM4twNp7j/j49ePcRaNynPKP2b5tFW+y59hwUWTqY9FMj6UKnS+LGPBJSjLO37
sxSPkXbU/axFnKGMnCe0nqQKEvoQMUgxp/aY2WocXvNO8wvv/zg7r924kbVdXxEB5nBKsqMky5bT
jE8Ie9lmzplX/z/lDWxYbKIJDRYwWJjg6ipW+MIbCHmqb1kGM9rV48bojq2zyOnZMgP9VzlVTu2T
OkpA2yIiHz/rF2isU2oEx1oOq8JTO72P/aLtQ7aALE3N7I7K1L4EcPmFAXip1Y9ySPbgdkVrWP4o
B1rq4jkI83xapO5sDtninOlPoN444QL7XEuRzmkwx5elDJynttTlj3NEg/NchV0Wu/lgZp9pxGUz
X1MPm0Pd2XZ4ai2t/Qa3BXZXBadx+B6qy6j4uVMrpB/pbNSnKIYdkMdtk7pLV5eRFyl2Nfp2NeTn
KVaqxucSVl86JTKWd440tf82pen8sDAlkB6whJe7hygKyTGkMC4fxsiM7EPYJSOYn0nLFBdGRPfc
pFoGoREuuXSaJWS1IBkHzmec16bxI5pSLKWasMM5n1zyzyUhRPcRRdC4/bCoRRt6fUaCe+WrqODq
l+5rgFyZcdKLpfpUlU29+PejwZtnj8hWQIro14HBuYkG7Ry5bmhmdP3r2JvgPKLI2uuHLG4g6C+t
eRjKN5NoxJDcJsCNhVbXmmFmlTQIATKAtc/H8djFeGVUbRP5FCmai7VYsT/oybyTr99EHWJQIIZC
tZPu3jpILKryjzI1zMCpDb70aqp/ILnbEyK7efH+jCI8esFrUONbvXiDosX4G4fwJqY69+iIKh48
/Pql18s91S8R1b4KD/8MRZVVCH8h87R6z0l3KIajpXzlWRlid+wrHE+aFPwiSguB22EOBMCpzI6p
Fof//IdN86dvRXOcEshq7DKmltf24Khw0LK8tuosiuz6dMisDmWFKU4lj4dA/nZ/1I3FBcBIm5Ke
CUWXNXorzyNEN0YhhVHF9mOGU7ZbW1LyDRXUvar+1lA0SviAeBLxMVflN/i/XTGJxV0WPfWGGblt
RcsLv8eX4q1VS2rBSKEigkDMedt30uyg1acMpwu1UJ5jIt+HBvWFnaD7JvgjOALTIw6dg97nbc4H
MLkQ6m2IrsHWCuVkONgGDZm4LnTXIZXfySVuF5Aqsyz0D2inU5Jd5RKjHGE330HTDxN2RCfJ2gPq
q4sXQnfeWcCNuYlcmcUjtL2VVLaGQIIWi8ldHtb5uU6L9NBkXXeqS7nyUCjZbd5qNyePuXFxkUGT
bIJZfh3WArEwzC4e06vexdns1wg8SthVa9mHXEqW5peqpMRGkaaO9GbTaH5fTFg/DdGsKO48J+jf
GGyuc28Jq+b7R+T2luMKh7HF2RTqyOtLIdCjfIh0/ISlzG5xs1KCD23Q9y//ZRRg8nxgum9rUR9H
ayiHpDaVz16tfAmx7XdELMPP+6PcbiEOhgBvCb0w+k+rS8boYLvxeqD00EYB1olB6CLsHX3q+qnZ
wf5vDYVJIhcpdX20u1ZDBSmmBSn8iWvQqcnTPGXGhyBfxsnt0mmMd47G7TcSXqnUeGgzg0Jdo0yg
wmpOOCJ3qpqp7I1aFB81pdnjp2xMifdHSJ/xEiE+vCqKzGa6lJTyE2x1pW9pW+T+JOXqBSHScWc3
3I6EPamARdKDRW5hXdkf+troqwLZON0ol8egnn9m1oxre6y92S1b7DhovuL9poe1btHrybi06JSm
6LXDJB4KKrQQ2iRXjao9bMxNV1kMxWQoxgFLvgGldAC7ZDSheV1LRBrDvrH+daCdHjOkNr+WpWl+
ZsrDpYpDGLgSWLSdbP2WjSJ+AKhFanV0tfHxfX3JDINllGXFCzR3Vj2d8iI2HVerZac6WFVQBK5G
s8760GC5+MvuKiX1O4eWA/6eAToFWWojbNNFpuWGimS8mdzNj6PBAmiHC+DWCQPFK0drDQqVepgo
12ox9RNVeelU4vK5c6NtxaeUR1Q6syixsaFfrwPyTjNhHR8C+10IvrmSvTMLM3XHERyIGwW0Asp2
2cNlbH1+UKPAT0TT9IZi3GEZgOY62vmYpRsHtBa4ycfaPGnk46eO1txnhK8XLx2jkxLteTfdPmiE
dNiMUCIDa3xziVvaiPFfRZxTS0b5GeM0yQ3Rs3SDXEtTFwsdeaequbXGQJoheIFBof4nVuOv0hDm
hXIgdZAcJsMIvgxRKHnY5gRu2o35U18li6h7VDsB+e21wSz//6AEdK8HhaHPFZnEhFjolZ8MRMIf
xlrQyetdefSNGxfcAxhJcfFCJF7tIYDAdW9D770Ok0oxhNrusxyke4+I+FPWAbkw1BCKnUJMU3zW
v1ZRi3rI0gETokumvuB2mx/bwSg8BLR0xS2n3Dwl0fiPpLR7fYON3YpYEWAbXklwsjcJVQ2csp7n
8Fqn6vAjRP5qYbxGobmvAtp1EQ5z6g9VYVn/0+ZCbh7QMU320MEbi6xCT6E2LhxobxQulEGr4U8X
IUbg5gx4MwqPulTukR83RoGPItBFXEDKTVzZLeVEpEutP0Gm4MEZp8jwrKSy93bn5jiUEREPcoRh
wGrLAMuYOhOBOyjTsYKnbhY+Z9ACd87AxpYB9YgzETV+U/RkXm8ZxU5Ndcwl6aL2eeHRqHXw9lYW
aka1+s6uEtWLEJZ/HwIfe3vEQ3Zo/qHdgMdYP9qqEclDjMLxNQ4D9OoMKTggz277fbhEO7fLxlJS
kuWwo0CCvesaexJqw6hyeeObi3rB+2a0lO8w5JKdUTbuMKoY/ESG+sPQfr2US1zHvdQH4bW0MZU8
KHWo/jJS00HyZ8oa+whrpZouZUius5NbbVxk/4+SRZ8LnNQagJYVQ1PaKlCNbqRa5kRp48fzUvlT
IUWXN4fExME2lwvisoCIVlfMqLRxBpgNLfkqxvOU/KEAqBjGR0yO1P8wLR4E0VQD+3VTT0+HFL3z
wAqRNAx77FWyyDzPEFFpK8fFuOfSubWINF1IpwAiw3wXm+ivy3NsDKeR4ja+pjWPu4VIkz/WgeHb
sbTX6NnajyIpBbBnEbGuazS2qnR2pi7kwkUQPlFenE+SNv6+/6VusdXYwINmJmIBWUPzaDWh0mmM
0SRqu5IdVYdES5sPyEbhv96M2mFKutqn14sVaSKZhyAeDeQ55zejYfgNQh0BUTc0eLidXy9qFFt9
IgdE5qOc15dMq5WTNiKpXoftvLNbthaV0y0E+RQegJudKcWOnBQoqqZZ1J3tKZlPU2rHO9TSzVWF
jAyEjF4WEi6rGVFQpAMKjeAqV4rqR6VqHcslX1wLLrzXy33mj6iKeSVKNG4z9/mHOtDfzGASqwol
BMQ92m03eMh4nocslKsYPm1ZHmMKIKAuy9EF+ZLtrOrWqSCP5+6EFA/6enXeI6ywq75tMHWfQjzD
+tlym2lqvs3tLsJhcyio3uDmyK1uopfa0iLdgGh+hXmfHFSk0XxtiiFDx9qbsatIrIC05HBQPICg
sqqfCIUxzcmUHKJ933wEOGN9QZ0ExQTHjMyd5FSs0CooE3AKhqOHjpjG6oWVON2WXqDrImXdcJRl
uXcXwcNWm0Q6yUVl/7h/7jeWkfEY7g8Q7ebYy1KfhKqMcE5fLXmEArHaPWqkY+/BbAU7u2PjyUNB
Rgwl0OM3LN1Br0aIC4L3SJs88Q1iPR+ZBKdAPSHN+Rt6mpxQubU+3p/jRtQCSYUXATwM7NV1/Us2
Sq1CQZbIXS2XQ6NWMfebnD1rQysjdJu0NKZ6+bnI8vHtUQuFTBRcYa2ISs3qPEx5LnFKDHQQunHy
jTCKfAwSs8OU75oEb1017FG8EIVCI9nD6qppzRk5rwxrcTq8eu1asTkdKlWZjklhmlD4NbU+9mZp
XVUJ4JVfTnVvPtSO1n9982qL0JCSIwXV2+eqkow4zFQJj4Ogb54iKW09am/0etPgV6pi6StjX+NP
E1Sz+wNvXOkMbMKOEeLnN1sZe3ptrkyypihXnSf44vpTVyXx4f4oGweG4jc3OkJPPB222OR/PfxF
mNW8UVRvVRoznxS5H49qOAtBjV2l080J/TXU6i7AMHSwJtqP126qTN9Rlsy35H6vcrRxOoQ9sU5G
JkSG/xAL/5oQMNeoakUynY5j/h3ubvhZhcNzqog5LnpSxAk0QqOgb2v2xef7i7lx270ae3U+VG0e
GpnU9qqneXFAm8ui/UTxlNtDcWPWdmeL3BLqBWmf8gzFGRHarxFrZZ20cyuhLAX6M4wAEYTZJelS
+yvFK6wAxx5NK7cF8uPLcxAycyfTHo2wXJ6QDsz3QCBbe0noFlCaR4gYtZTXeynRF74+vnxXnn4E
+y26qk8mWIbK1bWx//T2tYbnDtFdMwAN/bk//vrOFAInzQHWgLhQ9a2gx3aMEtSVYTrGfqZMb0YK
sdLIlYh3hav+pn/pIGMEOnWmGh471TXS9dZLLF3yo9A0dmqPWzuYjJSokQTbuvHYVqM6GCMNS12t
AV0BXDSIPoxSiXB61AN5Ga2QFkYTm8HkgzRK376HiT5E0ZVr4TbmAY8wTwaaglc5XkygOvUveUbv
xlCr/kNiJdnOFt7YM6iy4OnCG8odtH5SlFGz5wz48XVohu490lH67zoc63+rQer3btTNsQS9lIKy
eQsxsw26Qb2Jmk5nGdNjEZjGRQGKdukNOJb3d+fWUBA+CMgNGgA3L2URyPQeFK7VqBuid4s0Lkcz
zIdPiVSrp/tDbVyrxLjc3JBZqJivw7m0GE25DOjTZJORvJ8ABp8BfPyH70RYysqp0Kc2vlNA07m2
ZdFzqqN/57arvQ7AztPQt9rOhNSNA0CDj+eWdAZezPpoS+jIJQFSD9fRXiwJ8HJlNQeM0XXnOAGx
iT2tyZPeg3AGzkotLPNHUOio/CaNJn/rFtyZSU3KGbymoaSf2nziP4m60cQhRRpaxHyzkP/fGbMB
p3MkELby3EbZqkdADBP7ORk8J3Kk2MdyiA0flrn2C1PrMTnKRoALQdzZIHfuf8WNDUNjRcT+MKFE
2+313QmaqwceD5sBLdX6AK1rPjioTj5H7fj+/khbq4trJHBA5DRIpMQ//+vilOw0aBs0zRFhUZE3
Bo95siczPWHUUGLUluee1ocThnz44N0feeN5BCbMR6WvL4iQqzn2VtcEuVpiLDYk+SFhPdw6TcdT
0oWdmxfysDPTjZMBwpV2u86LdIs5odc949wEBro39fBQlsHyD8h6Zycc3/pyf0jjooC/AYtQo2gB
wxhfgwWSXjKo44s0ok6G+u5e5L81FNhnTIxAkJLnrz8ddUIjDGUKCo1Z+nUcNkeIIpmbwtjf+VYi
7lslbnQVBQoeshWPuVjbv3fJDPNeVgMsWvREGk9mp9X/qBJKVp5TBvExn5L8A1zTKvwP50BgCRAF
I4C76W3Xo2ItYWIzbgQwENLU9G8eTO/6wKpf7u/GzcXk1QGWRARxU0egLwsg1jDiqyWFCXJzoe4h
Oap7s1LuBdlbG19sQWrZVCxuHrlu/NP+mGMEgObcMyHMfs+CTPYMJ5wfrZoCyv2p/XFGWn89BP4J
jCBVs11WJw1DMRNsJzJA1hgZ/9B0UL/WIGc/yKBavxpVHn2ashqHnthqogE59kD9XYKd+GhDrJE9
ubek2SPewajTGurigiBBP7t2i2neiAtqd+wTa/g+GK1d0fasJ7hOk1HnfqOWxoO+FPqem95Gh4Xa
ARNB1Ii/rMuTvBWDjmxMci16e6DRLeU/K/LeH6WVNIOnL7pN/adRJ3+hQ/RZG+122XmUtu4StIBE
2UnQR9fnoTXsyWpqC3r/YpRfNRNkWZmG0w6WZuvUgXqit82XEzLQr08dJKFuMASyQ2rmAqBi3J6m
OP/sOFN9BizceA6eyef7m2XrHFB0FThxOlg3ifZC5tkGOuCLwZJ+QDlSnqo0ic5q1vU7BZOtY2AL
UjEhGMWndX6whBQoCLhAxyyy9M2WdOW71mZpiLjZUj6ObbEnOLb11DnAcf4ADqEJrpYzcjDtMA1h
2x011TNHYvacGMOpSrJ1V67G7ovWSvMhy9i79xf19kNqFLNgWwL53wBFtRpElbLkpu6cMTtgwzwC
mrang42/rDf1mFrWuRHt7J7b6TIoeTycSOTcbgB6S00EkyQYd0pBV5xVSf8xmqnuZUuo4naUGc9t
UBq+iv/lTl1oAy3ByJxMoVhNz2J9OuzZ0Jp4xFdEL6v0HxqumeGO8bJARcRb4AAvGdJz0qQoEHSO
NHLvGM6XoG3LdzXGTqrbEsKqXjtk0d7Ve6vSQ98LOoJgQmgbkCxE0FWVpJB8xkisL2A5CnBMaKkH
vqEMxS9cxkoDdoGUPLdzV/zIw4WASO9U7d8U0Oji0jnMs51H7vYy4TchcgPfh6ySitrrY66UUyll
PcG0nPfdWRvQODUbOIn39+DtwaasAHoLjYIthUarSGh9l4RbTpAb10FK7cirslhS3V538j1rma3N
RwoHIo9ihJDeej2nXslju5e4otMolh7yzJBdR86mA8mkfMplbT72Yak/6Gj87IQqm/MkmQKfjHrp
jYMOtBOYjz1QKzAp0AEGkNNNzTMmKQgv3V/SrUkKUW0oj6D7buottdYmOUxKYr0wyi8RBJDYKwJH
0n07kwos4ebA/lIHbfWQLOi27myb2/uT1gvhCtJ+Ao+zjp/DJDQTnS94rbW59eYsTj9YoRW5Szkm
J11No503z9q6xeiqUt1GIUXI87z+pkCe5rguhVH1oCVPsdqNJUTgquggWjRowOPNmDd8XJgV3lLa
kFMzOpbfrdRp7YNl91N5gaIxNy8ovMEYWTQb9mw0xuO7QVs6++sQj1J3oGaW5E+LpZbcij0oG5/8
zpDOjZlOwQn74Th122BWHD/S8cA7TrXTaod8AOOKnmtQtC6lil6DVDDUT6M5JB2GUYGJ9JeqBA95
OkA1KO3F/Eo32g5dOaoLQZcp9aeg6iPZAxc7VDD7u/Ils2KkRcdJ0soDIkx5fGgW+BGulTXUzELe
RWwt9GwQICQNsbGBxp/EpOMS0g0geny3+lmbEG8yhx8GqFvVH43JosPZDBmHPLZnyyvaBT9Z1ega
eG6tVIz+IrcdrIxpSE23WoxB9bM2MO2j2seR4maVnE+c30ivrlKCJfyxRxG/PhPHaZ/zopL7pxy6
R+XX0yC/l+nwx24fmEPkL92oaC/3j8DGJiQtQMJTlAHYE2LP/JUYTBVGKWrFm5ria+bm9Fq8uR71
dwm/+6cZWsOn++Nt7EGcEAxR4nRUNBlW4KhcKZdOquPkmpW9Knm685gja5m5gRxqP4dCbl/ywa52
XtKtK0XokwpVNzrV643fo2LB8wymYE5Czad2hf8iMfCpHrtuJ1LYHEoYtHBpIu60PtQdHfk6NjMw
Bc6SH7mlGw9lmeChxSX9/kpufDkUZEhCUGcQL4N4lf76cgY0/SWPB5q3yFlobt+YyQuZlnnqJrv7
YdTyHopf/IGvsxAkRygHU8iklHMTWXbWMgCMqmE651ZhuFIQ1nhXStwXO9fy1szgnlMIFyTOG2Us
2exNeiU4iC9y0ngjPWe/V+rOpew4kMHMe5JpW9+M/htcForcxBare3EKdBTTbfyCNHmpThhH1X6Z
Du1LTwP3cP+jbQ6F7BepI+YYlIZef7SQ13SQiyi5mnI/PIQIoV+VSmsP82zq/2EnkgWQ5GiQYZW1
bUQxA6XMkolVLAr9ILWp7tZh1BwiHcrC22clKl30X01RYljNqjPNSYsqJKPnfEJwUBqn5IxgWhCQ
ZCLpfn+wjRsEzi06e9SA/khvvV7CWFdmpDWEvZ9mp562OHbvAlvuXWQoqlOHVPY76hh74I/blJWe
IUwkDfAsWev63qqyEm1VmXgon/T4B22p+pDqSm27jTFhIk73IqAfY0K1gubqmJ9DqXd2g99bUi6Y
LP5zpJLpWiBS+Xrqltzw7vB+XmGZWZSkilp6JzkjeqtVVGePKM7Y+UsIYblB4R90voeXT/U5l+Wc
+CJGmWbnU2wcVFDxwilKFHhpYr/+PZOSq4MZl0iFTyWSf8hMuk1Sqq4RNenB7II9PsZGg0x4Q0Ar
Z5NRe5FXC+DwMoHDI2SK1ER1u9mZznW/2G5SRZafGnV6Nq2yOurhEh7SZUkoNvfBdbFxRb2/CTfu
QuzrKX4C1hdEuNUPUQZDjnObZzPJsv5sBUb8wcn14Hh/lM35UkameUTbHEnF1cFqaHci/4xLSmIL
vIWdO0fcq3Vs3tGCaQe7uFhOBX+fPMhrDPRTwhYgj06B/XT/l2zcWwCwKKvRAeGnrOeLaF9ZWmg1
XKd5Cn00DblMjHTxsBLfq3ZtThrICstLF0T0fF/vqryNgziHZnfVg1obXLlsbQOmq9r8JEasnmFQ
Jp/LuDfORjQ/jsjjk+oV6qWN2j2t/42rRrQJmTZ3NcD19f5WTYKTpWLWRivBrY2y4YHuVv/e7OP+
RDLefKHqMO3d3BvDImAAt4znCE7nujwWdh0VOiqqF6WYcCUsFztSPA0p02MDXanwYLKjIdRWNhqO
9z/zxsjw5+gWitoYf9YKpVFZYWsOXepcdKOzjmpVFBdntKaTpEPRTdD6wWGm2BPn2jhLQGaF94pg
htxUAzX0RqyoYNAYM4cjGJnsYA7UOO5PbWMHY/lFS4bqBLXHNcsKgLpNnxD56AToqi/VSeg3unZs
oVC//W7Aqo8yNHcRxbF1OBEuSwRUkQuxAnXhTlqjvu/CRN0ZZQNRgy4wsxFgRAZaZ+j4sBodzioI
veJYNnpjV0sviWK3RExjGEvu0lem/iSDnBeMqKpGfTZqy/CxprCTvD2s4dNxQzmIRbBpV/sGgdnA
CuQuvAYki8cS1YLPY2oZbmQte/qCG/MWrGNQyTwAIhAQSf1fcS9RbwbmDZS3WeCwWjjBMvPOKcqP
Vs2X2ksUp+4OVbUEH2OhDeEVSTs8O12j/by/obZ/CNEiDxLskpu+pl0P0dBzQ1/RaAhwlCpjD+tb
LXYplAUwGFvl2EbV7KmxOvt5PKmuGujmr/u/4nZbsxoodfxhbN46rc11aVS4X0uXXq4Qeeb3IBRl
mygPG/nOCdqcMBuNG4IXmC2nvl75qsz1aAgN6ZIKtzJPC+tEc+NSwxo2Az1xRlZA7U5lJEuJawWD
ER1zI2yuCCHDa7w/7Y1HArAj86UwCvEPYdTXv4XhnLQzjJDeWRsB2y4r82OC2Nu7PKyG/yWSFmPj
tOgvc9bMl75E6/qAQ6iuucUSodF1/9fcBoevf8x6YRSZ5HmBMaIWcvESGRaKXqMyW491Uo1eNis2
gkNQyBw7fF+hC/b2q4BQCGArJxARRcSNXi9G3VZaPyB/d0XWGwUGnQj/DzL6Bw4OhH5ZWjnv5qEM
jgj6CZU7ybmyFlKxcwvcXuQCak40BK3QEoZrr39GorMZQ7MPr6lhdefcMGfJW7K47XfGuQ07+bNJ
4wVukdbK+tuXneVE0qjAJtEnyFxWAi7TKPvjYpiRiyia9OH+5906Y8JUhNKyo/Mqr2oWEUppi+5M
3G55JfntVE2nZhl6F6kRZ4d3sTWU4OUBnmF65Pevl7Cwh7CwR+6UxJBiN6Sp54f2gkpfgTjHTvS+
ORaYTJCCwsRFX30uKzGKvCjS8NolUQsZGFCk0coT2DJjr922OZSgB9hkpDRRxM75684uUgAEU2Qi
epvJ0QfEZPTPuTkO73D8cv65/7G2NqHAQ1sCr2NSjn89VBtIWLCbCewtfRgPehVIRyvN8p3I3N4a
RrBjgJISTFATeT2MlodGGYxzcHHifoqPVqzL3dMMKT183xlK/zVu0kzxcmuh+zxUdfc9hrmTnFDU
K1IvKp3S8Hgg5hgMn5N8yuepTY7hQK3YrbtZ/jk1PJ1uFUxlizhQE6eYv3SZfmqILBZ/WGYql21k
hr9jPWkql7cIK5pIi6fEK5vMGvyuleA4LpYRR55KseV3AdGe1MAwpvd4FE2BS4Uom57roGQ7y4hi
dt7oqAU5Y9JY1jm05Vr3higyC57UTDuiuZHXSNv1ZuMP3TQ5B3L+dMCQASzRk6wu9udESaf8ES/f
DrVqZDEPs57gtdhilHXOrCIHH2JVUXJeUlP7ZmY4ArhB0YfBIZ2GfDlZ2Si1B6Urke2s5CqzHwn3
53MYItjpCu2Xd5pUgomeR6n/0thZHlwirWl+kt460UGSq/RJrbsalaUxRzgHOmTXHzow5Og+BTHq
kA2SBqXbym34kYQJ/YkoxHjWbVX83tyiUGbEo9qGulks6eV3av9xsvNQbJwD0ECiaSorBhXQVewS
xLSDVfRvLok+Zg+861j6ZiGQj4Vqc7Rzvm+7G+TCwh2GpxrZDUf8mL8OXdA0pRYWTXx1zDA+0E+Y
XETDFz9f5O6AwoBf5Blagla0N/BtFgFyhgqEqKUZEChXF0uvlr3WWHZ01eU0/ZJgv/B1VMYEMXbV
7i5YC/MWd1Vo7sx34xXGks2gSCNE2aHqvJ6vrUVBX6c6Vd6obJ9tFuWM9PzzqNvLQ+Lo/6OtKZ2a
aaAQX/b1zsW90TOlnEd5GWIQsAJ0QV6P7hiLouddH1+RES0c9LWG6oQ5E3WpvoOD2Db6UF5Rh1Rb
F0GS/Bs4o/59rzkkk2i2pu6kNNopjvrxfP8+3NhyVCpEo8nm/boBUFt5mC9xI4OaKrHS5Okkf0z6
yZ9oiu3s7q3vjrUhly5ZAM/KasPFyK+pS9JEKBHFJpTSpfcyJ/8la2HpJr3jHOgZ73Xmt6bHFawr
MFIEvGn1YEbJnGejDVER5r565AJRLgGiZI+JpOypfm8NhZwoSSTZudBMeP2F0w74GQEW21qh3WrQ
+/GHRhnwxS7m0/2PthHhkA/TSRbypcL/5fVQwejYgFN0HrFkDjS3zJzwcezLoaPtnnSnGGqYvHN6
NoakHSn6kcKckoLx6yFDrFqw3bNDrMaq6IDRgPGJ/lN4dCJE0VJjknYOzMZmEU1emhcQsm5LW2Wi
jVQw0MmOHZUnup8+Fk1WfgOXbXoL16RrjPP8H24mwMmsrCBLQTNd3UwZcHDLnBxyx7juvWZQzWdp
LkiepzbzEF/uvKmq3uzgyFdUTGrVaFghF2+uBjWRMLQHk5huMkqEEkNKkpYXcCCs//AJRTRCjEpO
Cgzu9SdUwrZE6W2RLhrO1C4NjcjTktL2hY7cqYwz6XB/l27EQBTFofQIJDF14NV4QRrkidVN0qVJ
m+qbZRe9Z6fG3kYRf8rrtpNgIlN5p5tGVWx97KR4WBIrtaVL1hbqaZz7wiuXwvbasjHefuzoEMLP
MdmUpPSrEz5Ps9NnDkPpalg+jRKEj1xz/kmS2j5g8Lmn6rR15P4abk0oTcAwm/SHyd0jJ3ajyFBO
s1Z0vhFl6gF02l65fmslAaPxOBoU/621zlinRe1sBZNzmfVldBGmK6/olupeP0jdDlZ3ayjBPobs
LMTw18WpuYLGoSB8eWnnVMylrM56NbGKPWzy+7vwTyNrtUHYIQKARn/3tg7TNpyt1IowhivU4mwi
Nd4DKkjGi03z/mmSA+K6MW2c9ICXdfKz0ftmdEdKzwCV+pkTqWuzvZy7QkPNOyN5Nj/KsbN0n9Dt
1buDjpmM7KFPH9R+Xi6y8R7nNPVkF6nxNdG7cvQMsDkPUVaYH61yMb6ihkrsbppLpr2jKGcFR575
8meVaTmimoPdPQXkQuEPm8BzduF9YO8VTwDLvElVoti3wLDL7igFtuNWOhB5F63/zv7RLkMnH2Cx
ht9iHEtmNzNGWb/YTSGPXhDLwz+pmoz9CSEc4wv1OB4pMhSk8rUI8TpdUsLUHax2BnswW8nvnNI5
naP7H2Mj5qQMwf9E/spDIvbFXzHnYpqJGVcoOkdqaj5kYxr4s4LSumgQkXyQNEuARH5lUHx3zu7G
jqPoCnMIgj1SM+trolUIoGTseDHFMMrjyL/hZ1FLvWc2ppf7k9wqhAkYASEuSpqMJ962v2bZVVIH
zkyTLhIOfueZ3BaKmJTOxNfsQCmbJZfHa/SayNSf9UL7jvZN/eH+j7idL44u4NNpT+g0ZdZNghw7
xN4ogCTmXeV4JjBeL2is5ZPWpcvOU317zwvxHtHkQ1wZstTqWsxzvbBCk1b1SGPoTHQrnbO07n/f
n9DWKDbiTDZDbFRZjAUMT1UQvuPsqDyW86hfULFV9zBfyu2ti9wSyjyAT0wBkF0FOt1Uo0UEzgq0
nt1/UIC4fE+HaTE9ZOSywQNiTQkdZYzumWy2+4y7wHKaY2ix8aKY3yGvxv9LxsYBrCxHn2ZsBM4j
2/nz/cX4g954falRZqXlhAofwe1NfZNyTabaxRhdEbBuryW1mtmV+yj/PUh2eCatQGhQhRr4OBfh
QN6bL5/yJR0PVSJZvjFY8nGwevN5iMzlcv+nbWw8ujVIc9CuocdhrHZD1C/xhDkMQup2O5ywGWzO
RoDHTWEqmf/2oWANAPlVyZcRKnt9zmzJpg2WIavSSb3sy1mP50JRB4dMS3dl5Da2H3B0mBg8I2A5
1w3+grAARBzxaAjp+/tACTV3S8qM6SnQ+vG7if5i5fUkr6FbG0H/DPxlGFzQPt13k7JG99iFSF9M
ejvoQMKo9vjT4qg/KiBeWDDbkGVcZFiX6RiFckdpTyrr1K0Hrf2EhWP81W7yMXI12rznWZ2SzE/C
QBGll3L65hiAcX3Z6Pv3lcBi+5q5IKreSgqqqHk+oVOmhEZlQJ6Ste8dPRjKv1lpNO7AG/J7GsvI
djuE9U0aEnNSeyoGIgHV6DL+WEeLs4ff2dghAlJJhk01mpaQ+Od/XY8SHa+0jdBVye148NRpKQ4q
sO0Pk1buQXfEZlsdE9GExxWBjgPWIKvN2DuZoQUO6d9SJN+UXotOi2R0np1rja/arfzegQ3hY0kv
u3HRzTv78zaHgQ9IwYF2H2I8NDBfT1QBcWD3GYXhRktlP2+czoeGXHuh4+AuDC8EWGO9J82zNWWN
CF9YuCJ8uD4U4WjlqYQ8+HWSE/vQ0H+5dGYrsHT9GLwUQTADSgny4BRVJXWFum+ACN8/l1t3qCAt
iTiZfgM10NcTRypnnJ1ADVC97lL2nZPlF9pAgfN7xrlB+Z9Doal3Bxoflw7UZHzG4YlHcaGNLh2a
Qlffj2lif1GXwvitj+WInKI1ULxfRmkPubC1XDQjgO5TG9qoy9Q6KC6rCS45tjU1yAnwZIhUx8SA
FcUr0+3iWLXg7ixTc67MMJI/K3Gr2ztLtnG9gKVmpwKXAVctr0KGIpbJjNKG8ERzZm9Uzey9XnTV
mykZJEhsRxgDgqm6zsi6NLVa9Nqly1zF8ugbkhO9TCGKoF45l416RF+7+nR/L2w8p2x+C3ISZJrb
qkiYEWOmbRdctBTrT7+RKvPU5sPsHMDpOB9tmvuf74+4cb0AV2X/C/QNtKjV5muVAOh5GwaXhgux
Jqg+dBr1gilL853a2Z967Op6IZZHUQwZU9FsWj1ARloHaTx30mWcTOlJj5zMcklGF9mLq2n6wYZb
MA4AiwQCuSry+ZImSvxjpHZT+FJRNd/R6NdqF7ad8ysw0Y92dclUnox0NN7jDzKNbqvUieItijwh
fJlLcntsBqkwrrNaUTWzWirov5QWPRdPDceJGCCoQgc3g6l5+T/OzqM5buQMw78IVcjhCmCGBJOo
HC4oStpFzt2N8Ov9QKflzBSnZLu8F9vsAdDdX3qDnAsMTc11SYG9VWb/2SkmmqoUSXmDmQql5EGp
QQFBSKX4ybgFqSRz0exPytgYLo190D5rTEqTgH4WBYvQ7OADWYl+j4OZYcS2st3uket7Ee+ZVIGy
9mXZbHFq1OC+lT1s721Sbi3y26CChtu02nhbVC069n47GHmsmaONxxrWijcBdNT6Pak/gB6zW9GK
GP1gcSI8AjwRFdLUJRbYvXw36GJs6J56DE/zWv8s4ZJ8lMg6jaGWa+qxqIc+Q3SGKznaFtCNXRP4
Hy2LggrgtvKeLLBgX3xj6nyAM4hOx0XnDfYxZ2oKzn0rly1ut20ZwmZUDLtwuMzGSPBeVLhlODKF
Q5vmfuznrs991KS1jLGjKWUMG0KvEWTZAggmS1fDOzEzTQ+9qm+/w5TAlwlJ1fLL25v9PMRg/AnF
3Yfphnzqac2uRuH4zP6cRKeZfBCaWXyrUWc+6o1CUXJxliP2BNfyrgsFzm43yq6njoNTfBpjckEx
4zijm6yoi6GSZA82Old2tzrMJAH4h641Zv/Uo4XhGd1Jn09i5uNa30NYqqYrr+D8vL/+MfvV+p90
AhkiPo7mwe6vmixu8SQ8dO5gHhb9qq3ehbcNxhm6Nn0tRsynREvPbThYs2knBjdnBLxfv5NOlzdY
WG7BceOgPAoLdbG3v/GFBwRXShLDJbMPTPYr9j8PCDNPFLJRVqK4Nm9SVx9ipA3gZszXlOYvrERh
DlSAf/GUp/KvhXBRKS+xkJFgt+NBOOUHoef6/SCd/NvbD3UWF/6o6gHUcXYYG/Hh5KFmreiVmQVJ
b2ofNl7rnTFPn4KpQENws7JrQeHSciaDNQICT3g29jVauwOWVOJzikfNYcuFHZFMGFFQplZkN9s1
D86zN7lP1vbKhLwTROSpyCtOIbmT6hsYvdRrPqdKpOCrNHxO+3bTrslPnOUw+2I07JBEIBqdNVpx
CcycGlnBxKmKIr1twRE5Ud2azWEw3UlG2zrgt6dw58i4JfP63SS39opY3KUXTL73hwXpEHhPvudm
Mo7A29RLfMbWj9lqe/WNAm06kNvX7X3PFXols/ij7fMq+vLYpDMWGvtUnGclmc3t3QDsCZK88t3p
djCmeostZmgQg6EpKEBVeIa0RuHAgQtka8WGUOnvqZ3NRHgS8nLuV9nnvshn8A39VE1Q62txred1
ltrxM2nAMNYFIUuv/+T4av5G+NFwgx2AMX4yUW3+x1PWXyuQ76sgfQhVDOgnWffr8xSYsNXw2cD0
tR2WH32zumCsVmb8GQpJn98+u5eeaKeJAemj/XB2mDormNONeUaC2slyICeW90VfmPHbq1w6Qgid
BPBtdpmh0yNEdtc0FCvs6nKuogovnBv6q32YBvRU317q0gGiqAcXAm2FSHqSx7nzhOMiAPZkMlo9
Cz1HWd964vZ7KZv0aw0qIcfuKBtJXdMFBJ/L2GS9UgFcOkAA9VAe22n8PPTrD2hgaoVR1uonK/jA
3ROUtgFksEmVNHJbTU9wJL323Bc+JK00Ti0lgb0rfr9ec0XUnNTcdBNKGj9u22a4tRD9T95+u38g
lycHlQqLPIXLiQvxdKxmj4avlTpmbxkEq36Ku22axwP5RfmxQVBAHEoKWT82pmESWEe5SHjiuVWP
zyiYAqHZCqcbIhxQNOfHiDHSs0wxQgmBiGdZpBubWJ8CZHHyp9TLu2+ic4R2v0mEsaI18LLfyrYb
cmyt3Y7I7QZTpDvYg9mphsmWxL8Cs6vJsOqkn7v0i2i98rcvq+ojVtiWH6Pss/q3po1PUDSPg/qh
eysYk8We51+zsLtr6PYLm34XQAb6sQs60DN4/UX0WfleNWNc5vnjeGPo2XRslaUdO1G1x7c/y1ky
Qz+E0RxRHlVDAuPJUm295qOr4cS9kmtHgEGCcLLzMoYUst04ZkPJhIzY4e1FzxuX+6p0LJl1Mo8/
Q2HQwq16B9nEBIke7Uhd3lIOML/52BmGcVeQSmZRy0zvcVGD826bquZRo6HxTrhVmbgqgEMibNP9
ESDHm1+p5y4cB4e3jl4NNH5+3ck1QOBytrKnF2Bqbvcr1Zzt/Zotw//z3ikn4KiYFMSnyXNpTZ4o
Bj9ItA6NuhKBoC5K69weHzwIDTIptan7NZQVguJvv/sLtxypyB4gKAh28vTrvTWa9diPpUoTgMmM
egIRxNsSpNHqlu1hLjv9Tix1cBBGtnzAqPevUbB8edoPJJdscPtsv+HLu1Yo6wckl45MehEUkVbW
zW09yh41K6N+GINGHiY5m8e+dswrU4pLTw8gj3lMQEoGIfL106+GW9bGUJAB+v74ZZdzeOdYnc6r
91DrM6Y2Hox6Cikg52jx9Kvo6Av3O5aQhLNdFIZfsJ/8/2TxPO/qp22dJvbO3kUub2qfS78ujVjI
zXxeNlNrqRDH4Z9ym3M2XuV9H5zcvgfRMRuIJm/WcisYZP5IU5skpbWL7HmBHd1f2SaXrqAAzvnO
6/8jCvT6h65jhcu1InVti3H4sZilB1igXKnDZyubrwT5C0cOrBvkdqaOew17cuS8bFm0MaMMMEG1
MikVzr/uosvvb+/8C++e+gmAADBdmjWn777NjVrXtI4AVG3uLcpbxud8FeKop7amR2L4a/oXxF7m
YTuiA8Xds+y/ssTYz2MeJHPVpjcTQuLlwWvk2FypDM/lLlgIjKllAt5iNPHHpvM/m2ozkeJISxKX
1hC4ZtTG6vr0IKT1A08trfsYpKv6OZk24rgEAvFi1oWNg0tg03v22qK/K72+UH+/gV79KPP1BsLX
08PpcvAxyxzXI1rx6XsTw+DDoKfblcTtvBOxvwDQCkQy0FAkF6/XGqzWG7te95PFTuXNnIN7KiDn
hl4X9LcNt00E0cIKOTIFzqQLTSrZ1tWVTXzhxHCx2XT5964Ige31j+jLYau0fiLDJ9w+2q4GH23s
0jtUe6+5+V1aamebMaFEh/gszW/lNq5Ow87qbJH9OwklD1iViy+e2316+8xcOJlsXLD6O4GcG/sk
PTAcOmkF2Llkcib70KRZ92Gbcu+KlsyFk8kaOyAS7PJ5e3jzGVw6I1kvUlTbFz0X5e2MX9NzwavO
oiqQ7s+3H+tCGNgpSDvPn1BIS/r1txJlI7xMb/2km4Aph948FD/qxSuXb7nRALmyuyB/2cZaflhq
KLqRQkP12gG5tGt3UiyOPggBoMt38iMQbfamoZ29BOXP+QezufRmxJx4Cn1ltWWYUgLkIWS+dmMg
MY73YAS2u9XH6uTK+TnDY1Bo7K0l4vE+pTq9ftctRftK6k4S5LQ/M+lboeHM1aE0UDlu+lq8X+Wm
RQ5SQlfC8Z94e1IUwJbgzO76JigEnhwaD8sdb84GN/G93tsO9jLZxwGPVD80lWmpB0Qu+zG0EIO4
7QIr/ZQLL/1UBt72tE5Veu0IX0iG8arZEclcIju58fW2SCmx8rpOncRsxgmjI75POEN8iF1kUY5G
P/YHvxm3l7c344UzhkSih5IgwOBzgjQXOiD5oXGTRro/hm1o7+Ei5Fc6MxeuDBSlwTzDicZy6HQG
SllZQ/Dm0USBxX2jLwO64atcf+JX5w6Ht5/o4mKANJi+APDGaOXkPZbZ7rC90o8umy5pkW652w1i
42Ca7b/P1ulAg9NkpL3Pe04+2ag3blq7i5PQxQGd0fTiuOpOdeWEXNynJK2wyQmLiBSeZM2L3lhz
upZOstnLUB18vW1Q/mnq8kM6GKWIhs0oH2TRlVWEI2T+JHugTWG7zDgit3qDIvPfv2Ho3rvfKNPz
s5F24HXTVK8VO9Xs8ntFY6kLZ3h3Vawr35ZXQtulHQp7BXgFgLfz1iK9SnvZ/MlNNMZ7kWCWFOED
XF8piS7tGki3AG4hFhNKTz6ljcuQajtWYYwPWc9y5qiyh/UI+kb+H68PgjrxbMdFIXX5eoMiZdg7
fctS8AGqsA7mJQnKJYjTbDSuLHXp3bE1uUH/gKZPs868GLWthyCa6J7W3CnWA+m4XLNsuxBM0FvZ
m3/MB3BoPG0ZBLRKfPjgHLmiCX4LrLTTKN2EmMPNXZE6NoCm/iZHctE4arYas+6urWLLnmlqvb01
z4M5v2QH9+0ysmTbJ+92ypiY+4XhJB4gqkdVVQpkpXAzhUm01zyYqzCv1Q+XltzhT/tJ2PtLJzvH
BbFaZKSIiQlT7Rbe0q4IA+XqmGEBdrdY8lo393yr0h4Als5H/WPLcBK6aaKrxvILL4FAoOKyGbMj
/STn0I4gCt9+nReXoiGBcNzePD6dLluLboGQdNyk1twG1rSOZxuSpcdhKvUrFNH9Nb0OxjwVMx+y
aY8c9lRIggyMQTOGaonVj95BTxd1XIV6MYrFPlSlR0s091OkswYMGtbyOuhup8OdrU/9t/P7XRc0
9+tTqZeWlgP/8ZIFZyIwENn4Eccs415XKV7AgzHfbNbYybDCeakIrTafn5CtuYZVuPTCuevohgFZ
OS8TFVS50rEzL9EnozmakCsi21rrW8NkXv/2t73QB9vBhXxdYsvOUd1/y38rtw6EMZxvNwF0jYAq
AmDmr7rMV4oWX/tUg2C40Zwm+DiOi5ssS4vdvYSm+bDV+nw/+tZwIwtVfvBktfz79k+zPfP8a7C9
EZBBThDh4dNzbJc+jw7mM0mrLFAvpF+9/X52akOLLM3yhqO9uSiYeYiWmQ+wegRI6VVb13BXWDOO
S46BZx+2zoBcV1GBBnTf973WTv2DU9lO9UzGPxWHoeHPh2pcuiJUXjX8C5bN7/5ZW1dkx8EAwfog
9LY0H4aA6e4np6AiCCXG7v6d2akMuNCqd9v3vA6mNnInG904zQlW7HRcKytfAP0Mc6ysVVo3mmc1
xq3wDWFFQZ+6doS+t0z/9bDZakAcLIixRUyys/JxUvOIRCn09CVWaMYTjuxOvtRuXlZHEPlguPIG
Yboo09AXiVpfNiImv2UmMSGvu77LS1PRuNeCqQ6nsRzu5FrMaVjASVhCZPwRsEMOyXz2i44JyjgN
iM9U1Wo0kWkVE7kn8GgfpNGifo5Op9yoMHOZx/og+X+ORZo/I503yLuqGIz0NksH3TzgYgdue8qC
efpSSasx3dijOe69bPNoZMfWnrz00FsAuw+LX6xYQ4Ch3eqvwDP8/mEpC6O9n0tn7Y5jTUnwc+6a
RY+At7sqahfT7g5FKxGI6pD9HN/rda/V6Ixu649xcFo7hulRfxSo0Gs/8e3unrKusvQYVn3rzMm0
TUYvQulmuv1Yr3jVRINtLQ87Nwo0hRLOT0+aTvpsuBPdbhTuhq+OO6gqRl4Y8JghclBYMKtNPUQp
DdVfdEd0heFVan6B1p//Y1gyIOMyl+WhGSBr3rg92+cDBNzmhRGHN4R066s8RB7G+Lampja9g6y1
GOFo4NL9wJzHenKUu82oRdnlb4l8af8lz+p6vaHfPD+gG9U1zxshIT8UmWOWYamqdQqF4y53mOSo
9DhvnfqCFIwZxKupzR+M1HHudb3SvgQr/0azeF2JwYXXRHLN0+8dZZ0T6mNaqXgW64YiQmC0XhDK
wsu3CJpJ99Iwy80i2+6t55Emh7p3kd9D0HDlGUOrkdYa9daA9VbO/fLZm1vxIiZfmnHQlEwudPA6
8r5Kx8a6qbTCkreFku0/UK36OW4xC//ZBLIawipwRivsKUePm3CLlwLZkB+Nh49t6Oo1ElqZNgef
iynXDeZelSHDTMnlvdZr5IJl2RdTGDgM50I5uIVxtAF2BkdkDvF80SjD4yVNmbHmyjOo8YqmTQQe
5ettZTV9yo+0i8cSx9ffYvaNITaMfvkss9XNYxx6/GcX/bhWxe64WN77xUgbO7KKVDpHpuvQFUa7
zwXVmTT0r9aEsF5S127W3Y8wIlItGl3hrbEFbRpgX+6AtGr7HY842h719TzlQYokxuyQ+UnL0j54
dt949/TbxOdGMOd78deqxtBzkmn+aIyl4X5ZyrW6JVkFTl90+QRSd6iXWdwvVWal7zyzKMbH0um9
LkJhMrhnUi7KQ6YF62Mf6MtPVW70wCAOYDpQGoP9vs8roT9vyDQFXIVow3CT1vYvgxFIFcFXDZY7
y59sdcMgcnpYaAS4YY2TVhZ26L6gIgmUWzwX5QKSMlUDjogbJJEwtQwF8mws268zXo0QHmy5zdDL
6c09y36qnzR03dNblfaVOkg6Shmbrlkd5N+K7kPftQa445U3Njjb8HEaqm7+YuQyrQ8Z18u7TYrS
g+6i6T/c3h/eIagrbOQtJ92A290JWK20pdYQdevNC30hvGcPYTQbvg/KZA9Gj8rGexh84ts2apwP
K/PHx9Flbx9z4gFg0bHyI92FpxOhBj6skWvhvhW3yBquX7G/qtZjZgFnu+82o8AHJluK7muuTcK4
sWGof8zl2npHvq0fPBHsVxnhdqbe9WmXLRGYwHl+7FcPKBqqMJ6IrWLcKqQiUAAM62KdmtAe9LyO
vK5Ww7GuTDc79i3pNCHOkPXBMhHEJyExuqPT4G4WFZkC/aUq0/kl7UUYYSvNGgF4qriQRh6bd8U2
LPTWuvuwgHz5aWiy+MfzRuu5btCOgc7Ylr+LaZx/65XnlnGvsskLZ5gFejzL1f5Ip7wEmWpsOiQZ
9t9XAvLUxIHs1u+BMaQflbtM993Srv8uvrswNa5X+VlRd3NPtIsQIe6Hw9fZ3GpMc2ttG491Y7Sf
PWvqv/epUXykl5xjeFPV/QHlSwNDjEL5P5yKnjEGt21RxS3SPf+6PnOBu1TPVZcYsu3yeFa5/q7z
tWpI0Hcunjbpz25UgShPQ6HwmYsQlMo/I7zdexQl7Oqo1L2mTwTwzzJm7u2uD6Jzna85kKAUcwjp
6SEi3su/s8/EBiUtjKN8yISPIwLIduiMDirDtetkD3bd9lUIqyVHp30VY5yqifvMqbyNVrAQE58M
eOD7hnkLU06RLVuktWXxa+vTzT5QVOAlZAt7+qGyzui/LovffGG2OGtQkTpEeVon56bFWUnzErn2
eeLjNNFxb1jBj1mt/S8bFxv7wFXU6N9XtQzOMR1TA6+GfNXtgxj69sn0mvG7hfoeQX42xaPURvMb
/QSxRY41ySW0FPVL2Jn8vZu+Wws3HqYF2Eso6q337zy40hbcsEmNYTXWBbIQyL4hau527ft5yxaH
1ndTyyid9DQhlfS+uRR7VUSLLf3ktwjZRv46TOMzKaRJfKmLHtZuUAZdvGra9qv1lO6EncRkJR6B
KFA7eu5q3S3C9MsYrv5qHBatXvQbUznj7WQIz4m1rlT5Q21624dRdYN9g4ckexzY0/JlrMFTRlKY
noxyP6hqvshAwV2NQHOBIjmY5ZEv9E8YuW3rrYN6KDV/lm6fRZbzlAG42g9NV8xGZLsz2onLajVa
Dic33dzfrZiG8evbae95KxSsyd4fQ+Zz12c9KV6V4jTYeWUkjdfYSaWVco6FXgFmtFZKoDDT0+x+
QhL6oZSeMVwpwC6UHshEIZBFlglC7bSIhy2u10Q0IwnqYE/SsuIZNnAT9m55TZvkwlKAF+n1opDO
NOy01uNCbmpNcBcjXD3HGXlU5KXpdLuK/q8Vf3ggBPFp6tgG3eXTCraz9KzL58FJ2slyDina6sds
brL3b3+5Cz2AXVCNxq1Jl+psstuJRuqym50EDLG2hRBh+i8Ld9JHK53Ho4t08K+3F7z0BgG2Ur5B
FIdQfVKtKnvsmrkOAGSSVx4MJcyHufVQ8qqra7qiF3blLugOnwPrAlysTvqpi4IoiO2gzdXTGcNh
Q1P6kPZr2t6KVJtuUOPz8TkSc0ts7I38mhPH+avdxxP7jqQzgHbDyZM21VS0WdcBCBWZffT0Ir03
a7C1dqD0GDG99UpPl/L3Qu2JCTLdQJRQAM2dHMOGNH9TvmkiMZhrLz0ChyneDfyK0N1Gq47GUepV
JFqlVOQ2vr6F1TRND0Nq6eCyWlwAD2sG7RYXE8yh+d2l/2JOeCCFJTOOMrQzXQ3xqBNTCRVWhxXR
oAcvqzVu6LPtElVx7VUZhra2Kb7amdKWr3M7mFXU263zTemVzUWlFRXA5q13EW5OSdp0VMVLHNgb
GDXbKHryJoWoDMVAX2iHygxEesdfSbf73t5vejJ7Y4zznslMhQju7L9LwZ2sH6bB84uDpprev1mG
On8ee321f4yGtVgYWZnopJNQGlnU0/BDESYnwGVx3QdaE+oQ1NIbNxtniqPUmD4EwdTt+tK7W9ZT
2RhyuQVqYSLwUbQLY5ah0dxI10UqY7uwENT0S10zbmgjL1WstMxxj0WwGG1MEtRKhFrcobsdFo+U
OzPNsn9SroGQB2yGofzsoTOnhT4aq8U9vOWhP3i93SM6hE041lwW9I/PNiX8u20BYx+VrrBk1Mty
26LMQkE+dCfwDfR8Vv15aXxVPwLndj5uTlB2UR7AWj2oPDOagxFkHXbfCL8DKmc4YN/2qttelmUz
vqQo+xCKm77PHjTDm9qQ+Raxx266Bl2VoinGG3B8w7MMdugWiiRNQJ5kLvv/ECXGg4kVDhxPmt15
uKba5jMFzHrtINRYiMhDMopehXTKKWr7YHqvWX5DZCCOiaMmBt5BVHWr9ant3VpmYRO4swhFJevh
qUmLYfy33Mb2q6sXLuWDY6/+fWH42QMyothGUktVMgK5k94NY4XNa9BqPgqUet1ND81sTs7tqrkU
LlC1my9BWw8uNA7T4RwAAviqZune9f1iBjfTapSQq5tsvRO1M3ZhXzipupmb0thi4fr1N1nA+kOI
UNl5WC+V9VE6ffCdMqf8uASDeZ8xiNQimTtN/dD7oGTDsWu14BaGvHys7RW65VxtXnmLXP6URlPF
oOAo6pLEoQGM3MV4bso+5Kjq6C0Npv9U5WgaAUpu0RKbhqztI1c13Ytt45bHEayDX3bW5DPnZuvt
A8mWzjwyy6CnoEtgbJEJEcZBNbFTH6Te2tWDXiPRAI9xTb/aTbM1qPD7xTdyRK+O3NrZPgW0xf9V
26BvhyGrl0/VtvTyRoNuLpAlt/a/WS5FdaxG5X7INrEzNnRP0AhqnfapV/XQMfh0rN+UAJv2uM6B
/Di3KLuGCoqzfqj9Yqig8ayed5P6sqDd02BNcezAavyj1W6/wnABKBgqq7EaTAWc9QOSd0Mb5fQY
zdDCxqBJgr4db4qpCYJIoMjdRfoaZHpECt+090sBUA3dLb3gY0kB8XgLpNWFuWalh6Lq0yDUNXeo
jlR0FtUdbtJ8VM05WnMumW4Y6XIvTSXLiMHD0sAI7hlpe52YP6li9BlxBub0qRw7z4yBFbhuZDhU
X0yeapybMY36lk2Zbd44Q7bEaal65MeY4uSRyCY9qUZrUYdmHDUZVSvopmQxM9wIDJWWz9Tc7o/G
lPl4JUScT1UQ9YNbT6caKBdR4nXjtDZgmSPMYiXb3kJhFDzFpsqCa/3Z/c+87kizDIAtgh699zMp
GMNrKUqG0k5AxsoynJ1pehe0ZTtynuf2H6bq7bt1ap2bKkdcNAzcsnd3DqmJdKJVfn874TjPAgDP
ImaqI/lHanr6zP6GwbRHDyTB4qh7CFLqU8005R19P+89Lb4SHcVAhr7dVDdvr3wpAQAy9wdxcmEy
J+phMr1pspJpNP33i1wMaoy1OdrSb59mI9WuzMwuPunuAQ1MCxXR09TKzlE3nPvBSvZUL+wC0cX+
YBXHOu1+pEHjfqNEauhVjur49oOe53RIp5PQ7UBzqDanCbhWKkiJlmsmbp1tSGA5Ml7Myqerpa9X
ljpPcViK9hUCaPA2sCt8vYNpbVRl6WRWAtxhi+tmyh4Fl9k7xLnLY2Ux8lSu50ZvP9+FY7NbTZKt
0tcHsr+/+P/MG5S7Tp3cSj0R9jAkgUx/Oat+zb7gwm6BhsLrw4YR96XTOW6v8q5AYF9PFkO4Q+TL
ufmJza54ROs9GA6TXzhXGK0XPhu7BeoO/wFDdIppLVyJAHpmbclacYPqTl4go9QWR6n5zRXEyvmM
bDduBqkRkAfT7D35bFgvmqpzpJHgDbIdttE1f+7SYjdw2uy7EUWGiPpuRHxAUuUjn3rlRrrwbpGJ
clG/QPUBfMXJ8kVe1V7NuCZRqMAdRgWEt3LLlLR0KyM52//HgQCXsqfhfwQ3TvE5TcUkrBH6lihz
1KN+qzpkIAuVOI6qr4DAzsXxAA+wOXfoDS+Ya/315hwdd24d6epJk3acbF3zppddvn4IjTkffwU1
XjkIY1ltH5ZloJURJd8iYIqOxpMUQwXV0dMVNslL0P51cclPo6pEOHAfsZ++BnsQkyvJvZAmLZwP
o2WtPw21lFU8+739qzdonFw5qReuB256cFEIn+FwcjoZHGpYfq5XQcoAbZEofVridbMwZHR6ebeb
H0YS2urbt8P5MaKzuZPI9jrPQSnv9QfognYxnG2zEiftxMGYW2ZKM2OGAFHAv1+KlUAW023Byfj0
hgdH6RZpTUQxWidlujbL+ga1GHc9VBKhgCsv8/za48qD+ka1zsUEL+31g6GrjhGc5pvJpsDT0zt0
HzdhO1euhvNPBooNDCocNIBWgNler1JiyjnUQ6Yja6QXj6NDjluYjfvgrNCJla730WrVxsvb3+zS
o0H4A0OIaRdasyeLoiOZenah6wkGgc39ZA9V0gXymmjcpUfjdIJRpMOyA7teP5oPjca0cY1MIBH5
70xgDgzZxPRcVZn9aRgCPQ3XHKTqlTzg0rJccgB02CEelh6vlxVcPcVWSD0xrF5/rxUlgjW1UxwV
QzA7MiroCWQHpRqurHsBTQMphRfKYUCcjE3zemE2kmkreEwJ7Wtvp8CMTGbr0d++oqgPpmaYRyeN
J1LQY18syIIZomniqp28a3Yu52eSXwI5h/n87kV/Gm80Af/EaAYy0HWrjikN7cTUJ+dgDNM1DNGF
pRAqoUu3Zwbnoa31hCiafTxjD/1TWvjiqTIEiiWtZh7+dtP+CSkuCCzMAwktr18vdLOpmzAySUzm
AkOspQ7zMKdrjCsn8vxwQLrdLWR3UAuXzcm2NZe8LhqMXRJnKbsHsP5tvCpTv3KXXchWSQYgQkJq
A8F6+jT0MlvN6W09cRcCAWwa6DXHZS1L8+iXQ68iR8jy50oHjVHy1FbXDucfOOVJlYK1zt4dNLkH
zvYI5AxbZu5qkNXRhgwn5JJhr1QtNT+Tx7qnol1nPQSSbn5AwIIxOTxR+xcaccG3wO2tX3q1zN9S
bNGx5mHW+iQHWvbRku9y4jPTyx+VNZvqxTQk/aSR8X2oS2C0iYXAwTuLguilyn3ne28W+RBjtK5N
kTd58sfolNu9NVVCQ7sOjkfcr3RsrhzWCykRoN09YO1Cxmf2N07pd1MF2C+xMDag17YgTq5lzH0p
tSN4ZvL27c17ekyghPn7gEDno+/wr/2//08OPTWW2fou5Dyp8pHBGZN6W6v7SGvyPrmy1Olaf/i1
QIMBEIJS59J5vRaCYo1PU3LhHiqZ+E009J5qzVvMp60CSB8F4yLuUVzArEDLivw7IVfrQkcF9juy
Ff9h2cC8hHDJUNcTjMDNqJy7sftW2unqPQ1AgqMRbPLLkmIO/3t06uBBn8WkL6E/5K5L42h2EDRU
jlHFCFk4+bspXxym5mMvu2jZPbairHbTDLq5p3/f1mDDzRAVUXFcah2lVLMfxiXWJreeIm1nX4X4
jUGx1rdxyG7loi9fHc3MQc02Lg8oGt/P4ryc+/Z5nufp6CxCrU922tDImJB6DW7tOSis58HMSsJr
pio0T0hS+4QWX5HddPRH3FtwOivufT5t389vf5HTiMQHIS4YzGZwqz2nSyKxUmucC5kUfu8jAIHa
2o2VprK+V0zf1S1dR/Nb0OVLdo0ZfBaTWHpHpu9UdzImwGKv9wLmKaataa5KLH/MqsjPe1yV8rnL
fuhd5akox0FEu3MFCtOJITTjC6cVhfOm3kDL//VbIHHjqOmMdoC27kfyP0fAkyWoeLrvyTSlKu6Q
VAhLo3R/BTaIBrdv+sj2puzKZf7nAf97zfECGO+AlAMzB9b7FEmLcQCNv76TyQxOTlGiu8E7o6Ev
h+jbjMhZaS90g/M17fTHZskgUgzZINxYK/sJzI6RlddkAs+PJ/wN4gvzLZIi/vn6PeRtURaoV66J
3XbBu0xqZeLrsxVvw1RdueVOQ5kHqwm9JjYAFYF5hu+tYZFS/M4bIyBZ3tqiqe964Hc3b3/YS6ug
HwPMHb0u5MBP+gNNFWypZio92WrZxPlWwT4e62t8kwtb2aKP9cebh5d3Btp3EH2a/Yoru8AQfVca
19EJ9KeDN0gjNqvdqh66TVcM94E2uE9G285XLvHzc8wvoIdG9xC9DCa+r79cN0/gduxVT+Rcp7cg
7orbAULusfBSL6mscY06N9uuJApnFe7+Eem7cIJRP6WcPMl7LIXgXT0jtoitJfgcM/WwqdXgOOdH
2S56ovpqsJlZ0O41zHVCms/Wh3vwdrlA9Y/ZTO5lmgdOEt2UK7/tjJ7/57ehtADJgVhzFtbq/zF3
ZstxI1m2/ZW0fEc25uFaVz0AiIHBeRIlvcAoisQMOADH+PV3QZl9WwzpKlpvXVZWVjJR9AAC8OGc
vdeOPdgdiVzOCq3Qz+tstNdmktt8cRZSaxC1DOUELY7GTditTQs0Qd5SnalDayYBkuu4ClCFgoia
xVilPt6mUt+3kt1GoEiiM30b6FcbGJJzShAlo/1kGJ09+a0ARRP2etPd2Byyp0BFxPGJjOFOwNlu
BhooVPafR97+66lMstaP1u2M38qmrHw1Vsc3Yi1SaqHSyVLfkrQL/AKd/Y0J1f6T2ktxKsjqeMO3
3ip8AxBk+Jp+hIOatohST3bLWWtp0ZVqVc5FmcWkaphL7n2tUOW9kWnct1unbu2HX7+hP5kFKUNT
kwEPQCn2h70zjjK94/1ZzhDvpvXGmXXrLY9hVfhmXjrTKraKrpusz4qgY3KswnUT8VTIiSwHzZRU
y3/9gdaz8/tZ2dAhVlCrXTdEnNXev0mkK0Gsa6R6xoQ9KjRZ5mwAj0U+m2YAkvZlktMb0lB8leFs
Gik7SlUxTpyCfzIRw6NnA87kRZ3+eGmYTKWKo7kdz0TdZkga1HmjKnl0z0ZQnJgifzJzQABlP0Zx
n83ysc3T7KKIzf4ynS30aK4bmdNqLhsRjLFQDxUzf1jmWfH3Tf6Pl+n/xK/1zd/3s/v3f/Lnl1rM
bcqbdvTHf18Pr63s29c/Lp9F9wcTwtdnmdbVf66/5P/9o/e/4t+X6QtSmvpNHv/Uu3/ESP98kvBZ
Pr/7w6aSqZxv+9d2vnvt+kJ+G4DPvP7k//Qv/3j99lseZvH6rz9f6r6S62+L+fB//vNXZ1//9ef6
5PzH97/+n7+7ei75Z5t4FvL4x1+fO/mvPw37L6pIyOOYzzn+fAPwja/r3+jmX8RMmLikOJytaEee
m6puZcI/0v6idcTJ2qC4yYHXYgWg9r3+la79tSKiOfazOFgAgJ0//+tjvfum/vub+6Pqy5uavk73
rz/fTxbsyfgdBPxxgNdcpCnf8ta/2yu5CpIN6sJxMLomOTjGvqxZupvE52hIInm3bdITU4T57o38
Z0TeBaYmStQYO9+/kaJM3KRdHIyzjntuqPWOrnPw3b3/5yK/v6hvFbP/fuv/awxaJSvA1WM7/H4M
Wyd4PSKpLBBhdrZGeOih/RYd0n3qX0/+K1eK1vul9Q8i8E4cio52D9/Gdim8852x62L/cLR2z4Um
irZCFR21L0l3XZB9kdjiXNgEusdKaKpXpV4H5fx24prf21MYl3Wbpww2EIOzBT+65rRHtA21ATKJ
NMI8qncKhec6ds9tA2lDvJkycasX1s61P/965PdTzjowyCgNpRY1Rb7O45stXaWOEQDlQW3WkT8N
beUbjtgUw/BQG8YYOgjNT3zBPzy1DOnhPOUW6xqtz6NniAgit4whSQWdmL900zSgPnSln/TKzaA6
jxwavbuuzE7tcn8yrMeYmGBXFBGtqvePFbSdxqnTLCG8Ic40f9T0L3nUd5toyqEojKHhHczRUV5+
fX9/eGFW8zH59pzqdUxrx19sA5ioyfFDBIVidkbQUzN5mgu3nLa/Hud9peLb98gDhN8cciAkVGP9
nr+bCmxOyi2O74zmaeE3NR4ZHbmniutijk+syu8XxHUoFIyGBQKVrSRz4tGzituO7XejZwFVPRQu
V5POZHMKU/TjfVsHWRthFGnXaeD99eDdLmpNoRGTkh4KwhUJyIgW4Nc37adXQmCSTunZM+BMvh+k
ZN/S9oOBeCEhm1AZQKBOi3g2MvX3ehJ/37OVUPUtpYTj3NFIceZlOu84j0GiBszbgayLgJfvxAX9
7K5RkGSpombICnQ0fTnEu5i6qLMg1pMHx2rvG6TWv75nR76yfy6FtwjvFl8NRez3N43cw16oE9/M
0GltkEc4jYoI3dbQ1veLWoZxNXp5OK/mRUPx8n3rYRHVq16909tB04NJWnJDLmR94oP95Np5yVYD
NfMKgfNHnwvNe7eoagPIbSEtgHJPNG7L2o3ufn39P3lmsPDzXJL0QcNOPZpGSkWDORq7CCIs2Ldx
AgUd+Vd7CmH+4yroWiywIEeoMq+YnKNxpCo02aUgxoD0fmlBkK7s5AcV3ni4kpw3ulq/YtW2P1mE
yvlJbactpde+O6SWml9QnUj3ZoZ3vTGhxju98SbJRPPHwkhgF/bq11/flfXmvluz+bQ6whGPd2kl
FR89eLYTmwXmdu7KfF9MX53oqgj029l4/PUwR6fcbw+fsTK9gCjQpea1ff/wad4yePkaqoud6tCL
YdxSnZmu3BoJPomj3dAELdV/x6dWO9q+AVK7z3W62Uoc72Ylr+2NWpzibf24srA1BPq0bvrokh2v
LKXodHXuO9ZQJQ7cdo5vJkyNudz3IBHKUdkDI1ZOLKI/eQzpBQKtg4PAqv3DJIxriVVFy7G6ORus
noWfpNWB3uoJ2fjxWwVamzWaKZKVU4MZePTFZppCZb7kixVzrFwjcI1C8FndiVGOV6/jUdZP8d3q
Res/MsqKUm1eN3qYQGcNinqxz/XBaDZF2f5ekhqFrqOrWu/ud+MlKFkJT+CqrPbS1M6X5oP2u/PE
tyEodFHMZbdPIej9EHat9q30GMIrLuxq8Yki8GuzPLEWHx3Zv12JycmY94G6D8y1o2lCz/M+zyoE
yxyWx4vOUOxdEYnp0+Akw5Wqtsgc8Ext06Xxp3K66TRmrQWdzin02/EEwOVSu8aTv74H5IEfXe5E
xnDV4WYL4i7ZDRXRDy7mMj9RrY3U1WGDEeTEM/NtQv9+zvl7SAQpawtDx1Tx/g671khfusLFZjr9
tMMdE90i2kBoi5OLIJwhu486zwrnHN5+Y+DxMxSdrLzkJtdiEagZBm9olM4twvjmQTbRiUL28Rv6
7ePBHMJyzrwAle39xyNOhrORCVjUjMbuBaFtvoWTwFIYRdOp5MlTY63v13fPc+MaNa5RpsW5SYNZ
Nb7as7fFsHbiktYv8Yc7/t0lHd1x1SYiZFzYuY+x514gscUjHAUjGUOzl97NeoKdCCszXtJTQPCf
TEM0xNaTM3s19u5HIy9pLi3FaHnMbQItp9bOz5ELnprsfnybvrVfVFAFgFqpoh7dRxZHDLCpzram
pKqYluV+5tjnW1D8LGFv2yx+rMd470XVgeT1XeEl2xML3PFBkK07sxOcL/CFaC6+xf5+903GStmC
QzHbYIrjr440rwqjuFdrrAd9mVxrrXxQMeB2qeHrYCR/PfgPT9HR2EdPrKwHT81xgAWt8TIOha8D
6Z/cU0EUmn78FB0Nc3STNTCozUgZIWjGeeM4/d5R0mdJicW3dXGwy3iTD/NZU/RnhqOYaKGrBHLr
sPv1xa5PzLtnef0UhLXR8uDwTQ///SuTO02nph1ftcyzmyYZDinJIIqW3RtFtIlWNf/vj7fOA8g/
mRkw2rwfz4WVnBuT1QYJplqmjB3IhdDmmbKt7YSy7Nej/fQmAz3j6oCRoR9Yn7PvniOSCoaui/ku
m9Hb0847JNZw23npoTKbWy3zLimYCx9174VII90Xs6v7c3tqjj7eGa1PswOphf9dFb7HO6M8dcYe
o2cTAF8z+wfZ6cxRi9I511g5zfZDZfSjuIcsXjc0dQdh3f36NvwwbXAQJs6LCYNyDjf1aPdSdZMC
p4ZNYb6MF9xljIF28psVlPWwzQJE1CAFjRWa9P5O18g2ax0VTyCm4pNl9UEskhtXene2Cis4mk9s
/H56Sd8Nt75d332xYAYMrM1AaDIFo8CSN4dp6O9/fdvWN/Do3Xh3SUe3bXIJGsEH3K4rKyb9sQ1x
n22GiLeROeHEBa1RWsfjcTAm15b5ljrUKql5f02RpbhJUSaK39oNzoRu1rUQHazSvvUQhgqfvA+X
3HubsvsGo1N9j8KHZoO0ewuwwIJdjRTrLiORw3Uzce3GUZ88JbFrFVdpBvXgIOYho0Mrwe/e64sz
XRWjpnycK9U5NxZ1yT93XROBYoO3fD3WnCb8FCM3Dp0so96uIdDf04hob1xnLsVr5ab6dUR3Kn/0
tCXWmDb65WKcvDsnIxGpcxTnETFkeTvqyehepHo3unt7GOBg4qF1kn1Hi/C2VWsj0LTOjjCeDdMH
FRkMe5LFna9NtSzPJnDiG7XRo7eUlfVjjE3oUq815yrDBeQruSTRMs/fLKtbcL3n5Df6YtC0OYiT
JW5C8g5xUZB/km/mIo7t3axzRgwqNvTNLqoMjkgkUj4XudtiwtL0Q0W5edwMlopTP+qS4aMqPB3F
T1RdAPCOXd9yxdIeBolEIpfZttBlcj5aEWYiLR+wsJsdB9DWfqI7shDJNmvqhUoswi00VCOcs+Xe
zmt51VDqPhuXpNPDvHW3XZ9soyarojOtI+00AjmGMLRK5B5+QD1+6axiLgPZ1+N26E0ZAm1xrlsM
kTcyykW/Ka2SaHi+0lCblaW/J95ef7Tk1I3UpFIBHQItanmG1Hc513IB4aPRS25cuZE1BnlfwbcC
VkBNbsZyPowmvLWl6v3GVZtdKXJsznXRvbWqNDbz0F5qXawHkAXDBJLATTkJeoMuBYCpmN4w1LDF
T3K41mpSKZHflDthzQddxeq9FKb9FWh+kgU2VsM8I4GGJEp74yyO6ALdjI2rptTzG81R1Fu+L3k9
pamqXXrN8sVSVwcgX1qMLKXgPpuVXcPVIM/bq96MYZrZzro3GOTpLSsyiDMSQ0bCsIOqUc2nvFu+
OEZqf8oKo7rQulFsomr9gBh8zobaFmdE1CxaYMfKmS70N2GYrRXkY0JGTZ5uRDz5PeQQpcgfsymG
7yXqMxfUCyVb8y5KXr25c9d26ax8JGH4eq75jpmZNL+ZjYcVqxSMyywOjiB+lB9S9qUzj4d2XfGV
JXLPBT9qQfbRr8nmIMMSMVuw9Em9oW+tbTNtuEa7oAcdMrT9WHK4L8bzYsKrWqgPhdEMHZpt2gVW
vNa9BjqExpR+rjp2L51V9gECpBdDbbNNkxbiEqXbcmDvlF+DezC+jlOvLoFhJ+Yhaj8vRXZOZU4b
A09WKNgcCBNjVF4XcnksrY8i2oy9Nj6CnlWrW92FJLFxx77aVkXa75PO0ytezCq/H0G/u76qNfp9
r76Zi16EqtuHduKFbpF8WnT9OVZ4zHDgt6R2dCgh9Vw+5NS2zrusKx67yExDDGn2hiJ5kh8gwQQN
uny/VxqsB6CculTBPdnAhC3BCjibGPeVmmuXLea2uJBoZsfCjz2LKIj0vCusQ5XE23EGfC87XqDc
3CSuPZUbRK8r80VfhsDQ6jJwZf0hHgoR2vCbfW2WKOSzdpOWXclR1uXfj8vOTJK9iaiiAuIMrMg3
Ve+z1evbmdxAyQpRLAhpzSogtuhpcgAHZinDZSH9f/m1L+Ou5pSCyd/eSFNs7KnfI6XLjAk2KKxB
HH3dALolmPyhrke5H4RtPDWjNpEg0H1kHgs9u1AHSGHxgdNuyzFzgRohAzMVwheF80GKabjKbKaF
2LYyH3wuWDyNKtsXTR0xzNn6tcJzcTBbc7lUc8NutmmGENF30Zlth7jvXrqseXFj63ZRi2IPYSou
fRmVzbUwZbQZlAwnhl2590bMN41qIbnOAJnWvjsuy7Zvo+ZuyuXC922Iwq9nXb3RNYCN5mzmX5bF
gZEOk4Yok8wv48H+oFZxsV+M5NKsoguZKB8qy/yY1UMgIGP7sQupxqimjdMZ+3hemhsrH5o7sn0N
3/MmptdKGdMgbqaG5ynuPdTUjdaWh3aezNvSo0KI1n+183qN6c8YVMOliJ5kVesBzsIMh3fVjBMZ
9lG184Z4F0283tGi9G9mKXp1k83pnDwA9ZlvDBSdO4WosIvYBui2WzqQNtB+EiUkxdgNsBqCYTL1
A69cfOG6tRK2Lc08As5lkk3+KN3SXzTtpeunJ3WYbEHipWFu+mGMXjxnJhkrmtRlt1jWDYnFgiN7
iRkiF1epsapch4488SnkwBC6+XxwTcsHO7+RYP51NMbBMCcBAJppnwKik75HHC/1v96tIbyY6lNW
VLV5UIuqNe+62DBeW61hjyPGHm8uZLrWvjTU5JIaCVEc3WZxxgACUtRcpcNV2lHTE6hOsiKpIQGZ
bReMFF50P7Obu3aGflrA/YK7RDgu742bfYTlMRcHlI0zmBZcjuwAIKe0szcVvNC8olbU6ADpLHKD
jPaDN+XWAbKwgbO10jE4VVXhnSM4W4KGEoXPw6xiTunUfM0VxglpmzbB3cs+GePlwR36mgsUjXxc
MGlTdGoZLehcu9p4sbPso7gnlXjUXmLVqF66ehm6oNbER2aqZ6rQgqo5oJLQm7z5NgYztV/sskEV
OsDi6SJ1SsHIzcaVYhRl7UPxn1umGCJtwpaUbX9CLiv8WSOyzp+U+nJyZjWsLSN7RMZRr8bdbMLg
2zsIoMpxlb5bbbrXG6fvgjb24qtsadzPDWTz3eRZC9bT2JriUO9c4nNGDep4OKReQ/KQVT9hKMHQ
bH/sHGGHBsJVAsWH6ULqypklmvvJ1erPqWNJAmKXZits3NrcvXHcyHQcr0q7nG8SmJF+qnpPRiab
S+Eo+6mqxySccCXvHJHr+P/n+Fqb6hpPKzO1AoXIx3xaLjiDFrGF1PrYWRntjmYUajg3XnYpS6y0
GcbijzGKQuDZhHitCIC9kFWS+bq1fDLn+aqaOjfb2zFxxi76XiPG3etyQrmRoysvonzKXkoC9EK1
wmVMzWi6jcxo5wz1uWbJ5q5OYrz/nNZDmZj5vuyT5KJyxzOZIGOm1hhvlqX81GYIGquiTTZNfltG
LrbxCpNp5DyVCmKZuDK2iyU6SoMk4UUt1UnFRIv1MV64K+dFN+Q7XMpWwJwWXXW56ezNZbj2yuTe
zbFgl3PP/hD1lgp+0y7vDI09Lp4xMfo1e2DFhyBzh4G88BVbUQ8mCZDnrp50H4t5uosL7daIpidl
NnajU8h4D07Ijwq5sYwKYJ+oYvs5Hxdj2ESYoko/V7XsxoAUxPx71i7mcJPKuov8zFJwKedu1X4Z
k6p5kpHb3gk2vtdNVxEp0C3ioV/E+Qz0oA3rUdylqTeEupQ7I5dOWNcif1sSdddH7fRRCOAlvpNS
rW0K80NiZVNIYtqzA0wJE/h0kehTLDYefvdD6/SXKY70nQY7ZldXurpN8vSDYdR12OaIHMdJyf1o
wPeNFPAc17p1HWNh31lW3vvmwHa8m9OrWFUvZKtv4KyysDndeN8saN0zZO0AB4UTZnX6bLdJYA/C
eWsdm2qBFPF12bsHO803wrW3nE4DnIobs6+VHfwGZ1M0Rn0xaka1H2pv2BIm2O3Bjlasw6RkAjxE
zzoyDYSKWNb3MagT+2aegITlenPpFHZBLwdpuG8RQr3zcg64oyhYuHV6v8O5YQ3oC6cWHsSE9LvQ
5Bs+CCq+6tw2HTQntdyRUjDHgcOh5IW86wi5/6gHZpOMn9uInRBcpC+2Pg2QvKBhoJm887z6c9XM
yWZQ46W8aNp29JlDZrTeEaiNttf6ywa+xEqlmK69topDPGtTvc081H52r8L0S3M1pkNGwdD3omTY
CM3eNiZ9INgQTeBMbdsE0xJVbzqZWWftJLzNAF7CZNmEO7HJDGbV0mupTEE12yAYJYtnAbFGgNGX
aqbjKaP0Kfeiwc9GdlRz2jCJ58kgtsSMmHvdgZNMJ4OzXp1PHyrTI5WxVq6g4LzVet/ewqWoCuzz
XnGdpiyTe4BRrFhpP7IP1SR1mNAemzoOeXGq52X0vObAsRk00LDAJbwgYWDGxF8RTFDucyv17rxo
1WhwxsRC38M5LoI0kmW+98a+BUXmNFXj+B5rprzMYdPTp4omIJOeyPlss+bl9l1L+cbY0nIZtDCd
Ve+M135OzienassbrFtVFChJ1Y37wSxd8HaZVMLEsbVND8JtfiJUB3ZzbI18ABIRsMHFdGCFxGCd
y8or/dhWAUjodTmkO9UE2LPTEiBqvtE74rmxoxWImecV2yNLLR7nbnCKzTjN8yMF/tzYNWL2XmM9
H2Q4mI64GDIkmE5XyHvPjvtPK9yx2sTLnEwXIhvGAz+pKZ/H2I3LXZa07oekXIY5mOtiMr6kqfBu
OHasYBaRGcY1GxJn/JD0erWJ4tTT/ShVZvcDfJIquk7E0Ll+LCYnBcvU2fFVbcyqFTI9CaakUvgs
SfJC1Im2n9rxbqzq5UypGotraRHd5VOQWIi7fFFy0PJpfrfGocyrxnuqq6Hvz9E/FchbheHt8tzy
din7MbmfllSGVHgqXxdWnG9YvEkVJH3tCpbreEkT/nkEwVEpmgwj4DGdrylI43xmtvwFvmj7mGJs
vRBEYnLkIsd77HpIHFYtzekxHeBfDzsRPSjePTzBQ2rXHMQzZhXiAOwI5ui4ZeHDbX1VJ6jJzNc0
bu7bbGtEB4isOuj8Oj6wmg5hbHKKVXeaemvlHIvJ+i0miA2GU+6TJbQsKIXjCivttDBK9JYlGLJH
p6fuBRkEbrOtpLYZXGOp4NHhPwH/Y6TWRqjzudE+mc7nefGCpdXSbWTMcD9TCD23bavb0T4rg5Hk
Qegu1pVMrPpWVFboLDcMWH8cdU1sxyH7nGds9+NF46h1uURPrRsqNhaC6XxlLuIGsSjRZS1QwMz8
QsFDCSCumalftdWF6NKLhDjYS7JwFFJPhMJdskfQg1rUEi00YdbLU3U3TIv62tE26P3UWiInMHBR
PBSrWQY/ljfTkRrac3I9jDvCFZsPo948inPXsMlj6uuC1VLw20H8ZZy3FWleADYThRrUVRfGpQrc
R7uymyyumM5tT9mKaISBW6h5dJ3a9uzrKd4kTuyZ37PZS5QvOkHWNkA+3wb/pjLJVkvvZwBR5rzy
paZtxqEivHbGWJQOaaCO7A65Q45RaBhssHigvm6KTdrapUJfLfWY4GLgMgHBabczuHpitdo6kZel
pRwSXf+MiHt6cWJiT2pdAZYXj4aL+LySHG6cyn6ucoWiC/x1pNUU5KsLN09lu1WmItnovHPh4EF8
rtVi7q5iIo8p6GB8CSCC8oHZuBWbvnHMB5Cq53kfkyXvVOLTlKMLbgHy+KnZT+OmjnnirzACzX7T
Jw8NKjOxGR3ztTONXel0T7LhFLYvS5k4lKwSCLb0K1cDgOFXrM0bELnVA3vS+E56YmsVthlvooRY
A12jBLWM5Dm5c9dBNVTixvWNphymB7i8JgDfrgkA7URjiDZ9o8byYbJB9HwBGxpdZLnrUAFJLQTq
RC3rCzZf0y875ruKWOAqUs56S7nM807b1kl7GOvhasBdQ+XNO/SKEFc9mL+qVrVw7t0Ot5RcBhGT
B2xpIErr0Uh6Hhwrv8B4schQwlOlKlpZlxikgOOxbXjWojGbgpmd9sGpSp16Qo7kjmLCpATJUEzX
Q5UzK7rpwjnMqd+KIimy28pdVBJ+aAwFGpTd1FcL5anOs+RiAp9TXeeVSqi6B7T/rHebVo/8Vu8b
BW5z2y+HwerUCwONFUCxqAahPLUJTxn0izAf2OBuc6oXte8tefWQ5N5IQoudPNUwtKqLLtFrcp3z
FQUW23o+Xs/REGc78oic+aCJ+IHt06xsPGVcpG9Ok/mm5nM5brqc8+Gg6FnYUzA98ypdvkSmPT50
LPpfC7XNld3gKuUt4SCSjekQaWGONYLTQ2dO61RTopolkYRySbHzrDl+yUepnntaFu+jZSCkKspl
vUJSkcKcYS7WNvPqsXe3WedMTbWleC1K605IJ4kmNk2Lx3oH+VBwGv00pobJyUshjERwguoc5ngM
jzEyIG2bRAu/gsZtrij9brEj2tqJEBQGAE4kN+yhzEeK4jdGt1T7vDSM8xm7Ls4FDkZabygha+iY
HWJZFA+AE52KuoRWd0GpktvA+QzmyEZvZsrwexx0YoxWWqK+NMrzCHwyUFQzKkp/mOB+AhlrilPs
teO2Ao/fN0kTcZAmwinnqCelYfNOknpsgw6KJrxnyutlYHsP0XSi7XPcdloHoqtnayQWwAY8TlHW
p0Z65kD/grYCUK1MF0GpZU95Yj9xaB1DulESBZFZn2hlHPdmvo1rIRinT43D6TjdOEERHisFcreh
LIudipXuqpxrcUL4cNy5XEeBdQhrwHEwiRzfxlgqMkkKbmNi2oFRAQov9Wa7OO62KvGuyUH9vUgC
0HzriGvz0sH4gcbuqMUlE8A19UgzsSqvlfnc60xgt6fMHj97OuiMevAZaKPpP/BjzLJCUrdqBdMz
ys6cujYezhOHNe33ulvr1Xj0RWmMmhb/d/0Wv+ugiYK0Mn1VYhC3Ajk52mVV3l7lfdXcpVF2oqf+
k6uyUCzQBAVzsrrf3w+WEXevu4VksIHTIVsP9tld3Qa8vadavsddNK7LorG8ZksiYUca9n4o1cnm
GI05T99H77qKtnb7GJUbweJQtdTL061rndlEQf723WSS4xLROmELOL7AtPViwKWci4ouqcKka9Sn
KdJH3NFFHUZ1ppy4oT95x1BE4nawLQ4VaH/eX2VCkRaXOI+JR9Yj5Vq183tT2/z6on4+iA1DCamh
Dnji/SDYyDiGQ6IPHI1SBPwXKzQS85Tt9ifPBl5TtB6o+OAVHNs3elqs3Whw6yr3uhzuqvGrmdy1
xYdfX8u3F+f7bi7PBcMwC2JHWVGfR91V1SbEWmRTAz2UVlmWf+jS8ZnVD+FOcTCy7AZVzxbiNel+
feQ7rbvPM/tCh6tL6elRr7jNSgfj2au9G2fsfv/54UVEMUr/HICKezS3JLLsmp5dA/UnrdwT40Iq
wiyqs9ZTtcBAaLT/9e1Yv7r3dwN3HVJNh4cVEbN1vAiNjlHrgrfE7bKdF89B4bpXWQvwvp/38MK3
c9J+kXnx8dfD/vhdA4hBzrv6HXjjj/k3Kat/kzstL74od6wc4SSTwOrsu0i6Jx7enw5lkkFp8lZ6
eA/eP7xT1eQwzHisSsrCOV0hBCdayzH7xDq0vmnv7yQLAtJQFjoPgts30Op382hFu8vrBPOo0WQh
bVpiRgX95WVDMGU4Qyhnh3xqjjOOx2TjQPz4KtqBycBE8P7aoH4breKwsveYgP150nYygYjKEYhW
ufrYafkn8B/7mL5Go3JezanaGfIuy+hl/voL/eHqibOB34IjbKVa/LCKDIrWzfkq+7BSrta4rUc1
oFXoGy3HtGJfnXLN/PDcruPhnwWuRi2G/cX7K7foc6ltrdM12BQ38nzxmxC535P8TVkUcCR2KUQC
oTwH/eMcvY6VTQGBdAvULA5psfg8HNjN852wlAc2oWng6kP46xv5w3bmaET9/YV5FYhTnSYeTM2v
bYGtoFDon9CEUOQ2K0+ukut9+u6pRT+IO5wFC5uXu87vR08QWqVGxi4rMG7/g2ZHVwaMe8EZlfJI
He/1xdvCY90mkCi/Xec/7sabv8c4MlYe/fHfD3XJf48Nk+9MlrvXenUldsc/9L/QVWkys/z/XZXh
a1m/tPhIX/64exX9l4L/U7/9IZPXPyhdxPX3hsv1N/1juNT+Yj6xKYbQXv6GJvnzj78Nl5r+l4bg
HWyjge2R745H8x/DpfXXKsGyyJm3KDrSWudL/cdwiR3jLyibQPvJ/tU0FZnR7zgukda/fxFXjxWI
lpVixH9YPrSj6RUlyaAok5f46TyNUcgSwhzb9eks6rdaRc8CTEQUlV8bZdH4swfDMlRbXf9EDwp0
g2aPVLvLwsukD+Qwj8KotZOzQXqk75ReWRAwUC5LukNG6NyY1F2e7b6P7xMOheqGCU1xNmM09Yuf
tUWSAtXBR+UPQKzOaCtkTpC6NgV48jVrajw1ixIt8DG9MGOaXP7g9bje+3nSnxQT1BbU3QK1gRPX
8aY2VMHGPopRn6IpWZQtipo2AWMwSGoFSQnXP7YX+yXhYPuJmy7d8zq3c8WnbVZ8jVonl1sa9sll
T78fB05uFwnHe6c91Ea2CLqe9gJf2x3reVMRcj/Aemmix9RIqxdEYUu/Hyw3JQ6F4CLNVztZPHT1
CAFUMdPepYSpVJ97gm7scOo0fadKXS5g+0W1bSfpgPS35Hiv0OmffYn0njAWZ2yeGsOjPUwtqlE5
cGPB9DVpVPFGRtrIpqax5nlHbJ2KYUVOAunP6I0f4dPB5jLzjPaEu6TFZ9cEIRUOess4TjGYbzTf
lutSX0tqIjdjMM7KYu5l6ok3B0mQukpnhumsEYtS7ZVITZct0GpIBrhvKL2YpllPfiZbS9+mWIi4
I3rW36tTpQpWbEV9EFlu0cFEikFtXLofrCFBBKvXmfGhjrruJWd+k77qTOo5abLZq9HGw4fBmMAn
ZC2VBJ8TpH6b1Kb51emHhghycuyQnABSIfrVGqgc98IgzWoZMLb72NNcm+YmavjbREZN16IyMpXo
rBzpseDMSMeUBkJXkNID/cDxCGdpVBdVoKtuYaYJ8MDUAz835ANeqUgvlminiSqp9ghNIdYUkczQ
/MQQotJBnSmrujH5F7w5S0wsOVtPx890FKv/l7oza24bybb1L0IHhgSQeAUBkpI1WKNlvSAsW8YM
ZGJKAL/+fKw+90Z1nT7d0XGf7kM5KuwqiwSTmTv3/tZaFwuKcmji7DIifcjGUK84UuM4Zd8g9QE0
OKy69bM7/B80IIYt+FVGeitfuyEamGIsfm2uAresBXPJLNr8980VvM9I0EdO+5rF+GWvomi5sYsy
268yAi7to3I1TRdH6blO6cj34UFTR/XXSloMybEm9ySosBWOCaGgtX2LLbPvvnmdEPnT7nV097Jg
FsxhcHIzCUbXjf2yEBa0H5bOLbL3xo3K9pUII9fc2cWGqHgmAsJ/Y9YZNV86s9Y7GO6sVfSBPlVV
j03YLcVxpQwWj3ZLT+NQGJXpk72uDLCVmsMFcgpIIFlr8CweWGRZ7AREo3ipGXHlehLIHljWQIx7
3FXZcI+lTMmPcXDZKeNs8vzvDQ20PJ1b7YxJN5bBB44YijAwOvLB97wpC9iGyjSvxnIDc7AwhSpj
gsnwiR7aTd5sAT1dLLF9+0BggTNdoQKZPsVSt/LWhDW977zFXfDA/H9FPmTZ0iG+A4TmyAjQm39s
hdifsqrkNsK+W5XJ2kSqvHV0K7I0WHQ7PtpdUOPr3UvxEMJm1kdClZaHYHXdhs+9YFOin0oIajb5
5qbMAmN+50jIj2628G0um6ozcenxkdKoNCT8QZu6T5xPVfvkV2VJftzgroe623PKf5sxMhEg+YKF
ykQz/8hdwn+ox238uZdyfhN1oX6WYWXPR0NQ3Eed4w7G4MRgzhRPVVms37XrjTiLr0iYz3jSu1Qy
kccgcw5KXgnNudBKB1M240PUlTDYuLPUNlevbsoO01bysKzZNvqYZxj/8R3U2z1rYBSncsZEBX5R
tLcFBvglk4xix6A8d8OOlJ6mv5+4d9T1JWsr2n67qsCsuZqlXAkPylZ5WGTTNnQf8JcCo7Gba66F
mmFqBFpwV3dT/RK4cDEpA1023Sizg69NHYR93DE3Kw+k5HlYchVl+Tbpxfve4A/CnwWO+i6CKvBT
s/09NqoZQZPsgjA+UvwaGNc2WPkA3U4wdNiZ/DZ8nV8dHc0b2RbFYMWzW5rvXDTDJ2tCx4wCrHK2
W9q89V2Jrud3P5Z+GHcSxqXPp9GctMPCOwceI/04k0VOvBEytecsD7s5KXGRHuKBMyeCdXLW8IB3
HWOWzlv6k6fnaIpDxiFQmM3YECBQTeV2FH6OL3IGbsHIG5skTNQz1SwpAtemSRe80h6Ad7fvQAVu
lRZ15TcJ5tEei0tYdn4tvawI4qEdlSZvYPXHQ1HM4Qvxy9yK6FpDRniWx6WPleude2sEI9qZyTId
AoJv06LaJn61evumVfZETngVkSdEGuUYHCYXN+BzbTCtSUpl47zS7sYiuWYZA6IKhgY5AXYKYTJV
Sj67fc3nN5stemwE6QtxU5XVR8PJzBxwr9jO2mzvv46uw5BlqxzvZVG7J3FKbQiuU5X9Xml/HBOp
MIakh+y7H1Q0vnU04bR+bzrTflwsfQtOZNfwiD0dXZaxZz3je1S8waRHvxp69gybKA8Cel05L8LX
W08zNmptjs1CXlUgDd2hboT2b2wc2+yY8X69xCEyI8oGmBPWPZq1eET+2KVt6Vj+k+Q7Y4BiMLKP
8V/hojmuemxvwqbL8ZtrHeuzzkfGmWoylUAya6mrPZeAfb1wcvhw40RvC4kP9zOkFbQj+SPs7lE/
3LvMr+Sh4rguU3et5q9ZmOnptCoP+oe5rV8T2ph3UeqWF2u6OmdvGqY+06lX9LMX14Qm6GReOrtM
hfL4z7Nyl8Qb9vRc4lIr6pR6XYvsmNdFc2OwSFDnsZ4p0EzAgz7tOVjC3c7w+fsykCB28pdl/+0N
6A9iMZZyTX3NDfNmvKRvXdbefhMMnvrlr6X1jazC/Dnfcjzi5WSiD9X1xCmyR26frR0SwLGzML+D
9UUtWYKWdzPgfbBAxENAxvxmeV7Wcf/hAcr5sYtZwXQYMtSEh13aFYOEzVavsxPy+Wx4BN01y6zm
Q7mymRwMRn4zYVpD9cWj8+7C2ers2vYX7aUaVPuho5z9ZfJWOcjyxvZpHBr9HuFx/CufVuApewnJ
yFwXr3zXJgenIEWje5mLbvvE0EZ9rQxAw4FWX/Q8hFF9rY2Zf1C+Znx+jhl+cioPD70KmLYsoLCQ
GcSsvpZ+6fx2h21/inq9n43V9rxibbnvi221j7PlYLXv9GRNwMpyeRHjBBIgyLj8wCE5/7aRpwD2
k5NnsM5j9wH8PjSHud6im8kLqK+YDaJYpbqU31tWCrgbTQkwmopEP1jSqcXMo9kHMDeXsINoV/LG
oB/AxSqnG5dEvWXaA51G9RFoTa9xqxU450SCynNureaMBA0AqMtX+XUgwGeO6XwC2Ih9j562Dq/a
Qzju2xUAB+kZlazNN/Y02+LoaZgedmzc+cHavZCCyRuXPq0EUR2puqwWAAlZxMQpNnVKclgAKS0H
3xwHjHI+lTsO78KqLqGnBmF1Cgjek2vjTta3bG3Nz6AP7OeKHUMdAHEYYJUU+S9bVQ/gYHs198do
CvbzvmcexULTRznxe6NFaPS04sLs+xP5pbUqShVnGU2Ns0IsGcUuVhU5Y9Sh7tIOfUN0nqrBo2DW
4B7xjgfjchiqOmCv74XC6WITkKTUx9ZzNmaTOTiWUNf8L9mrJokO/Rp1lpWAUG6M2mqZe2nODFjc
rk0GOzPgJ+nH2moM5WWwBN/w4xppWvmLKmO5ULEflgnLxQtadsE82qr/XNcliNIM/zI7ceUgKFm3
iJPFCrzqx8QqIU/LWzl8FFOY99Uy3ACXQo0Bu0M7+mhiw0kelM0PTUuzem98zuqrU5f+90ECAR7m
eTB3lhU1b9nkzm4c7hH9wUnIAoaFqfMx3K1i/8Ldsm8TbmBip9Gemc/drlC5XoyMUGqPdDiOfF3m
c4ZfM7FYbmPA6jufkaOb28AiA1c9cg9WwQVSZf5GYk8DGxY3GnvLo1jRQpBNq7lYkl44soyID1Bn
JC1QaL0/gdUGdQfgJ2b2miMaDdAFt8xXPpoit4qk8Z1WkRKzEnzpOBOz0Ups+IcF08qtI98Aj6Sw
tMsQdZ+HO8ufRo2acmxvGfdgfFwxyOgPDKezPm59tjJ6ixsGZM2ygoLMHZjQhStrxrQm7xbUqAnK
4KnxKryCPCvnShoycM/PPYnPUGpZMJET3uMPe2r3OoNOJXFKJcSmBKSFykZ2ZBjVXBEqBl0GA1G/
oRbfs2hO8BOED/C9tetOFDPjs4WKpb7OiJhuYq9RYGaidkBQG6XYZYmm8e+inQDvpMuN9bi2lLan
cZhRH23BXEe3xGxt68HJJW+thu76VQ0WPr46vNyHCeRT2RGGCfqu8Mkev64zByeHRkzLi27q2Tph
RRRdnKlH1712EbLnL3akJztVZc2YGbVUQwELtjjEmBmVY8L3pYhi0nulTqDfRH2Ico6hmDDTqD/B
OMoCDeJSWjxcLIUJvWxYv8IrCicZ4fWthCuhzpIFhYY4YJeyOIelaGZ5ap2xya4Lbyy49bRNrc4N
SU0FbqlFHp5zDub+LjPNUJ13mav21kUPXZ45/8uc7/cUFCnmidt0pRg9EJOJa2zAqOXypxPayOIo
HawswA3J3PxKmW1UzHhNu78yL1QKohf69i7Pxd4dsGIjAGktcGlAK9bu1anyTVucFWo/J+UF1j0h
PPngpbtPyDlyIn8aUmK9MpXkXBB/V7bZnVN4Od4TdEGRd13w0vZ42ntf3s/c1ckzDcsJwGnXaH4m
BlDlFXSAmJNcbyuJWjspakcBWYPqwWX1P4y4QZdJ3dSZfwTiD53Ewsu8Pwk7y8I5oe850UNCMSWP
izeP5sqsfQjnoDZ7uWvQUbdfCB5dm4eoV0P5nIV4uRymMlvM98XPWY9x6SAkeFx2Lps3kdf4kP2m
HtfjsrHFb2oZqmvDqm4OBoiMyJ6ozLLnWRGBJaml54rjeNbddtRccQeu6XROUhaUjiC5ef/YXBX7
fFNP2pkOrfb2Pm1WkcsDd3hVJboNpuKMP7RyUrfBCRHc98KtjkXpjGkQdFH1UaveepNh2+pr1Y+7
TOj59aQN8Ijbo0QJNt0M3rhNnKjlBri65d6W7hpR6CnwWm6ZkuwJulFqYcyNKjzKY12ZjqDfypFb
4u5uVaQ4fhMDFmiUBFdlTUDSFQf8zErzhyF41J4oqsc57BzN3r4zfQlrTztH35QYQi5O2bmJsy85
J7fHozx5yCluLLmS3oZ9XdADxOUlHpWuNzxWQVP9MMBCVqxGRRrmNg+UvsO4Wy2EBz2HJICRvYO3
D7/aa9628bY087ucnOG0rwROnBCBWEG6DvvQJx2vuE97UgqOedGz1k0ntqcSZkiivahWgeN0o/lk
dqmeUZNGsITGmVBNkUKxEWFlUWoOddghuugd2acCP8avtAcQ9Piom65ovZEavvWIVw7bWLXf5bqi
bSRuebq7RJNteB45xRtBTdErwT+bIjuVVUsscB++OyVKFWiq3eKZ0zCPM2sjrLxBxnhN0EZJUKjL
c77YLfcAYqrlLkswO7CzYECrEpfEqXdyIC+BdUQPltwDsfQ+WFUAcD6E/fiLL78FihwOertG1uFs
34aS+8EV+VTr6zwDi/Lwh4FbYy5XStF6MTMCgyqv5+qWLxOQHs8XDO+uUaRmNaeyH0YKKUipqcVr
C4QnSAKrLZsVjjrg3nbKZgcUGGPF2dzR3ary5zbDyLr+OjhB792NlhPBfSZzK2p1rKOW2DU7II5t
Ivk9H9WTjYstmg0aSkHqZ1Vtfs6SPOSJ48zvcwL3BtuicCeKjWtkN69294yoytep9NZgTjRBs2WS
S/pF6thvg52BeYlZo3GFeFICsA7qR4JkFQsKqqG0iGHPogbbaRDgJlk0EOk1d8FlT0XNBa5gbElX
/CQ6CKThVJFy6vyA3Y2Wxya3W3kWAGyCDzvIw8eutrf1c1zAfJCgNDO3yi8GjUR/ojGA6zoqhdzn
5OGCXLBd1MrI+WcRFYu5tQHqizewTpvU5xBXZqYlVO2568XEeLg17KFuN/0BS7ll75Mb1PNznbUX
g/jSzrglxHMf0BiLgQAnBE1hh7fiGwV1MT77+S4xDkLMXvxyS8tAlrB5r8FTqCKK74iQViRUYiJ9
kB6mWKr7nKXRP3IgZT7I5FAplXBMTqnYG31defn2Amm2VoBeXg+DKOfwzh4uDd4qdOleWmI/c/XX
ZOC61uwf+ODaqwy/GQ1uh40jmooV8YxZi+bT3jL9ieu48zo5SG/i0mi7Sz0tKA9LHRSYc3JZVKcc
GwEixZ1ut65EXXZdMlhTeBOqaXCuiU9c0bUpmaEXckTpx6vXyfWE7a4jMBZU1MkO93B2MUttT6Ml
kQ+ZUZvp2tvnBi8Vnjc1rK5RMWndOW0iowiiixy+0T2oiG4S7SFbv0WOKn5ZVeMT9rbV1pMqehC7
CiLNTTc6TCTz1nyxr7q1L74SCUz0RGas6ZY2UW5iow3oIOnaZUpDc/W/dm7vopmfJkk+X45cA9Ld
NL962a2v4x4ZKymRBMp4sYqV0GgzKlz+w6z87dAF5S2EBQKIdvBXmgDuiuSX6UVOrn0vl5/am4gA
oFsGMCqzC5ZabWZ46zsPQZ9sFvcRJ/B1SWDinZ9c03IMlJv6se7Wwhzwj0BTOwX6RfYVFNm8+8Qj
TJM7cndwL7MVZzEVGfVKonocp6yIWc3cxlfP0WB+ag/fe0A3BfbvDp9LOAdTotEPPGwhFiCpJHrw
Pl/sXZ1h+81j1oXIHTda7I+CC0qfcMkrPidKRLAN5DY8o8E8TREG2jGbGmTdYo3+V1Q2JIDPOxH1
sVXxTT5QPVTlUQ1y3mB0yVyCje7NtxZnSO4YmL/eRmHJ3PziAgKeqDIq0X2puDWagtZfQogGim4i
tGl31NUgf1hlZFa2PNX+7tF9fi5IiZKMJhFyJDaKGwIwOL7Loc24o9OI5igrUQvGbSvr75gKZ1uC
2oBuv7E285wxeimuIghXwxiqXGUCsVwZUghCc7tGFrLjqRLVJ/eoEiMy1csbLGnx5u0yoPhqkWhB
hk5Z65VbCqkPDUHQv/3ORuqCqTvjGl8xRk6FV1EnV8ax96RSdnjBQmtRJaUItEiRKlC2Dex+xfUw
5z0l8kQDqa8jdK1I34jO1OyNJBFqy3nO8wYBEjYM9nSMWokiKGJbEuDaOZU+s7CuvnRoGAcFcuDK
qQaLxgeX3uApM579Kqcs2o/t7hUP3mBrVlG1V4Sb02n6Rbi8SzsESRZkQ79wHaeNIezrQSn9M1r1
+uLwTcKj5BKeoGY4vEMY9NZDs+dEaFdhv81xPk5MvebGzZ4H4WQzDVsPlT4cA5d5HTEEuaMklA/o
WGaBbP8Svp1NY6SR1gFRnpHgBTY0qy7eIr0SPtEuXnDeM2HUUUo6wwfb1ZpWTrCRxz0huW3xD57d
J25u4TXSmlyko6h8oisyRZjosDKXQytHVCchqd0OQ6i9ofo+7v30u9LLRb6OufOvUOxt/RhM4xQl
rn1pANOGYRCEonN+RCkQWV+CsPPupshfw1iLqXoL2sZ+MNy/JrBxMZQ3I6/vRssqCmMzZ/urYOyk
4LphSuj3dOq3UD0Or1gfUGWMlj2gxQ+d4nFpx/4H/gfEX262Hl911CNCt1XT//zPh/L/q5HxP8zl
7/F1eJqGz88Jj+T/D4bzBEf/q+k8vMKP7tefZ/B//A9/H8K74m8OV2gYEBvPFJyomaf/9xCeP3EF
htyOJFsQBA9A5/8M4cXfAEckPGoY4gBGesP/HcKL6G+2jT2gtG3CLi8umP/RDP4vCAeLHq8QAFG8
QQkd4e/7R2LEpsYZbDZnultq31OP0EFQEQe5Dt0yC38A6D0GiKoOQNrJGmFqjvXOiX4K8o8/PbT/
Zjr+bFZ8Yef+RJNcXgq4AlTBH7YlYLn/+FIWoY0esejj+41kLG/CLJ2H4XGTaIL/337SX/yKQozx
thmK7IBrqZ8ily0PdT1U90Hp2v8GIPurC/If7wrygYAEPEsjN/gLMYhutWHW7tiHDivmEyJhIn8c
oZKoNE1KMNaM27qeyLuuvDh3V/cIVbD9G1udf/Zk//wa/vJkdzGPFRC5fSjCorz3mDEgdCrpqDjF
v8Ob/wLM/f3tQiHBsMIfOn/1OPS3pTWZYj0h/p9vnCHCqHfNGprsyPccGqrtasb/jLP642fSuPf5
OjjSduVf3p5vEbLjF7w9mH10+Za2TOpaVnEAX7PurNpGhlaU+/lfLyL3n3x1LhRoaF9QZF7EBW75
E7O30azo6rkkGIOoyW/SmeebvCC1Mx0XE2TH3lsz7zCE3cWARw5RIqKMsE2U7XJBimW3wdnPsedM
WzsYdNJ33S7iXVXWE4ec9bUL7FzdK+JHMVbZin75GqJGD/8NMfrPVgaGNECzmFc7f2xbf34PTc1J
DODlkJZduxt1abGcoqalHvC8uf/+r58YcoH/+RUXAuonwoWV7cv7yye10ZpeOykjnFWIs45HvDIj
dpiyfKAMRovkzYWiPSYai0YLs9ibizkyx7HymTCWyPbI78bLxhzUSiMqdopJ3dCpDsKEcRpVyezT
CTrjqYzaWw8TiRfVPq3PYKiOE/Pc+5dlDdf2ZS9FWdC8m1tqKX/qUEHlYlnOWaY0w96OJr5PD/dr
x9gXzbLT4cKYhGW1QSdKi0JXYV56RvBC54FG36ISey678ivZzMKclZamwEFVOw3CrXp/7/pVNce2
Eq5/S7VK4zdEWPQEOCI+5tYvFIo8gP2EfOTyUkIYxnKZgt6Jdkv+dHKbBpXAg4JzXWr56KxyOSGY
5sI2OSM0Jv9MOKJYxYTxgmusOllnp36bbB19nb02uzg3CPUCDWmHt2ZZegSGGl3+1tOc+CN56CVC
Bb3CXzbufTiM+juPyc8x4HDnX9Lxwu3IwLwcGJVmTUZoSO5/Goytmtgg4a/hDJvxZyC28FvZzsGb
5wSrE/eqIuMcgdXP0a12qBWn99584IC7oTL5p7O55gFcJqQo11lNdpnsZTIw4MIDJN+mB/SebgEZ
o/zXbYxo8WKvsz1VA0NAEk57+2m3cKJNaf4uaOiVfNxDOoY0VVxiR/BPmAQd92ZnItIDLLhNOzP2
seVlkC3HibbdENKesyKArZiHEv5E55chi6qt8jeFuVMmlbDqG5HpFjaISAx8zevOLPd0L9xrDf+h
UL32zSNnJrI6OlZw3qj1I7G/krNiL6fAWkVwXWCSIa5LubjZGO8tSkoacrJ66bKB9DaZixFVQWUY
B/Z9OLyMWO0h1agjgSnVRUJyJeaWKWzIfJrpCmZ/AGRL5q/wKa3j8HsVE033znQt5hoCV6WMrhFu
4+nQ6vUBRXyH3w8njY4Vmxk+WZnHdtxSHf/0EFevpONWzKSGwq4YrW3L9K7o5+mjZVm7TREc+tt5
G9GTkNwUVhGgVTi9eJxkEF/eVnoHDraJyPNyr8OUUmf80egsp1ZF/cJFve6o6Xe4lwPKRMTbLV2U
s1toRtpDAE53W+9qCJIOtyRzEgsXvCNqQ/KgNIHLMp7khmsv52MYdV98HEIqLIMop7gaLtT4XbDr
6AQ9LLfbDCsk65bB3rZ9WwkJWNJOaR/Dio4m+Cc+XNV6leO6SXB9GJqAlqMbrs0H9bIU8Pk0G3vR
tfMrNmLFcu9Obl3c21iQ0ODni/JF5FsxJiW+H/aD0pb3zYcHkLT58GI40Zy3DjZDto5RvmthHq9W
XIUPrh0N0x1LIPpmM38Nript8H8KO/hCurBcl66YcU1IYDHuf0SntjaJFxbiqXPcgqEzIjfUnyqy
bxd3tLA8qW0wEyCLsYp7KJIZ3wsC9NLFsdlB2DR73yGq7aLpVrn5cPx5X4gMVIxO4rrLMv3eB8Gw
T4fezEgOoV+Wi+LZdQa//ZJ5mQ7PPfOfJTwsyxR0PVc87TJsBhMIxX1bW/PmJ5E9NnlD4VR6rnNF
EqG9JGVeBs/N7M9LHNEF5BTEdUfFXgGkdevOdduejFAsQhTmFmqWKr9giM46PWuBocK5rRws4wmj
W6bDzF9GTk641t82/LoyrJMU3RprmjF5pMFPfhxJA+2tGDEWOdPzHvun2d/wUSHzPXit52B5DpYu
IqJpKGgCBDusXu1Axe2+yAlqmlfcJQjLxTOEia498lyRgb6MvZc9CRpWfZzrxU8YZARz3Kxt9wMG
LTuuBvRvM932ODKIfCmYP90s0TbhMiCXV3q6M1/nHAo1DNLBHafUWOttU+j1Duu7Hz29QvIEsmBI
O4O+e5wGpiJQM+lY4CohXMTdVpbj2TxdHFhopMFslsBFMf599pctH7EekXVqKx3vpvqe04pOhNdI
aI9i8s99O5dHa4iit3qO6OiE+QPEgE/Wh/JvaCBntyXNk7T0uiP8I44Vqx18sQYaLitmBUc2oPo6
wD/iAhY9MUFi2huu46ErN6a6yg7wHW65/oslXcLxtNFbAakicjC2ZU5PsVjGI72U4jjZ6syE5RvO
GzTIhVrlj7EdGbf2TXsGzZqv6iFrvkeru54xVltO7cTGhW2KREPSsKuEzr6lSqw/u6j/VtdZc0Yh
nYLGcAS4F3xSgqMdQ3+tbquVlOky9MYv9ag8O6mc7F0Y4Zza3vRRPGMV+uEgh+08KzsD+P2URvk1
GZDOu65RpgKJcZqPVX2a28GGWq/MBXTsGc6b4Ft28Tvx2PUO1JjywSLZOW2XHk+GcP5dFSpIraj4
Mo7654pMl45y88AE4ioCiDshm/0WOuFXE1XrCUNGHdeXZ1U3uLLktXCTfdjm6MDMHnKiIaMvo999
LP3ieiydZ+RFgi4JF/yo0/poqjE8VyLzr/EGKuKu1N6htC70MbUBqhQh7Les9JCCYv+wnZzO9e4q
2Yk+1tteJYNrMEkZFtxjllq/w8EVT527YNkn7Un7yQDR5qZhrr42wRYcIdKyKyrZ54uQ8c6UPieO
q7t7RKLXQxmdGeQrJD/9R2HcuyrKrt2BlgN67PEKx7P9us/D+1IwLYnmEY8XhQdiiBuA3122FYw+
tgrb/PaGQVTxm0pREl22W0lLpt2hCBjM2DSVv1R7AKwVzS5+fAxT2Q1IyhEdw6ENG7OYL5x7U2wL
gcYNeKOArSZncX/CyPp+rsJPwGC6h93mnv0RHURv/zZdcKRIm+6VZU+ApPLEHGo8KKv9mclqSAQW
CgzzxT32TwvmeyPN5714qLn11kxt5hwCqLTo01k9PmYuXebh4jq7Y0AyhsOx7cJklgKdx6jTOVh9
Rhb7gcsOjXZrSqkGs6sS05akb+SSlt320IshR7PevucMs54Qn17XUsGF2vOpLSCmo0zeZn4TT/h6
iGjhEmONT9hHXdEaPYx58TZ52fM2Y/C36OGL6m03UUX+o6043+hHOAyAs7u2sdKgVDrtRl18UQw5
LDJE43nCM0xTgmsw0EOoHftU1JTLDEZkoqre5n4qrAOTcf5jBnrZKa8qjIO2vgze+i2cEnvbftv0
1xLQomSc252+6IdqPVp8mdslI13KXjFrKMPtXdjFnBbBnO4W/h6e3C7xj/2toCCG5Szxw6TJZ14k
Lo242G3WcAKnX2iyAaAeTK+DhXJlQEMDQTRRpUZTvScTteNb7ucYORai2D7cWcPFr8w9H3jWlYRH
wxGrna39oQTEf9rKtftGnh3K+tAvNU+N3DlIGa+QdJiNa3+G6J+QAgRzqQ/OZYB/aEp8UpkftqCF
HKU8+g5AK6E+AXZwitHFyZPg55luYojMwC59HV3RD5/uoB8ycXQy0X/F7kdlB51FZErZY3GN517A
TS8LGhQH8LJXdt1EZ2sNIaD2fa5YOfRZ4dRICPjInQCnO5xcxhI/HW/4zWNsQo6IDuuPYot+DSjm
F5QLs8BBQ4c5lvS5QIQ4mil8j+ZVMNkAr16uFMHEdyO9Hh6jZWfPld0uedIUofsot7LpD57lVHf2
tOGKACcnfxAs73AQXKIqWNT+WIJ+BnUR8y6rLFWDqyVBP/aEBhwWZ77YcfV7nAkX/HmJlP3K1fdJ
tYopd0QTB22+AbuIXay7FuzIFP++iAV1gmLk8VtlDik78yhw3lGjpaZTDhNPo3m2SnLFl/499xho
Y5LqvtImnQBbZmv8Zhh5DskKw9UcQpe4qZjElBDrFZkHN2XjEYy9u8vAbxfdwErn6Aq5283taxCC
uZd5y0J13C58duTFj1NONXZVBcE8TbJn2Fiiyqt4VhfWrMxoMx/UFnZfC/zJ8IaEFuBsgAHhh2OB
8B5WWgYxA3Z1dsAF56vJFfozc8PyvTXd8oAOxbzLXuirZlabx9rGeygNm8j/Ng0ZVWDT6f2EeQV0
Z0WQ+3pQhpZZ7GLKxOBhn52PpSijbwKcJo8bXDrZd2sLFwhvG4KXUVkk9w4sTKIVvcY8ilD3v3Ah
I4ERn8KM1vmqt5u551JACOKwcF2Bs9fAI6PoTlbv9J+D3MS73Wb+sxeQxhH3LsQG3ia+yqC3omFO
wtkybFykCiu+iihtA3hVIPZuLBhHBYvzKFDEPuSZ35bXIz/kESwMY1EaQ8xzhT/VHJfoZbEwHOcL
Ty73j6zFdGaDQm0P2s+b16x39c+lsff7Ggkj7i8kd+MsOOf6ua1cxDcgL75J8CaI0EvChrlJPsPL
UcoE1CzTvudeEjGufcdvSW68b7f8aY12GHDiZrhs8oZGkLliKn935eo9zB5RPwxGQ1hdSoT9Te49
0h8jw4779bRs3Wl0VfOyku0MGNO13S9rngWGgPmgH3H94H5q7x0jdclOm6dN09m/NJjPDltnm/Aw
uhhTpKbs+z3FjYmKdN8Nblw7mpmb0lsskyh/tb5DDl1Ar91S/WFosmyPF7mO9cXIgrlnWzeShzxt
XKr8bLDqtDAA2oepkRe1hstxUZiKyA/PbfxHD3xH4suh3ZdmCwV/Le7L3NQmVTgxOq92OhegPzq1
3AH3WhqPmHBNuYMMYQqcq9bfcudYw3SvR+jzajrVC7D8rc+4G6o4cKtXq48Yg4SVKB5w/LIcRvtm
6FN/Z3yZaC0HPFVII8lpQFxuRtZQ75/SQ9h1ino8eKkfF+tRFvaKwytxmZesVaRPR18N5iWwBpCR
MOJtUmB3+sEBQ4P+NVs9niWtDMS/EFYPA+ArXMM62hkEB8N+FhasarrUEwNrVNZs5wwRNde15b+4
O4/lyJVsy34RngEO6dMAAqEFNZkTGJNJQmuNr38Lt9u6rW69rrKa9vQKkiHgfsTea/tLLqcQ+prl
vAWxCYyFHDOmG2EWiN5vwS1+/uuZ118Dz3+YapP0yQLZlqvHdp0B/+OUEKSNVQV6jo4PAu8jiMDk
kDMUynl0ynGr4JS2N50uBdUK6mAcMXZbXqtJCX3NQo0p2rS+tOECpehf/2H/NKjl78KzTZ4aUz+w
Cn+bXsbSbFPErpEndDTScdJTnyMtKPswhqO8qPf/+NeR2sZQWAhM2zBc/vFtSMO6sfrJij1pQiAV
wYwBjOHDHoPgD04L/d+MhNd39W/vOkNolPNSGDZKv78ZCw2c9iJWzdjrlihoP+sygFyWhwW6nihS
5l8k82rpZz0AHV7Mzvo3g87/YarKYGZ14Vu6YePe+8cXW6h5yZSR/cLMGc5CPkBA2FnqTiEg+d8s
Tf7pY7TJdhQCJ7eKd9ox/7bKGKwkXdiVwvdFne3XuZ56etLrbPqtcV8XWbj915/j//DS1hclVEtn
NWXZf/scgR5lqrnO94XdcKMH0XTiueckxsf5bz7Df/pV5DExW8SfLQXktr+HvpCYaDfAWfhVoWPB
DKWoKUzaA33RzNNfr+o/8hP//7m6XD+g/7ev2F2+v6KYI+37r+TXNd51/R/+1+ZSc/6LJ48Mcw26
A6lAOg/R/7EPEyJsGZQrKxyFreb/3Vxq/0V8A+ENNgHoJpMbnsz/bR82nP8yeSRV22DHB1vF1P+T
zeX6FfjbQy44tdCC8YP4PQAE1gXNPyxgUkexLFnQeZTOU1kkN8BUck8i8EtSKO2hnln8z6vSqIkD
btPe/qxTvWSd0rw1hQpmrNbTQ6ZQQjTOb9VIH+I6XuHfbloZ7XmoSp20agN+sVlcTUOe7DzBZTMh
R0OUeLX7iNFMWx6WdsI9pBNr2k6nrGn3XK/mZpHbxCTxQJaXJizxOOJkiMoL598vJO9fmHGJh29+
WkVeIFEf1cp+ZBjn98DEs9dIfpfTaZCv3aLuwaOG47FI4rPmvKQ10jrqUVQCmasWYF7nnayKTa2b
X7L6zV/nDuEFTgVmKPgReZzfO0krJdItnkC8M6+ETR8YmG6dHgZheKKyZ/szsyl5WrKLQIvYoYKn
4vpKUvVlIQV9lMvVkfRWdb5X5DOCsg2gl1vSfKCDd8HrEXnCSArfSRgdw6m8zIibrXhnW78NeA79
K3aVHe/liJ9bxpdJv4ruWIPo7BwGjK35rYQKoVFq681K4GlK+9yEnw7DYy1ww+yJ8Ahya5M9YiN/
1gQj3+A+RsvWjITnNIwwGZQvaggGjmH5pQRFAqH8K2mmXT40K4OL3KppPHOA3KIZC8kc7Yc4/p02
1FSfAGuxGxF1jth7UxDXLsQOodHDXGh75Is0RTfUGJUbjnl3YJufPIT82ijU3VQ/6sO9Ea+JRJFn
zpTq96w7Jkm1KYbBn4FObzIUf0xSmBKmmnAp1F2KNnC92E20e1CY28jWvaxp7qE1PDUOQxos1LtW
L8wNlmVUYHP+MZXsJ2wLiHRJTDBWw5Woi+Z48VWY6EwvDZ8m4bE1eXeXNH3HtYwB1Cwp8LUfTf02
NMC8ohwuc/KqtvmOzsZtbQxew1sF9OTQMVFLzJUrn46MiwS8fJQjWIvHfJUtk22xHGQ3kNhenGKj
XrMqy5s1X3SLGRjxH63MvKKhKe5KJKEsztKPvGIY1gPwc/JT3K8RC6c5empqrgmBZ8H8nPvshbX7
Pkww1AH3NdXh3iI93KCBajumqLq2tWg4i+gPLblvaNkbFo6nIC4OIhtYJ4Ce1Jtrl+TodM2H1q5c
woYPmaHsR328zKX6RbjjR4TaLWne5bKnofQCJFMybw5G+dpBT8b4V5bFkVkdYiZxGsidwdAdbXLV
uM/WsHfS4CEY8p8oxJFVMyh0jVHT+H7j/xLmlbl690nH+SWb8hj99Wl0fhFBto4ZH4OqyjdWVB+d
OfmIlOBNOjweiqn/tFL9JtZl2LAQkltMAcx5APovyUkosBkbYLVhfpdLtKUofpjWjIIcqbW7pGrh
a+P0BGz4Q5oMQEIgOCDEdEHyg3PAnL64M/nDkOMpHtFb3iZblp42NC9gxN1m4lRQs706MiUvPpZq
G5vme5re0zHe1wGrqVp/irsvDZbopssXbw3am6oIe2J9jWzQmOMAALFfoFJnNh2hwo5WDYzlxtB/
euQQHT3Nns8wIEt2SbTBTpktG1ucRGbXT2WknGPEMAfOdGNXzy895vPFEMO9Du33ALsf6z3jKWUb
yCQFVVtHD+tkTU2N0T5hKtvk1iwe8ra4JZMVHpxs7H0rrOCwN3a+LTUSHJaIZ9LuR1xWafwrFe2p
dOS2L4Mbm1/IB+mZ1nt+xrbwhqr6nibJKbFNqJWtGxinfm2jEfR/kxjwuIwBPaK0vpuAcN4pRf7Y
zkm0l7Ogicsc7PdGzhLNnO4DwMkPvZOEfFmMklys7D1iUnDemAZq30Iaa888Rvj/z8G4NNe4JiaF
2QscWyNjwx3U+6CbR6CoqEqvXW3ElzgnRyqV/daJoSOqujIcEPvTYVb6C3ud/JBgKGbYKq0npTFp
yRt8/aaiXoI5CN67vmh9y5ri16arRt+co+qBLwYrGQLZzjZSxFNokOYXtka5t1YOdeEwIcxCBQUw
J6tXz1bAPZiQiKktF7uRPvJHPjSFx47WLdQVl/Psy1RH+K2olJnhqekTNpx62/SNsw0jUk20hemf
KP9UXfhE+vBer2G+zuKxjUv9HBgdMPoGpnvDUXVv1l2CNUiruDKB7Xw96obfEcPCNetl1g6zzZSP
UsTkoBXF1R6dheXMUN9aNL3b2XpWzKk6TInNwYiPgMC3H3298ELBsFtVvQgStBz1HJd2xzTe8XiT
Wd6CO4B7lKaHzi6MrdUvuRfN6Uc3RfDlEhptxvtvbLo2s6qfw6nqD6y4n2Ks+Bc2oelXpyL+rBQ4
kUHKqhJxuuPWyVR5s5bPbOwl6epxpu1gUFs+7zuFgCV+50mC85DBHk11nflK2d5NQxm2ZpEFrlEx
LDarvPPzev1peq+uyNv8VhTiU9eyaWdWyIhbQkPy2nkedXHDrDy6emnW516lNLBfBeAXHLDMl5pk
WlylZDiaYDGdwyk+EfUYuCrxkvvUArKBT7h2lfoyTzsVvXG8/IRdrAEMalQ3s5q3pSj+DFb4kJq1
Cu6cCJhIZBdtTl70uD2wp79EufawKLavg0fvzP5ZNLmnMYysg4U5T/qrrCnQlGrX8LZD6d6BS9pZ
DjSByQ+M8zRZHl4GqiTzGLcmcHRYjDH2YG30ypxARAamy195n01PGqfDDVVfSjM9yim/hZJE+/FW
t+aeDJ4r8+Ydu+2tMqCZCSjVWmB2MEzYmmvVlfee0uFJwQt+hCljf0D+GE7LsGCUlBHf/0gdtFsG
LhQH1gjlIbfV1k3zRqpwRozgYKuas0vRaPlNwXC6i0oQEd1ooMHtahYa3gKIHN085uANJlFzH9o2
NOqYoHSyUTV5rCvdPlEfW79ThZIxwsF0GhordaOwU3dlxbYBIg9XIsBW2AJDrnhk+qg7NrzSF7lB
hAv7PDxYQnNxq3I9Emh0GiJDedQimez6cTH3fZRqZ/Kjk19zvNSPZdmWOOGZCW9aBDRPRjGSHgGr
ib5UTdYlUz2haIDQcqgrU90nhAG9Nca0bIxRB3amYlFxZxrXfcX+GqfqTCyONPtja3TmTw4Zxy27
sXuQqvJpAuxG7Fsn3dVZ1ThTyDYMI4SqXJM8Sv3eKeJnFTj7QeelY+ZU7YeypzpJsPodMs2u9pOs
622JhcpdAoHqQo90Zj8kKozaSAJLLLg17Fqffc4PXd/rlQ5+1QqPg4zfRdtOjNw71XzTMhG7ANix
tIPnuEtrwtYr81bvOaNtFBPYB16soZcHQykYuIZMxUL4x5x8Bd7XvFVORbr6PBOpk2iRB++53gL4
04nTcokuoEZkDPy5DJTCSq0BITLstid7Ie8vU6Ek7w3xPodJI3KDezNHJ1Nk1fBnySpjPw0KWIqo
+4WDU+VAhDVrK71BHpnzyFRmZ05Yp0OE543l+ICAvV5VjjVje9Q5Ewz2NdsNNOolKMqr00yvBgql
cR6vAvE0X6Vhmk4U7K1XDwWiZLBDmz4NfunG6Geaha4rLc4xSmIZcQPOTnZQ+/LZGfMXPVv8pEPT
DcoTzP4z9+pRb50tsbCdNzVTtmXc/KH0KKkIACER1a62tco0k+XkXeBVcuu+cBlXxIhICF1JkuCS
ifLCzukg20++g6WbpSN5D1b4Cs8fintwa/GQU/mp7QGiQnTEeU38hBhwBeIncvPQeIMVLbb9IHjz
bbJEhfNbThY5BybSRWuO42MyG9WzEDUsomkxnhfio9wVirWxRpo+zG3CLxOtYavVvCzZIh8Ze3WI
W4nX6TLrmEPf6WM79IMA6keNeGQVu2KjCNNgg9u/2k6VcgQX7ItKPs7ar3KFT1cr8xbVh1q43Cj4
vlvOEMMdDYWIrw7gI29SQkEpBTQHJiMTab6OZv4Uc7ytWfZ3inNcTS7k+lxq7a3S6vqP1IY/PREo
G4dS22PwAR075quvmaoy8pRh5McqzMrJtsb0pC6EwqNUIKDBTnuvpx7l3lDyU9EB0NDENVTa/lio
/b3C6MYajvV6JvVuExMqXOEVM1sj8NCFQn8ICHfcZn+tCTIEiz63hX1hXZ3CiA7jvRnr+pvKXPbQ
RhZ6dy1tLd/IVRNrZWFt8zarb5EeD1tNy2IvD0Ln1PaCh0ILRO7Dgkh8eOTGntzz6KjEWfEyYcve
Go4W3TMBpq6LdPtNz/p5Z7EO33Vo3wBhLZN8q8GU3DGUDy8Jdtwn2+zFXjWHbk2FYl3irJsTYXbZ
BXlTcskKIPxFhvKzxuTC4gtsE33NWB80Nc7fxmpunsOsyD8nO+t+D9Qbx27plaOKtbX1e7yZLxL7
yg1lTHJUIif7Zf212xnSgcVF0QzzhgA8eZWj1b13pgieUA2Hj1pP0MBmaAPqXRHE+XOvz/qvxTKi
1EMPpRWbSeD61WU17eFXBC5EFPvZRFjjO0U6XVOzgjulxfRiNl9Uy8411m614pVxo1wKdEeHHK3a
lSwgk9APq+LoJ36O1Va31NaZS2A5LYZB++aYTfGGIy/gSzOz4VQb40lKM3qf/lqT6dHcvvV/Lc+M
ZRKvjBCmQxMmxtbJ03KrmMlhgUFwmJD6oRnsGoFEGHUtDW1veqKYU96agYvaaaUrnDh6zRLD2Nak
8N2lGKKf/q99XhsSprjBBAZYLYDcvVvMeiB2RGj+0hP+srFxZp1SUpTqjUydYzuxxp9K3Ebov7d4
Us8R39pYTgeMZy6E7g24XNzXE2MJo7Oec7jd3LtsZwaqhcAkt6Y3nlRMyugIAy8L6Gi0SclRUiqY
+opF+yPzgQT7JvAYAMEimJL8e+7j7jpkySEOcpRidOrbHoFGGCjOljSP9xKr/w7/tT+y6UuAHqHJ
ix8Ss5WbyBkpw9IPdJ0mPbp4b/L8WpkIs9ishs8Ops2NauKTGooGnLwNwrcqluG04hHy6GdhWmLY
5mbo1bc+Cg6yJ6HD0NigtiTuQRE/OviavS7TjyuAlI3Hwv+XjWeQlf4A+RRdKAScKvfoStc+8sGx
U4t/OA57LI/Sm2E6LS+JCR4jY+ywxtMZ5AlA8ldjNjfLGqpDxXpQ7XJvNqyb+lEL6fo0UjGr707c
lpLKCyYTtJucLhvZsZZaphtNKiqskZGGXVcby4HGdIprXxd1xjMUr4ai8JuQUFiT9jdwjOylyJVL
O43N1q5BH8g8MFiMYiuaBf1VSr4ondWBt/KPsm6Z9T5Qtnh8/DScPi1h3TnkOPM77G+wWeahQPv0
HmAPdy3mJgn2bTQydAZdvTZpycDOP0vNnbWo/Plaz3GpKK8duqk2r2lMJZywZulPamppfh1FhJJB
oEAANXlLmg9emjMvNAM+O4QZhnPWMx/Vw0dtabcwrb6USI5e3HOHhkoK61YJHC9H27njFiJzIsMb
1aDB8qOIaUo9V2iFSrKqah4hJOJl+xAuJNTVrcPRAttCa5/TcjpjUaXKTMvXhiA5WTmfaD4HlwS2
eKep6WVI94R8PfWdMm1EulxwaxB7lgNakpcwQM3Z5126r5OaVLigNbetXjF3kfNvtObnXgbWlTN7
3IZFezJijJhaU8ptsa6bGPoS/hWdUQQgXg2N5DNcEr6EVl2+LeX0o42dybqMRlRtsmQbOuKadsZR
huTwzckn0g8VEKJ17rE3rIFS2q2HeHqZRn26pW1j78YS43I0n0qiHrEUC24l80e1VomuLS8W3wNk
mE+yqcpXfVzsrYFNzMVAOfI2ZCh4h6Qh/BNHZJdN5llh9PSkI+okmQ91ddd2V5aJOysOH3JsjBt9
EK8zvfe2XuRVF1BfNghiVUYzhPSw3fZz0u2LMnyBWUcYQdFbJ6QgFPBFdMCu5RM40WybaLoDPTCf
c+aMsUM4Rwg/0jVQSexKZKe+KGeACIWNnTAuUYRF6ReYnbtYjCN/ySt34kVBTZjbzieUNAZcs+Ao
TLgbieY4mLGB5tMAglMV6hYZ5B1VCHNGEy8+MR47EeCDt4qu3oJjOUkqoLqYWFZlnUatHwPom5xz
nyLikUJNvFGdmzsEgupGaXDRuvbEwkb3htHQPWdMHlKSqY5tgNSaVdt2sJYvrONiYwHMeJqyhcc+
LR+Yo3FINlPPDrQpH6wUn1iUlT1Bi2hg/BaUHiJuFIRzJsNbqYiYrEkZ+/GI5U6dC0y0hu5ycaEd
CwhBqaxXvU934+x0ngAucUefsSM6Ve61xTFv6BHRr3EG22Zy06z8yTFrziv9D9gs4XMr8YkEc+3x
FU3djNLGK5L6xUQKukeFRIowJnJSChEBgDGpX3XrV4yq/gYuRb9F/SEMSs8WD0A1tpn6qTCPe3JK
c214nPqoQQrY0IkZTzOsyZ1D9MdzgaF6s4AouCVoBLdaSTRWsKgXE3HnNk6cjx7FvUvt9YqSbsOg
nYO3Z4230Ufc+QD23IqQLV7pVJ0TdUoRHfAvexGlp9XKUKg3lvLTMVFKxGWIehx72IpBYWJab1WW
w9s04oFILF1S8s4ZhQrT2b4+kIp1UDXlMqKbGdhZVJDnRPxCESzcoRH7ulGSlf6zTRYaZOavb4DB
20sEQGRj5DYUkbpHbQjlsuHMTXEto8zBRCro/nWAPVD0J/hWYfue1oibzLo0T/jJe+yuvbHHqxMx
QaDsKru2vXBdwtsZZu7BpPqJlDUROa23saNGrEqWxLcEDiOm3Yp5VDHGwwW0Vb/t8i8R2qe0JmkL
pe0h7dP3Zg7V09BbzZF8jUOeh9UeIZJNbtkyYG+uMtznBPSOfat9O2rW7UbRn7P1bVeI3qSvro9D
jIRSm1nwC533svkttQAkjBJMpC3BLRyJlEarYx9Z1KDLc4zB0xsRHmGsfKGdap+TwPqOMHSgazv2
jJKRBin+0CO3TkM5un2yyhuKjowYRMbt79oxP9Oqlm5KhsJz5YzPfA3uaPJjr9LDb6ofca4k9vLR
Mk+TqZxCPMauGjIKlvOI/VtHATmgvFVhXXpaYpD1q4yHsILHJBYayjLXL9BR73QNNysM39BYM4Iw
8p0JvXJXJ+KYh6RXNUA0NyhJzyIZj0a+IiSFLGjjmZ0x+UTinOgcVeY2z5Nj2o5g2JNL1B+Jj7LT
5yK9dFVzo231HGH76HvxHzVW5tt1x7kIYIuYwU3dlMLL6YaZIfpO1VyQ7t0GQ3voFeabUZNuES3D
lDblTbfJiVvGafJl9q0ghMv54pcqUTPlhHm2jNu9rnb3qUuezC4PD2Y/3rSmPjYjikVDzNc+ZXFU
q38CK+akj2NzV8dd6Cb8BzdYYcjZLLhfq2IbMdPsZfYvwAM/lNp7oLAFu6LeJ1vsSdbJmbbq1gX9
n8KI9bPTAsCKSxKLRGgCgVHCE7TcdFPZy1sXoqZy4DXlxTVX4MGEkIMnjq1FHhV93hcdzulFtjtr
ksdRttLj7UcghlmhreeHwVFvFXfeqL7UNg8mkpYkH3d52jpQ20PCutonPtYNhRIwgIEiqQ3kfV6X
jpXkZNZ44vImvRnlcupn4dl8mmHIgKxYuDXsAGhDFF408oM2AtdaNWflITTlG34HRP9sIe1G9Zzw
bq1Dek15600Ek+qc3IYyWYjH5eGHjrTcYo1HatTLwANnah6YsaBQLB/KgdcyTfJQ9Gylwl2Nyoi/
VdnlpvzQ+ZFwNb1RJymx6/+AyN3Yteo1pp9ZVwlkJoRnBcX+Ugc1iJjIz+gaK0z6mfaRCW1yc4vU
yOBXyN1mVeN2KTAjac9zc7EK5WJM/ZHVsOuoyr4fEAgTT1YGTs1VnCSUgDHROipOdWZvT+SE43ou
heNFdc04zkIfjhYM+FyRPNftZD5V9pysSZ/aM2EqMHhbMyRFkAFWeaJZPhoFmk5TArULe/q72UAr
ho7sIaH/YGJNLKuoO2VVWR3CUgn3teZ8o2SjbWJ9uykEgeIZ6eMbVJxooSC4W2kONAe83VChLC3W
Jqjqi+xQ54knh/6WxmB/NXWW1IEZODt862nfHJUMMWqCF8xBVkzm97GJ8h2GREBXsjutlI6jNJTR
n5zwDYjbbW7SgxY2mVdlE2hqQAybkMGSS4z1wPsznYAF2y9JWf/grhsBctJ34rBHWDXKJ5sT0ItL
mBttkRk7RTeqkyI6dOOZVw7LYy6IZKZTeRiwsMMljtikSYXXVJHFexVSOVdR6+dpd1ugiUUzURXx
AkfoC4LxTTUfizLYA5JxTcCn1OXshLPSF63YGXPx6ECsEZ2kn/vTdpFPWb/vnJSThaPrECeJX/TD
DkES4AmIAyHB24blr57XUms2BYSF0TyTTo4ci/zjyouMZyttbzrHeRiRFywUQh7owPSxWj8140Pq
RbvtyVEFQJWKVxBYgPGskF5mHGFCuaA+EJlKgNDWM4pzoLmvRjb7gZleI/AXYXNIBi+bzqYd7Yzw
S9KG42xxa6oBZW5Z3QiwP1gB19t24lXJrZnG7zDXfL37igxf1av3LGk+g1m5o2tFZgAbfIhc4pDc
Ks23TXfOUuGq8WcRZW5Fu5lwDNd4q6122wGxzBnKZNYH4UYcFwMy6kSiWI6PNizUylYzrzbj4Lmq
V8ouJBS6OG2NJcVBuji02pugstTHJLPDpyZs63uRMyCslno4tI0id6g6hAtmKf6tQqTdIUXPWN1w
DrlNO2pbdvUlijhGC+whY9U5YakwVjUBL3WO5gtE5PaIJ3HcdQg/t2VeGK9FLGjeJoAqsKWZL2Ip
TLdTVN2MpNA+TJsn2KzmjkFuFv60hh2ia+aITgy1fOs1FJTUq9G0bRKnAvAdQMPMklu2Jn6ncQIo
ITGc+TjZSc6Pb+8p5cDzRFEPTQ5HlNay2DPfaxns7bx8gvP2YncBhbbMPgKC2FG/swXLOEQJBn1o
cc5zWb2yOS935YwNIhhRBue0CdieXcuxcL/wdT6iqCL6Ici+RGLdWd69isE4iCj6GTGJdG0FuBhO
ZYcukZLlsXOcowyY81aTeZM2s1010G9qzNPSShluKzZhVfDOKQ+rjMzruNK9fCW6mKwF7WCcNrXK
0zICU2OrYYgS2KHePczjtC5L83szdvtF6tcwM261af9SBBLOUYHC052XDCIR2kpmBGPKR7ko+zBN
7llp2dSF4dOkJsdc794NbtfN3Czc4EZk7qtM8ZmXjhtpRE/1pN9zNfIchSl1qSM/ntg/9qxttPRC
rJzKlLD/baY/jdZjZqO4d+lS0ZIw8tXTqd3Qif6gkUdZMnK1ob1ExlB5Drw0F24bE+TB3ERKdDX0
/sHpOpYwgMv1Kf3VS6hGVVh9I5j+rasl5bUVH5tJFDu9UIjSNnF0RNOeDM6dbtSQGcOjJI+XQrJk
sx2ekkC+UhhedU0h27GJ75MqqTdncB/OZsYMuYnz/JzoXKel7vD0kZJu2euZDN8HO58XjDMcz5YJ
SVnzQtMgfUenv3OiFcA1rQvGYFNBrFPx6+8qk5Yl6H7NVX5Lgpa734me1MhSAAY57CmDx14nDTIT
v4CMHYyuv3VF4ofMKoKo+hGGovqhkM9xiYiirRn22ttGFapn9PXOKRx9b8+g4rp8AqKXCEn4GPTL
MTOuE5UiuK07zI6DleSNSzP5qUU56lhL+aX1M1bKVvsB6AzNOHGObMHDTe3092jSboGcrkINbwpJ
ClbbvQulvRUD0ZD2/GjL37L340y9sj4kOKtLt8j8YhoYCNKj6Xb0Pqk67KEbfxOoUyO5roGNJeqA
hRGWoqJdMhbWRsuIJReHhOHapGWPc//k2Ic5Fnu4ng9T/iRSBXKQteoBTIxkqtm4NKm0bUF6COV0
qmd7lSwDgpkikz1MEZ/spc22tRbckrikE9KYWi1LyVqJzpaJMsWt2gHiq2p7l9iyceuUzl1mkavi
hyevzfqjkG+MDOTJ7Fd2oLbi4wg7I7f4oWuhnSrJjFqdufnAnQYtsnvPqvmY2cafsOmOltQeWbV5
2C8vzDiOtKvzRsfJh5m63pRWU7rhkNs7vZ49uyh3c2XuekmOLTA9zUu6XuywajJgV4aKrxwbScow
bH7lcO4d9Y+R9PDM9BdYRb8DOz9BE/uGP/NHIStNxWznWcgKXNE3X52TPCimwSyqbx6dVcg9WIcY
IKolwrNMWtZSmTv1CRu+H1Xphq1hf7ep8wKD5grvbZ145eLaZPW56zpMTHh382ZA0SBz4qY4R/ul
PJW4XwmUJpqwSrJ3ityDWjefWR+9j22g7+gcT9Oovc5D/YP3XcOskSvukCrPKo82Bg3IyvP3YuJY
TktOyVA4bu9Yn4yPa2RJRr+No/rOXXwUznx3CC6lwNitKg0703yW/KNn5NHMS0yXjcMnCv3tnJCE
x8jOdqMUMJccq7OSI2EipKN0I23+ifFRceDDhB+d3stUNrUZ6vJQCc9NS6Q3sQESp3c3s9qIc9fu
meCVs3Jw6kElI5ffVGvTEadH6Q4Gk1sEKppfWfJGSJ9KPHwU4UzOSZ/HkkDm6u+l61BGRc+9Yu+0
eOAnDpAR9dSJTnE08/ZVbMnAIpV8H7VTweLBBbldul0DsSvgWeV6gC2KxmfXWIPhBgJsUwJn2CAl
l8hy5nY5TsfhVwfFzjHORcUKZm54oyOg/fbQ/Cqa6WzQJ0R+ZcyrhRKJhmW+yo5010g1mXK0w3Ye
oAXPRfSpNMmLCX72VExSeCnC/9+6ov5YIJkJt/0cR/qsvKo+RJycyVnJ2EaE61bqd9eKjxIZpMkm
NelMV+FZQFWE52Z4X+A3eGNGEaWL/ByQmIDh/WA44s7HdVKwOK4rpXuSGV6l8m0S7CQyNBBEK4GA
vvXtRUbXqXuF7294nYXvWVTHcGn24JUenSyrDmrFo2VqwTP6a8QSPaIYCIlQnMajpU/vZlJbV3US
tsdG92mpZhBOUDyn4drF9nMteAt14dtR4xtMxDZjbsG8VKhyQv0jKB9ItvJY2C2+ogcqm0n2WXn0
WDObZiSHWVU+aCgbyQt/C63sF1ZVfQflHFxc+jWgPAzsb52yoWXpO5pk2lLvi26njLsqPczmmoXA
FjbNLutjkZR+FhHnkrz0eAhk/xgzDxi3KchJvJ2xypIDoOfCRASTjj8BOeaMj8WxMHv16IzpOQKz
rTjq9iWSrnYz1417XjByfoC3Ez3HdRQ84k1t+DK06hHQY/xtQ1HA2qZDaAf2tc2ioXha0EH+YGbj
hhGdrxGu8JOPcXSNc3OcPWECndniVSZvPRmvCGrzXeGoMwqDPjnNSucc5qXWfYdo8vNMCXTOzTT6
HRRRw5VO36oHDZEm7DT9HM/qXrEd0ILsSN9HK/wMJNoWM/m0a3ZJolsdsk3HokexxRZdICnj0dJc
wLylV1vP1YPWDq9twduokiBRbnWleLWrFOCEEL1+1DIHbGSf/gEz63LmbuEg+4sG0Ku3sBtqt7KN
3mbC2feq9drGaEwhj9ZrE3XHciY8peB801m2P9eJpTz0ksGn/llSWLj44Ddpr16SKr2TRLjBwbVX
GEDsmSMpOzbM+bY2Fn0fD929ju1HhGzx40guAO4D9FOimI4NmmmiNdoIzlp/LS3tPY67Uym+kl7F
J0UHwmYGqPPYsZ/HWJzidpzYUQHBfnfUyxhgqBzPmhX6NjuX0LqX9rBfjZn/Td15NTmOXG36F+EL
IAFkArcsEizf1dV25gYx7eC9x6/fBzW7qwJYS0bpbkPShKSW5jCR7uQ5r6lI7JTxWxvoLYbaddxp
qI1Uf5vxj9lFdSH6yr69oh7sAh6a/9aiHlEOjWpf0GggRmD27JwJ1Xnl37VoPiAQjWmRT8OdbFHd
Jio4UCl5xA7lxhY0cZGHFehMf6vxJF5eLxWnSrCf4+ZgjaRNcQ48S3sqoN3XHHyosVripsiyp0pZ
PXKz3cFMdf97As7RMwsSayy6xyENEfUtvoX5EeHvuyKaPsZLMWmMcx8uvNPcTI3LC3eEaV33n9LO
vfd7x8XIw80hEUYo3c0x3ClV/1Vn6p8WZZFU1MkPX9dgb5Rwy02k0kDAwZR0B93r86UTAJItKVHP
6DErQwHVORjJkrXUSKkglwZ2eJRql6bDVW2HD0Eye/1ofJvb+g5alzfl9jGaUKytY/eXKzgkKbBo
f+F0YVxNoR08xLKiOK/Nd0gLHlEDPSaaxC8hSpxdFCOpKBs4rDnE+h1MpV+hoAfYAnnV3P4B6+x7
1f6OGvQtqUyJa8ueZqho6T9cumyeATxcMX7PEQPGn5xuNpc6zXKE8ZAp3vWoNKWZ8VPFP+uyAYku
XGxgeAF0/Acb8OjOJs1Oy7pFBL2h5pqmMUfJ4MDwL8NHsHU7TudFXmeRFeiKQ+AGn2F3FQcEf9Rv
JGbzvU7FbR8Y5S0AgAdUALH94Q3bWekA+NrOpgPSnhm/gkbt+wkX/7+pwAkdmsP/m0vx3DXNmkrx
8n/4l0vBCen8DywwGEEQwXAedFCU+99kCvd/kHuByWArvPR0KBf/l0zhGDAwHJfqHoQbDBotGBj/
h0xh/I/h2Iau27As8HIT77Jis9dcGwtGjwXBxhKWoDIAO4tf95pK4ZtFSBnRhUBZ6pRHOow3JBlj
XHffR6sFyImCC/rsXlHhwvCkgzzHbdNx4vjajWt3eqoR76BuGJqu6WRLCTHrr3m/IAuTTq1T7Eu/
1j8m6Kd+DYPIsXZoW6Bcm4PTtQ9FKH35kdeq7wOGzLSQEk+e4whANV8rxoYe1FSFVNRjSYuuqkT3
bM895VHkZPQnTIaan65O8+SpBIR8K8oRMca+0QvoV7DVLVKtCj9J36J+gLN3i9hJ7AbZXh8sLnp0
utMHIJEDsGbY5+FugJTBhd/lMckjxarGiyM7edYCS6AOGfcIOemCJz7dmRhwqiebiU8FiQQp2V3r
Ir/QvUut7t+5sR2TBrhgohHrW89NpeWUbR0Ap5yxAZVylF0pUvZz6d5liVFHFxhlxvL3+w93bokH
UY+1BlmRf1qCVb9aC1HQsOQohO9iLUaTTPQBxksxLeLhhy4yUUMgJSm5K/JiSn9SLDc+9+XQfJ+G
hiUwRfT7L3yBNdGHX2QbsIxcHb4R/0aam1/UBBrXQpAbWGvEukRJTaNL0RWzJq5s3EHmo4qHsDmA
BmoklV1kRA95puggvNrPT/9+gtcChRvFN3IiS3fZKNAXTXsh2225nJI6mpb6vAFCH+wY+Bx4yh+S
PIlArYUtN5LlI6+wEw6t+7sxkOZv3UirPWAUgW1FUgru56Bv3K8seccKjunYh6BGEqcr519Y6fnq
2WrNIfw0+PPk/7TxkSltNEnbwc6vzg+Go2M1y0wwvM/lWNHpGeLmuJ5lPXbCKWptSlygF4q/ZwT2
soMMzTS+sJ7WDMXlowFA5psJpZSw1Mtye8XSQpHNZ3X4ICVDNbbcyYkxqce4yBz8trIxmkCaZPS9
zw9ve6ARlS0DLshA+NCwlFgPL3OoUOUypEToLEi0MCknz5Q0RLjn6+vzsU5GiLG1Ax+JMTqC0uLy
569GGEC0xaKJR/QOTQfQ34aZCP8ajnbv3E4VOLG7tqNP5l5Yjgu18/U+dSQkPB457A4EI4ytXmZL
6mRmTUAtk3xQUo9pkqfMjyvUxKhSfjWmuqHGJMt/zo/25MsSVkpT6rBi8Ot1NptxFtkwIQpAsm7p
84xShj2MDx0GTDyKjML6eT7amsjL6pEgoXB5di3Cct9tvi2FKtHPM5yX3awl3XVdlwqWkWkeNT91
nxqFYGcmzfk25ANfWELCOJlYid0dRQBDKcM13e3E+n5SCTiCrB84UWUe0AG2mvy5QaQu+Se1HQss
mAz43UfHRvSDVRYkQL+MXktz5LZK3SDvtxq49Fi9JLWcnhZLlvwBvAPaNnqOkPEHjFlwBtrRLGhj
qu8UaeaPQ9GMkKmY4OxjQXO/9eRgTGFIl3yopuey1UlBhS81+XH2ezD7ZgR4e7jWG5lMBs8Lpc9f
qqjX+t+BXs3BlwEzDfLseOJB8mANVPIfo1w3qo+5u/jJBSIoZIz5lLm063XoKoJq0uDgaDakxfTY
BIWVHUZnrGqo8nMk0BnuDBoC38A1oPhw41pIOVNToECXfgnnlMpiOAJ3QsoDLbMaC6d5nL93DnZf
dElsUOF4AqCHcKWrLtScm5L0PL5rA/DejzWusCjkTUUGVjqYA97wIdIHfn+VEBnvtRxLzXsRALLD
kMVwOToaqqNOAUspduLshpWrRtQURnt0QUjipMmtHmpaUuw6JXz7kFI9WErhBmIY1p/clPlAXaJE
KifaF2YOxwdPFatC2qMzMUYSu2BC/+EmiDKNNiE4hO6LqIdk+gMmrlSLfFaoyh8oVNAtikL0mq4i
E33K9uAag9b8JrNBL0fh1hf/dl2EIeg0++Qk4JPiStxrSFjJahfB8Qe7YujjUjqgQ4Rl6tB0xZVA
yCn9ZokZWYZaGsVwKzqZude8H7BOs4Oy7W/CxUf3UepTwO2j5W7YfArR7cqfyF0oAwB3d5+DGuSe
vOpKG2nIpT8Tcqen+kJbSsZJfyArjMTzlOOweNePU1N4JuJLDgtXRvatA3Ankvsoxy7ly1TW43Xg
Kj/xShhV/C4DThjYnywe7NtQ5fXnSM8M9wA1IHc0sqOgk/MPJ6dDSYbJlKGjn0LGAidkwHZs75tK
hIY8gvMw0hKqThLOExBs1FFnjSIuhJUcfwXp9OYRM8gkvRlK7hWcEFUbIbd/i/+praoD8oRW/BnP
76z7SicOCdqrqo718GY0Gy1k6TpGNnqJwGwIPoSOkSziC0hGVd9E26FFXuBWKaGMgpujgzKPqU2P
prMwsDXBSFLG2geWRhGzNicrvjHHvkRCrCwlzcdx0Zl9cuTEl6VEWM3WD1EHRnTD5IblwcKBUt9n
QZ1gNZTYJKT6MIzx36OIdccDflN1j6Uoyvx+RtBnepC4aoA7iKB+VaDeB3T5Bl/vx/upQNT76AzK
AChgI6vzVaXIYnQPgE5KdPWHISzaaeGr0tYoo0Wi8EdaUzH84kdtAjIGtcd0nLiMhzaHYjf6bvgF
HwvshKTVlEMHIt6iXgfONDGxvhpzYMAf6gm4I3C8rFXACLDBbLR92picFAgZGVb614R1Rfut0xaq
TjRrhv41U53e3Sm0EMYbrTZb/0FDbuUZQyzL+kmfENWbCxfi+rjmBaVj5Q5YDh1bMg4I6Ot7GD4t
NWOkiDyYahW+2QkEJYx19yMwBoqyqr9wQZzGEyYS3ahMGLzNlLNJoWIdSAGaKa4HXzq8zsOiuS6U
XuwcegXP82xesq1f34XL+NDaMSwdzWEWnGtttB6oU8H/GRzXKxNEu1iNIzTPHnhi6zf3TofiF4wp
KHrSLC7kcJs3wUtooIMoTCD8oAS8/vWnhUMZV/iL8UDrgJjdJhwVIz2/1L/T9bD6pst+uknRuoQO
Xtc2tdBsyLy4itGSkgXKZueTgpPclaQSm45FOH0RvrCWFOVVwmVAQIwAOPp/QqpYt3FniBtboRh5
Psp6ekk9EEPVqX0rwGrQVtxNFJy3YkyO/OoPqN4ULF2F3hbqbeSVxwqyQu5JPwZpcD7o9qnjKCHJ
IFEGFAiHCGMzxwB7xrKgtf2nYpf1V6mV58mxBu0J8IDmTX+TRMliblsjDLDjf93eOH6sT9/P/4rT
oYM1M12b9AetBsPc/IrRlpVPG2tJfELELE063kEN9y9HZqh+gG/Hfb/D6sCsLgx/u8SRhUZEzFWc
XILdbC8z/2pmBX4zUHks69rsI6SskBeZ2qMjOuM553QMj0Vjcy6LucfHFVNK8/r8uNe57bLMdUvy
TlFS1x1HSHMdXhOB7Cw7Ut7kGvp1CrD9NhBD+OjnJEoXltcbsSjsoKqx1HFsS22+cSra2aSXAnFS
OO59QKZFmdhOnkqIQ4f3DkswKpYTa9kUSt981bTT+2GyK0xncZOj/z/G6R24pwoBFxMF7fPBlt/9
n2fJy1HBBSttl6IVpCJdrL/hhAyybedBcGywVLmJ62Tpb9OLEmUH9NTBvwSVTc28cCS8EdVxaVmz
c3iG8T5ZRw2chuTXxPQptdP2YyHEcCPl1O1h9YtPqQYAw9B6u74whxt1fwYrBccELwdqyy7yD5uw
KKSShuBGfiwUBP1jFiP9znt9gtEqjAyEkx4g6XplzEU3owlW0oPE/lWBx4D5FbQXfs7JkqI0ghg9
vwkmPbfSZkkFyEIHpSSrwo8OyliJkUL6te8wNLEnKr3v/eQvBxUPXgupf2Z62cuv9mqMLxSiDJhN
Ok4NzAC7uApDEwODmynBVAlO3C/whE564YhYn018csXlLhF3MrmLeJttwlp9Rbuh8pvjkIz6p9gU
A7bmzVBcdUD9YPoimHgh4vpMfonoIl1FoYTHNofhZkXriaGZHenfMQA6Bb05+ADFUx1ps5XfWNTf
BQio54xeIhxxEX88v522JyLTSNGL7URJjsPJ3dy8Y2npaSX9FrF2Hp1JCvomiYrmM/y2HhBTY3iD
RhMcsv54YX6N9TW7jBt5MG5YUinKXehprScYB0cNP4CxP/ZdMB8j8PJIO2fuz3ruQcxEFuDcoaUT
Y5QR7MEOD/FEymMCOBitfEfbia7v950vyubChJysc5aRyYcxpEkpTtqbdV6UksuhraejBnn5yrW7
8qhhuNxn/aWT8+TrE8mixoG2gKssa1vsQCeU/hVc62Ma1eJqzIV+O4dNe4NlufZXq4UNjTwl6XMG
bfPeQ5vQUnC5Av7hzbWtfBRWkNfW7E5HqmrkeJAeE0xSg3/QXXZ+nV9jL3tmdWY7jrLInV0KLToG
GpuZtqCjRzDujSNfAFhlaoyAburimGNsdYOPbQMwAvVI4VTB4+hOxrGFOAqUt9Y/lTOKwXjFfbMy
gEUBD7XFFi17yJIk/J1r8tKps54Rsm0XtSeG7NpUv7g3N9XwFv9LAjmoPka2iR0cEvs0QzWcv666
wE8+qFI1z1kPt8JGdnS45OeyDc/RioqQK1gNFE85htZ7IhmcsU+VPXsDbdubXCvzj5Ab/4GT0x+p
IEDeCAf3FiGh1js/R+sLjjtmCaxIdg0Wo6W/bNZXp62dNXhNLcIU6Djmv1ItGRCrAA4O7NpUpY4c
lOy/Inlnfzkfd33cLnGXBxX9KiTAFEtjORxfxQXzg5xzPeleFzniSNEdAaZiFMc0xGjWbYb05r+I
xxyzsXlcUfVbx0MVdfHVpJRu+6oBHOYMD9hcWsd6jn9gRKhfOF7fGp5YquDuokxImrQOp5kl5o1O
pXvSKtwPuV3zamvDDhw9j3HKbhKe4vsHiAYiRU1OdWZzWWGvPmjR4h1rkL17g6VD3nYrcZwoGx5M
v4+BqFrFv9p2GGoFv4un067FsiL/s7f/nUDmzSCdFRzj2zIxmkh9M4JG8mwrClDomvrngf9m38vJ
+S9CmYvJ0XJXmei/rYcGv5v0WfizN4MbOTTTBDyhKEb4tHBztHddAv+Oi9NROXRiKIWLTbDWGAJY
cpHhxehD3Dd26NzLChR6TrXu+fyUnX7CpRDM1iOv5SJUmzWZDVIiuG/rnuhddXBDLLeh91ZfkqZS
78qel1FJm4cXh76h8wTb5hqAGbIyNqTuJbIpD7aFxQUEbVxMB177uh0ChkHg+MLZ8tb4eFG/2FMh
+WVvxtfJcNB7BzUKBzFUiGioVn8ercFMb8iLsksX2+kRKnGGMjlQyNQ5kDZbTrhwyEG8A81H96L6
YBSqArqXg39sd2PdmBWi1MKHW2Ti5vupGuo2jS4M+PQwpYKw9Ln52BbN+M2A7USg5d93hof3R0N7
Lhuv8jItvYpCwFUZY9+AV3L6/qldXnocNiZ3F1i69e5Qc5oJeyBoJVV0WEoANwG33d0UKeOApokN
8Wqq370lqWOw8SlQcWti8bYOysft0FkYTS+K5XfE4wbPmHILDofTfDi/Sd76pkuixPKlX6K2bWOt
iUYAaYUJNYJkXORpd8O7iRwxBTXaay6YMK209+eDvrFyQas4BuAIl12xfdlG4AeguTcmtxMsTCym
sS+t5uQaSQr7cD7U6U3BlIF1B7+xNDS3awZQjaw0ORkeSHOBRpFmPg4qGsBGauFzKrDGOB/vjaGx
Qsn7lFqwIba5njksf9CEjoknCrSsjbkdn6ww+5VUY3t9PtI6z385c1gejikZHKrN29SC3tGQJB3y
sZjftt/1Lge+pqd5fOFmPw1D5YGqHZ00GAPKXf781cWHJg0i/jmK0o0ewjrilnfMK1EI89v54Zye
L9RVQNSQJFFE4m5Yx3FcbdSa2DI8PXVYExxE0NiL6pceZuVVj5jWgfpW78VudalAe7pEFqiObYP3
JkFk260jz47WpkU7G15vDZqHtPsfh97AvdaLv6gjygtr/61oVCZpUEoe36QU62jAnukB0BHyMECu
eHHBmTwglYDFe5qq2yqaVPPOiEt13YKYT1GHCh0J4Tqir1V+kQUzbhYIowGaNn53ApotAtfgGIPh
nRc80bjWKYwBegEWZW2+Zm5kvVvobnuAe6rfVOSERy0rAHdn6O+917fwJRiZrkntEUVsufmYNk/V
ImwJVsLdPoIc1pGD6KrbuQ8wJCkLeWHPrWsKS2WZwXEuL4Awqsxicwk6OHn7fW+1h9GAMpUH5QRO
NfWRKu2yGDMPuNz+XPs3opH2d/5d9c7TZYlvkKOxfhSJ/XapQpxzoiFGa64NUjyc0ZH2Jvq7uwR+
74VVsz3IeKOTWfMv8hlebNs39Oj2PvgHszwMjURqHNZG+FRWEMaRTACGe37zvxXMtWlRUEgmAX1p
6b86ZEwQayam3KRJZR7f+U6SH9yCDmnrQhl4dyjKjUspwmZxQppe74bRxHOjkqCqZyMEz4k8Qq+D
tCwWEtpQ5X+/OxoXNZuPu4dozmY34GnlAwRj7wW01D1eSc7XpEK5uA1z69P5UNubnAnjNgA8w7rg
sb0FA8aqgaHiq/aAcyAEmUbe8LRAHxER5l03mVibYb93YT2e6OQTlMIleS8VNpbL9myBehP7tOib
g9FU0xNSRNjdh7KGETfQ3/UTw7hTovNRZKlRd6FUNx0yzUCDoW/H/FOaW+g9xy4Egnd/Cwm4kkTc
sbkaT8pvbtLifEYvX1gy9/JxdlMELwr8aYGuXMusjry6tJCIfGdY/nZyqXBSr+eUMDfHURtbgQlS
BOGW3oZ0TCN7Z9W2eQVmC9metqboYLQX7ueTrbPEXGCGzARvOH17ugejNoYJpgTWlCZ/IrNzPWiN
8qYAXvzexbyEsijfMuuUdLYZBwr1RWhP0YDska2haZCaV3GfVjc59LALaanFLnz9/GUxkbdRvrUx
SuEQWkb96kDAE6qaK4kETmNp1mOs6hJmoz9c2DJvfTtebaRQyxMReN86SmhOrRCdGg7KrPrbUSSV
B39eSzHiri691k625zKipdPB1gSYtHUXMO22MyvcOg+iEpic2DPW54B1PoZlhFNeMkgv7br8vYfd
cnwvaLpleIKEYz3AyE9Gw4i78dDFIa5zbZHecvxMB0NklffutU8Th6OAtU9vd5vXCEjEeedQyh3E
ZP7CJABB9tjMfQRLovZzYenjESmx7Mf5qG/M4AsMErzZUl476TyGMGzM2hiQRe7/4H1r3HdgVyiu
WdPH/yYSqEjkDiiJvKBMX61IK8spa9sm+yzSAyzp0VGuFqUJXBwuISK2qTCLn0H9J9TmGEFQQvOt
fBqA/Cfo00AbgleAThR6BigBxpMfPml9gJJCXQwXEpwNeI4MZ4kNNB1kJLV6ls16xcDzjlTZzcOh
bV0MyUiJMcYLUPxT4wioOEuQyc6RfH3GDsudUROb3Ce998cPelM3d1wU8c3k+iVM6gxtGb+kA85T
VtcunLRvnA+02rnnuMAlbf7lz1/Nhs/jEcNWZzgYbfvHyNPpc49d8oXjYZuqL9+C6xToBoBNHuTm
Osgs04SyDVPe9Cq5LTl9Paf2kSrpQ/NgjJNxodRwkl0u8aSNecryODDVZlBAqkoO1Z54lSW8BsYc
YC4r8ig+GXvH6RqP8yO4agYA/ylGpcfzK/yNE4rwvF7JxCg5bN1XOmtOOj8CyFbJEbHgyuj1YyOd
8UEVNRxBhMFhTNutbT2cj/vmZ+ZhCXRiaZdtERuzkQ5jr7PkML9CEnOaEaJsldjLLEWQPoFidz7e
G2tcgpFg1bGNTd5Dm/3VNyAaZ2n0h7Kq8EUOGxn/ptJpf4YNMSIAntYWhkpQlPt4gIpbR2i8aTqW
YMWEiOaiboaoRe+jZ9TrYwRRigrGPnBwzDz/Q08PNxYDj0RKT8wHsJn1+muKPqMW3S/SUzxKyzkp
jYNdG4VxZVBe8S/k4KfTsOQRL9ZCPG+oCK2jsdlMWQJvgzOLzj2wlfkv+BmcMj66Sr2vGRcO1Lfi
WfQo1ZKw0qnY7C6U/+cUSwB8SYMEScBWTn76pUAHFuJ+F7sAspin4kLQNz6pennkU4DGCsdctuCr
c6OFy1V1OCYfmjJCJ5X22jc9AGztCzQDr85P3+kZ5RgQNJfXIsNkra1jgaCbcEFOp0MYds1v0Vsm
eGE1fDsfxVj+NutUaR1m8x0ba6gHGeG92gOGQjm5Db8btY5YeUqG/KcyG6U9GGZhgGnGe/kb8FBz
nwPAPRRJYx750DTFz/+kk49MprPYZ1FLoRxOSXQ98JT3nVmQJ2Ck2GAFDurpugh9HaKweWkvnywi
yvoO6DpyfC4tkqt1qKAKZj9JEDsqor57AlOGvV+ml0jcVTjATUk3Xrgg3who6DbvRxoYpqIOvg4Y
DgkyYwp1Yqex83udef9qOnB6HDe0ke1SCBie/5gnlwIZHB01/kIVzuDLrgPyckOud4qFN/p68QHR
EPmsm4n5J7BgoewycKEU5XTaJ7dB5+rZdROhHX3+J5zkI0t0B24GjailgbtZYSR7aIUkvfCCPKz+
ymliPuoUB77rTYsoWDLGwb7pdAlJQ1QXVvfpUuJbCtxkwTXAmTM3GbrCJ8/y5YTGYGctnCbbbQ62
aSMZmE2Wezg/zpMLkHFiWgZHnroH7bDNukXnPbWtuRRQTbV8HwE+fuaL/skmZL1taHXXKfKk+/Mx
3xogPQO2JggvE7DmenrREC4HriLUrstJu0smrUHOPG2U/b1AKNS5cNW+sZiAgQokqpbO6UnhfTRd
tCqG1vR4vS7c4Gm8myun3BeGWX4yy6H29AB+fA9xDekuUfw+P9iTE5GFAhYVChY9DbK25WO8On2D
ePbnrkRTYkaZ69bvlH8zu3F7YRo38C4+IzkEi5VppE8EoG1zKOhgNTPE/i1PG3X/WzXmww18c/97
k6W4CbTI1aYQv5o0PKTzIiNXTKL/m6qzsi78kjfGa8MDXTgoxlLY2vwQG0xCU9Ibw7IosL9WoM1u
+rSpLryVT4+kBWjE6QB1hWRhe3HLenTanJeZl9bRH0tALtrpLjMLYhwNCAdk/Ltnkfta0uQ36T7Y
221iJtis8jrBwEgffoaOKbDydC71bZalsLrVmDhyApfqGZcw/dv1Umk0boy5bSzPmpCkQf2nRCAz
b65d0SYXrquT70eFAUYuYwHiSEK4HAuvVmWb1zzt4CkijgpWGxF/oEEyd/Inoyk++nHS789/v5Oh
EY9FiT2eyTVCk2gTT4moVXNrsDxD/4sOLm4P7D9v9lZdo2d0PtjJmUYwZQMrfCmrAr9eB9NUZuGt
FRveJPLp0+y2zZcsnYElmyiQ8jqjEV+glfvuoEvt2MLdDUwuBNh1UNyba5gMjBBwZ4ljuKvfyULZ
R45XeZBuM+1bG0rs+aCn295eUOVkqaCigDZuOw+tVrpqzhmqkdTBkyG0+gphyXpvoJ+LiZumo4g2
j7vesAqv03EuqbHjuvAj3pjbZUsAmTAo1QMtXY9cz4dA02TJ3Gahfaj0vgfjMKeIXvmXOo0nhwvD
pV/Lg81eCLZb2GjZabiuwlXxhO8mD8M4BXdzDIXr/Fd9Y/2QJ7MtKC8qOoGb+0kb3RyFWo7sqkA/
L4z8+CoBQ+ppemTdBTKz7iBwXGr0v/UVX7pVgIPBpGxforLDTEo5zOTITF91aZ7egk/BpGyCxXN+
fG9sfiAvCvsqOuAOl+N6whw/092G5gO5aqzjh4lJEmYuzR7z9eheC8Sl1vdb35PbgEwXKCxFuc3m
N30YJgtEzquLRHxAdIUWRG6gs5GMLj7uxYiaZxJ75wf55vekxUn1ln3B4b0eZCYmGVeA470B9xhc
0RLUYQReDjrstQuh3vie1EtILSDWItToinUoAMsjoiyh8OxUm9BPTUlpdqBz3L+gWlr7wFb1hevv
jS9KxIXHyz8WuNQ6YibjecCyWXhDgCR8UMcz0GahUEcN63sxhX9Pji0uvALe+KAsS2LRVeWO2m7z
UFWz7JhljnAcVJCLir1BORgsxllzPD93J8m3/ZL2m7yZkJNwtwCNUscLHllpZIjgcXoJhtf7HIue
vVmm9cLdm73GwRbO95GMOR/5rUEuEHEKJdTGqfivP6yFp3gedRmgJrwW9oAJcQqw0L4OXHzzzod6
a9XQ/FtSNzILIE3rUG7ntNJMgGrFZQCeqcL/Ku767IMIG3j5iMv/F/OH0jGSOQh1wDPfbIgEZHbQ
TRwwwbJw5AR0wrf87BqEw6/zI3vrI5ImcbZwJyxp73pkMY0EpSc5gwqnXPwapqyTHw0t1I3dJIL5
+/lop9+RpzDXDxfQgtbYXrzzXAszwdLGK3k3e5rlJoeIJ+MRtQu8HlL6kOfjnY5ukZugRioXMjuq
jevRtYAIkHPILQ9TVfvaSoE1hGKu/paOHz6fD7Uhs7E0wF4uhWlKRQtZBOmUVZpG8QC2KDLnQEwt
lT+W6MrXP+WgFuXeIFJ1dUR3IQ48u4W++ihrJPyRO+xE1qP+DV/6WgzKfnfNlE/Nqxju00sTzt0s
3JLWblVoCYXhwPftasetmAQ/RmlhSmdPfZDhBagAcKo+Soyb81/kjcnmXUyHc4GuAGpe/vxV3mob
qjRGv7e9IIHGwDWCDmIeCseDBVxdKWDHF9K6ZTZXOTl19qUEQVcOHDUAvHXANMIqzVC563VNgS/Y
1EfffQdbWgqE+iGutOYhM31/N/h9ceGMP+0zs0+piIO7BUgt7G0pNFQtfvQdMmYiLHV/Zwd2e9VX
AABRqipx9DIRWc6hpkZ2Lu/1EcBx1ZeoyM7j8NlS1XjI3FlcWJGn358SF+XL5eWFQNW24d7D/DYj
iSohneXwzhZNd0imOr8Li2LGV8a5ULp8KxyQOTD/NGfg0ix78dV0A+LjqgOo62m0Aj5VYhEqjp0+
QXdH9fOhQjUqvXD3nG5vaiHL0xJ0Kfn0tvrCZDqlAVnTM/E7aHZZU8Cvxpmk8HrDxXfz/Ho+rWQC
/yB7FqwsChS8ydYjnHGEh6LIrYpkU723nHLcyabDzaidcxS7MDSz5wTCepZmPzhBv6OXoa6ykZ6q
XcjiwtiXxG+92PHKBpzI0Q1OEWjk+sdkCfjLzqgFPZesPaatixcY3C+c886P+nRaicOq5pmLfg+i
ous4eiP6HklccLX5FH7OdBXdydTI7jKAhIhZOz/Oh3tjWGATgEQv1W/zX/GMV6uoSXB9Ci2QpcnI
N0bFwX50wkJ/Oh/ljYXDaLgWlhc1fMLNWi2dFvXQXKeqhdXUZ5w5kfZzk2G46/KqE7vzwZaZ2MwU
JS0eQ9iaA43aEsinKpl4BPvUCPHXxLHOtf+BhRTMN5SEteZQ2i1a+RG61+WFqXtjlFQkOQ651xcA
5uZGag3VLhnb8izCn8hGMgPtxAZnzmbS9C/nB/nGMiEWnTmetku2u1mOjkGZYLSoaeELm92GHJb7
2EQOAQZIiB91El5AIL8Zb2kDM41s/u3N3jhydDolUcpKZh+BYSe9VSQsyLOikCmo/hz+i/HxdicL
XEDWW34gaW0t63ayPDOL5cEVIGiLBJ52sjzGJl+2l26UZXJWq4Z+Fpub5AXaykLTWe87M5lCE5MY
C7PGWaHSmbfqkxaN6KhWft0cdKdRxg7giRXstLLpwkWnHH/WiXawnhvANcuLR87JeuIngW7nwGVV
mSBt1j9pBnpa26CtvZwnIL10MR3yEaBGqqbkwll7Mr2EWtBvSBuzRXmLrkOFcT1HdEYtBDrT8jEo
u/EYzmOIxj38hR7u84XldHLsEA+g2VKolJw/W4IEovg+InGm5bWihmPYZPS6d/NktPLCYXDyDTkF
eCeBSQNqQ9lwM7DEykZV9ok4sjVjrx2t+Di5tThwkn87v2JPhgS4jHOHiQKAanN0rz/h6GiNRMe6
OJpwWj6xaOxbGArhBTrnaRT+1vTFlwNGX+hc6yhInSDm3GKxa+Bbmx2iJBYYCftjOiJmfX5Ap5+O
Y5GXOPRcCW9y2+aZzdRqcTF1jj7Mpp/0mOS1n08IYyU6RirnY52sPwVNdQHQEglK1Xb3pTgm2oVZ
OccosWgh6XW7RxgJh2mzvUt1zX88H+70K/KOBU0GUmIRNtuuih4Po0TWpXO05DQeqH3Od36F7fz5
KC+wwtdnCnTyhdOwMO6omMEFWk9WLxU44KIt9oM2LOK7BvZy9Q0sZxRw3RgHaOROO1sND+wQPqmA
1OEf6ZWG5i3EBORdWzcRLndIg1XZUOdpi/eqiZJxMDaIEBvA8P+uOjv7HZZB/WkoZ+cDBGDzyfYT
KyUfTqcv4Ge7Oz+R4tMwdi2md13uGFeQ/kW0G+LA/hmPLabSUH71h9HRx3+QdUf7saI6fNfG1PP2
CpctGou1cOdb6licf4lVtmKXqwnjNQl58WMwCCgbroC++agXfdvf+6Uyx0ORJvKXazZwjEVohZjR
psM/mZhRVu8VBZL7APfSasfhU7XXvt0Gj0XTD9iCZkrrPWlX0bwHzJYV0CUDvOWDRI/VQQ4iMJ6c
umx+DR2mFke6vM4BkwID0Sx7nIdfZgCbch+M7EawiSYmZ1dTbScZ+rBpmOAKY8VjVt52+YCiQCxH
u0muDTvuTGzLHByEUc11kw637iYNwkNQB7b/28T6Jj6QcqBoGemRmd205TgjpB9mldFcRZZWV3w8
Cye/HYkohoqZOWAzutMdWhf4NzRhPN4UeTuOv7OysiuKb/jgcRB10/St95WJxLly3No9NvTlrf2F
tchSWy1FqhvsMTAuNlzo0yZDXs9GGfbBIQpiJM9Lq91nIEfQpw+s2evoTOyCYo7gwqLUXLeOfyH+
doOTypP6LfoKcCvI55fD5lWe2c9NMUE5jg++HIvbVjX/+P0ivuJo+ESIov18YbjbeLT+ObO4zhYC
PE3GTX6Eq2uYzkiJ3QZmVvre4Iqs9uYRn3pUemkT7ucwi4YbS5TCvlFN5bQHZLrE3TjrnXtUoy3s
o7LiCJ1hv9J9BEtrPCqkwBdzJxqEdr8jX40JDgi3UX8oOj3xP8FWgzNlojpaPU5joN/SWTWrHRJa
/FVjF3zMSMB77KuUURxENYh2LxXivDsbYw61qxvZogWWDdgoYO1SNHibYZW9G1RADkQTI6//akAj
KVQatJCOLAy8z6WAvf8hAcV+b2gYzaD0LtWPxfDbOtRVHOePLhIP5nFo9dC4FrFI/hhWnNj5Tq94
XO04L2L3aVCifG7iPviLmcrklYFc30NsNFH/oGwNd+ihaqNPA6Jd+h2/dYx+JDbdm69BrAXzfTtP
QEd8s1IF6gqZAnGZJ3COkRIAdj4aTTM8RSNqsMdJc4sUavloPriFMf0vys5rR24k69ZPRIDe3JJp
K8uXTEk3hLok0QZ9MEg+/f9Rcy5UmY3K0wPMdEPTaCaDYXasvUz2EyvoisACAk83BT0YQlod2mEa
WbA0o9MI43+3D10j77p5QzyTMF/bIWmn5oApetocfJxsM4xD88SArYWZGcnIyl3weedWqm3GLmiT
R2sm0+8Ff0Hj50BBZ5yAzIwEN5wmoDXqm6XYxgEGgZHd4U32+vFM5NJ2tvRW0xauVwACuPOC859N
/T7NFFCTX9/gp2S0fdSC4ng7FMQs+FSr64TwMpZ9t8Nsw/1UTvH0O0jYFh4bYg3J1alhCod9Z8Is
GwB25GHxKhKB/Cq9T2qO8K0YbXz1LMNs7G3Ggkgs4md1pLp4Ec5mKDL8rB+Y4yrHqlPH+bWZF2Pg
e+l1/ThqiWqeoFdrYuf4Iq63uq4crK7byup0HMjwVyOJ3iNHZJh1HFAiPa1gcdZIS4s7TeQZ2Xit
8EdsXbHQ87/ac28v31yNnMhXsyvrf/yeYOhI4rLVH/0sgewvMd3Ck479wCzvgxmHxF/ZHAcNG5Hb
5/P94Ja1cTPLQm5FtZj5LkjLoCP1MbDWzEl4gf13OnteNJdNjNFbugb3EaHoNGToJQ5hC3Pcttkm
W8aahLU0T+JdDgB4T1pP0GOaWFXxN9dd04QrG2rQMZNePe/yxJ7nu7hM8P1nbICU4szKb2KymCQn
p3D6+Qnbs4CIX31avJ2TIRUpHDCYp45I+cMcpFNBarkt9eNc4WF20ijuiQMRhBIR2jUp8sVNs5vJ
iOi8If9cmJ75unQiJipQdaw+fGW0Nu02ohyEvtGtTJs3cYmn/sarfYfgmrhJ8YPvTU458jdr2199
ymaxQNkYm5GUkbTO9Ae9wu/pzVssbTnks1WL7ZB2UpGtbgR5+UTJ4nyZ2qovPoE7LzjtG6TQOLmf
vJF7Zjw3MhmNI8NPsECL1+XrwPpJDvg88ZFzmNeEWsfOYu4tPc+JvHFr5PZ4S1mvcW9lhAfFMttw
dFrtPsPxb/5RZWNgPPTYrcw/moBwWxEa5lTeT0Vakl7TxtOnRPpeHpk6ubHQiWnLDmNZHZIau6jN
rBoMpcI4I5KX9RrnZkjaTUUusTbH322tGayHbDAWPnhOOtUOzbU4OIpI50/eks/ZbY/dGohRM9bZ
p9jqiR3dqxKp3THomP0y7LLB6toNyA+ZX4utqvkTrpfOL5v/E26IvcB4DS18Ucs5DPJi6PdVwjF3
SFojjV1iXrvejgjVXMhOWEBMvxJeZmuU5S5+D6fU13L7Jl1S39tVRmHdkmrRq8PcIPa9S4PWs05L
rAljU5LRPNKUxoA0TEkzDbZmLc3yJ+2zMTjx73IoU2NLNlvdI3VFunOCzWKSpSQQjQkxb1GNdILA
yKLvm++jgb/Ztu9d802P6QO8jQ0RcZtULEPypEmr+2IbLbKUyp2seT8r066joEmzk5RTMd91SKYm
oCdOly3JtdoRNEOj7BtHqudQtkFAZuCM++lOX2UMU+Qqkb6i3Sjru1wJ+bkl/FX7TfVFkqKF5LC5
we9NGcQI6MbPRE/za1YCF0c+tFg2WrrfsHwAKs+uRrktiWRtCdfQiqks98ayxisWHp25Kcyd3jAI
mes07eXa/n6+vfNYUBFKGmzRbfe8D5HMUAzSqXFuCsrF6snvFqzUIyCR7s0igcO9d7pxidd4tFTb
arIT075JBbuZPWnO8hhMWKCRG6yW34S9L0S+1tU4EBfn4P+5X7S4/0epfiQWflBK95DYG/6tHXgt
CZ+jlGNxBVb+00z/u1JcZf1rAxzS+XpnPmdD29zFion2OkHPfYJs0yJF+Ih3W9ARd9sXFMw1Dvpl
Vfuf7cppidoQXuM9+vZscQeY6HvcalWS6eulxrDbkGwzP37mepUTkJMkJmGBohLWFreX2vjaF0N+
Y9eN4bxUdmF/9Z3BGEIjw1306DZSXGO8/aFBvH+9VRQFQr8KNy4lMMEASTVOrJFcUEz6dmWl63fS
5Q7dDF31kM86IYGDLfMsDJKJyDFN7791BCRbG1J6hhvNn7/ZdHV+wYYrYZSKefxsy/EnwdPmNXXp
ReEAHgMB0UT9zKkNpPm+Zrbpt3ZeP6sb5c4zEVJT05OQS/YHrehwYkL1kZ/l+r2nq6nerRS4/2rj
QocSy/a1rw2JBixgXXJ/Ve02abqxiF39ZgDt/Ez7atgSiSWwUc05cqZEULt+vJyMdZW+/z46zH9M
LLy10X2BOvCqQ+NrlXsDzSPXIV80xNz7I5eLk9dYuX8PMxvH3DHJSGA3AUHmsJtNb4kM6RXEnFuy
C7ynYuwXQXAy0Uef8tz1yXWrHOzrJiUzM6KCLe9d/q4haYvu1JV3OAeg0XU5643/f2D3hceALBOv
cKzJv0l6Xx0bCqIHEPjgtmsn75fslBbxD5AX/fHIXT4V+BU02IJgzow5X7eBJdvYlAC/Tenlzr7L
u0AdauWN/mNSzmX6qQiswb/1DYyfr9W460x899Hod+HWCpGFMhcrgrN5UhWWBirUiFNf6MGtr3x8
hwfESclTRkP0UWtbEj/z1rL70MAL33xI8eF0dnYyxxihdVjiEm4cZ/dzno9dFc5t55T7SZjl65SY
iECsvEF5wP2m+t3zjhbeqXETXJEzXsy8P2RmOpZIDP+QrN9P9qTvU2nqlXbjuRLryCz5oZxh/sVZ
4jxyFibb2UglqUWO82vGUfQKsPfHMej9GGKlAieH2wLnCSaI7x9vjllDAM1SnMbFao1NGiTqthxa
F5yG0kNspqzA+3qyUrt98QBKW05+p3/EWN2Zopi0Uu+blTh1sjU9Ctw4GhcRi398IbO7NWG23pEB
3ypinWuvn8IUapq2LdmjCcqz8fQeHhWUdUKjMnsKJ5sIBNQsDRrJsEob+6ftaDY30WnGwCYZDHfY
YqmeJid6VYG5piArEhz7otG+NQNX5fxoE6TtR4BVATFBjjEgBNbTuNf3H8/6C5YfgOHK7rXAeKH5
8pf3w1apJQAS0/OTcpNpCS3CsW6MflH3YOf1HhwgPwV0xUPdSH42k2/cICoafnz8I85nDock/hPQ
HgAx4TidA/Xk/GRJ7MrxVHX0gI5lTC1C5G9hEGQyjqCalpW7BEcanbJ2mlPr2cnOar3c/eefQS98
1euxEfgQEN4PxbQsyvDLdDgV3txZW+V6UySxr58ix1xjAEnBGrZOUmh34yTIjhrL+sok/gOr/D2J
GQk4njqwCyxEKI9nX6MLUsA40gNPRF8k/n71YljCfvTxEF0GSfRHFk9je8sVq/vHbgffxPffru+L
YSKKOMQlG8uLMsGEohkHrd/JjiiuTWe0bjGEg05q2sEfdZnv0Bn3t/WiV9OPmG8c3Iyq9k+VHeM4
pHllc9MHCQnkXLraxt05BH7s0aXLavvxiJ9D5Lwu/ff1RTlcV8+l9yOuDNNaEo20Y8133ybd18YN
6Whf03Zo7CvNxYtu+Pos8AOoBXxfOn5nz8rzwS+JtqlPo9LeJoRn5NuVguSdsZ2zfSNBRcOss7x6
11WD+KziNN0smZDfQOTGI5S4q2vvvOBmo9fpqzD14ZtQopz1VmYATdXNeUc+NSVRNAxjEmJ0TBK9
7gBhRmZPIPuVU+4Px+D9DFvdpqhKmN9sHuflNtuJq0/tIE8Y2fncipyysQ5jbfbjQRUDbpp23Yox
O/W6lmgvM6LB5qEl42JTzOVQvi4pANVrANDxkKWBlmyroOxO3OxMD2i0M+RPfOLVtPPcpYz3Obj9
EC5u4mWbqihy99tIyglnllVlyrlH4FKoJ/ReHLrca4dXza4zLd+1eAsRUzmyVRNZVuiEe3w87y4w
JYYehhXWzsgAVwLn2WRoVKzZVTLWJ8u1hnsizvQEsknflAeDtqSP+VdhJJvO6duFFKSheUPWMfk7
I8/VHPk98/MGVYS+yWB5ZHhluemXsknq+TAtZPNumtm0jqMTy6uk7HVOnH0+1CbcMFaBC/048/2K
GSq6/qmqu5PnMXkf+ppD/S5LAYYNA7/dE7kyzr2+dE6818jATB+00S76SFpugU86GT3e1ytDuT7x
7BfRXl2dQVnBqyP7+19kdvrsF1Ag2DWt5jS5I+RJSbCEYdQPsvXTR6WC+JHy3jx2jtPmod5MFjHp
gU3qZAdb8sq3/ZdVhaGCvxJNVg7yOa9nSkWslCytUw+GDNSzuCr0yA7f2y1N/kWn93zliRdnKGS6
lTBLg5SNZXVsfD8EBO2WRqzpw8lSI2GNqvGqKbKIt9Q3fEzRVGFnK7N/NnL+oa1fg7BuNOAiiDZF
aTlXvsjlAPD6/AhcGJAHXfwa5dlxojdud3J6z82O5ULna6Mn9uj+4yUqazY9oSLa8eNpcLaTUyHA
MoIuvK4oDBbPdVeoxSc2S5fuAJklY2TMcvmkrbE/VBRZ9/+C8/5/3RzXp9GF8eibc8WmZllr+b/u
VSgiK3uiRYkiwFiq7VIu+hLNeOrdWESq/f741c6anTzMQBoAtZxGLovuz8Hy18OK2R2dpljs7TIs
3ZpymCJosTTryiXgcgSZOjBfuIOgW78w0mkCZ/JiePXbTNSLuhuN3k2/Kkkn+4DDYxxfwV3OL/Jr
e4dLB9r49RaP+HK9Pf/1WrM+pjJ2cpf0G9sx8qgmw6zgdihjn3seO5/aKy0Zk6MwqMG6qDJnOW4C
coX/0Vaey5YmT0o2uWJmjVthL/3SbnA2W+ic2sTabNw8b4l89UdyyoxrZevZPsivp4uPOQw9MaTV
9LzPfv0IfO3Zi/vUB654pCMV5OCINv704CR3S+2K78TDk5cU5zjUNFVdPpP+q14b28z7K1XbOtv+
2gHX38JPoJRHW7E2xM/qRjnrTlVXdvpcJV5vhImduFFaTsZ31aXeSzpNHoBjUF6hgJwtc566ijn4
DytujS08O8KqfKBGUOP45Ksq/hnLVHyKNX9Z/tGqtq83JVYT8xVDhXPO8P+eSQIfHGUWAiyN96Ne
CSg1oPP608y3CY7NBAn71Nh15YuwiksTAwlLFO4+7smZ7rfB5JbNN41DftnMgUq6LcA87hZX9t+z
68P6qyCNrY56kHygJJwVzc1ix0TI9dOTXizbwStnN2JyHJWZ2w52KXZ1E082OxEAeGUdUthP3bXi
cv3Ef00B9iN8SjmXEb1BvuAa9X5gCgJ4hmKOjaeqNZIMl3+CG/Zdoy3aq0VizeMyVKraZt3YjXgj
z336OYYFIm4qtAh6cWPhOGSEsModgfEB29G19vUfEdz7H8hGAbJL8xiGCD/0/Q/s6i72Cn1w4Rq0
xoLpmEQ3loSCVJ6ZXChdaLd2N+NoDswepFVoyMUzCBwHq3nSfRWMuw4GAD0nGFQ2R1xlldWLWVlJ
f4rVVB0X3IrV7w4qiJ2FrQbyD2tPiX4n8kTFYScx4wfuq2I8TSPD7oYXMYl0oIs/N5m/KZtG84eN
mWjGwRCzo3aTMQfiIQ6qptgRtE0erGz8cX7y284FDNEG3Ki6kVpom5eJo93UceZ0uN8v6hMm4ZmF
F/sQSywqxZwP9zToTfupKcyErJ5Sy5X7SA8as9FqbsG+iMhr5MGcMsz1SDDQnvlV5SuYE219xQct
I6dUGRWyXszihpDue2j6tniM68rtr8Ff56uMybSK07kGexAUXbDW99+q0WoYcfZgPKlWjbfE2Anw
hnmuoipvDEGIbl6ScF4Wmdol7OEbc1J4xybp2lFDqXqFCrDOjPczB1EcTRcqu9X28FzRNdTKTmRt
t8/DEj+ofkoPAcgzMWk9QEcVF799u4oPxhjXV3abf30wuCSYGEuc/eT9MGjKbkyserrnKbDTA60y
EXoVdDr+WDzm/qy9os3nDzvEz4ePj/zzio5PACmeV17VgB5BwGfLJW1K5sI0p8+N8tJg07djHoAf
w40ln9gtIneIS+tTNhpetOgN4dhI0b+WQS6ubCyXYwCtkB9jQmOEZ3XO09dolHZ5rcln6THTic8y
Q6MU860Y526v2232gyhQwp0HV/vy8RCcHWqMACjIH+Ya2DnM5rMdrSSlsxOi1p58g7gyAkXGdL7N
8o4gewiDMyrQYTSI+KqDq5vpn7d6P+V4VxIXkGFasJ7XlOC/SxM9g43XBX35rNZGDWC11Zbr7WUm
RxRYZuU61sScinAJJswp0sCulpdpcrhuDXNg5ekm06Zc3So8R90DlyEVP5lsd9PvCQLTnP+aUSkq
AghjbMcVKU3pfkjMoI6mQMXl7dTItA39tDDn0G0mYr3JbTdoUhdVd6pVUhMG3bMKt8NIm0b4uTlH
QtcnpI40+OG3ZEbSbEwPk1XsK1O72IHW1uMOSEXLMXFqC9l/ojCrH11rXr7H7IDxk1O3rbufIHtU
W3jWS4AMQs/7fe9lJLYvg0vwQepK3XtbBqQLEbmCTXyD303J5jBgWbIH2szdx9hPxG2V03jdzyJw
1swCzZQMFQM23HRD23ubBrBUbrwRx6pI9KYLM4C2VfsCfT3vH6vYH8QJO/EcY1qYxXRTa2eMjSpK
K5HRDcYouth5yOSfUYZ4deilcfe1gNTAJbTPl+mb4wrn+3qV9yGbyf4Ryk3l7mU2ipw2Z0eKMRlO
mCPAKVUHX1Sa+qLsuTsU2ZTDo3KtTrtVihIv9Bs1p1s3p+3LMVWN0DhI2ujt/Gen6KpiZ1SbEGCS
ubXb775Cav64CpWWR2jOmnGECuj0aTQH5L73VERWRBVnLe2hVZV+l7MD5+1uUUuHv7iQHG+LN7Ok
p7qxhm+da6j6Fv1nCb4BBfAXYjP/sVJCfTHrefJDPB/GapNUdRNsTAHpgRhBs9wsZRIc4CNxSYp0
QRcyCtIUzgJ6Mf8mbbN43juKsFlyoOkHK3/Jv3KtLIPNrK00HrfEyDYylwSiwx6unp6/1lafB/tm
aZo5okULp66r/T5AruKkcdSROocDj2N3QXmcranUj75Rjf+0pUiKDf4GWGGwaY7+556Lp3UrEyE9
dGWp1oa4vY6eOLRlbuYRG8J4MjyS714G5GFwBWYwO3wtRODOD0yEUvzoTcqc+3gya3XUnGBxQkfT
8mbvSW0QkA1VIU6gDIPzCelJMt4ure4Q0zyl5tuyzAWLSzXI15UpfKegV0uEMvlWoyi3U203e+Ep
2/ikwaZZkp2bpf0RwlM1mLu1qKGiEp7+edIaHI3JGm9i1DOxU+9yH0aHuBe1UI22dVLQ22jJi/5p
tOu8fDQXOePZWQgtvsJ6v9wkkbTQM6cIB78DzXu/UcHuhQXiZsMzpBdzAwHO3+ZNqt/Oep1+rqVc
Xc5s+78eyCy69V6PdnVFT+2zswlwGvYGqq3noqTRIkSZffJzv34LvB6QumY9GyeQ7PihIoj7Gg/x
8kByHESs3DjoL4L2nNXawtd7nA4s54nJvBhGKH38zkXoskCRfK5B42k8i/Ee1iAqrk2PN3l6+Phk
+pfDGWtbAy7k6pIK1+ZsANxeLJBOs+y5mnRKo65MioeevtTRFm38Yo26fXCsmSTHYfGepgDNijZk
2pUb6Nn1i/ORRYlH8kpX52w+d1mb8m4qA6MWz6UjjIJQ3CGbkz3ri6CHBBqrfnSMzr0WjPdvT12t
7PBoAsX+H1fur0t7KcBu7XJpnj0SB59qPFl/DXG1HGDVl1gG0me5crf6l2LUBdmB4o0yk8utdXbR
HhvEYq1V1c+9l1TVQaumAvtLrya9vq1rb2PI1Pfv51Z9qRIt39NX7iHFUs3ddSh4Hj/+9Jezz9Vp
zID9MPlWv4b3661JoTs2htE8q64uv/dD096KOXYiRTv9VNDAIQcmYVdQkyavrLp/WerUJIj+gRXQ
el3UQx6ndDm19bOFZ/P9KC19MylH/pgAl8O5dLjb5kP+/PH7Xn5uTG+Bn7A2YKpjyPn+fUujxZNy
bvLnUcLDbLKcU1BTtSjCKWt2tIpgGH78xD/vcVZ7WatXLEJYtpeLBa7cjmqhr+2nIlugt1ZkGYBm
uH46HhJOVgPts1PuFsyNrN3Q2pXG/h2nwfCV3UDDnMRv1/N4SOr2Rtqlld+DUXAox7G5vPDLoc2z
uYglDbV6toKfsyckFN1ixvgvMmIxW30os45abvPxi11MHbwFIEawSWOuvIZpvx9KxCU1PIYxfxFe
Xi6boHfagwblcW80o37wAtLEQg+ICNpg5V0LdDxDKJisK6bHrkVFQX/vPH+iyAdliakpX2wnVbte
05kyVEooa8s2qrqxOOACZj1YMBJvNDKoXj5+9/Pe1/r8FSrjf2mNo7JZ59lf2wbu+QZs5U5/ZrUo
K9LyEj/AGlbIL3zJsydwKztsF93r93nrVp9kk5ZlSNyM9xmCgaBzKJwvH/+ki+XE3oVH5YpGrNIp
+3xm025vtRINcV5k5bOFYOGAbeMSQ+u2nQMmQfHtuHTXLBgu1hO+dixdI1gNu0zwz/fjsEAkj0HC
7ec21mL/RAI5jk6tgExet0FxUBBV3z5+zzNUl5Eny2YdXlqPq6fe2V0+1agJ5JTMz3LSxKe+1epn
LzPyfVpSXX/8qMshBeuHeo+inIOZ/sn7l8NVFhKxCpKXJm26r7Uyv6nMd08V13sRylgWW1dr8v96
SaeKXa2JaCqyMQNcvH9oR38PllsbP2e9lZy4s/kRieo1ZV7s3Lut553airIvZGWPVwDQy6Hlycj0
aewCiDG73z96Mad6KkqZvtRgMwdEVnBhjbFLHuIOddqVc5CGDv+6dxsjVlZMV9hVtI/Xufv+cTWT
mTtU5j1TfrTdE8QJ1VJtLYVQ6CuF3f/SPaT6nxY0tSnKAwNHtokSPA/dWmLIGq6HbBr2w2Cg2zAb
7afftkW267NMPCo/EPHOggfShYuWZxB8QZnSm9YveqsMsYUc/LDHKrGnU5/G7WbwnDHDkAlZxlEp
o5aYxQeGfDMyPyjvC4cwL25ZhW1MD8Pa+Q4HQr7sg1R9ldGS8dovjcjE5zYv0xIWXEaLdYnHZNkm
Um/fDDaEYlO7eZdEc95bY+iyS9/3nUTYQmGtQyZKq+6X39uzCGfZN8OdM/TatxyOs7yHANl/Sbta
e/Ur2b+Vi2HlWzRXy6PriNiOkjF1hlvdks6zPYnlDcIwl0885sgXHoGWI0Q+ZIdmphnLsJyT9E5Z
JrbeCvfP/GYQef0sY0MOx6rqF2dT05mISG2B0ZbQfKpCOYhFj+zAV2Kru9OSHIjo1iPNR4/6pZ0M
LdjLpG9+q9wvWBUlAtV96esqfam4uWu/Ogxi60cI3PmGsrKedk6Q1/oJh1r3ljjkUgsBdoff/Bfq
OkWmegvcUVlbe5BZFQLajJ81Nbfm17prqpuu51y4QZ5l+Vss0WS+mVNDfrM40+st2i2cAADw+hG6
M9zusIFxTeHMn7sbU3YONGHS52r3fi4TjIp1nT7Xo89tadr5ej13tzbYRfbZ6XPRbmJue1PUkw1d
HqaJWi1M02r0IseunUNXV8KAX49sIZS1zO29Q4qPvGtnsJPIxUJt/OI5bRHf4BU1muN2MeNsKSLu
W0HzXZhwcUKnTaovEulasZmTUe7H2U+tlwnvUxvlTNlBLaEUTUPq09kKUzPggoqx1jJtsrr2XwHv
A/et7WDIbrAVGT63iR3k0WDmXn7C57SqN/NgzPat8FH+HeHhZz8kQdfurk4yjav8aMmx3oyNyt8S
jqmvCbS976KsRBdqelPtIGEFzn2eJf4dGR5etSUxJfZegb/rZgN0N3sEJzco1DzmfxpmiKoy1GPS
+cnmP/RP0lHTvdQgh25gGdM0kGxuMhTuQFcsqy3jtcxRGT0Ww0LudOhlrvvsx4D+cM0EiFOHOduB
yyC7CJhAoVoZ5kPaztu+yNrswe4I9tsFAwnEn+txsoMhxMY5VSE/ddZzPJppIUVOqlWYHI6qrMO4
hxh1aEiTH1g3hZi2ntfzi+CGWM5dnnbDa1cp+baS3n4SWWlokeLTTrf9GPTfKxywstuKUL36OM1V
g+PD7LqhneWTdyx64YijjlXzSDVWZa+OrHrxM+78wQYSkKYbmTI331p0rPGhaGRQkVJA5b1RzQyj
g7THtjvCwi4dwA08955g4zduVFidGt7ifh6Lm3HAUvYll05pHKp2xrKKfpZW7NtiEk5IdixKCuYj
+gef0+KAu9VEe7Hu8IUW6VhgYJRlZBXAkB83q7PhxN7gJelGH/3YPmqpzJMbz4srmxE0sW71c2HG
IHhlZmyGuLPvvWXy5nyT106W7ShXXYBCu2xe0QhnKpROjJo0RA9gLThq2eRpaLmZ7ioKCOfzQLiJ
vBtj4LRIGH7Vwal0ZR3aiel+UXGLCCy2u+5OMqrS2bQzzP+T1aTGQkYeIAUOwUYudpPjNNu8N2kj
FDbq4wiOe+4+By70iBJBRGq70dQWGE4ZdaH1YYXUb8u/wGz3LurXXwUZEb+WvKk+W4bRy8MY8IHu
42H2JiQU+oKFdlZjlFt5Tv+jGSG43iN98UZqqa40o9lqrPRmHnQN45x0KCdvgwCsNvcaArI1MGHq
ftcqyLXQK2vtl4ZEf0TEEDgteWyxd8315pyhTEnkex7MaArAVbt+HunlNc0AYWZsX/wkTadjT8DA
MW0xFtgU2JFgBe40vfs7KYLsAbBL05AgshqNSu9oP0nof1vk/IUTlRkzaeu0tvhleB2Zh6mKmyFy
8GTU93nWqVtvzkTwn6sshBtr+UixA9XhnKGXuB4sISPtXgQOYw3nlQy2U2n4oebqo7a13XTcZGXS
XctCubxCULDCJgeUp8l40RQKOl1j4AZsZVEVcrQHXS32g/Qh0S/TkLLjDoMyo2yc1Sumyq0K1VIk
19yTLwtoSmdz5dCh8aNDYL0vglqA2FLVRv2yoAf5p+W5sJ9ShTwtrbUIWZV+/K9FLVJqbvsgFyu9
+JxaY1vKZjRn6xk2QHLbp07ebHQbM9HJmftnbNQLZM21VFfKvcv35LHQZ1ygNmS/57HDS9cLs0+U
9azSgNJtSdMdR4p/X5SLuHfd+uW/vyV3ISBh3KcuL93QW+fKMnvrGR5k/32acyfU80RGE+ShOZIO
Rq1tq5f/FU2hh48jPr7bdGywtzrD8uoG2lI+puWLI7mOhEnQYhdSi/GhJ+Ua2fzcaOFAdw3dYO9f
8+m5nM+w2NY40ZU15l/QTzKhVyBno/8sVYOKChYrFG0y5KPOctJ+Iws7O/QL4GLUoET6qlSM8uXj
Uf+XnwALEi8ILoWrj8bZ3QzKQDeNsqhehqnQwlkVGCwqo7K8MGmDhhb5UoWJrrzXKtCCEesAZ7zi
o3A5zdgKaevhcKDjJXt+ewLJ1cei9foXrjnWnqaiGrBoMuwbOyFMvTe76vPHr3zxQIKtgW356DYH
GHvq2frV+1yDzm2+GARh3LUKhaLKbOeGzk57gzrkmjfvJVYLcAgfwgHUWSHTc96BV2Pqiv4yfnHq
qmvpILkDB1UAcSSUmpbUJEhn7me1+N4n25VQ3U1L1Q8ahMJrlimXIMj6U3hvNhHWNRKF9+/uOegc
23yMX+xKKnxx7Ore99sGN4IKGY5RVtnONCptoxI9/lauSd+Z0Vnf01kaz42/YCTx8bf4lx+0hmmt
xDK+Bd3msxvlbNEG8tnfPhk4JNzqtEK+yRK3wShz0ErhjtVnmxYmE/CYueBHnxhcSIqA1eCYjf7P
MDbXDMouVgSGSM7qTPvnW9GBfT9ERRwEbWekJR0YvZtCog78H0Nfqu92uji3bBavs9NbB+T6+rHI
aqe5MiTn0xMbQgiztN7XqYJ+7uwTBbMZO6UsuyetzZr0BklLVz56TeX3B3ReONZ6jYMi8OPvcI6b
8FBWBZI9pI/0Vc7dcaukykRe+v5jgbXGz2Hg1rzv+VNzb+qcAVt3Ep3cWUq03ZVt/xyTZP/D0ArO
GO6LIPTnG5AuOyhrGkA+NJbgn5iIlLumXshcyM1ABVtnybVvJRYPdtS7/ZweP37vC2h/JWrCbcAK
h79ZyR3vvzaMva5DYZ081VU7/ZhMDSlutRAPavVl8Q0V1rAP7ER7In8yR9JSyM+NHJfQpwC/hl1d
7BP8ltXxEotNeNMr1P3+t5CpafdwHconQ2TzzWqTt+UWlR9i7KRO1prwGcogSGKMSHqxj/2l+DJ2
S2wdrozJ+py/UR4eD0iLV/p6LKGjOzsT8sywpAIsfppHvTp28yzu7W7yuAdCUXrrcLH74dlT/2JV
vvYLgDJBb+xc2aQvp4ULrgWTmD0TcO6czxYUqPzzcnSeJClVdeRWMq/RRdj6504f7HmT2rKSkY1M
yQ1JdZLm9uNBuFwQHIaIO7FRQA4Aqff9t5D4muZTq09P2G+Ip4Jg6N3iySAy46rel5bSjgzRtbp6
Hdj3Aw+D8k82JlRGIL2zzZC4IGtsRCKf+mGRQejGVdCEqnS0I8hOvv/4DS/2GSI4GVuKHx1/E0xV
3r9hBmuga4VhPPl6KZMQQwmwCtHHvzMSDnYJMVlXbg3nGysnLa4xHIM8jfbDhf2+mHqi06F02csS
HKZxqe7cdMrme2gX45F5XHyhk+1swXA9VthSpv6Vj/pvr8yuTqGzWr/ifff+lQlrNOpOb/WnBcOr
eAfmNc73icTv/P8oO4/duLEtin4RAeYwJStJVZZckmVbnhC2283LnC7j179FvYmLJajQjYZ70IBZ
DDeds/faYRFr2l1GCy+70R6/+pC5awT8PD34HTpHvstrxuhL8jad1DNpHzFkFjm3B0ornRmobu8Y
J6pI+XcqgmEemGUo/vn4Jb/zzJe1hCmdYgsb69Ud27JmzBSNcWZNK6WP3a75Vi0c31QCGTqweiX7
QlClwjLgBCEmtxsT7NUnbWDvoXEHe5NRjNb68vZpNlTqpOj6eab/IzdmXCnmXarBa2u8MIpvfGJv
R6GLEUTNWiMMBK0WIErsdJeXa0UBdEr1vHORwPvb1HVv4TOQpTmckCLIct+1KbSPPBTSwA1pI8ss
rXRUfiEmMQwq1n1vHLoCnVkUezFAWq/PMsPvTYF4KajNqs2Psp3UyoEPaokdvbLECsrE4pRUOZ3r
V3ortji6odn4JJJARwo4qqLG7VtBSTyuqh72xujG1ma0lk2/9Ez5GPdjIm+0BjSDe10/C/bUSyjt
0utboyTbPpYl3ST7nE0jJae+PCcAqEx8PRC5yi5kOy/izDl2cVVu21EOe7Oyi5+dK6bvwGP6PdpR
9daPulpb8Mksyo3layQpbd3zEqbeWwJqzVkrKHbvYyVqvBOxA3mnBZlbKHseeEWVEfKEt62kniv7
iFksfkq0qrhFe7ia5Pkx8O/QA3MgIGpvNQWifRPNPJbzWdcLkcFHEeEmnsapDxytsrbYnAc/SUNj
8/GgfO+yOJ2XaAD2PO56z4FJyoH3UmpnB9CKdafYDVlvWSmoWtd11SunFlnUrq2lvNGoemcwsp4x
CywrGifO5f//1QIdGzyc6PrUM2K09F+7ceeNaBSdBHRcg/WNu1z7OJeTFepFLsj5lp39ejWjblR4
89yr5xDPyGuERqgLOs5lBYW+TGxQCszJEfn+sBFd5ejbOhpoWGhF0txpaIxPbuNM/Wf4OPb3Xk8N
3a+V2Xb8MWrUTWPLZNoOFd2I5w6Btgig08TOBpZRfYhxM/d+mVaFtzGHOMM80vSL9l2bZOzD6PTy
W/antWQAmTKfNPLUhY6GCn+dGKAnaVQPRiWPxQCI8lMUtlTG5z6Br48xIw4/V6lJWZP+eJ4HYTbb
vyscWsMJ+q948JQZjJVM9fprwW9Lfa/rxa4j+Vi9V0cvU/ZYjtBYlwi5h2NlZP2PRCeKZxtPirIL
p9QobpwH1vvit/thA0i8NDMqrq7Vp5ImWTnryNFximZp+0V6tfaYZHZNn4YeU+KnYTLH95SR+8em
aLvibFB563yNArT4ioO8uOEvWS1krNns0bEhvUli6bUuY+qvT5ctuCdqep2nlKfcpHiA53QO1FRr
jY3t0AlUfYZV+VWP7WLYDBOeQD9R5ty4sZy/ecH/mlWXH/J2KsP8wamF2ePyh7RW482jZSenJDTH
uguKcmiH76WFBjOgy5SCLJychuZB3NKj9ou2t53NXGjyNKEhl8fBbaQlUDiC/dFYUUq2X77SeVqj
BaWRq+4fM45G+FxoeE5O1UwZ4JmoLAI7RO98Y3uwmokI0tNdHDvIuzlwsHCunqoAOTfIKNRPFLe6
9ptaavEdXdlB21CcrpIuwBkRWru5wbvx8vEk+IZQvniQXHuJtUHExsjhB1w+SLX34Eh2rXkERGeO
CPuRkxLnLWKM8EAM8yH/khBwLvgtAMLw0LVp1sdBFg5N2/p1qsuRNnsSwnyVdvQdgzf+1baPXGsX
owJmMbdkesw7FY2uDrUPHSoKcZXqVpYrRxRj9avuduUTmk1QCWnuyeakhLG69Jv0KSfasEnp6sUy
b33RjWMdaF5hPMrRBf2cdckUnSAQNfeuAPy2BQcZycDokYzSnOIr/J633VTs8oywU9CWnBpk2tfR
LtK0anzB5BF/lT2K2o0E3vdbcVCenMrWFBhO2tL97caEA9/nedP/k4d0L3z2PC1HHTT2+b70OH/t
bUepjllpQeyUuc55PcU3fYCohjPCCRN0yj40vtg9VdTrsTG31JZ3dmZN3pGik1Lvh9rR7tLKK2Nu
0Oyn7Y03zAu8fMGUu1hV6SK9QYBWR+t8oOypd7M4Ab6phg0tke5gqjR69lDE54NMR+3bx1e8Hpxo
07ggZeTFhXn1PdMBdVhzE3Gqy9js/vH6Qf8Bdd3t9wRXRhUxQ7PGUlGHhe74FNOdAIASLEf8uIlF
A9Iu4IIJyMIzfXZNje7TNNam/RyV1rgxk1K3wXJ58ddJqYb4wYrc0jl0iIqMG7Pdm1fq8tnhRkTE
glyKqesqByBXJwsQsCJOelPJ5G6QSVFp8CdAWvteWyV3Qh/C+N6ru9JDIZ6UQs+DpnHG3UCuAc71
Pg1P7AKkvi1dWSYtkEld/WbFtfdoUe8G923qGYKHQUc5+gCCevpSVyBnto1nZjvPYJa/B+iaPqdz
rBV7hoyKid2ymzndjG06EhCpJDAbAy0OdcwBrZm9LbCOK6nUeQmw2Y/f7eocxVSFAYOSLWcJWk5M
nZfTRUc2ch1Jzzs6iM//VK5jITSNQd9pZvhZVXhbfk+jhCKNKLxbr2O1lX67OJYzXDA0YXgzq4t7
zhTNcJnd48BBjYVYJgOuAjJ+i1+OKJPohSNV5kAk87SflIys+KUFI2D/stwhJkACClMf2Iqu/QT/
ImXjF5ozPRpI9XvtXkvSKXmhFIhcxc/crO/GQFiV8pVBOsNqssI8eghrocYbQJQuWY4znq8djojU
+xppwnt0w9lo+aqZ5BqKBvCN2NN55QPQ2TI9tGNT/xq1EfnEjdPW2zO//EqX5hDDDb8fnYz1Y5mt
hNFYqdZx7Kq8BG8AGdF70Ky62yJpqdudwcl+b+VJke6FpeTfTYW5kt6xa9VzBX4KSf+fuhF2fK/S
RYv9gnBg5dVrakwBCUWwYudATNA3WkUpJgnyJlG7p7Fxa6lsS/qf7EAKPGhY9fKMxdZyE7Pe4wGI
8g2OPM/+YeUc7J+1enTLT24aR+3GaZOWN2i5E7DOMYnNu8bALfpMs7MwPqcgn/uTxHSLzEOMcxUM
WjxZWxMlBoeBvNI1BCnuXOybQg2HZ6CZPFbT6Z1zk8OOePCcNHkqUE8iTxjtqakgJVR1+K1MaGax
YFFhILzXTc3kux0awC5aRo7ygoqUEp8sxgScc413IjRR54AL8yaohYVSNf/GceoCNqw4Mn39eGi9
nYrX79GhQYF1l8wIBM6XYyvOVAt4Sqcds2rpq9pp4/5kuxplv+dWL7LfmpsUwpdaOG+hQk/xdhKL
zbV3GACbztFE1PhNOLX6JzbaqfbYvCmzk0YaLxEU/oVEl0PN+1HGVu88RyJlqbXUoTZY1WfRf6/a
zBG/a9E32wKnUuhtvbo1vcCTCau/G83js0epKsYrgZSgEmw9bxxW3pld+E2EQtqo6l0wBpdPAB+R
m7m5Nx1tNJEtliKv+2woptF9Yszp6tFseswEXt/F7adEqnM83PgB1zsxg8jWpaFOQci6clHQ/Blp
effasbMpuH9KpRp9asxOghHIQpWSQpKDxoKpPDe7j9/+spO/fPlswPBQLNsxgH1rVoTISsryXZmc
wFUOKQZ/pTiPekZonWpVzo2ZdO24ZyalwA20YGEX8L2ty2HSUhuDtFT3qEV533AUciMjOoSEWBMI
bgxF+b2riUEIBmOo0gCQlGIxESqKtstVqbvtJuumdjjWUzLuXTK+TF+do6Q/F1WR6Xd8rkOeAfkt
ZHTjMV2/IL6KBTBPU5x4hzUqQNVSNxFxrxxxRbraHqKhihdzJgbqqcTlwGJg9V+1jvnyxoXfeT/4
W3hU4Pv4c20+oEtUjopM4pMrkm5EWknt4EXtIhjdaIdGq7/VEr4eC3ThARKxi8J1ybR+ORZQGXW1
SOLkJAnyJixVhUi+6dlCh5/ZTbvxo6uGWoWIsxW/OvKD2vPHH+Qy1lYf5EIxA2qwQIEo411enxOW
k8Be8I51VyT3Y7gc+plW1XNHA+WTnoVzf2Nv8VaKuLwkeRULSQEkEmN7HVNAnzircjVyOO1qDoCp
kdbDGate0x4VtWzq71kk4zZIxwZVqgBNh8SmsIT7WYum/NWOtCgEV90D1n7GlQrhVVen3L7VLH1n
e2sBUUczRAMbSsa6mqsqg1N5dhOdai9k7+hPSp/Ov/tBdg/KBAnFb/IYH0y6tO/TTFSPS+jTgmGW
ofYoikoW0Q4vkSJPtsQm4Nt6LpQHr8hsJAcTdrqDMhrWLyXUlCbedLyDYhc5eR/dqC5cjyXLRBmE
D4G+GyiF5ZP/6zBfdHU1t/S3T+WoafdJlKAU6tVYKIdYZIipfcVgVdzi1iyqW87yNxLF6l1brHOc
ehe9Ac61y4uLUjSupsTOcUiS8bvlIvcrfBT/qI6daoiYPWapugT/yDBc8sep7QeGCpfZByYUtkGP
TmV6ngBbN6zeXZH/nE0UgS8J3dX5K0kKHUJHJfbK17qejINlp30UAl4Vy1FeRuC1tp5LySYY57xA
YOw4dbttB08ZT7WGEeR3UytV3DyKQbRtsxVKnxSRP1VpSb9p6O3COY0GPeAvPYkHd9DiKnPX5hD0
fCbtRTpNYFjrQyYtfjJMO04yWBTtIKLK/WMw1GjMdpXbGsxeHw/bqwoN42ap9S+GBsTh6wnSSZwK
eV9NncOe1SFIXZ0AjkZX8m9RBIwzQCgFF2qnVUiZ7uPSKX4mpWYq3d3HP+Odbwv10NJGo9FDx2PV
cEgBTi/1gOjkMlvmG8VrORm4YlbRVbfmsJ9b292kjQUG+j9fGBsc3zNSDwRia7kUpEyOIhGRF+gL
upQtPPENTS9KfoLSoCvM8+SEMebWueiNKrT6ntl801VjVjCNqxg7R+TsYvtwPi7KbscJmqS3m90E
8zTzy8zt/6hjlYR+Dzjeuw9Nd/7UyKKQ27AdTAVNuwlUeYgT95gkk7vt2eU5S0lPC3ezB5gdb7+X
g/1WYXN+C9MUGFjb5lP7iY2r5h5CShHTUXhTYh/7yerlz2widuBBceBfPc21mf7sx5qKiVIPIGGs
EKL2sKXHAGJ/05ppWPQb6FS3sLdvi9TlU1nIvGxoWcPwM+urz2BpHDhGoXoIqssEEzSd/GZjyLSY
nmpANV8ZsWwRAHN4XzgXlK/Aznt33GACnlvk0TQpin1RJMo/yGgh1n78qbzz65h+DGqJNk0QrBTr
ImKP5kCELk7grJvx6gG1GMSdqcWcMbw5dZ19pJXtp0F0dviiV2POBpvAkLiGSoTZ8IuHB9jYALmK
zZ/9VDWx+Z8/Zmq/bHWwauEVYxxdTpLSobI74l899daQ3Ktugt2iaaivRHem5EPZE9NMLK2JzLpo
buwRr9f/5ThpI8fTF+zFWhEyTHJOezj2ZFG07r+k0CDjdJr4gPCgQ6NkV7F5Y4t1Xe0mbJNyLhtw
dwlOWNtodCep9CTU85M14rM/dlkY2wcvHNx9ExdnnCXzvyn8NB948PTFbgZkzfXglWcVcGB1YwJb
a4PfHjl1PDbJeC2vK8wIVt1Kz1p5SuZemeIAFbTabyi1uSP0GGvUzM8WbLPHDjauEsCpt7JzN9c9
qTp0GnFl+AMGXEF0g4qI8bkuh960YR+EUnlpM8UMz8xCirhrQYZVh4UBLT7PCNPsW1tm++pNMgmj
F4cjvDik2MFefkUZi2Zu1HF7igo3TX4khiGKJ8TBLqx5+rP3JuLkEmQ58yVIVVCFmBqyePhK0nu6
i22F2A6WLg3giEI5vADkTPEnYE51XkM8+sUzivviSaVlB40im8MfYdo7kV/jos82ZZW7L7HDycav
tYnpnu5n6Oy1IsO9ALSjjs1sA1XfHO6tMo1xBIpwXHAFCdsDuZFEP+WHsAtzFzqCbkU/bPKU+o2p
pKq1pbFbgsIJBUfbWW/J67GsossfIiszPPrNnvkjHBJNuZejbrdPSjbay77MxuqAJ8hF1Krp8UFa
TUwPNEWicdfxXda+NphS+pVK93mrzbRU7myApuFBjBrUQCvT2dbBNXXIZJc0137aKU33t6DhKqp8
stvxK2R26qKXawc3U77ZsOEBBQijgZX88Sx2tdJCe1qOcOyaEVVY65aMBXncIk8mOil2oXW/hNXj
ewtxed4TlqRASRPsOhYZxq3Z8+qAwoWZ2mkaOJSWmSQuPyspKnohLlLoaV5k16WliENrD3r9L1kM
cXsf11rlHBrY3GUwMZX8sobCfp2zOm2kr46pN71GFicouoMJnUWml7gsurvUJtHgPjI1Qml9Ce76
l2AJuRWCuFY8MrwRHNNWe5Oy0y1cSRT0MZ2NXC+Sk6dQ/NhryeRsjMnCpWE04YluDWB2soWJxw6z
IdvnFFBEYCaa4VMLc8jEgKV+o/hwPf/xm9i9Ya5mwgFqtprugWGossny/MQ3LycyX0wzQXNcNs6p
jTAdBWSzsE6TH2Ls2qhufhVO6L1iDiODUzHKofv68ad1debFlgrYcMmmXE6g60Z1JB12MQhHT6Zd
lZQBkpysEtE67p1qs3P++GJv/tOLvQJX49gDNRspFB2L1WqcsVnI0q4kcyB1KwEkuCauiMAPNUUL
SLBiQNEyxr9Zmlkj+mDqBh7BxoWxhpoij5S6/6zhwyiObLQjgKhkA3jwmk1KFYPvltGcixtD4GoE
uDSZ6UNil8SQyZb7cgQAG6VL1w3WyRkhu3Vp6Ty7mZwaX8dn+Yx1HdNbjrb4seiFc6MDai5/+cXj
om23yLcQ9WDpZZVaXZz8IIJSPOPEB+MW6Z3SatVXaaolYTqDG5FQIh1D0OYvKrwn+taK28QK/XFq
SLNxcNXh4uR14Gqk26b6ghiQX0K6U/mpyoa0OS/In2mPoTEDrUEQlh40UJHPQ92PlJhBhhsicBWv
m1NQO2k8PauqYrq/U61J/5hpERPypMd9Gmi5MYlAp4v+JcarNfoTbDlnS9I39kNShqR3LNSx1En2
6lsPBxGC8xgxj6nXVrJhhlG0zaSqRfSqd2VzGhKBQsHP0CUaXRCR9HAeDQ2v742vcT2tMjMwK2gA
NRy6DbDlLh+vMaC6zNS5uCe3PnuWPLDPlS5ngndmR92jiu6e8KqSrGUt0Uocuo6T1eU7HH7lQa0I
rGK6lvvJbLT7QbXGU9JpA3OHS4rRx7/06oeaKv8spw42aexiV9OwAA6dYB5v7nHNWwc3y+J/Sqrb
hwm/0rbS1fIxS/8jkYvZb1GuWLQUAa1y/dU1qRmUQ9gqw31WQyyIx6oPQlUvAtz9w0FjN+LHhtPf
+OLXsxFTAxo69JhsyigPO6uCVJVUeK/dujsU5px/sRwogr6gWyD9VqWEf+MDWN7v38Pr7WpMRSTA
UwZGGX/5/h3pKbTw1O5QEchI4auIVb+DWFVtJm0UfJ8ezKr/+iq5w6UkgqCBj460kMtrRno/1DWZ
MQe099Y3mEzNvKncKC0eTIRphF0pTfYll2yxblz4vUfLQsj5DInJogi7vDDkBY+Me607lLJtNs5g
lfMOu3fc+kgonFvxFlePluorvVQ4SQji8JushlZjo0EqOOze5eYoNmNqJ1svB6xE5vevpmJ///EA
eas1XLxKrofZgguig1pCUC/vrsu9Ab/obB8aoNkZaUv1FHWolhex/Wd8ZOYQON1sz492PFX3TapU
9ikjsqT6XOcNB+161qIfZKXoMWguRYGqJg3UIgkOQGWj24n16mqZ+rNmQhu3+gToaWMPZfKlSPCo
bVnvPO8Qu4V+BiAG6DItwAWcisazh4MXZ7l48aYZfNaukCFO7S0fnBn+jqPc0n4K+sADn/lQynkI
arWT2e+GuhNW9zqysB/niVULmJUltbuiiEMZ1F3e/dbBycVHFXZbtiP4xYm+pZxzu7sWOdamJikt
uiOArq8Dw5wspnMmWf00sAHeFi6yraCpDQSS+uD0ZY3awdA4+RQC73gxRQUyZafvmy9O4qXln49f
1jvfBvVAj5qRx8ZSXafHKprJGQgSwN1URtr8RReJhoQsV/8MYzN3D9mU6jcG+tW3Tx97QUZQuGEr
Y63R917cs82zsvgubbTsAfGo1uyQKao/lFjG5fbj21vvGIhV+X/fwoDTza5hNcLzspQUDibkPYRz
GhQTqBcCxh83bkiYKSrMalu0gK18T8lvOVreuVHURQvNE+wIh+vVbsWKBzfMsT8zyMcQ2YWu3kda
ZXwyZ73//fFtrvcm3OZiy3RRXLM9gRh5OeIyIuU4pDX2gXVk8Gu9TAgiIc8sufHu3rmOi6CZXt2y
c3TWQFDNawE7l7F7iGAlmN96tR+s+7wx1e7WDHm1ygIyAbSBQ4+oAqaS1QwZxzqxFoT1HFCPh480
X4cnNXKBaORFNRNWm9Es84Y+u9GEWX0vb+JNPk1KQCCOOcGvLqtxVu+afjTOVeJF2ywlz9M2auJL
G8OoDnjms8LnHOP8qxTCPHz8Etcb8reLUwpdVKOYkohhvXyLJiDAtG1D/ax5oLSwgXtpWAetO/fN
3QT51Xhu+2TYj05lELylWMUnD0tuRqiwpR4jMbvTNrLkYFE8JzjxU9L2w2OaFq6++fiHruaMt9/p
0TfiFIomkGLV5e/UIiJ8CHnXzs3kqF/1IkySIG3HLmCyzopN4zbx88dXvH4tlLXp/SyL9IKoWl2R
+puK1KHRzwSUzdFjV0zti9CVbNqMTq9J3GKq9go8WER3htOaXz+++rJe/bWecb/4RGkI8udSWV+X
ySbZGxU9AP3cLezzdtSs305o9YFSgJtTCPDcYFb1dm1Gl75V7PnGd3H9uCnkUlTmBL3wq7zVzoi7
NFGLz8Y5qgih6cuKQEwr1188MMBaULmmnG/MmquZ6+2G+QNqEcd2wDerDxEiZOcRMm+eQ8J5xiB1
zP5FKROKDmZc658/frqrkf7/i9F2xXLFQ+ZYd/k1Edyn6m1VWGc5URt+GB2p/AscAraxbajjJ1Ll
BHsw+d8dGlCxXY1/Hfxv7voeeaSJkvOtnelTpL8UBRlEQBHHuTcBVN7qVrx3jyhoFzaT5i38qct7
1GFPDBLd25leEbvbZFSUs92H6iNITfR5Am/Xpmy78UbD8dpaxze7ePYXkb/N1nq1/Okithu9DM1z
Fc0eMQkmIuum65wqsGJj3BRF3v7TQpXBcq6QRTtb0Ra3l/768Rt+/2eQzbXwvpjPtdUrVkrIR6Pi
mOfeUDTIZ0a6s2E8QxeLCuWoSWHf28lU/Z5E7D4gUwqxmca37Afras/yoSG+YHXUGKY2veTLl0Am
uixrVlJeQtvVd9oE3mcPMyNCdxPF8DN7JFmf53S0C1wuKWQWbxjmZUIR2QFXcj3dWGzeGdig4Viv
6QqDEV2b8M3GLLK0Sc1znadIwZpY7EBu69vE8dKTDKvmxrx9PawBwLELAl3OVenBXD4AkeDfIXM3
/DzXOA38tsmrb2qGqr2gRNHcmEOuJ012IowvE/A8+5L1SuqFqVAqvUrP2lgV3aNsktnYj+3Qbwxb
EURfunHvbApR1682gUHfPbUHa3XjKHI97mgIcRph8qbCd2VBlxQYldKaynPZtfkvfk8XJMNgNEFa
5u68D8NIP6YhuT4ff/BXL5Z5mq99AWdSMcJzfvmgNRalPhpgOqCcGIsdvVgfJzVUUFm1u4pm943b
vL4e6AgUs4ugHEHrurZagvCfEIWG5zIdRXgnja74YlbIy2AiRa3cpuY4/7duFfJ1LskDXWogzKDr
jXUB9B8Qk+udW0tW3V3pWfG+zhyygiurGIe9OttmeuOxrmvIbxddPNOcZfmyrqw1wqZZkpV59JRp
ekS2DyFmzXdwTO78ZWxHM9k0LVvUe732sk8UEDASTx4hswuhOx/valk39bYfbKHcGFhX3zrgIhIg
OEShkkVbstqeeGKyKtxk3jl3ZPeSNsRkQXZygQtxpDcf+zrltEpXMzsXfV5w+HbiGwazd74ADOxI
tVTsw7QlVr+g1/K6NKYpeurJ3brXo1h/DUuwmq5sojRItSy61Spd/saLTRH3DDtjofAihIUZevmN
jyFRAFA+vDMk9Vk5lkaW32WV6zKaR2K+U3euzI2IsfUElAloMH08xK7mMhNGADwHzjq42WjXXl4+
03qE9GC1ngQqn2Q3pE62b6s0EnuLxtGN8XV9r+TeLve5CHcsOuyXF+sNGRfhUKdPiaLIuwrR9ZfZ
qo0fWPS+ewDidjA1UahDHALJ8/F9Xq+dyzsFG8o+DM2Qub62UQLfdUCEPiUQcL4C/DX3pH2pd3JQ
mldbWCXgOuQKMlTQ5QxF/O8IourGYH9n4C0kYKplOMIXeuZqQ1jYBPmAYHfORkuqaENDWMrneIwU
65F+AGAAcOnsXmIM9EtQ7KiEB1Mp0tHX6iEpiGcS+qkZ9Hm+8dm/naEvv0JwHogKMEC8FedXn0Eh
S73o3dRjF8fSviVs26o3oPec3s8adSLWnNThkNToSO2Ort3GdUB2TrsVyMmig0tKC2CvZAiTAExH
AmquHPNvpJq5xj0eHsWkOD7Bw03oCOw6xxv/pQbdf5bw5OcncgGrIaAtVVdbgV3h1403v9RX1/cG
IcbTmF91lrHVQ0+SdNYc2TPCbFdpiNgznMCGzEslyZEY5OMI8L9mwmwAL3PMJh3HhtOkJ0ftb2VR
XK2jpr2UD5EK2iashnXNu2PZcWxs0mcEXBbt4cyIvka21jjbVh2i3s9dF7FWZDfJ88cP4Z0Ls6hR
ocL7xllkXXCwoeKXIVPQ2bMajYQWbBvf6QKk/R5AOEFr6dx/EZFQbhX5r6cXdmQqrSZ6vWTXr4tU
TATk5mZj9CSlpeXQ8LU6QCJda+SxjsmNQvv1znTJ24DaSpmDQ566PuG5FdKkHpL4U5dl0R80OW26
l31iyMdBGTxrOwEGWiJgbCSMOfrT8hmMmlJtDC2tjU2r1sqNcfXerMNxZVnO3iQM64ODEkXSrHtb
PMVD4bxUrOYPXalixNIMAKcAz2uf5uF4l+dmiEFG6Uf0dkLuP377b0yx1RB442EsnloKZGsRMIJc
SE0y8s6D0hXVnRkrs+sTyKATCYRRcd7mcdnD0YvTBnRi71jfI6sFdViZWdIdxlIpwpfQmGToK2ZG
HjHyaoF+unYedUKzPuOKErmfUcaqg3Aai+eJNAUrII/dkg/wuKbY78w8+jRHIvvjdGw8KHYXxqnx
oLruotRI4mdXjTsRoNlwgTRagLPoIKQApQEfh/a9pjXZ1uqQP+5EpcRTENboLPZWKZV9l7nw0q0Q
3j5OXTX0NiBvyvh3ooma0nlHxk6aTEYStD3fPdEibUsMpaW1wl+UlOh1vCFRffa3xWeE4f10ktjk
hk1XKqK+V7VZNX4aVmZO96009Wk7kslFbIZwS5SBcT0/Evdp/Ki8QsOrkybxy8cv7+1Ut355kK9Z
OYC34TBY7YL7rswsvbbDszSL6Z+pGOp5L1zFthGkdbEZlGQ24BaZMAj6eevm3S+dpSwiIN3Ls13a
yqb3m76WDyZo1sjv3bL7DYGyjoM0LNvqxobireey+rmLBEDjzM95gZ98ucjHxYiHI/KUs5iLvN/g
0sRdVEbhpHJtS4hjr/dZ/RjJVnX3CpKqhlCegZNMm4e96VcwUTlUNYPR174ydqq55dPuaC21SeTP
g6H9mkOV78DI1OqnNiTps5OribmF76mOG03CHNtiPs4frYok962CxIULtzkmNnChes1X3qcm/wHK
cpfVPC+/Ev1UbyXihVvjf9nRrB8Gjl/OiEgsl7X/8mGoFGTINvLCM51sQ/3JQkfQiI+hUUS0qKbK
/F7QHCMkeJgK9QHjr3fvxapS3mOAUgcrCHtiUkuqPrfOsNcbXRQb5GOhzmNq5iRw+cNs6ZilPRnF
U0oDvXk0GjG/JthU4gd0xtYBH097Yx2+viLVWMpubOxpwOJGuLyiGA2JGMPLn7BR6SoRPvRdp9zp
Gz9qJ1pM5S1F7XsXhAHEdEd3klr08v//komjlKLYH7bVU24P7oEVkDiWqaPNXCF00vZqG1bt4eOx
er3MUkpHRMs6/l7lOYuU3Ju1rnqCIt5avkkgepsZsxZ0eZEERpeDWmxobt247PW5if3N0nai6ge9
fL2tyHF4uFbsFE+DV4fOQwx8uQwSb6z/IZQIEzIt+NkDnLx0fmdykW20YHrXdP7Hd//OA2fEc3qj
BQMZz1t9U73Tx3rDDuYJCBjBNC1CN+ZD8WqbuKzLuqxubKffuR4mV1o1UD3pva3PLnKMBgWOU/NU
EhG0z8vwh1cg68KN1O7JKRRPH9/eO4s5t0Yrls8GzuBVYGYBcmiYJqN+Ckkj0HbJJPDQuLDIQzbJ
xrRr2G+ILXscTT/21JNZlPoyi58wRsn0xlH5vXvH0MP0+CZ1eqNn/PVxq0BQyInom6coDId9pM/V
yUg1Y8bAWT6SmosS+OO7f+tuX05li7WPPSSjGK7WmsdBx8oEXdChwIxNwjFDoVq/KJCN3mGuHGrp
SdM1LpkMEZdWyRFCYoiB9FEFElj47HcHiRCrdqFkq4ViQHTXHJzo8CoJIjRTjti1YRKsGxVqEajd
jDyiYxoRWLw649Xoy7TfiUbFSDi4EKeRXpat9dkbnVsp5++M4UU5QcMd7TDDadnS/vVkPTNRjNGW
2VPddNkXVWT2DvsyVoDEGO6rak7vWPfuPn647xwMaYcsnhK2ijbuttWimWOmLppwdp5MoJ5PvE7U
DPpo/KiHRt/bSpt8o6Msd8LreNJRZFf3taYpehAiZMrJLdSm/zy26BLphPOwZi3kzOUp/fUUJk/G
TgsA8imKtZTw5Ylc4pzgrRFdqaufqhSM3Y2dw/UnvZST8dbQwEBPfeWsiashTfrUecqwrCjg1aG3
8hCmlzgB1IGbsxlvbK2uTydc0SAZcSn4LXTcy5scCExB98YV03CeX0UszSCb59j2m7rotx+/YswU
/G0XAwhsM/SiZf1j2uI+L68WWmnNJk94zNLO3P0UpgTugfkeQfEvyjDt2O4i7Kw9wEoZ62T1DSlE
6kh0kfnCyM6878DklFb1GVH1dAQ6qpChELZJdrBKO1P/MN5aG+JN0rubMkVL91PqIamfVjgjTEtI
9G0O2Nuj+1ElhBCtqGS/BUx9vFNHcAtfImlE5sMCYU79ysKzxoPQ/kfZeTS3jaRh+BehCjlcASaQ
ypLTXFAOMmIjNuKv3wfei0W6xNJO7Wk8bnajwxfekPXGdwpU8CCOk17PxPkD5btiA8BKmY94c+i3
eiw6qw/Qa1LR3jetXiejnD39k0KOxkNQJ9MLOe6wYIFo4r5pCSPa4YmDEzR8zj73lSxyvjiDMdyt
AX1+aMGm7KxxSuSmyaj8bkbOY4HuD8BIP1bUKZmDEcdC9RNsT6n6OSFnFNRjuzy6SuM528Lyhh+J
ibXlxrUq9V7IUX3WJkubbd8qzSEKs6yqoxs7iV3gsqlmPQo36kq0AAvti1Xm3QwMXIsesmqCvSgg
yLebypD6K/GoZXwuOYbVqYotnFrh0DU/FvxCvrc95bN9r2rdifOsoCCDaMTi53k1py9tRcPVwFX9
K56QzWNqxs0c0EeKnkROQQpp1TwPxECZblM1RXdCULXKgrSZnCcb+f7PUTwOL7mTRz+H3NMKn+p7
KcJBj+OvtSe8V0qTWrRFwbqJnyHSL0YgcvIAv0C9wQjw65HFXWkM0XiXqWP1A80bsqhZyyj/NoaX
oP1f4DyCkoeOB9dMvbDepF6nSmTmy+7HAkvEPSVakjW41blYEOEe5iU7ksTYvHWXSHqP4BCwA1BU
YZ9cfR4/Ue6ssh1E7PJEmOZ6QWtj18GrkKDDMqdz82gvpZRbuEmx9LPMrrG0JzZ3nhwMxxxfRdbm
P8txqu99rY/5HZNKNss8uP12ATp/BN8sdN8c1X58nl14cptlwbB+20Z581pHqGES7qnjElSR0xef
erqHOmYJFQL45tBpzgsu3dGP0SS9fYaNOw0nV82VJnDqPkr2icCzloLMPLSbqKnmJajheJoSSoEl
2eZ02763knZI0NE8FNsMi8j1eMWYAaep1KZNT7sdY70p0cjFvBoN7HQFKAaZ2qA1buuD9nUocTz4
ptWNqd/HaFb3zwbL/5UKTjX8MBMHL00fDwK9CpO4GG/UQWur/+IRlO4jrdgFmaqxxTQRj/HO+dl3
cTb+7pLUtO86FDCXnUDbYPZr25XHSk29yV8pGwafCK1SK++8+9qMWuuUx606wVoZoNnNLbbbwTiP
ZE2bCMeQO8QOLXHkDxZbicnGZAdoK1KeLIiVVslnYoWDG5FxfhZWnmAaqNYyLJZmJNaUcl78AvSj
6luxWJzNvJiN84SKXlzxffPO3ShC7YZAts143y7LooWkP8reHjLL28M5BZMmYxv/lrSf02FXehJ3
RL0pZuSHUbOIQ3sBhfYymLXX3jHfqPqUQcwkmyxalPG0Rrcf4ETE2tYUUrxKBQOZK0/lRcDAqw2M
YwU10HanCf72Xjcol9Q4Uc8Aa3TrMUJ6NIcfEqEFN0BnOJoLxKx9VET5NUDDxfNFowq4L4phhNvg
fdd//9cbDQgtdgcSvCe7KJVfeRW/SEoW6UbHBKy7Ev5dPM4W8uakiXT/1vzt3DFRNXFggpziIk4x
VLuqXsSPhNSm8aPZsp502c5XAtzLaJuGhEXLnZlBlwdE8XZ2C5UlBMN0DGXQeN4iDarepVNV/oIX
ot1pbTcdVbsz9tpiDXOA/lTU+NNgfn3/1T7PrGhyA1mhdsmtTmn8HE2d0uUU8IXEsz4ble4bNV0w
ra/SH0pVZLtWzUilFpzrJqxSRvQbW9F/uCUFjwE3IWrXMMu8Cy6dqAB/4iNWPMPGbaKdmunTq1L0
dCnylof3iAupfiWfvCykWigLEpAyYxJa8p23a48LHcpa3BJPnZFWfmFh9pI5TXzbdA2xgVdr9d2I
q7i7mbui+1FXUelT7p5BlZkUez8aF3K+VrF1ch2CUSh2b38MQmlUDPVyenJHxDLnTJMBigYS6QZL
Oo+eVK7xy/9xrugBkt+BFQJVcI7zBTHtLEVvzE9WXcB/bhLrIIx8/DzLKrpGyj+/PNYNRoOfcsiq
Iwkr/+3k7MxVotiNq+feavV44xnSQz2ywY7TczJ5k/Rt+0ADUry+v69d/tq/Y1GGNTVoAjT1ifLh
ab4dNhlr1OBavX52IYlF91FZsp84iN2XxUjifR0PVbwRJfnWrYGN0Jf3Rz9f4HX01YqCgw38jZ7v
29GJ7qKhRnzxmSIQGvGirJxHZMeG0O4GTGreH+z85sKxjxIX0FEicgTijbMg31nyzLChPj3ro1Qn
bJyg4oNbxGOUPpr+w4zrJLky5EU7jVY+aTl2gdBfkck/r4GCshzRCfCaF6EYSD77qyCXgQNS6aBC
lDciPoCOHLXPlToRqxPPL94GwIzxo4p1Wp+tG2tzgE6Wg2JOoqqDH0+Zm+3A2uo3lhHZPLBGrHRB
IpCHI8MevB26VwjxVwamz79UJZ6+zCDLvxUoz9nP7y/o5ZZlcsjckDituONzPkOfRelILiNfZDyJ
pxWreNOSH7zkcpoDZers05Tmye/3B70AdTIgHaSVqU61BzGKdUf/9diJPnbrxS2rF3zHkUUSLbpW
Qe+k8Sm2escKE1y8N5hTCmjZc2s5R1erMX3qlNbYo7c91FB/+7nek85OB28myjnosyKnp/d/5/rY
vz1YqzIqFxXRLaKI58X61AIQkzed/jy3ZY1OMrUSuTfgiF25FC+PEON4LCs5OKXGcyFcTVYx9WZD
fx6aLpt35eL8skCcpYE2qDQ5Pj4pLkPmQwrL4T0/ryKvzQ5NtWelVPCsyuMyCR3csuYr786/JvX3
OGcZMhD2rBhVrDXIBRoXqgo4BB9dlDna0PUBSPb+tP41HMrWqgGkEGbOeXMO0yanntzFeE7pfhOy
1enJstLip5rk5bXa6OW+oPANsny9dxnyHH6QZqV0klQn04jy8duo1JHtD1Q1P310SlT1VxLOej7h
Ipw9J02jIuxKD/klnhoNN9heLjyb9NqCNGv1H+8PdvGIrAIsq8oPjV2VEOXsZrURJNVc/BdfjCrv
200iSu8HiR965G5vzjegxNIXK83q3wtkrPHKAbi4hdbBASDCIKbry3v99j4ALGAsOfWIF7ImHAM9
WNQG9D7X87MoLqK9rPMy1CJ7CT8+aWQFiIABw61k17fjwoeBkAi/9CWRbUQrB8efben08cuCgfJL
hY4vtYletVPftBr7w48ZAAbKKCDGELkDc3s2uoPHnWLUDWyqjGKpMeZw16ZS+W52TR32SXetJndx
RNbxCK3ZtIB70Td6O1uwnVEigBW+IKzsKsdk1ES9m/qoAD2DGIa3eX9xL04JUmIr9GpVrMJX41ze
S7cR4CT0wgG0jaWgciLMX95SX7PgutCWphm/ou3WwBKKpHEeUppmUvDOivnFTSmP/IcluIHKbuPG
uNy1Q39rF1TSDnpve9HWoHFFjXW0m6bZl5Y3HwsntQq/sMduOUSpJRFhtWrET3Dc7caErHdul2Nj
N0X74rpJfahUtdUwF1N6EeTDgscqujZk9b4syejlHlY++gGY09kY3rfZ9yTtUGZ4f2UvPiQaqrwY
DhH9CpI475W0RHKORG/gZbEVBzTG5HzV8J3cN3Z/TYDjcijI/JRTMS2C1o+I99s9My56DBEvaV/Q
1ZYvSZJ7ejCm3RPOfla/e39al5HWH3l6SEn4npAb/dGQ+CssAG+bkjrq7Uu/UtH20dQVB2c0PSNA
3US2vz1VZt2Kb1msfWL09TOI/4W6+TJR7NCiTqDvUC5LUm7UzlEeZ1U0euA03QRoYIhNTAfNePmZ
xS6dCGwk9d8W0dqB3sFc7xSJJBAy0UnX3Dfwa8QVPMvF/bqaXSCAsxImCJPPVVQ44m2e2qJ/0Zxu
QMkPqxTU7Ov+YdLb6susO/XWxBN7n1F1vrJdLoLm9etBIuYkUiG/iNA1TzRxhBnjS51Qy0NEsKZx
jtGs2QdtqjbdXiTxcs1+4eJKX08jzUOIQxxQgFJvN07fuDySkJVftEbrpz0iWyWYlDrDa4Fwbbwr
sZbZFV3+4aeEcWkfIqlANAAZ52zDtq0Vp6nRDi+6gaO4z1dVj4mxhC78nG8D+TGmyLZ+raJycUzW
6BD2F+1a1SGCOwt2hmRqM4mg0UvZU9PE0AsYh+8NSiF20egU9fb9k3KR09OzdACPIIzH48G1fjZL
sEag2so5+TSDVT+lDa1oLRmzGyp9t2lb7W0z1e5XddM7CnXWoWfKd007dh/bWTxdiFvxetHnAu5M
xeztR0YeJbGsmha4Iwgrds5MkrrzdEQQig6D2cBG4Lb6WFz5Z0yTrhIOTYQpQAHejokQoUDnOFJw
wHIzCRUGZCu4rDa5m0X/3/vrfPZZGYv2P14lNkDyP5nn27GcxmoKPG49RJfV7uc4iWjbI4COOY4z
qw8fHQsXSxZypSIw4nlqK+JCcWNnTI5uZCH1O0wWGuLoKrcbWbvgud4f7exOYGaQQAl9YFpzTgAq
vp3ZKpxoo4wehXXhmYfCm7sHNZubDV5D7kbXRfcxu4l1PB4tQMnUHf7kfm/H05HIM3MvtkPLK7zP
g1ohUZNK/Kqsnpfyw3NjLLr6ZFSAVKyzuWk6lO6lX6ywbKzPqdtoDzzZ3RHG6Ri01jjs3x9u3eR/
ZYn/nxoryZNFTEXA83ZquYx7lMww78hBg2wQKTJ9xVKrrdHnmh+pynxIhVzATnnFPvIMsXt/+PO7
4M/4XOssLHwZKmtnYaSwUWlTZOGGOPAm3xK3KU5xOanfKCWIb+6gSDqKnp4HhlW6N8JU530EsPQo
FlO98lPO3rj//xK6r9Sh7FU58yy1tAyayhM17LBEl3lj9cv8EzENZ9cihHhPqS8HnYWU8CFHz/X1
/VW4PKkQcJFI58nxgECdq6gttCU6Ajk7VCCEH8H84S2eiPTZqZprvOL1e55/b95TNrSKTAImH2+/
t4DFQ2LEUHVp1ruxT6sNjx2Gt3h47O0ZnP/7Uzt7Sf+sKvw41hXMIGnCOvW/oiIE11ornzW2szab
BiXMrDu5mJUGWqe2m3amKxywqu2VYS+nSdcXPz4qDyuu7JyvAxQHvZNoMkMnTZKvNKuEby/9tJuM
Tg1QytSupAuX00SOgZgWAgVRLRXmt9P0FlpdSjwa4VCYuFqPqb7xzEQ+RVEZWX5DHvig9DrtpfdX
93LjMCzJPD0BZgpm/u2wcRmp631rchEO6V6LGyt0OyJB/A7tx/eH+tcMQfm4lJR4t4BGvB2K1Dbq
BinMcG5a9XdHx/JLlFESwuLeXiaf4txyi+9oNX10ZSmHkGAjQ0kYttocvR0XdcUmQvnfC21wVLeN
jmRQUCqedSPFrN0oQGCD1rXTK+/0xf5ZRyUpW6FskN3OZ+uAGupEP7jQoEznIXYkAkk69Kjvpol4
lC9y070y4sWnRANCZbMyLvcPF//beU4YEkfupFth5sw6HimlSA7prEZ+UtTqtTCEAh1/3dt7AF3E
vz7nWcxHL0fH76VDMtM2xidhQQgJ69ZGBAbi0ej5U+vlng8UvLXugPXW6g9HJB2MK8ORoVoOU4TK
e2ohSjDoIwIfoCzsNtAXqqaI5ZM6+12ZiXkrLNk+OaVefXdry/wWZyue2VBn9YWne+oCHeFhBfZz
PNJvja2qf1ANEYntMkSi+aKjhjbfjEJp3YehQtN26yRebR3MuSnbzWxGkf4VUH86BKbL3jwueuUU
O2Po1WoztPUyfAb6pxvPPHAaVisCBwhfBUEk/DIvok8VgDCMQUu8fraVpsWfy0pT4o0u0v6uNsqS
vIwJ3w2prdUPgL+dUMmmiQ5wahfONh3M5rkg9Pru6MJ5lma0YItneMphbGPjt479yQ/VGjolgMlX
VgDWlTTz6wLVSV9i4x7yM02QVHWfN1skZNP+GPdd8jAuQrfvXFugytBCgb93UjV+gsKSfysJFZFK
Yfl8x2y9YxZZMgkMPAWqAGlCV3zStBLw9ZiP5lekQluKlpq2NNt4jqSxd/uS7rqYlJ9tYxb6dlQa
S9ssBhIDPv9df0IE3EWsU7SeD86tqE+pM3tR4Se5Mdw6gwdoIkMj0L51I/rhAWVSBUMoO9Ht2yQb
WdYFhf/nvmnjaC+GPLlt8WFufdWtx595bOE6C+SlRyElVn5mjoZfC9iv4ltcZKgugSBoG/VRKWoE
la1CFMUDSaGp/MiNZjl2Ina9H6OXi2w3JXojNsOgAC4dm3ryjkrdqTfUBkEpdPPcAEST04QojgXN
4750MJTxhV4X5k6zK17YVtWqvZUAOruHgg8ScGgGUOhgnuJ8P6JXPAWpG6fqz1obsvpWdZDx3zZ0
dezfnZfGSWDhiNXfV0IayzY2hPUb2VM07rg32hunQ4WWHovsNOs+siZwcq69VPnOQRVsgzpL1H9W
i3aatcCUhnkjHdrHvU9lvRkxZ5kn5VU03vJoYrC0fKejUM3lVkS9+IFKRCa/6XOkfK9Hyelp4NAA
W66juSqw25ELGjaY7VJDjqu2ryRdmESNn5vEcMpNrsxDcXLmssJJPrfVOefWTnM1kKBVOp9ac648
cxqBchZ6NRxHiC3ItCdd6/zMpa441PYHp93hDCVnz+cBT77kmUJhPAekt7aypPVTxdu7ORRyRGcM
ly/wepDXnqU9LMZhQvb0AXCm5hztTqmboErn4rVt0sakX1I3yhYj1mbgt3WF/IK84SiP2CaLg5PL
BGGw2arcU1xVY3MoFw32Ow/iWPs1Otfzqegbs/tFPSztfg2KWdcPSV7TignwOxjqgyutygpM0bdh
iY8D9bN5GGcf4Wb0oxVvVBFKk4pV31AXMIv7fJwK+NSGMf9CudabNkXKtY0U5ZwqQPiRiN6ysnr3
QEvYdDeo5mlf2nYsH1JLsd1d3LpT5c96ZaU4xeUZB6Nb+ufSxocVGczKa/2k7vr4tltNmBADksgo
akDfdRrqFDoAwqjOLc1Y4Mr2UKVemCEz8KlEeNr2RyfmD3jG2Pm9Y8fg0Cq2yg7t7uLYmvjuQW6w
9ZNQVusDUcoCYBDNp3xbRP2UbWbZqJ89sSjtZsRWCd2xdOopIjqpCF2jxTxS4plGjWVZEGHGJ1I3
9w32AOZN08T2f6WY3HvkYeiOdmbfg7spzCHbOgPr8KMdsymmf9HHQzAN1YTmKzKVCLfbU2T4LdWs
eFdbbR/jNNmmYxADasIOj+T/VaEF/nssYu/HBDTxxW6NxgrW7LYC4eRNv4Y+4/Yx0Lw8ZTJOnha7
Qjh+8EYujiJJvM+KMhhFqCdq1uzRdFrCjG1Kry2qoi9TXDRgoN0+/W/KHfXWaSCgbJSl7m8TPXfj
IFnmfti6vTKFntdVXwsF8LE/znrtgKtWJNw4z/jdKnqHTKfdNc02EjUlqH5y0l84jJRUUiun8laH
zYJLCCl6JUGKwFx2CwAtb48bMtomsh0ULYBKwkdaOpnfJwkOmgjS6POjjqNKAk7M6ot7L8mnz2Ag
i8csjdJlp3h2U92bWaOYj4ap0DT0CZqjLpyQVP8t59XzqjXyJn8spsU6zXLEeFZR5vK/OpLTNzVp
rHwHtdrTdwjTtjfJ2szDkFead92c25o/9jZMuGEtQO0bbbFvnBJQr+8Ac3kpqAG/IsqnNeG0OCMi
Wk3HVzERvift1twi6NF7EIGBu1Sxa6pYGfxI1iXgrQj17oMxsLh+jiT0LaJapsmDY4rbwRrtT2NU
q9BLG8s70hiPrY3dmZkI26gZu9Ag+5Nb3BV7ddtWnoItU9YDTSyyrrkx0qGA9G+nSbdJK9wTA6uj
S+nbqbTGWwt7lfuRpL7ZZGrZqZRUxQqYM+z0pvBib9q5VWkbNyZcxF9ZG4FiTFDyxkhgFDLzkaro
nlxhOiBg3bTItpMy9K+9K+pv0kD7a0vlVh7IalXaPYKipR8lVv4o0qjuAZirxeBrSt7DbfD4WHvo
Dv0TKDiMpQgBtfu5qh3iLOyJv3m57iz3ZWG6IFAzXPd8jbyl9KeOEIYXp6xQfsWyR/HNXJMO15Cn
/XTMtBxR3R/lrVTc9rsSq2N+Y6hj96oJqkn+UuEF8KyKAp7S0JbuF8Pqmi7QRjG8Zoo25WGPDWJ5
0LU6ik/8CcMLaqVLHL/Tk/7epWuendykG385QwxPMrEbS37WKpnX27hrVUqvhTC0A9zV1alpmZG8
TE1N6vt0ceWTlfRZygTJCzedEbkuJodRG4U5sN27ua/BjCdtrmW+JA42XlGTkOneXfQo3zS1PWy9
qgPmU4GjfB14T+Sucie0xcd4AuFp5aON1mbsxF89swP9R3tDzzbs58ELrNg2XV+H/peEUyXmbK+o
7uz4ba826anX5tKkgGpE5aHIx2QLZN2K9oXTGZ/TpFmqrcQxCFu1fiYu87xlfkbzeWr26UQYucVb
1abkRJyGnJwyWc5BeF7+pKTKaOxikJBuUC+O+5DFGpiJElj8be0ZVXzstAb4tDFrZn7o89h9TbwS
nhxq+oO9E1OZVYFIkqjhfXX1dpPXPV/dq5JSHuFNwVyzYHYkXxogQi1cyR7GUAm4cWPPBHig88F1
HArkIojaa1sTtxFi0NG+qSNMAtMqSrMwRxaDgzjC//CpOaLbXM4pgDEdZ7bqyTYtbTwmbHoAzGUT
vThLorS+rsRaj/q0V/3C7yiHPGIRCloOr81x1NGB7seCA5DnETp5BWwPvDQptUKtVfti23kx3IoO
1PAC0HkhpCsaJNZ9E59ovESdnk2/sdNpUNdNnQkq+3G8LU03UeGhV472AH8p7+CjCaipqieRxZqt
JD/l0zK5m2np8nu70qv2JIQuNx1yWgIfm0pyfrt6meSLJXuv29D24hc4iyU+lQLPzRe11qIxgHAm
OQA61MTd2CoVXspGl2gh2X2v5f5U1XK612H15KFuzcLzuwrlAy7wpN7FcmjH2AdjD/xjFX0kynZ0
FOSRl4m6L5XbTi2VDneIN9pQZNWuwFLZ23ZNrzzmFNeN/9yEv9mvISlFAcRNW9nUSOcpD7I2NUID
bq5647Y1wza9LqpbdHA7whRRKE9NtYwvbusVQASaXuYoyCLIqLSS+9slOEXcSZFldUNvSc9D0xxA
wmtexZertHHu79B3dLwAEEA93pqdIJyh0JgpD0TWhF5W3JTOM/4yyjeo1Eb03zI27Z1EMl7ulQ7Z
tCu0xH9VFegtUYeifEwGfFbAsHJqMb2MzRDc8HEZAGLpAGWDqFfMnSrm3ytRdv9+IeNPUeQ89UWU
36M8jhQqvIu3mfaIDEqDzZ4R0qFwshsDLqaxEQTwDlSiGby9nriIwmlJ2+jHKOEa8utx0A+5pbT6
DicrJHltYpJPYELiZBtzhTs+9dz0F10GvoKtxcmN2gKY2yDbYb+YXm+WN2jhaz8psJU7fU7m5Nax
cj6epPOpbPqhR6CqU0g2n2onS/WTPo1iQmABWfTtbBYDi9HlWVCoVXnvjgOXoq/gDjf9l9fQHPxq
cc3fNFsiM9RE4n5Skdibb6pmsr7YEqkOv+QJ+Q0TjSTQsyMl3UlzUQqyLxeoyUSnoglKvcPeZUZN
HjZAVcCgkugmuXucGWt5TB2c7kLknFS5ozy0nGZ71Mudhg+gtk1mO/80e26ffKqVaBYbUkIEEs0e
PjWvg4yudBsuSrUI48AJAvVAa4NSydmuoabWjUjmJUfFK82nsTOWm1ykOq3xpZgoU8fOTxCS7T6Z
+pf3N89llQbGDPgjKlLgdICcvN07MZk9rmZVdvSkfXQdEb2i3r9C3sb0Gn35ogSFhC2cpxVjBhTB
PMdV4V00qfA/7HBKafvNkrOHoOwc1K2AMBAVV9b0H5V4xqN6SVMMhC9Y0LdTo1Vf0wuIrNCuvfSg
p0v2oCwjztpFa8+f9Rb/JWdympOe9riKDpFDDNgPtXlU4fC/vr/MFx8YPA0mFnxkhPHBep11BQgL
dU+WYOnwghwObd3rsBewSANBCihRcOv/1/X6jyyJIudKvfFfQ6OHwfdFEcICa/52GbQ6rmgXqnZo
xGtcR/qyI1Rodx59EkLVqOy/OizTycmVYff+rP/1CWgDoJSM9Q5A0T8OOX8Vyw0T3IdwZjukJYJa
XtkYjs/VEK0KBEofUBfByXikvKL5msRX10ejETlcyat5h95xMV25nf+xBRGD5J9Vq5Fm4tluNwyn
HmK0Y8J5Gbp9PZZes1EmRT32U1GnVNKy6Ro57R/Lv+pPIn4FzprC9llTtvPQ6s+r0QqRAtc3CDHE
+9FCJBguSXLUtXnady32UcZiiqf3V/8fTxG4OOCcnG3D5L5+++E7NL7yfKJT4Unp7ooozr5TeR2w
WfeUsMeTdDXIWMTHtxudd1rv69Hj0K3r8fcn10UUr/UzTExQUvheFJ6R7AYdstqoO2O1oZwSByZ0
LlSI58W7hpD513KvnSf+pyHcez78rEyLdBAeDb0c0l+J9trJnebxoRmlUwZd0kY/47TqDiVRvLjy
EF+WoJGJAtgBKAbMHligt1MvofsVFDjsMO+pNPhZw6UUkKjjq+p1Y5n5GXjvYNLJmOx0sG/Rky4+
3D/hJEMuoGENWdw7v/OqfjC8LnGtEIlCHbRuE4fAhW5yp1yuIGguz/Yq9oTVAcqtiNDq54qJnTOi
FLlwr/TUdIedUaJfzAvpUjgTiVk0N4MooOu0mLE5O6/Js+bRo9ae7ECNuzfjoA3XWnMXZoGYQHoY
WMKsXXE1XPpvP4CN9K2G56QbJnVj7fWWIN43ifr3duEtpwlEU4a78rQ8OEUji1OvYlJwMkvoFSeB
rMUGHWsqFrmWtltFdMDnP3ggae+zKbn+uQ/By5+1Kj234wl2++xY1AP1WDuDdk0usNFiR39dzGo7
IFPWXhn04kAwKG1DuD7gM8Cunl3/S2d29B/y/GgJTUn81o71u9bJm1MSx8USdkWq9dRQ5iw5xCpM
wY9eBwxP+we9MQ0LU3wx3n4SS2103lwTp6oRzqssgY77HY03ykuF1hwyOJUARiAtwLSzh+f3F/xy
7vC+/wTjqISA3T0LjPnyo77QiQ6juMV8Rq/RSdLRQQviLh6PkCCrsLXl2ASN2qu/3x/7wk+VRw/t
ObTViLwBPp3fBgZp0VyLOQ3VuZw/4eXdlntVkxOZV0a7GjijV99MZQO6pEuEjD6POuYmm7ofhEEh
Ad/mjSmroYyDBVvG4rvmTrV+wjcqVve5aI2D3efT1/d/9MX7uL4WK2qKvt1KCTo7QHU5KtT+zJqQ
CQYvRYqvM7YrO91qfw2TZ15zfLwMPhnOYn3IXvj/OW5KGybas41dh0WMyL1JYfW3RN9iJ0uty/z3
p3bxGq5To5O0qkysmp9nU1Mr3OamCihvbAKYzHswW9AkDRvnR21K0+3QdvFdGYnxSpv58p5kRcER
0XgFJsqNf/YqrEoL3IyDFraeGKYjVVV9K41yuE0Jvb41CWlri+A+BGmvEJGfVUr32lYDBWewDfFH
gT+w/cCHoWVC1R+xyrNVqGeFQotsjFBDouYL7Nfx3jRiwwuFZw7lx9ibKhJ0AJvZTFAbwaqezxxj
jtEqK6A4FLdAOmLC3WqHlI3nhooOZAGrjhZy+QzltLgiK3yxkV1uWeSaoW/CTeIXvL12VhndtCTJ
DRd7KnRf5+zcGiW9qUof7u3auX1/c11s5HU4IAsaRsSkcOdxbowL8ERNbQhbSN+bWs7ZAwTGbD+N
xbX46mIfMxTtdECrICWAcJ3Fk5YJxz1dyiHUUzXbC1OPthliY4GIKXXiyqPfCS2WH/6SK8KRfv66
npBU1x/1V1AHFMSRAJKH0OvL0d0kpV0MwVBAhvJpXJrFIV6a5jVrxFSE76/sxRUOWp3bE2nDFUFK
bPN25JpqjYN44hICIYu+mEusP1Ku1a2tEQ1qd5xTB282LLkQ7EALCm2H94e/XO0/OC7SY2RykRc8
e756IVqF7MQMcT30INirTuIXZlEd5Zjr27wTr42Gutz7g17uJlCOqyIM0bNFGHd2Y6RTrmQzb2lY
pXV+LDRrMAKM7pw2UKgvRYf3R7s4KlibQ9BBe3slnF1QMkcvoSGgOe2pbupRoNhQ08GK44T+oV2O
r1R2WeEPDwnxd0XogZwFNXu2ndISiye3GOUJiJ5Gp3Ms6L0VGQECuPYpPtZxI6/Mcl2zNzUyj2oR
CjtwE1ZK+XloiC1JGbGR+pOKr7m2TyQyuGEtaRi+vj+3CwdRikUAprjwYJMw4HmU19L6t7MM1j+K
PFUdpkpnl0FK6Tb9FXeT/exa3TR7wTKNKQIe0Gq+qexfcUs/JXugSzumP6vSGW0fe3HnGh778mM7
691PdkZOiqm98fY4of2ATlvcq6daUJz0dQjQvg6O4NHFEe0guvlKEebi+IKxB+W0auZrgHPOdavw
REQgd/Jo3hbT5Bw7ZzHvMHH7PWlaso8jW+sfs8ZQD9kwZvv3P8TFKfKcteyxokD/wPzXf//XnQUA
25ICv7MTfpaD3fvCMAAoW1NkixvszJIrcfblBlunCpyWAhfArvNse5EGFnVRWZ0Mt2rNz4pTqcVO
FNBXruzkyyUlszbwSaLXBnH9XC4AkhR9WVupTwURTTpvkX4bVp3pPv8irNmdQgXgVYvOsyKGn3Zk
Vt/eX9fz8bGRWAULIMEBKAO3vG6xv9Z1SGO15SlMTmjrim9GrptYOVpIwuurYkfUVtl3eM/L3lSG
It68P/b5dfxn7LW6wPu3kgvPMqh8ahTMRxi74nX10xYRSVogdBSdevkqR1F+npJ2+vL+oOdnZh2U
HUxSCZyYNOLsxeWwZ+5ctOkpjTj2fgqm6ckcG1yg5ISbZ0Z/Pb5yQZ4rNPDOriIBuLNCYuDhPZdb
BfKo47CyZCd8U5MtMj9RiLizfDCcVG7syS4O6OHXQY9Lsxa0EsCaA6Pqymr/40uvtQRg8HhhsrPP
LosMXEvT0a06wVs3/sfZme22jWRh+IkIcF9uJVKSZTtOYktOckNk6+K+FZcin34+5iqWDQuZxjQw
Mx10iWTVqbP8y3PAnO5BQ3z41h9tAGpOnKlj4GlT6KDAcuU0/blY/47X6wugEAEMSrIDaeXi3pcg
eAyEyrLbhGki3gZMgCGYC4ZZmwpnn1NXgOdi9tbhvLs0y3IDX1GLt7nQGJz304hZVmfOu2EGXQVe
3wqRYXIPDYDtW0YJ2fdRJlcluP+0Ui9+NKx/DgVbk2zlstYeKgpOt6uWYzcF2QdXIY0bahPQ1Q0q
eqghpX2FaDNeh9kWWEuhPmaZEP/JwVoNDrIcGduOC+WpMlv5G1jXdLJUKoqDlpmutjFdLou7ANRi
+hU+S6F2cVCn8V1pCWztR4bNd+BtSnFOWjv5rVI9DyKvcqczQtjjuItnszvMjHNBfTdC+y9pYmWg
OmExImJSkzXtAwOK4Q4uYrdUG7p3VRZKOQzyaWZGn+9U2zbIfaLboJt7qAW2wZfQnfJ7WbdGRFTV
km/t0s7yQ20GQ8uuBAqzxYnW+jgolE1Ode8IudFmYxB9VFrS0Q+2VdW/E0SOH4xkGb5VynArXMzM
8SQYP6F4tKTqv34yGg1EZ5e3N7lrUSkGhLxxY9t9equ1sWNHQ+FNuzp26DQtODDtTCvx42MQdNik
qsLA6AFgzVg81YBesofO6PXpYCEL8QGGzgpL8AaEKCZn6ZHerZn0bJHG8rQo7dq8vO+KPL6x0RtU
myBz2+HT7LbK2Bo1E22yQeBwiItJKcLWw88dEWz6AWGql9Np6uOyeoD8I+ptXS0Cr3Z/dG9n6Kvx
1hkGmsJBuvQ3eSPrfjPX6CT1mLqOGzSR/G9QX3GVNc1W5WHGxHMIBe60XxHftPVNNvUM9hwvUT8G
hM+HTQp07Lc/oUzxYcwtbO37wjQ/B8PcUdbi2DnfN8QJuNhjW3rbfFHgVMq5t25dLFxR29X9TkYp
M4JvMDPlpylZ8tW92JvlfhGpl2yZ4ScIHA1WsPMmBPf2RmyzRYDez4gz+TLfMf5H9Qw5WtPcYsXs
67vWWrryMJWtLiIyG1zijKrtf42zaH/qeuNk0chMvvhoe3GT3y1+bBt7bXRa4z6IW4u+zOD652Vw
luYmGIG6OJ4zDZ/SpbCMO7qIxU9PJYO+QWyCyck+GxvJXqMgfPQFBpS/h1aJ5rbpgx5M4GCV34B3
+OI/UA9J/smZSk/95zDpy6MKrmCMFhn2xQdLtA2m0UNeAVCgO7WfqDyoUpU1fxysrEwj22pFfzMH
SqBNJRZQoiVnoAmRvpUyjGOFjZusiZI3yh5ps4M60I3PHFzNeoxVAXzDGxME8Qtrsn8yjp2KUIwr
4ilPK9vcLEPR9yeAUOaznxD2Psop6yNZF7rxlCYDWLPYQKM4nEEhu1+yOZ4opTFgcgNcFRb7l+Hy
kjAqtvVu6+VL+WnV3TuVhUjycEh050QrTuUnpIL14lTZnpKbgs6nvKlFitTmKLSi01CYricDxgxY
uDHMpyWovhOu5XfmhMu3ysj0XzpmAime30BvvvUyR2pX76S/RwM4MMLcittxHxtTPABNwBE2VA4I
bEgLI3/QDnrRHQ1JL2aDoJL+GaHutT2oeudu0ktoa3h1IZOP/0tc3badspatPQqsfRdpGdvM02H1
wu4cHpRsaW23ereUXzUmKQBBcTLkfDhj2285D11zxww1HiK9xRFrqyuX3pvZJ8kRPz1uE4uL4Tv8
3kZsQOG7/QZlseDWGGzVRUs9ec4urhqnBnY85SqqsyX+ItN56rY0NmXN2Cqov4xQVtstwrTdlzlo
OLQx9eyzlYrgazYgI3XvmVha6wn6fUeti+N9UNuavh2FHMoDHSMEjzYFTdxjs5hpvgdhSnZTNpjB
qG2GswCQT9TUPxtJNdvHGtfT5MZEdPemdZah/tQwwm7MDZp1iRECpUzvAzsf5uPAxX7U6LYbIQKY
lRutmPhzUIDHDEnVEBGLpTFpROTa+pqUKOPsmwA09J6KLfNCH3CKvk3Uag/iGhItnc0MpgMB6WCs
6seg5Hp7ttPCrD42g/TkEVM1YEJZYzYlnN250w510ojfsXQMaMHE7dGO+tKwVYhgKfDjGSgkZpnM
4f0vgTCDZ9xp02Wrz2XpYZiOWEYIDNfFQF4AoL8Bzu5PhzSxcYUCpt2Dn8oGej8Pc9/H9QeZueN0
S+trAUNdgswAjlWnley/TnrSpDcTMgZ3hR/k+V05dupYIj+qfx4DZR+pl1DzwzZMG8LZ7RuDbHps
bywDcfeQ+t4sb5px7LPthEVpEDrULY8Kv7OTjbSjfejq2UueY1LS6eMKJvtKAKl/9Fai3S+QX4tj
MsOi/uLQ5ZiiBLVAHZ1+rTRCH3G6/An0ltEeBx9hvBbnuDTSM0cY3ykdNARBzba+W1kxNzDccdws
C7dGNc+VjemAAYJ3KmE/pkuzV0OzNJxkZef93YLUnfdh6aup+z24ifc7Keq63tEFs/uDjnbcL8Rk
wQMjzOGCMojtjFGwwQC4DlccBaAmKov94pRd94NO6dSErl/Yv4Oan7INZnT3dmDEDTtUrnCMn03i
GtVdsCCRDO4eUHbxjK5fk93gI2kk/8VDbNooScbVsyqgvR1EigjB1i/K8YAIpu3fWFrqnAuD3uQQ
lbNOT4AOcHLrObNyoq7qNOswa15rQ3a3zeIWc/vpe+qlYx9mjqZrt0mLrMCtPXiF2GKUZXt38ejr
+xS+arGrK0R7T7rSg/3MWAfRLR07oh1KH3X1QxAnxLaqW6y+PA9Nhq0CU+LuC+5TY7d+The1oDhI
N7JHEL+2gcnBtaDr9YEIJdJQF6KOkhF3hJvV4ihHjjmR6BY0hqY3cMr98qxZGajMRhvseFdWFhd+
2yJxBqrGnEIzrcxk7y1IFO7IEUcAiUgcZpvRQO7wvprBSm+1SXRDZIhCDKHb986zCqZZbBt+ZI2O
aOtl0VQHxY8WsAs07mAEuNinhbfz7WQkjfHrmAwtaEHtWlpwMsXsyR9eVqdaTk6tD/95tQdUrO4z
6ImjntI/HBPTz+47ezHMfuOWS3afV03h3Myen4ZFXKZOpC3KQtvSqtx5Y0yedLZV01hxRAo8g37z
ctcGeap56TeMuQty3WRSDzktVHwQgEUOYVr5o/+BfoxMHkqvQqJxRidxX2LWTkrHRCvYa730KqCT
tZiBzrUYTcLQaYIceaENSE7vI3yevLnvUjomn+kgZWek05bqoIIO8VIyDLMNJ6Tlvmj1CMYdwcai
NLcjI/PmgN4r9l5dWjhaBB8N9H7rAFMbK0eN2wnJA7XxgYk11aZoE236aaa1mDZeU1t2xOYGpOab
5Uxjkl72loBTut/y3M67CAOFKSdS0doLlekhd9GmeNCLXpNi206WvE8tV7ofvAYOWrDRgQs3tzWW
2ejxa+CCtwl5GUbmWmaAti5spKf1yQ+qe5DmTUfjNdbabFuTHJd3E2LzGXu20ABZALVeM26a/J+w
pRgckke71bwV84t0SuaW5QyIupNPqqucPDRq5Gyi1HPx77AUDmjukmnzz2lBgS+EljLdtHregbZD
xCO4F3GxQFm3uAnMj00wyU+LLob8DnpF0EEtkEEnKphESHLcLaWRfHM1J+lu4iGYiVt0RszPmt/n
iLZaa+4JE1WKSCIHk6DB5ReatwlqJCWZBS2JteNGHVCYzZiJhL0sKhFWYiqQmkfE6j7BiO0HQPyG
8XofeMley4vxkFqBatDKzvN80wPD0e+mZdKsLVj/tAsNmlPlrkzJ17Y4kMVPLI11at/OS31M286d
9myi1oG+lCl9G8vAyh/mQi7a3pFGScewSdqtiYha8GEcUtIlO0kq41wuK2a0mKskPyZxhwiAygcp
IwC2zcEVRapHyGJR4BmggnGUyAFfhk5d60yaGQVpcbpx2qCtiWRtUG1HLfNKUpE+n374GgnJpuh9
R0UiCAo9hFzmNBsH4tp8Qz5i9odlJVQvbeB2yARqXgwCllkiLkur2t1aMuIGmkI8cHIj9++rQNhL
xFuGn5zg5jdu+mZxn0rXJPtceSjiVs6lbGEbuXCbhl5B+ylKlRKsahFNhb8kTyi8xruALF9U4TAF
3dmLzTE7tnadPhnp7M1RMcON7Td9BuF9YzZDVkcqrRA/HbuhKw5ybPn/176wf0ujSStJdjpg/YBr
BwdVcpWDfi9T1/kaLzM4z9hcND8CG0rmjJNIoxBK7pce1WzuDWOb5MSIepNiJJLfqdT15L3mmvW9
b6rSPAiJQRwnGU4n1uXI4U6bKVE6362c8+04dvEX1wf+s3Hhn4Uo5Di8SdAl7baZVOUdBSJxXoQM
8vhtHuyeZ7BMJSMykJi3D+DaPePg3YCPdacxP3Kl+xEq50sVIiQW/O6IIHkMCsLtu599XmdfW6Ru
1bksaih5egzHsJpS6yc8kHa+9yRo1v1kVOIbKhnjfNSxLZoxr6nz/pOMu/5Y2p1Rh8lUWtMh701z
ZzTob4AWTtr0WNaewDllzpcq249LkDihwFqQi8xKB7AQdAM1/wknlLE7TtRf39tFGP81KXo6m8LH
7HFvDXxbxUVWRoFy9CWsBgtTg01jpW2bbJpFQgMiPwcGaUp4fhsB3PuTYapc3wEILZZjRYe533lL
3aiQosaZtmBB6tNctoBGwVa4ARzKNieS6s5iP3vYr6toHmOjiQyA50bYWqm5HRjIl88I0y/BrsRG
1300wS7LU6v1rRumC6Y+oVicxN7NXup7Gzt1Fn+LormxfIulq9QHLuGpD4ncpXMz0pym8nV0EGYt
yt+KgJl5JnicpciPds/PhytCFBNbkdEr3mNJ7Ep0k8F2bxZwJom9wQCzrJDmFMZEkugufUSho9cb
EkF7uh/yTn6CJyKzvetWprNfeQbHyQVwtTGKEtqOky1Gu18MJDBBfWBdcp9zeL53KYEitII483dZ
O2YzJII2zdMotpJSfQjctvfOXLSGd0IunnR/A6Co+27Ejsw+tpCFjTtf0nPd4kTdLvcQnwzw3/Nc
6pHltcEPIiv3WFWrpMF0m2xyo7czUO1OwoqJikFr053KhP4sgWzq225IAFDH+MCDdp0n8dsVWa9T
x7laLza2kcZadaXL+Lqnazk2Kp3MCXz+i792If/qJ3fGkrPH9O7WQDhqfMhcQxAs/QJMP3zKZt95
9CM+l+zcf7QUockKygEpXwdYNPilS069a2XSz/K6uLVqvdohTE8g0jQ4oBsvzfq9RCx8PKIU5FrX
2rvr+Pllo5AJLqoHQAIY8gXGRXezR6O5ECYrgwohhaPSLjT6Xo3JTFwIHUaWV/4QKofAYaLisHE7
090ONFl+GaMorwyvXyEUGP5ZDAGBzYGMZIx7MSmRnnIm29Hy29IHfsF1vyxHWoZFTRekaU4t+OP+
ds47hlYwP75lXkJLAPgKNDoDFsb73fZXTWeCB/8hMyfncoxL9w1NzUUSmL24S0enOJvFkt1IA6EF
olgB+SdvEJfsPYgVaMZH7y/9qtFvgZECpclkEt09/1K5teWADjYolKOH9+oXc+jinWZbMD9sa7yF
fHnNqv7Vo7LxkdgDj4InBlSti2kGHlpiqaw5P05JW2+TaXIeHKTx7xd+I1tg7UVN/TOHMbn2xV+d
OVZe9VhW3z44vpeaLMqlMO7soDhKBaI9yme/yz5ZzjArGJjAGBpk6Anc0HyarZ+oCkO1mQxn51Wo
psx6Bz/InYc5iLp8rILnTFP6ss+JTvbOsrqCAjKGXPSvUxGmxXwZj8SAWQyYkj9Tk79CRaXKEqxJ
np2kkEtkQ2EtN3Yiie3QsbjkG7i9d7RiGmA0Ta4wJMACi8juyuDKVrl4gX9+CUPzlTICyIVf8zJo
rSUxdggqO1noEeZhgmzffkqXZG80S/clGGcrQp70Grj1T1z4K26wLBgMFNDwK+OIeJdoCNl3y5gq
rzjlVdo8oE2Rw7/XS+umm+ol28QrI3+TJGPbbGwuyn3nA3XxsYWjfdvA8USjCvOY90/NKxM1fhRd
cuTECaLovVwO5bI4MCZdECiaskr6DVThIfSkNUC+k+jAbJJ28EgGYfWIsKnmrqVbnJmwd4tae/JV
m/1qCe4/S1g+1cZKAE5uzSIZ9nIqpiuwoMvhPC/QW7XGeYG0zUz3D2jvrx1E3uHIpU3mR05GW5EJ
oqaFaxncyw0OYXLaMN5Etg7sp4GzGkWgtsXdsPjPHrXyC99GzrdzU9fnITPMf/WFWX8bVqEgQ4nH
vmGvE+YXvw08njUE6pE8V96CzQ4+m9JJ9U1bNeWNwxu9hom7CHh/3gY4MC5eQpDLXy9XrOxAjpU2
qMcijaFm5UMS3wUUNWgL0DpLN42yimsCkW+v6dsrNAwE2qUN8JCPpTl6Sj2mND4/e64/f8mhbj0b
c56FHHr7v/e350WQ/fOMoAj53kzMXS77l8+42lv1fEf1aC8O5PtK1iBvi/lkNp7WIgqukefFgfxI
BdhcgUi/tTTwhnUkiIgYetUvl3YVghfkhfMjeu7yMPias+pROT/rRpe7fHDsG30U/qms7P70/kOv
D/UyTqwynzb+wwxiVlDPxcqlAbxdsjJ3ef4JTYG2w2eIhqomTOsKNuyNtZjHwzFDQd4GV7mGyr+2
rWjaYC7teXnMB0N+MZTf364KWAPCEGj1XpkLv7F7WAxILbMGBJEuJe4Y3405SOP5EYsuPAF6cl8D
h89hAFWsD8hz5C0Cau+/zDfXhEsQAJHy+Hv953894NSPWqAoOB8JHj+R0pq4E6UdaLs672xkkXrZ
9Fdy4rfeqYPsF1h2CxUk9+KdGrSLLFSFeUyENh8bs36oZG6di3n+8f6zvb7HOBV/LbRu4b+eDdrl
CgRe5kfC80rbz3AZ7pDr6YbSO8X4HB3gUjo/31/01QsFHkK6D1QSksYKq3u5qNMWi1+knnpyupRq
O0gmOihxHjjtLq2B5iAWBFPzylf8Qy/7+0wgnwWabg39xoqBukQzyLZZjMLzmhMwYKvZ9AsK55EK
CrKHtMnKj3WLBPyNMDPz0CbMO3b+0hr6TWWaQ7AXiSXb42I8e27TPYtk8T7abSV3EM6Xu3Yyt23v
bAtvhNOLqk4ybEvlzvp+bq1co3x30PamWRygMINDUvIo7Fgd+li03dZNZOVuRJMhwgLkxvpoiYQ5
B66e3XlMkcDAoX2evmRBYsW/6FyI5XuVqeZXPc7+nTJHmO74XiYSerTp51de2mVpQD1GdQJ9CPwW
ERTE2MtPZTejF88gtE8d9QGMHZHB4DL7WcV7o4PJBZbAYWqS0az4wQSPXnfhTB7yOg69qW6u8IX8
t71DWKPf4q5K6Tag8Veun02TSM+P+5NRTYENoqLGcDauNNxSKFvysJTddOUwvsq61jXB/6xlEgAg
8CgvX4Kg295OdT2epsoYpk1KdT1sM3QxKnpEy2RHnpGPvwLcmP1t60v9XgTTpNDJGG0cfo2l7gAo
YZJaXnkXl1Fi/V0OYHYOEaEetOHL36UaKBVWPDUnrx/Le7EM8QE0kVjWC40+wj+/eIipAbcoDnIw
+i4uMxoDLq6etGBsJ7F+xPHg/7SFNYmQuciEfoDnT+WV3XcZnHg+sHsr/odCEBUD8+XzSasHleC1
w0krmf92QdWeweDpOymL6WdHRKxvC8RkpiskwTXmvQgUoOrWKpjV3T8uQC+XLVEuZMhma08W4qZy
b/au92ANvvxqeBmqaSVBn3BVefVttmT1tY/6p9p+uTwbG6gkbTuw1t4lkLCLUTigZe49IanEzMNR
fqG+LpmYndDpXK8/SQvbL7+cHLZcHZ98w9KcwzwnCB+Zdp9/L4WVBvvJJsrumeHKR3/OkGrJTWnI
aLFHzGH7ebKrkAmLmeF/0VUulf3gdwc7bpU2UTvAV1N7nKdTkNZ4uaKKY+TGNISqoamB1oEenPx5
BaAvcdXB5RFGFmn2mOT7vGYngOwf2iGaRGzibF+kWn+vVBJMD4wSgt+UcX7ze8rm2X6cceJoPjmo
HbDu2M2wgjc6Uu/dvRvrgf/rHzcx+xdwlgvwFUQfCcTLT5vqg9f6iwiekJ9AjMJDc+YJE7zytjHT
xo1wv6ivSbu+2sT48YI3ZjtRtlJVXFzloARqFCvogKoqbYE4ZIn90M9VwaBTuGKV82Ec8tkQRh3v
3n/YN1fmrNLUoLdlXhJ/UQJZaFKP1Ylbb+Kk0IrUe3N48CpDR/B5xsOgiK9DF9dA8Pf+dSB6AE5H
nwSMNzL6F4HCw3nM8rn91jkIKsSdNJxnlC+84NhiN+Ht6MVNI5akCz6Mmabf4j2i1dsB7ZPkiEuU
mx4Dv6Zhqo9p/71kJH0tubp8L3S5/nCwCS6Wxa+9uNPiJNNrC2e605C7nb0BRdN8Rw2yq6N4ttV3
5czxYwv5Xwvf/x6X4frPujDtVzoD1fslJyXpRhArqhJnzYkbQDg1Ig3d6H9Kx6SO3l/qEj+KmxjP
uCLRubRgnV8aNM+TAbjA0LRTpxp528u++T7GWOlpqWlsG6NNraj0y8DZSqzlsxtqA/emdzwZXMnX
L2Pp+jtW0rNlwgPizr7Y/bnN2B635Pg0j8q3DgtmiV8KWVYMUCekbuwVAbStxLCYd2XKVfmPlxZ3
lcnz/zEKgq36RzTyr/R2Mfy88WB9nlWs6xkkCpR+xjqenjPm1bByGb9defOvH3hdkcDNdUyn5rKH
KExij4ba1RnFp+Fo504TTuU0fSgLCO+bzuJ21oU711AhXbl//6uvG/fFyeNpgV0aJlRHaMiXXeUU
3MzUY7p6bkWh73U56Xd1McSgAPrMAZw1jVGfWc4DFohdREO8uvKxX2/wP+QgmxSbYhDk/cvomidz
7AP6zM9inKdbzai9vQNaPcoHW7t2Tb71ntnba3FEFojEw8u1pMeMJDbS4qyWptqNiVN+lZ49bTQo
ZXvYdstX+q1Y1PdFfq0GfR0/VjV7F37kKtcBQefl0kM7acyeg/zsLy4Q/y7IHvVkaKMWSMxxkUH7
HGsMYd7/tpc1EzuZni2QGg9HnZUr+XJRpUpmNZKOOLJZUGiBLaEAnBoILGzTNMvVBlyVcY3T8MaT
roU9k3FEHMgyL7qcmoGwVJfW5Rmgn3vsh6V/YmctZLOYJ1DyWO6XftHEv28jFHQCXizdGgxvL+Jz
1gfxMlhLdQZecWS6J6ztRHclMqcYiav3X+sbR4b2DFrVtNZWtYLLLbtwWJHLLc91HI/fylgFkWEj
YINdcnODeLd529CX+opBlnEPa/vaV317eZBGfyja9JFfflVevkAjx+WrDqpUt2ro/GoDf4QubjnU
3ud2hiSfGDEjwoSCNWyx3HCvxMi3PjJtDdSsdTh24O1f/oY+VXSr47w6xxAIz/wJGeYeeqm90pEz
DbJZbJRWy3/sja37GaUiklwXv3e22MtVmzINuqlJq/Myu+LgBkp3IzSu5b5upCu2qu7brV4F0HRa
Cqz3P/pbZ4nSaSXiA8EhE7xY29GynMNanb0ZkNZ2AmMLvESq3zF6U0VUL4jxXtnTrwpp+pAMezyO
Lk2IlUbycs1kBFfupVb23GjmPNBa7qCHplOfRL2DCg5QxQL0oDC0D2okU9iTQDtHr4NKBrRIz4or
Nc7rBGH9PVCiKRtRQoGC/PL3mE6C+26fpM9zLCzwjfU0xntkgemMBHYDDDOhDlJRkDepF+mqz5qw
w0Z32KZ0w/wrH+TVMSCKIqa+JirmOk+5eDmznsb+aFqCPDHrf87AGO6SCZvX/ZApBFJ6qWOLUoF9
craDa2bZTeUBCHl/U7z5G+gG6xQ9eHlcfiBrxhqdSX363ElnCSf2zkFr0uJ7no/fJ33xTqlVInta
xcmyFW2eXInvr04hr4CJFtc2Z4Kx58V9Vk/NVDvIGz5XuvAizkubMRCOu3Ds++CrwZz+Dt209EpK
+qq1AZOLWdKaM6ALyyzyIgDVeI4uMuu0M8J7eVhjRa9v04YyrjCD9FTaykPbuJ1XFEx/Z4MzOPRz
jl2o0KeHiY15pZf81kdgJr626vlF3Dgvd6WiIIE+44lnS6EPskkqmBRqrhcdeZFM31jl7N2JOO8O
9ezXIed2ubILXqUVvI91NrGOiagPL4tvw1m5t+6CDrCbiiegO8F5leS6Kzy7OLma7SLhk7bFT7Xk
0/n9DfgqKrE0brQux5ISiCnny2cHsov3s8MOMJSsD0ggSb5ESzOpTeejMzb+/v313thxlKPMrOiJ
+ky719/zV25sLakxAutIn8mwpsdBL3pKMVPfuqmjh4sT2x8TwW54f9E3HpK9bYM7pDqkt7G+/78W
zf0cGevJzJ4DlH4foHsTVlrDRc9c4lGtXaNkvfWMuB6hA8C75ZpZ//lfy82UBi5UspwJtfARFNWW
rUnXATJogrimK4ABW2YRXAmuDv/WF3k49Eju8nW8jg/aq1tdayao6MrPnysLSze9StBTGxYdwkxO
v+X9F/rWEwbemogCWzDIEF8+oT1IQipUgfPo4amuaFY/NsaM/veSeQDtnJyiVk8+vb/oG6fENBHT
YDaABAFD8JeLLomrWfpYamdt0IJmI4Isf7amygtF4Ywh2bo1bisAn7de5npXTugbNym5KF1YF4QI
zenLgR6qDrqZOW58FjUefRsTnk0H2akzE7SdjRjYqYthYoHeOvK4cdVvG3xDacNCut7kfTHt338X
rz42LXJm8tS3fIQ1Q3/5LhISx7kB7H9GAVy/cWcHqGcqR90Pix7gwZXP/er8rKuxryhA1n19aR7R
mabI5aAnZ19LgygeS33fxvlxqJCIQYF7Dh7ff7pr613czLHZql7BlTwPIk9/L14sk43XjlOJiK/7
Iy1Eb/4fT4hQGpUkoBgyk4u9pZdZg1iPnZzTtvkutAFCUu/lTxKMGg9YpV/+/QHX2Z4DCIz2/uWk
jaFwltFuzM56L9PPQEDLY+mJbqfFTM23JIR+dvP+iq83DOWjQWNs9RHFZvYizqeumGjDNdnZ1Qd8
JoLRAIio0/oYm1K/9jZfhQco4hSOvE4IvIZ+2QP00XI06LlmZz8j1mng++NjNXp9E6qunJfQ92Lr
xkhAWO/ef8rXG4eF1+E7PQlCxaUiijGbuSNdJz0nCijZdm6CQgs1O82NCCC+PMEtg9T3/pqvwtL6
sIwTcVbngIDRfXkU4S0gGxoP+bnv+/oUpzBiwAsHwQdPU/5TvBTzr9jqSlwKiiS/5jv1OqOmy8XE
lkYrpCNyh4vvWvdpamu5lZ9JbuJvZeejn10mlthrZez8QAQwRVGjVSYc7oTaXc5SRTAH2n+OR/wM
F6XuNbEHL3GRSMYYUZbQsbIzg6lljLrMyUWk59PMkE7znt5/46/ytfWZyVfXDBJxscvtBcN6lkGj
5VBcdASHg0rJH91M39bnvtylAS2DDTi95ltVCYDuUDXy8/u/4I19Ru38J2FfRUwvG4xlmix+vtBz
Qn5gMD81S5Psc8FoaIsdgtjpS1EY/5qkru1MriAG45yrV2M3g6GG0iwnPy/t0MmwFQH9a9dv6kcN
VtoBHm3wE4ZNP+yzwRI9t0GcXMExvXGsGWbTSwQqhHTsZZpaYCWhOfghnMFm+tqmMbzifuy08adO
WzmIGEZM/jPE0vrKqV579y8yGx7dJyZz94IeZIry8oTB8SSB6+LiXNpZJqOsGs35AGiyvPJV33g+
Rq5UJrQjEF243FfuAKy+LEV1DlJpfXF6H/ofxPSthDD0xOsQDwra8ZWb53UxBLKOfUz5h4cOraeL
y641FK49cVaeceVV4nse202xRy90oAGlWeKRVLKzQ51rffihDzaiCwaibh103HG4QVa9XyKtnbJr
RdEbFwYqOVAlmIdSG11mW2iCGwIpsPJsWG2SRA2Uog1jEX+8RfO7U1cy9DdWQwUYAWteP8yIy6Fr
bQN1GBq+KDS2of0E2hwpS3qeXv7LgcaXXonZby1H8U8mAwQcCuRFzGYm1tV6B6IOXtsIhdyixtrS
75L/aZiTfX0/WLyxfXl/7F1wPCg9XFpSGXLAMgbjCdgXjrXskxj7oGOcVfnp/XXefChrdU9DCoIs
7WIjoddQZ4SG+jw3efPVCOA2oUXPlLw2xisR+I07DwUF+jeYO6N2drk5kBVFuAfNibPrLwOuUUY7
3sILMw7FgqNTJV3jCVnrbFcs1nBFS+6N0Ms9g2YuhSvznct5VgUy3UqsuTrrbYmDge127P889vYS
Fuvj0GfXHLPfiApEu3WXkP0ynL9ItdUMONQqvPrs6cL8jH1lEUqqMMTHivw+iZtWRMyjgHK+/zXf
ek6E+8CaUN4Tkdav/VcRafRtn85W25yRUWi32CKkUWPldWjNEmQ+ktL7f1yP7wkA3WS8ADib//Fy
vWKGstTOhXG2GQ3f4gggAbfYTN4h98JGldBDr80LX21YVlnPOi0omjbMDV8uqdk+bXZsJ84C+dRd
UszyIU967AdKJQFTv/98rzMlBoIMbUBFIkiPLuDFLVJYfQ3M2zDPmTHLR69qp4/+BHltV5ZAkNAJ
bJz2MBoGFNlCK3DBar0b0ALXtLBebad1LkkooANG/kDq9vKhLcaOaCQY1hlHM/0A51Q943UE08Af
K1wHnT0OZdk1H8dXCGRyJbo8cC0Yh64KYRcPXxVTPYvcNs+YRxXPWTKiEogw7MdhliZ0KqXaH7qy
sKHT++W5arosVMLDnwxfRKy1WwQK5i5Rv9//JK+2OD+KpgwjWhwJ6ZRc/Kg6z6WuD4511qoi/THK
tIixspgCE9JxLMpDl3aAP95f8/WeY02E7hCRAl2GnNHL199TrGe1cq1zU/ne9wxPvg8tEguQxhIz
en+pV3F/fbyVNwBcf1VTWn/KXycYduKyXqD2eVST3W/RWKmKsPsfZ+e147bStOsrIsAcTqkwChM8
nqCxTwgvLy/mnHn1++n5sQGLEkTMB/jIBtzqZnd1ddUbemlJcuzajhK1W0IiyaE+r6b6divr5egb
uKElxT1tff2n32ERUvtK/a+B10fitpq2dAVc+3joi4KFAtCAefBsIU1pHPKYX/TetHJsuq3RQTgM
a8RY6K9bH0ProOdze0GvfTshH0d2Ruy/gOFWTUkbw6+0d2gI+r3kW3p5l/QDohh5Zy+JT15+PTom
TIwsgeDEaOdfL8dMV0rjSHuvQk2VHi3kMbRNU9Wy+fv2rC7uUl5NgDP4grRqUPKcnQLoqABmJgOX
Yk1GlVhvxHvciT35e0As22Y2subrXoPlgW6tlSxs0svNw+jERZT6RSY0Nw6malhkQWsa70WoIAov
FWh89WW5QzioWvvwLiXXMcdye3vOl5vnfFT1fHGTuAyTRJUYVR67lwCZl30OCQpehmr8F0GOXrjc
rq0xWSzhljTdQZjvfLwKaYMey0LzHaH2ZJPYarChlBi6penXD6iRlKvIQ6UZ35f2f5gpc6U4gEwr
l53YZn8FgajzMdFpJ/Md0SpsNxNdDldBNtXVJndQdAtGHwucry+u6GxRqyO9vSixd4OFt2KVmO9l
Eus7qGfeRm/xr1wDKTTBx8Zm+c/tEa9tIpqMMhkh3T3OzfkkpRGIYowv13tTmPapqwY13Q4hnjur
yFdhTCtpTlO3qZEXXuIBXR+aYUFNKux/8e9/re/AjEoDaat30PgBDklehWFhRfewqpR6jy0TKw9G
f8lmVkS3sycpBAfKLaLYhLAxvtvnw8bjaGcRboondDzknYG+zwDMLf9j01Jr3CSB/gtU2FqjUOIj
w2Z+dT8DIqQOLTh8NozO+azbrpFhG0vFqQ19FRWmujkpodJu+DtvVSDl/aZUo3a00ipYGPlivQX/
wQKTS2uDBZ9DF7R8MGrU98pT5EcZsgyKvin7Lr/T+jBEeKXwD2GaVAuX9pXVBtkENgj9RaC283ZD
WRQ2pLu6OgUVnJ0q98t7dACrOzSf7A0WTsoGH/tigxdo+V3vG2nhDF+mjnTPRXdQ+Cfr4rOff+0i
8w0nQ97sZCK70SLzIDl/TFC505OsjZN+Z5Es4ZVqGlJN6hJm2U7C6Nzcx1iMLsTrizuQn8IXh8ck
IATGXNq0GGKdDxDXJxhTuJ36k4bD5Bj+ipTeWKg4qRdXoBiL5gKwMup6wBbPp+1XEfpktV6dkigo
nJVPWvsy9larbHC6q++rsZX8Dcmsh8BSFGQ4NgmxuRJnH8pPQQg1Uh+kqMZeMKF0T+yDWoJdko9d
bSRZ37TAkLxtXHf9IWvqih4gqsDZA5qsLRpasPWtVZDH00tSQxP9YsBiZlRcuGyBGAlf7POZTQmi
Ew2GACcVqdT1lAvTNdOp1iGGbfumLR5J64oF+uvFnceYNsRNpGY4Q4SO8zFBRILDtPzmhMOotXJa
YaM+0EqaJiTwZLv4emlYDCiA+oKyAKR8FqOAFjmVZ3TNCX0W/VTU9B6J/dLWt2TpQL0QrEvXltFG
iaYsXQW21qIogkXyl5eaGdMFFb0Ah0bz+bQ7ZDvyQS7aE7Cm4Ilf+qNNQv+u04d0I7eVuvMadQnL
dXHdI1JugOkgPCNnbcxhPoMfQR0b9PaUlKhzr3KONBASA1GZdpT1Q2+l9p2m4ubnUnL6uD3fT5bb
+dUgij08tfiDZZkx/85qUUMz75ITxengrY/ldGcPVWutyszPYAuX9bjFOhgdrCYN+vtBcaqfQYNg
lVSh97Vva6WFNtdJ+b896u5PER5V2xbplh2yxb6rFd+CfCtLqrOLoPXdhS1I74UE4jLcMgPeK2DH
ifDEvPNPFo9yV+GikpyMeIx+NFCz7hvk21RXRxpjIyVKslZa+gpQggO3nDR1f3sJr5wUiC+0VKhI
gCOfkz6cxqtzX87TU2FrwbcSJbXHQMI2FYNCdIv8wlooKalX9ouKLoPFB0NaWJ1/sjaJE0zqlexE
D726r1Ur3mGB0aFuOU0dDnF6/uQ4fvBaqlbaul43ytIqQ6rpOYa1+pggtvQyTtXQog2nwzaerPKd
Sv20BnrvrBPDbNbgFaVnWphx6+Z10sarwZi8XaWp6YsGQWxljRMapKnG9RampX4fxwEPqdvLqoos
d7YzRfeP1y9kZFpks6M4SA5SrYWanhxgyHjUYCuLbYBZ5ZnbGHX/E6iUg9Z+jIgObTrN32CcHRd7
wdvXtli12M0q7Yrwn3oqpA9nCvRqCy9NN9yhoOQhcDJj6CYcswNoHbSiLDUwHwo1yaTV7ZnMXU5A
h2KzwOUHxAK4DI3N8x1a0uKpcmzAyXrCqtroaoQwY4HAyUqlZrwbLScf13DHjUdaGREGBfQq9kjW
eq8+NuDPda/3vzSZ3tkaV+oEodN0MreqLCUrlFv+u/1jZ6dJiCrrgJMx4oLSBuJl9gIAAQ62tNS9
A5iJckvfXllTLMhRPdVgaNWlte5Q2bpDjQQB2K4JN7eHnx2mz+EpdcBCxn4E4vNsqSIvqcH8O6h0
anF2l2fY38RKSsHDtgNS9eCLGgUUSelpc26RDKKuR4p4/mmKybOqTJqSw4i0kAmEq1fN7xgu27IQ
S7bq3ynqyJAOk2iR+TzLTT+HFtQtrlnakLy35kOPsZc3foKSfyo/ImWRhisNBMabhNhYtMr07j9f
DsaFBZ5DQz6H5dXD2w6gogIw/HzY1LNN+q4jLXxZHjVX6+P8zh6z6HuQ9xm6TxAZ78zKYrMZjWo/
xmkHTa6g4/DbrFDYvv25r/4aDgbIEMDFpjwvVxsqZlICIn5oainA/mRIvU3XJtqrLiH+7eI3qApd
LWd6pz0bEdP7oo5WOEpP0ROV7mYhts5C6+fi0B+nQETdlVRktv3Mom87OZXTQ5P2f0Kz7jZTVqG8
lXsaRSM6TK6loscpByoSWbeXQoSzv8KdGBo+uqBOUoATSez5d0nw9JMrhOoOUkBl1wyUfHSJDv/o
3C5vt4f6LBvOx6JHgEAGpWWQ3bNpIkWVtV0b53gNBOle0xJY91lSh88Q5PL8tR6q/MfYG5L90nZm
86ZJWo4UFW44dw5RCwZB0Sj+h9RQDz7q1CfUNYjA3HDBK5d/erOz3lotiJWtjOjF+HL7x19bJ5Jh
6vDkS9y5IoD99YROyqnpwrguDv2ojK916b9HY9U+aJ7pLcTtqyORApNS2Dzl5ikwqselLWV+cfAl
Wd1Opm8hisubbpMWfh9vb0/rys4jBDErAgF8oDloyYGvOXiaUhwwogdfjMBdP+xx+/Afe6lSUNLu
tPQFdQId1ZIptfuFjX9lrpgyUOenvm2bl3V+OZqoq8XFoSnT6KkNUvNbPdX9D0Xutd1XZ8pACvku
Nxq4iDneUMqrTq/HrDuQ2aOB3OAuKmWSsSe9SB4kyQweqOq/taq/VHmePRCBcIIa5ZA5EGLoFc85
bWXWyZaHcCjywnZ4n7YWVm/iBb+wlBdxnXIvxD7KaIRXIS5xvkEbOzRDVa7aw2QlymZoJBUN+Gq6
k6VRWjVVVe8GvzzdXtOLW1uQgGmI2bDjMHObN0xM3thWYRrFoVLBia/sJik3Oeqsr/KA2yPSZrn1
LS8qAyVpz0c6LK6S5t/bP+HKtEGjQezi1Shs0Wb3So3UZqBC+dnTibGQye4LbO3VaTpGdo+JS05l
yk3arFvYTZcf1aSuZEFOUUizLngKchZHRo8e2CHH4T5wlU6Kn7UGofnbs7u8qNg7JHCUnak/C57R
+VeVwgKkFObeh8DBuOath6mA1BdYlvy9mhxlcMcwClHqdkJF2se2mjXbHgUz37Wxlc6bXdHi6Pv9
9o+6/OrCZkqA00EnO4gPnP+mCihjh+Jfd0haCnqULkvsxfV42BNlMs31nCH+40Vev8HNpthrDQYk
t3/A5eLzAwTSRTAp8YueL0qLLm9rJP1BkX3tX22UtNaVEn368omiMgwuT1SSBPZbJI1/h3yzr8a6
sLpDhwDmj0RL3qnt2Btwl8U9ZLp+JwReFzMTsWHPLkkasODMyUmAulCRmE0uLBokYU0VNzoawkeb
e65Z8THk1lVKoUsJ7LJ/LaiT2yuz9sfmiMV8uc0wJBvXaHNQ6RzYruGjEUoBeELeL7w8ksFYaUYf
kerFdW2tUwXW5QpdVPQZIXZ7eBTg6q2ThtV4hFpWBW8ujsBODWmjHBtFzjxsOAe7S91g8pInyLFB
8RLbIPhoD4xgt62uaV99x8z4r1AiK14QFq7QVKXiqb/qZi61Txwoe5eFY6z8VHB/cP5MnVLzyJM0
aERt2PXmveCdKW41mJXpdgqleV6XAdxYFDkbNpmUNyekOYp3r2id4lAaufYL4koNZzPNylF1iQ9K
tkY6wDRWRYldIW3eNrkrhqLJTuSg0p8MJWtnJ/w2kcxkWXIXYiQSi106/Bfkg3OvZ9iouey9xkZn
3Zqcuw5Akb3yDaW7d4ZQrVxcSqo3PRrj17ijqO/qsedgS9DVIKw9pCqHuxx731cJUhfrhcWC7k6I
5mMWg99UcJrUwVMBoOnR8CeOwqCkIk0pBH1LjAH2Ol5Tv5La6NH5ryxNekDeu3uJUI0tf9D27b55
YZB5a16Uhep21uRPTwXkgNLV1Mrqv6kwRCSXik/44iFPF69800vijV4Wpb1XygaPyzJKccKrwz7A
sMUI0+o/Fgn54ZImV7ZqI5tCHwYM9k8vSdp8IbuZv0q5DokaApxOvgGJ0JjVTSZkek1yzepga738
HtjY2ruhh1KqG6UAylRk7MeVFKV68wCgZFC9FYI7YoMVrfyUGI6PfYnXtAMmpRRlt2nD7PdRMCHK
45o8aRCVdrRiWgrEIg+eHUvxa+EP0yEDVjm7XmM79KlohPXBQl9sbWJB27mpGuUI6bctgFZr+I5U
X45bVpU+1lhnQlFSlUMTV/ZP4IDTEiJOhIGL32Nz1XMBwYdxZvdehzZO2qhmhTo9bvCRpyNFOUo9
Mla+Mi5cdvPSvvhm8NC46IQNHTCE2SMBQjEK/lZWHzjefCjun6FH9REwJQ337luqID1f2TyarSRP
vwdDGWy9BGzUwt65MmcUIsBmEPh5s8yfrg4Px7bzaqwF69G8wwWie0irOtwkWq4sDHVREKCXwUgW
bRTycJgU57FfBRhNytHrh7RSy+ckzlLc0f2RyJDkQamsuiIoPm7faheZDMwU3hUsMlh36gPz66bI
rKYv1fKgK4HxnEdpvgcdLj2oeTr9kSQf+Xwwukv7Wry5zvaRqQufPwGaFZD3OUgt6jI1c5pRP+LK
Q6kXIXjzJwyjDj1cE8IfvvC1vzVCo65WJLfjP32E3Mx6nBopFP4m8sKde7HuJjplFhB8UIA8CuY8
+SlparIqyzjWNG32Ew+WbZPo0lpRW2mlDt0SCF8c29n0Kf5TCKfmRK1vXu2bOhPMQhXox6ozjA33
Qf87StRK2U44O+Z0HOro2Q8QoXrI0hg9py9+cqCOrDqHRGST0JHOd5k+1sGg4Kxz9AwOcYuuGtoD
VX+sDAMBdmR202+6k0vy9vawVxbZFpKQyOjw6Idpez6sUQ6a3bW2esQdw1mlih1W7wmJ4u8k8DP5
PTKRN7w94kXKKNQuwOlBcxAdyjm6cwww1ZUcTzla4ai+24WRbZVJUe8QHdF+Y2XpYOKD9Q/izrp6
p1PqKxZQ2Ve+M1QsetAQOYnfcyqQ39fAqFRNOVYwET7SodVeJMRQ1zj0Sbs4HeR9YvrlQyELcvPt
uV9ELfBkfF+kSGHNUHObnWu1bVL+0lGO8diMtYtN6vSqVg5i4D6qrgvtyMtQzWigmxBAYDxwp7P0
kf5kn0NVV44cViHPK6HxADVddQNy3HVGXNvBC8v+lGjjv2Cxqfb7QR2iLy/3+a+YzVnvANaj6KEc
y8rzT0ZuEjILa9LwqfGG6QfSxPqqSH2/gqCW+fnCfXVtxVF/AASPkh1g4tkajCny+9nAig+tR0cJ
iX9sZ1SAhLQ1rHDh817uLJQyQQ6C9heP4Dko20/NVDZLUz0Gch9rx1a2cTHJU3+P5aEZYjKhN789
KZ7Ch8TL22zhe18eZWp2hgpih49Ni1YcvL/eKFoUjDlepOZRmjycoXzk0sf12Ibjk1VY4ZpGhrGg
DnB1RAFjgWgguBaz4GEbfevk1E6PWpYWmwQT9NqV5Ux5LpzK3HSSqn79a/K+p8TEjSykyMW9+dcU
9RaNBeRmrWOpQAfVpl5LNylgZhnTpKZcGOzK14RfDrWBFI+izVzx3JRkA8d7Sz3GkByfBi02X1Ci
nw5qN5VuLGc96oRGHK7zwrMWnn4Xu1Y0m4D5ktfgU3hRwOk7xO6rdEK6LPf1eivHg0xmHE9FDm0T
QcOFfXvxHal8s2MJCGjtAtyYFWNlfKhIbeSSmcaFsFIK9+gExccQ5Pg+QQzpqysLzJEwSNMXAjnN
/dl4ZhUhf4cV2dEwImlblJzMwgmbVUBvc6PksXKKpSB8U5JOe/5iAGZkMgkN4oTwbdZnG8jpJKMz
1LE6NlGjPsvmpD3FoBZXEVYXhXt7rIskjrEAGxlEXoBHvNDPN2uQEtmdUK+OrY53kuE38aHiNsdV
pwPEoPAWdNWoXKriXvmWwO7ZPxSMgR1ps1H9EEZO5g/qsU4bw1/VfSi9VqXhvHRYLGzQeWoXNs/l
NQO4BvkXeieEAijxsxA7BaFtSuB3jpKnJ9/xhfCq36YcWQpb1swo87lmqEfvniHEf1JgSHv0grzA
oS4V5osCiJdHR+MJhFoJrxRa8fNfg+8URyuwx2Ol5tZWToUbqj/+Jm1bireXBTn4zTRoqCUTdwU2
/fwD503aBpWlTEefGkK6VyeTx3kne+Wd2mdUdhFCt/v1oKEUUaJgU73KE+kMRjK5Po4gkaIieru9
5S5CFr8IsRBIq0IKE4rj+S8q9ARYNrZdx2JofCSHTKVOVl7IE+mISxiKgsh22+HKD7Kwuct4eduv
t3/A5Z4nUBK1aGOCormAcI+pPfo0z4ajjksH2HkgMiu6GIm5m8pQ1bchTtP9T5hi2mIxYfYq59KD
L0fDnZfaZzdPO587AasxeC/4Ty0KtdMxsfgE1jFua3D7roRjI2oxaZ/78a+hzeJ24/tTHqHol8TO
ixrpyMfSCSgR7xZTs5SFiD7fLHwSIVch1CrBaSCTObudByWqbERl+ye/GR29vh8yiYcjsK+mtnZ2
LiG6KGtpoFOaH3xT2UweBd7EnUqrzPdSEzTA6IgZ09LxnW0ZVostQ4JExCBpuABmelPmIAHmYNRJ
IW90e0rY9S4A3lGtKxNBwm40xgdDwdd1W3Sjmn7x0SnGp7j5+YonHb9QYqvpriqsi3pf2lpxl9qt
Y3IZADv+3WWWf6cW3ZBsnTGJ49RNlD4r9ih5ySN6zt6wQgfHSxbimTgjfz0DP38QrxPUArgOVY71
+T7KkljyAinS7hMM6XYNvJfRDfAaW7oexAc/HwemEp0S/AGIIheXbtI4o1knYHOsRMLdEFe8IXZR
grCsVZLhY73p0iw3V1k4NakL2gVcVjnUwCZvn9hZvGS6/AzRu6DicMUQvaWxXWq5ZN/HBpZXbirx
o92qRBsBnjBEy4XhLrcbw9G7AI1JixHW6PnqOokBMXUw7ftWV4etHY9KvtclD+PYPIhXZRIOa0tS
zLVco8W08GWvjQ0Ll/4mxRzE2cTV+Vf2GLZlWgxdYt9LvPRRJ6J0RR/K69U9CGhf2kW8+xw3CMfs
BZInkk63V3oWG8VKgzNAgJ02AkndvG0MNSzqRh6k91KNAp0O5WRNxDK2k4SJQTWO0q4OwqV04Mqc
4dSgiC5kJskJZumAQsA3Yrlx7nmOR+U60SIcOWkkjWtTD6OjX/cYIgEHf9aqXlEXDve1GfPaxa0G
ZCWVydngPs5LQLGZMce02Fidk+zGyNMeTFk51VnQbaig29vbqzxHFkBX+LRkJx0RjXO+9vlXxhnI
H6ZpHB/k2Nei9Rjptf0P0ELlNTd0dLp9o3OEJl/Xma+ZHI/+x1AVdCjpw4TfUjsxXvBsTZLvINn0
YZUY/mhY7jhYmX9qzNarCneSJ6VdOXIx3uGfMi0RGecnUnSmiQhCC+eT7ScC1F/btOpsKbcbRbvH
XC/fjE6kRCvNqZyHVg5HaeE8zj8RhRhaLTxv4EOxWPOmoqymk5pREjv6OEBulDrCol3J+4MZdROW
ypHyve2MpTLIRehjYmRMQD90HHWAuZzPcAimpNAlsG6tFSm+qxZKbb3Su1VaeWVF6OS8NiloM5pS
3kCzK+kDVO5WtSBlLWCM58eDSQtWs+irYorCAT3/Jbkz4I5Inf9hbCwH525HmqZ1kSt9Z24laezv
itLq692Y4XP2E/FhB1O72/v1szH+9z0geGjoYZO18VIQfJDzn4DeSYY1dCnfO0iN+ms+cuGjwAr4
2Y3a0pLWnj/Fx2iUZX9P3VZ5q3rYf3R7tRoKW5/jEKetUOXvo8fKIwSU9L9ya1qhxuZ4HrL94dDu
Mq9UsyfM3cxhxYBm/Vr4QWBuEkXDh5f6UaA9p14/GXfD0A0fRqG0w97yWlleRXXVdne+kebdxtcD
LVg1quw/1aT4wRYkdcNfJA5SGbY2gTxHeq1T5ZIGXWqvu6rNGpf3g4TjUIp4Ij+nHmhZ4n5buDQU
43gtAc/HvLMDgFxv9L5PlGdA1cO+8h1/eFK0WkUFFQazvu7xc7R+RP00vcoByDVXCVIIO7e/x8WB
gKJHnP58QlGNtWaXBI6hVoBya3CPVrasbA21K5/8UpMea6wU10aalvmOZHKpKjp7tnH6iFViC+qw
yiD2i43616HXJr9Pa6Nw7m2tnFa5FNf7OhMw+2wczOcY08QvdlAYkYSPyoUIwEINZbb1MwehEYSu
nPs2M+y1h9z0c9sY/ZqME4Pi24t6kf0yGJLeuOYwOfQk52EmHmiP1VURPIB7m5RdbISg2QBxy5o7
0docqcnJub0uo7ERDpkWTttWM8rxOjSC4ChOcbJw8i8XnF8E0ok2sliDOSOo9mza33DJHjK7Mv4Z
sbd/44k+0E8SLl9KYy21Fy7CulgCwh7UbZqGMEHPvzDZ3hDCK/QfckNrjirDbmlphgezH4yFe/di
KBTb4JZBTxTau7xWzodqg87jnWWq9xWYxsdWDYdHqaxCXFRhwNz+svNQjpgZpTj6BjyDacbNs+Vu
rPwWQJN5TJywlDZNXTqbrvEM0x1NjrcrFY2zR4kXUWU9GH442Wh9u/0LxLqdxU9SKiEwTMWVo2PO
+RJDX7VFWSXtgxxYZr5O0N1P7v1yTMdftwf6FHecj4SAm4MMn6gJGrMvWPoQAWOs6nkOgXZf1ZNm
3Q89hh/rIvW0b2OOlo1bjkoR8IhDDWTl92oqbbl3qYG7sLVN6VVpQYA/4K2k8LZI2h4vRz3HJNyO
DHr0GMqaznvDex2LLQAt757vaJ21kIhebH1WDEFXBN4o+oF0ns1DqaqW0ixETqojzaGtLeUJ2SPl
4KGH+l9bSUsYnSvjcbkJMguRhibqbDsqXa1UCgYqD2035atE99Jf3FTq6MZa+i0tcnMhhF9sfyrR
0CAEJAkaOYnv+favpcjoSEebB3tCE7MOTY+7xoynXzxF29fbm+LiuhBjcV2A6ONs0zk9HwscjBOh
PtY8yGWlPijRIG0dO/KOil+q27o1hv/UYBgXPuDFoLSjoSUA9SFsM+bsEdVbvt3jwozopDVNMKOQ
DzTVPr5T2gJ8HRAfa9XFefzz9lQvDpoYlawNsRRKSzSnz6fqjbmK53cjPxTKBKJQMsLxByjDYH97
mIuvB3KKnIjdIjyNCNDnwxT0yHSsMpQHq7JxsVUzPT2Sv5rPam8pm9tjXexMxhIbktPMrKjhnY8F
E2+QQ8yJH4ZQzw6cAXWLPcx0MEKEm7AIyor32wNem5yoGeIcAoqMh9n5gIUcUgeLOryxUeSSXXYv
QvMTQKs9aiz90j75xAefRSye9NwEXPEsEIjI2UmHcwspcDTix8nzdXsdVZSH14MTtbR7Fei/U1lq
DuLRRvWeF2b8AQAIkWMf/QrDzR18QxARdvAr8YfmuwZSqVilJhQrGTZ671Jns6Sf+BJYNdQYHKF+
10PKVhwrK+l+krh5abZN2gKP5i5p0/c+7u3v1aCRI8rpCP4fO+6wOAGKlTCZuL3On9JT5zNXBeMF
8iunE1bZLAZ4iG+AZ/CVBzM25drhDVHZE5ZVPNfGja8Fdng0cCZ6otbm44/p+/q3SCuwoY90cn86
pHXaHuBlF+o+DgebUlNkWIObpnENKx2pMAdvDFWN3/Me+bhsU9FF7+/TBOmKejWiPFxBrg7VvP2e
1yzfDzJhJVx7dTNIC9FuFgw+qT2kL2QUHBoinnq+pTqkxBAsrYqTmSjSx5in3SMqqjjAA0TaBF4d
7wrDSxfWd170/79RiQFUNGGB0fA8H3VQY4QBAyM/0bJJ9gMJ8q7DvfooZAPuZS2b3mMKodiSycZh
8JN0FY6Yat/+yFdmLi4V6Cugjng5zWJvM6RyLkOJPFUg6lxUKpFL7O3kh9YWw6Omjc2a68hb6HmK
RPyvjSUmzmOZP5TtqG/PAROKnvCoLbX61OVmtenpYUOJysd9EKhvwdhOewO/TDdLx24h6IvQcD4w
A0KPhBsFeYZ5n6+4gy92q9R5f2Jx+31Ta/6e6CVthkL+lRZ2vRCGL+cpqnOii6LSSHHmfRSw70Sl
bOhOTg+81TJhvpSjPaxzK9DWvpZEzzWmx8+90y6V6eaPBZaY3ITBOb5UCChLns8UIoCSDGEzngrP
6Q4tLuLUBHWHJl2ivMmeHG+LJE5h4pSkmZFkj+sa0tRukNSld8ssXP/fLyFJQhmCagxV//NfEgxT
meZ9M5y8YVT/NCQcO0OrolNdlsbC551nl59jCZECHp2ojpJKnI8Vd6FkJkY9npxucHiTh9ME97FD
JHEVT5YduEkBypGmWRY6bmgU0z9tp+Ax0XQ0OPZB7gRvZFlOumq9qHzSCmQY12ExaNIhTvv0p2Eg
sehGqpLpLp+08Vd96xlvt0/ktfVCxIcOvShsA4o/n4NtjyUFAWM4saZ09sYCzAkurWNxh0hWtZCP
XB4Ii+INnQOucPp8n+zNv57MQVfmUwNt82RZoYf2S+XFmymdsLTsrAbnnFK1+yUChzhk54eQZw4X
CinKJwphdggNv0vAhLbKKcVccKVqUrfmqeiPrjzK9jGoAuUuK5HQbGJ18qmLxMPCa+fKpAFaUMEW
K4x23exGT1CxMxG7VU89j4tNpJr5fZqOstsXsvlfGObd99tf9DLG0t7knYAIDB/0goGkelU5BUiJ
nKTG9jamFaermkE3plI5W8kv/LUdoP5+e9Crk/xEBwD8M2kYnG8jngroJgOBOBWQVe+8TEn2aZs2
j8bUFJuM7bRw9i63LQAI0bJk5+ItcHGRNI6UTBB4Tz59pg9YR03tan6rPI9DZyhfezFzztmwokUq
tq3AN84mN01alcW1drKySglgZTiUwnqkByqXuE+dPG94Rvp6H5UbnA6sb2koWV+2jHGoRpAdobAI
ToBTdP4j6FUWiAhp5gnchxK6OqLudyNwzJXh5/LotnWKpIOxKOlwcakwrA2nCmKS0AeZPyFSCcVT
A47IKZvgGZi8i+mA4pm4jiLJOFloYR2tWh3vbGwYd1/cU44YldI6KEfS4fmbiRMtSYE2GSfEqaOf
eN1FB2f0rGe9ULNNH+JO9D+MB3oHuT4q7NQLzlfYHgd75BI3TnqkZ4Rti/YPeI8ofLS7PLircFdd
mOHFUWWGJCUk5NQPQTbO0iHUdaB/cFZPgyT1b1mRw0/FOmArKRWNnyDr3ipgaEvU8iujonogeJCY
lFB9EWf5rygcp1OfAAOWTmNovTmB761yRWnXqXjgC++hP6nc1EtQ5YsDSwjm3UbXGhMK4rH4978G
pUyf4GKoSif4EOmvojG5B7WyeOs6y3q7/R0vt6wYihqpKNkRCGexyI5lnVdTL508M5SPRR8Ud9oQ
6B+VhqFUr+s8bpqORxzKf0u4/qtD0xoG6SZEfOak/bwrWmUIA/9DQ4pw/J6Etf7dMVKsZRNIOCX6
MpKxVZwUykvWw/xZCFQXUVhUwT9xowQrcducL/JYRoJXWwUfelTk/9nZ2B6GwSqfIb3KBsmXvWRz
cnVA8KqQCEUJfC44qQ+O1DuFGnwMgZ8GbqeiBgJb5wfalpkryYmxcGCu7CKhbMlIFJBhc8yylaSp
tHTyNec0FqFfkzeRTKykFjM4N9UJQQvreW043EqQk/wEFc4LlZ2Ji+OoWR6tTy3eGCX9S1dWPXmn
Vn1SfvUKxTuRWhv1PU7nJYohKWwsO72J5iZyxMquHTp92zRoiq4MtFCMtVkX5f72SbkyP4bkYUQq
JnCw6vl+KWKzIIEN/Y/CaOHQa0EnvVRJPgwgkMp/b491ZasgSgldAQs7alFz+kdAw1uzkEf4qGKn
WNNEjJ9AmsV3zdhEWzDWf/6H4VhHyqY6D855r0SC7G+MhO2Psp0ihCKjRj+oUdVsfcWYJHhwcGD+
lxGFuyzQDOpEs8OHjmJbKVESfCRqHjeryk/D7lBHmaWuqymLYqxfYqx2bg967QtSpxXPHVaX2/L8
C3aBLk0xLceTFCWS/FBitpmtsP8amy3MX2PpSr5ydRDcPlFHKB5cYBOAfNZB6qTBB166dBHpj0jZ
tnJa6W6KhrJ4QIHpIcagZIFXcjlLlVPBtczZpxc1v5mVtAp5Pafhh12pWA+AcTVWeTVwUyvj0jG8
OhaxGxwvZb+L0reaKzEWRGX44WeBugekrG2Bo7cPiFnkCyf++lDwGWQGQ5hgFs2qxtZHraiYFuLa
+XrIZXWDy4L57Mhe/fVYxhoSqv//YOLq+usClvvClkrZDj6KqO9LN7e6sXF91YyknR1lSwX9y43C
aHQPhVUCyc2cz15JSutIGlMrnE4fV61vIwCUYuyNg7mdP06IiRwzwsXrV4/DJ4ySKCMAOxe8OqX0
A9GyDT+o2IY7JWmdDxCNMIECKV8yTL/y9Sh48NKCOU91Z345FCYEvj5Qw4+Wab05hQb0xLOEDEOe
6F997nAnUAsmeBJZRC3//OOV6jikVT8FH2Oq6ff4SkkPSdOrq36sl15y16YF+sfimSFcd+Yi2Sja
JCgJScHHFAwpZ62udbyy2772V1wMVrAQwC6vBaHABf8C/Vmk6uYbJWJftqoZRx8V+gvfzD5/6wNT
guvRKq9h37bfb2+QywTtfLhZjj+aeWCgZRB8ZP0EgghEYcrl0/fOT7s2yyfHh0P0WvcFXK6YH7S5
PfrCZOcvGinEZM+p/ejD7MKOeoDauR7Z0zeprybMDvR0YdtcG4+wyQ3Pyad4K/79rzOfeR4kSO6/
D6ey+2PsRNKLb1sd5oOj8aui9L9Ufbs6ILQdCHmiYTInAOaNmmdcH+FHNzreizyo2UNu+sWqsadk
D9i6/RpTCY0vyODw0ug7oUACivx8go7eamUHJO9Dp6CsuTU8dPmhHYOy32Stmk07py1l69iHwxSt
6M8tKShfmy/aO0KvGTA5wNDz8TvJanyPPv2HXeg9zcuC/Gm0ylOayfm/rMb/4+w8d9xG0rZ9RASY
w18qdVa33WO1/Yewxx6ymHM6+vcqf8AHixJEeLGAsTtjbInF4lNPuMPa5ODax4nilMQkayy7JDym
qSKMqAnER1rW/ad06Oh1GKAC7+1wztd0Z68uhl0Ue0wXG8r3+cMxJ+0hX6nRR6EETXes276614ty
Kl9GQIkrTfrLFjKQZhhQ0Oy4NGiJLc4qlgfaALQ1/siYSwXMnNHn24yjsAAjeXPro3+SfnMB82z0
aGj4p9kg/E7XkqeRQmwlMb5yfUlaFvQzcNaXClN5nqd9n5Z8OFphW0cj9EaGbFHg7YeAk41iSBeJ
O1prwKBuh4hLrxT2QbKkgbbpUgBVvpU/vtmgzYSRdm3yEed6EG+roJ3+Me2g3thN4pm+SdznT22i
vdyIojzlQ5WTO7SW9zLNXf/c6uUaUF++6LMWKj8J9CwfLhmEHDCc/ySjzBwYU0H8kWdWNm36mDaY
b/JhH24/+5WvCY9QhxEPtTetgsU64YhCggXS8EM3y5ECXUVHfp6bFD2UCRZ1VzXO2+0Vr1wHREUK
D6ZCJnJui5xdT7jekY/PPtIwCx6niVEp/qwzwg+BPv8Ulad8agKtgciFmsftpa88rAQREpz5luWQ
/nxTEzvKk3FGm9Po84+qUdtpo9miwulPyZHUsldj85W3iJQgbWipf8WMbzGl79WeASmA3g89zrph
V1QQSX1EOOx25QhfeTIkyWgJIIpKwbcs0sdUC0EnltlHmZhq6CegEbdmLSTM0aowF7WbNb7/teAB
AZsWExgSsIBL4l8XG1aNyFf2UYtA39cO8+CpmfVfdBfDh9bMxR3Nt3bDJNm0NnIuB/xyjvexpkz/
3H6tVyKHS4+f/ImqGsDA4vPtKz2cJ97tR1TrnkKrNI43Ap0+kAON8yFUBwtFI1F3t1ddbjlwWCiH
RE5qXRU26+LLQXq8c+iWTidhhs1h4u/cx6IjdpZD/8tJvPBvBdjlgihJMGMjRpEILRac6567iCdl
rma4j2MctvfFMNejz7yle9JGT/xlZi8XpJKX8xNZBy4VPACmhRn2P/rJQHs7v4sQYfiFjJDSbJtk
XpvsyZf0Z8CTizHXI/ujAQ3WVW73HzE4pTNY43ennoI5SeMtjdSs+aR4ThhtjSpP55UodO3tSZMm
WeYxMV6m3J3utkYKiPRUTnWrPeObmKVPCGQYX+Y4nHbVNNUreZN8PcsH5Kql54OCFjf74vVVfaR5
Y44PCny+2Y9sphq1auWPQ0+FuClmKnhk+LKvdG3mQyc81K5vH9jlZyJ3GA0Dus8ybyK9ON/hyirL
si9j7QT5w8p8vdONT5nFLE4JPfNHr3Txa2966efbqy5D4P9blbIUNomcpSw+znDurH5uJ+2kVpWW
+2VOqeXjo2Jub69z5YWaSAbIIpR05oKQNGUQGEQp1NPsDGZzsJD+7rcdYuriIGJdfe/1wf5bvwme
Tc4upCQmXQtkMc53VGkzvKO9Qj9lOrYLe0wRmcL7WP6I+KELaPD5dOUK5evtJ71AlbAs+wngAG9t
9tRYtBWMGS1zoxuMU9zMxWukmtlWRd8pR2W2GvivEQBxE9JeP5nRrh4HaH56ba8kj1e+V2bjv7v9
kqmzPE2x0WhdUnUmbWEnrTeNawf3asQ8y7dSe416vcwZ5BODvnaZAwKjxdPnfKNxMxorbGuNUxJM
s/egakq1LWHvtl5SI91nebRuGsMpnirPWesxXjnAxAe+GNAdgLOXukGizLySObV56iejy7YA8GNz
57XhmpDZlQPM1Q3L8Ld4PJ4E58+Yp3pF8WKYYIWs2sPvII4OONQG5scwzfFXxmOVd3f7JF3dVsls
Y3JNoF/C6etEYRQuAh5tGMLp0IQlIMwWVo3pB4ahPLWzl2rbfjSDj3SY1xAsVwIiklYSkkwjjunC
Ih7BP8oZOoxcL2iCfi9BbdWHMc/0ZI/K//AwKkM+3Te9N3yy2pBaILbQ3Vm5xK/ERARDKThoOhIS
l/UWzJmyBxiqnSBTxMnjpMCy8Z100saXOrITDXHwQn3U6kgV+9t7f/Xp6dehz4C2Glyu89ctQjgz
yJPqp7KO9ORFCcZs26g42+6MtB+cTSjELJPgvLC2Fn9ZckUi7eP2j7h25hh+/P8foZ//CEVH0mzW
Sv1UqVp7BFWVfc1okezs3GrwSsiM+9vrXdtuKMboJyDcQNq4uAwqBy28ECeuk66AxuBmTnu05yb9
PW4ZFO7KNp0RKzNF+LeTfBlAuFRIkWncA/VfZP7tlLau1ifGKSrq5nuEYnLwHGWqouwFYMxsH0yx
+02XRK7bD3xtg7nqKegN4H+kiYsNHhrw6qVpnOgzNzv4st4+AOKY+ro9i91sjWuWRNd22OEsy7L+
t0vB+YLoqDOmqxvz5BZa85R4Q/9cOEUMdaVKXEyT8zwCcU/vas0L7urCSDmAMpSSqsv8LcGVOHfq
wjgpQ6FhL6X+O4R1/6KjeaL6pQgKrEUnPUpXrv2ry+KLCHiAFhgf8vnzZubYa2ZYGye+0/LVaevw
c5/1zHyCyuj/CxLLQOQOed41Rse16w8kjCwiiWBgSs/XrQBUIuSgGXi3GMzWyqm3xn0aloOCl0Lp
/C9xSgrp0aphnM9M/3w5q03DAcCPebK7KD0lpTK/Qt50Az/X55JPtY6MXRExiTr8/fnl4oMHTJCU
+LHzdWc9iQqgmuapxP34oMRtHG5Mr+lsXwgvR7YhpZ2zub3mtVeKOgL5FFc6OE4ZOf+sBHJzGq06
M0+qMF/aMtRPbdUZB0pKS863QWUbyvT19prXLnmqWRpQSNeRny/WVICjGREJ8Wmq8zjcA1FL90GL
78JK1L92bKhVAYJQNEqiwPmzIQuID2/vAGuqFOcXPlJ6upmHHrCoOantuLKa/NWLkkOWOKDD6D4A
AVx8HGGAbbhmN/YJ7mrwqJddkW2LsXiu6vpDKeP0oBET3QfUf3U/C4JyZfkrL5I4BLieC45O+FLs
GAgRlkZOYZ+aaRztg9IHdogUojmc6nyc6zvEPuCumZmY1gzbrzw4Zxb/Y7B4aC4t50RBPDg2FHZW
tsxBqv8a2yDWReu3ZfAfiYYd+2Go0+QaxgKbirEQpvr3gUlK0tLIBANJRbI4UTHy94WZqc6pgAJ6
6DMN30JlZLwRedaMYuyIYhGT1DVdhisXDsMqqT1JYsF4Z7Gs5jLrQ+DTOVWDoYpdZRlJjw6u958S
h53ul/ZgrLzla3stAVwy7GNVsKTRTcas8pqFc+qUIey6TTrG0Y+yi7Noq/ZdoOyNfGqUg2fOBd7L
taO/1/yTNZ2Ia89NM1tiBSU2cXkPjLo+qROKSae4zmp/bgfbV6oxqn0rDj7hkBytMZLXFlykTjjn
tEo6BfZpLh2v3qnYENkPAViTrYugae5rcahUu9tR6kr0oH5nTAjGEGytt2gn1nozjmle8XLzqCzx
zW5QresAOmzMsO1WqJ9XQiLQWQbKoD0lPWQRqgx9RK3aDKxTmNRm4OM1LUw/d/txpS1x7aGor4CN
IYcJeGQRpJA+RvQFHvcJ289qRnYB5cO3aCzxBBKjMdWnv99DidxAT0vK9y8PiqmmMG5mwzoVEzq0
DyJynWYTlDZjz7jK3RW1uSsVluy0QIXgMgM+tdhExwxjlShvnewcptBGCDBNFW6Yn+oMlz/L69Sj
64bxQ9SjRXf7Qa8uDdYe0hb9ngvJGDtPaQ8MtnkauWnBsRtqc28mZh7f68CN6gcdgS0I5dEkfir8
77/UZwDsTJ6CPAMvlSvIXFJfcJjom6RtnZMRIUqN7VD8Te0rczNVTr2C9r68Z4BSYcXB8eGmIRk8
v1R1LDkGU2j6KVDDetgoRVP+RIvGnvZpaljdzlUFTGm1ypnF3t7jyyCg0/phh6Hhcc8uX6+iz2Pk
2Yl1UpGfOCAJF2ZbpMVM/bM0h7gbwlRTf91e8vJzYUnUiNheqVeybFxqRlaFg9WD0K2y7ilUTJFt
KkrYjaqIaG22fBkDwF9jxY7gK5iSi7RI9WZI8amwT3pfiH81Z9KafZh61Zq80rV9ROQC7ROJViPH
PX+Do95qdoiI+8ly5zrfJ4kj5m08OYp1sI3C2SZ2MK5JoFw5NYBd6IUC4OT+Wna33c6xGyupvRPz
VqPaN1XBSCquYlvidJrgsXR79xes32qtU3l5YVL/0m2hEJZmMkuNKzZxYqILYjQoCsvboGQe7gWz
TbF3m9D4njXuvJ0GbRYbRY06c4v2arI2bL2y4X/+huVgqtIb5LDDUHzklpocw6YV8S4p8VPduh0K
5uY0t8Ffh0JZ9oNsl213nCcW79gd3Lbr0R774MqZo0dMgXpjUwkvMXwbk3KU+OKy9uMpa78Ecdut
hP3LaChXR2jDRMyB1oPckD+KCjFRMhf0Nj70wNLeJzoAwYZMwn6vWxPEzZjHr2SnBSL8mbGSCV75
YvlaSY7o/VNF2YvwZFSNnaamrZxG+jCPpgLbOksc5XMLGuhwOzhce63SIosMAbb/hWRMCu1yzsck
/ECbpfZRPQlfvTiYtt2cftZHz3q/vdyVT8iW8wQpygGDdukxDQpGxXUqUU5pHmHbit7POO0yNl/s
TAzRx9CvJ5BooTPaK5PcK4FJctZZFilFyuJF9tV0IRqNdhB90Gaf7H3SD6FzaB1h/Q8bSu8XgUoK
YPoq8nf8cWx6o4yLKrLEh4b97YFLZkSTEqJW6s59cxCWQof99p5ee4VcKUzCmK1KuZvzFeusF148
GuKjhbI47AXwgPzgTbUV3cEhcOr7DG3gt9trXnuPjIbI3ZnmUrEsPo4sCdCjN8EJ6y1iDcOsjptM
we7CKlrvze6seteY2ZrZ8LXPgtYvbTF2l6n8YlFlhlyiV274EcGBHf2YaHivCyN7a2oIi7cf8Opa
+LtT4gOvo81+vqkxjTkFTBGY+XSoXtVELTcBSjLetugGNV85M9fOJmkXbw/GB5j5RWsod1BLdBAU
+kj0NvuuakkRHtpUVPn27x8KjAg5OrsH90CGvD/OZhPNdWMkmXdKhdPv8QNzgo3RtqFxb01z47z/
/WocDSYFWNuSNi/OpWEhmqApqnfq3UFFqrOR1rxmq+Zi18RG9PP2atf2kDqW8TqPBhxE/vs/nm0M
SidKyTROFsP9F1SZAAABiaqT3e11rl0LXMS/4VaEzaXohiRvuUmXBieGHlZ254WOeGZO4j7PGiBW
BNDcvAcHhdDg93D01Hpl+WupAI0RKlbatYi8LzZVVXsXWkylnJLZczNfMTCyg15fPBZNDy199Ko9
WywOmJ0kzS7Lm/yf289/7cuXUnucU6k6ctEuCKOkDGIieNSVwXMAq+05oWZ5yq05ZeyAkVxTZ8bK
13hlgAmgHJAkkhIQPRAWOn+7Zq7hwxoI76SFU508F0Ud+A22nsYBGxcTN8E8yELXR1xN1x8Zl2Uv
gYVj9EeOCMSv2xugya/xvEdGdwxMMfUD5SDNv/PfEtJx7UuvCE5ZinmKX7Pdd1DmywA5Bq19UHsv
PIRa0mK4OlkHBURwtqEs1XYBQ7NpkzpVsq2sfI11c+0awKqJrw2PN5BZiyASNro1MwIMIFQVmbkd
m7Qa7stEFRC8p7C7U7CHvb+9FVeX5BPHSJqTwETwfCdQ5+1CvTCd09jOyKopRtU+8/MGd2eYo0Fq
FmXWl9tL/o4ai90HtPMbeAd4lVrqfM0SiYw8GzqbNnrpaqdI9bAx5mQo2p7Wct34MCx0wy9iJas3
kWgSa2fN+tDs7LBhUpfMY/AWeCo6vUkR5fdeFYz5h6F02Lrc/qVXAgU/T9LbqOXJBRa3lXAKLzCs
MGCQU8aV701Z520m6ulT2+tKjNOibmU7y0hd69UqG2P8u/VhZNJ/lykk7wUB2uWHipJNA64AecMp
iarPZmxXqp8oqnZXecBQ92lF6XsXOFK9GOKGPe9vP74MRH+8J7k8Q3B0b9FaRAFmiWrGMMoNSbWC
Z9SZCvzh9C4YNr2022CMiwvK7dUWm81qRCI5B5fwQDmcPD8VleZIg5xCfy4LkW+mLo12jhlle0+J
xZ3lJsW9x8e6hcpUrxQpy9Akl5Y9CzISg6WR2Dlf2u6mJuyiWX+22zB+rMdK0C6J7E0be4bjg6/I
tmXZ6s9tpRp39uS2PpYQzVrzZPEp8itku4j/MEGCZLQMSnmkxmYX9+ZTgOvFsenQkQgEaViQFNNG
x8lrjW69uAcgb9I3lQBQECUc7mW46T1q3mJqufyyZP5V1fHXQVrrJiNlUpa25iaeY/fu9lu+OFOA
HeDnMzMEfApvZBHiROsqIcDq+HkoFPEYdqP9w+vsb8LzspVW5sV2SliFfDAYTWztcrozGYGp1oOa
PM9JEeOOrAVltTXyYbJRnwm7bzA12zVQ8bWnMySZg6RT3i3y3/+RwXRl39QMYJLnNG7z+znsFHx5
BpBfeKqF73+/k5KsBV0cygFYvfO1+shtmii2k+cxQAvKDTXtuwF64oeRi34tY7r2XHBwUOCld8K7
W3ybBatnoaklfJslkkC1xWjFVbt7cJ3xSpF37bWRQiMkR/SREMTzxzKjnpAcZClBp5THvlOfxRDH
ByvGAWUXh1q7Zrp8+RkQbYg4rElTT1t6+xpGTALY8NIE3dMvlojdL27gNgEGdnHL11/MaA4AeFqT
oLoMO5xQPkFQ+HSlgcPIrfjjtExqSqvSdXiDXh99z63E3PVpA1YYi7t2X06T881WPE1ssticvzEC
GL/o2FLvbp+jRTpKFOBXgIRhaEajBnjX+a/oUsvqp1mw4Z06vqrsvBVVP5Nw7NX72i1qn4pmNra4
0oQb1EvXVJgv3jdQNrrlshmHp/nFeGN2oDa76TAdzTYt+kdkT812B8Qsrix0XNU0JOL3VuCuXK1L
gz1Z8zItRCKOVQGI/EY6/7H5bSsqswY1cXQSUbm2n1dK8tkwKlSLNlVd9kVP7hNhotLSu/ukSfO0
xyKw4ErYSmZrmylw45+4Pxat3/fF4Fk+YEhneHAyK52enEDopk8bo/tx+20tU1d+9++6BforyBLA
S4vG0uCUaDf3VfcisPXcFtPU4WUQ9YVPKmS4m6LBzNBplOAx8jTls0gK7xB7etluBlxM1I1qFtF7
G7Thyin6TSs+SxY4xNApwCugsiBZ3OfHaLZaLyiUvn/pxdRhppmnabRJW8U+hqVo2x2+LfU/qItF
zeS7I16cbWmbDTlu7cYbTZTl+JZYECc3qtC9+KiNsaKtRMyLky6bgRBNwD4BHIfhev4TRdGZhdrG
yYs6jaW7iQwdBcrOil+yBnfnbREPjbn3gs7FY90N6uZgo+K1hiG5iDY2OQ6+juhRAKSn2j3/Ea5V
DKgH1O2LnaGe38Fr/GHFldrsXC+nR1kk/TY3nfl0+9hcPjr9LOQ5mX+BCriwWGitrq57xW5fQEJ1
+7EK+nt7ikfbb1HWd4S+Kaws3ipT6b6VttOvxPQrqzO5gM8CcpXkZsmqLAJ7GDvV615CT0VLth3U
bm851qAf6HSp4Xfo4+0r9VrJxKpPRylnhdjtSr/rItD8BnSCWZUYAediNFaE9Ma5AdoXXbGDvatE
JPSaO/10Gy3YVLpSf7295VfWk5ZT4AGQ6QF+tvggaof+K02p+NhQYYf+OAFx23h5Ur5qWVr8stHq
SQ63l7wMDtzQDKT4BskgecpF/jG5cYHEe5cfQ9Jc15+KYAoVn6RSMRBe6wI8rm0jqvnsysxUd9mo
2N2e1LcuC78DaPXF0uFKPhlJZwicTs0qUseVQCF/wnmcgP9DKiF11dF+uUjLiiHy9GoQR72Zsuxl
bKYQQFPdBV8SlMTWwNqXJw89IXaZi4XzRxdw8bVpCDiOQ1UePSefsH9Whog/GW9Drfpcte5XVIcN
Hz0G+2GqhLqmGvDbGH7xtEx8qNz47KCZLWeFdZzVMZTQ6FhgvHpM+tEwNjDBC/E62kEFHHE0p+5L
BMQi3zpdEpcvUZ+YqV8R3L82dTIF6MtZ7hcCWh1uujnwQnzLKMf2qZpRgTTTZAHWdUsmWOUY43Vr
OYU+HtxEL5gCWDlZ6Myw32/UwjBfcs75M7KX8VvmQR33OyHyNzijuneorKGrt84o5nHbVGgL7ILC
SLOQ0XyDlSVcZebZTaB8jguhx29R6LQ/Akwp5nfbiMEOh6HHyZkRfSCOVIn+nipO8AWHK894sOdx
indO6gTpL9AiTfmY0E83/smFChvLM9La2FqRGQZbuER99ZC1ZjowEJSFDxCEqtxDy7bGBxA+tflY
wTf4OhpNKTbW6MzNvYI9r3Hfx/FUHzlCIBHHfqaPNxReCuhGCRsHCqdaRsr+9vd25XRRriItyawb
sOdFWqxiQxnlsThabTs8THUxvuvY6j0FtBf5+sym+qUklTWhLqqJjGOWrjVoL38BPBaQL5Rw/AKg
c+fnm6Z2x9dNFoN4aPepVtLoPYqydls7KtzOJsUPTSiq+WKKMtgDlV0DPF2uz1cM1AHpAU6RtyRa
p7Uzo0iuB/TqACLu48IDVeahZJVudDeRPCWvnm3zI3a76rlDJSndeow6k5WbfdlSQsaFgosYy++Q
ZIHlaDO17GkuPF0cRT7Pjo9ZqFA/u7XRPA1D37i+pmfZE/ey85HjyfqAckb6Aec2dD/NXP72KY3L
Mn7XAuYsX60UhfPHOG0Ua81S4vJOcCnWpPwyWSdzwUU4airEUlBMqI4adkcPkx5DN40yriZfiXoi
NddW8e/tM7qk7MmtYRLJpIBOM7Su5ZoiwyzI8/r82DezNuwUdcjfhdvk9a7oJa02jSzcvv1Ea0T8
zxx5RrbRc2V4HrS4wolSMcLE+nr7N/2+8M/CokwT2QO6wZI2v+z1WHOOssKQaa91UafeSxlEXfs6
UcTrT6EaN8O2b4BY+GluetHbZI2W8uwk5YTPk1r0ka/XcZS+o4JXDBu17TEB0SulTXZ9PeXJF5wo
hvLQZtPgvY9lN4W7AsXzlxptpvETMqTZuC8DI1RXkpzfooqLh6Kbj3wb9xp/LC98o+oSt8tN4xXP
8vlencL5X7crcuOzowfhwWgrLz6JquK79KJBeA8esgDpvdl27cmwqyLdRrgLPtlmapqnOo2qJ2eg
XXHAJa5TnrQ86bN/PEuI6VPm0H3c1LmTndJAF/1Ki2bJjJZwLHgRfFC0hriglyyFyB7y2MnS7qg2
SM7B4DQKlFzVogg/9UPjCD+bFS+6y4Q14JuedpXfAor7PIdmaOwSJgv87dFuy5WS7SLW/K7P6dYz
PgAVvRzLiijuuzzrx2OeFY52h2Rd+DKLqngI4DpskjzNvgLoFbBfnX58nwdXrKQuF18vP4C1gUTT
lr0MMn0QF/rgeOPR7PBJ9LFFMX9mdi2szaCBIlDbaFh55MsWAcMw2SwDKAd6AlWe8/huRAyBTVyK
jips9R/q0D9McxjvpUmIH1OWe/7oJuidaU5QvDYUus+0TtaAtZe1svwVDP1lq5CZkWee/4px1Cuj
pSg5QolC7LarKrPdKvmoPyiQhcJNr+TaeK/2aEQXiEHlj8boxmL2+yozRqnvARNwVGYjfrbstje3
ytBAwNa8lBb6YDWwt6xJW3NgvQx8/Gr6qBBUqZgJgItkWIOFAfhkopXalHh3pnr/g/sjm3dFp88v
QTv/6/AjEwCrtbNTGgU1rnjI35TCVv4SoMsXBR4Y4SGybpBqyKOeb6AJW7grE7mBpenso9j9aSJa
8a7i6vuSpE3p/W0vnfV+S3xDQIFVuezpzEJSrFp3OhLOa2T2m/m1bFzz4Ao9/Bx1s+XPo8f34XS1
9XE7tl/UtxJRLzmn4ILpqv0+0X/0VWjZ17Sxe/s4N337pQ+SRiD6HWrOLmCU/Go06X8C3uSX26te
fppUWvR5GR2wOuSu8w3GUXP0ysZyAFZmWe+Dikv2vWPPX7O2iZ+7Svx3e72LKob2ARm9ZNFJifwl
frVx+roZlMg6zjMYjazSx/eurbuNNIpfiQGXYe98qcWjzXZSK24RW0c7zzC6c6MaExYVlMY2qqJh
jzKfOCRelu5GY4yPEPTXeJiXyRV+sLQJ6duDmyOBWbQswgJJ6ZiB23FE2TC5N7OybO7qoJ4Tv/Oq
+g7ZZRAxduxm/3qdVn5tYabEh7StzJeewdEPY+7jtwp/qG6DGarY50k0rQ1PLo+dIXF1KJlT/+Ii
Iw/IH8dO6bVyJAfVj6UyIG6ujt1WtevhHRkRNMV0ZU4PAfPV4m+HDLhKSek7KeREO245QrE9Y6xj
EvQjLsTqJnCdctNEpvNW0Gi9o88Q3t8+d7+Z02dJBjIAqMSC9cIunf+TxXN6jRjNEjLJcSKsaoeE
rMLwgyS1Nb9UgaA8RK2KzLOr2uO91g3AYduw8RQuZHgZmx5WvbKJhRX0B6ybtSNF1Dg8GXOnYDA1
meqvUhfudHDavL3rNHUKwHEVVeJX7ugU2SbQ1Xhb6Ebq7UDyDNahazU8sXSR9DAohekmvp7lkySW
OHO4bXTFSt6szjIP8Pw7xKBUZfhMP7DOv4Eq1b+YxqwQGCQvyO9FOdxHbT8FDzUwsI8MvZU30TVd
8DRQJRd+jXk3ctL50Fq/bu/q5deMFgBAKLqDzB2A1ZwfHqtpiq6oNefYMi6LtkFmBcouhwPO0LPr
gjWu028d4+VLZNRAF4QmtPQ9Ol8PtI4CjF+1jlqH0+rGKEySv4TJhF+rlnpwKqeZD9okusyn+u+L
ndETre+BpSl3kXD09ttQZGQgcTFDOpCj320HXEbzhYeBHLIciUZXr8lI225v1LVfTm4rQRPYpXGv
LHYqKyHxhEPSHoMQ7J1TZXq01efGPDo0TK330OyUDdBsRf8vS7pklzC9cl+1qs0r385Rw94JsB+H
uqRXANC1K/rEVwE1dN8Vryg2je7m6Wd2PJzXpsuXUVQyrHFcRLgDG96lInqYiM6u8No48kkgASaK
yFdzx3hoiqL0a0/xtvlYffN6FPS5Qv560kpRyuFywDpDrLuITtghuXkydO1x4uJ807wg+lYATkVc
WZiHeerqL3XT92skdnmMFscMnBEIApCa5EDLq1hpU2VG9bc4NiNGGFsk2IKtU7rGXTk2wXZ066a9
Jzxmd1lY4Dl2+6hc3shUEEwEuBvpN7vLxQuzsIRrpfUxg+R+p1bQrTaqG5C20oX8yEM1+X57wSs3
AOxX7igLXVCAsIujibRSYWdT3B+LCkTVdgyKESZ3l4VI/UfDJurLkEohS/65veyVTabtISmEOH5A
epM/64+Lp02qeXajbji61EnpBz8AI03HwY9vO4RN2fysabtYz/ls5cVnJ5jaldh1dX1YNDoPyHxj
meXCSM3Jworu6OLxkIADwQa5MyZAsZNXByknzoZ1rUwIZRwKxVLXBj/Xtl0iVHjDTDK5fc+f3xjw
pEy1pD/G+J5UgANj4e5Ntw/ejBzZPbQ/FZrfoyJW+hpXzpfMMWkiEIwgESxeN3Mury8nj+eeAUnp
g4BmGGF68kMPBNF0CLy1FONK8IPNA6JAjky5hpeqJrmdGBWndziOriPGh3w08v+I8amxTRw7aR7R
4U9+JnKCeNBSL/h3qJ1e2dbV2AcbXelt89EY9EQ5KHmt4F4a2klJe8yxMx/J0w68qOnGCJH3wt7d
PqO/s4LzSCB5SPSBaIRTvy7bdIMe60Ux5fMx1sTwpsNANLYlel+M8o2gfBrDJH6NQrrTmxl152in
2OS327nv2/qxiSJRMAtFoM0vcFUB+YblaOVPHiPhDWpTpXdXwiJofLqzpfGYa4WefJSdnQybIh2d
/9S51U6w3vn+BG1o72AUAyKhwxzi4Xz7QS8PBcQVVDukd6OELC3qrDF1tNJwFFQNDDW+q7mU/gkp
Pp8zeKBbvop+JR27nHrSxeLjk9L9knFqL4bnrYYltqfW/VFzqySd/S4fYybBdtX0vuF2WXdPGDQT
PMfc2fwWdWJ45FuKvJ2F6m281XML11FLVJLKrnXiTbNn+8ff7ol0eyIe0vuTbdLFB6pkKOuPjTkf
dS/SDL/DqBRPKk889JTHe5SSMdq7veJlSGBFqa9EoQuUY9kIq8fSmwdlmI+tWcf+YKb6Qzgq74Fb
EqAKtVP/zYlEh9uLXr56+iRSSoXblU70kvZcuH3m1sh4Hwu9mLZ5nph+MsK3cVP1bhid+v32cpcp
4/lyi/CDSww+fcGgHvsJPXbYL+03xJI/snjSVy6Yy8xFglRpu1DXUtQvk9PENUctrUv1WGZTs3f6
IXD2tJ6s9EfTSHuVRG9GhlqGiVZjMSdushFjMnp/ydikyqGPgPSRFCPApnNZYXci85wpCqyjo031
7DOq14EBhuquwQFt5bO68i5lJk5oB5lHyJWb/8edakZuVeQoShybPp0PIComlBitFL/curHvqXky
bX/7dV5bkQvUARfAAaIIOF8xCmoTH+NRO2qVkn+KnSQ6eKM5ppsw68LtPDRr2cqV8yM7U1L/DAQQ
QIDzBeuw0RrQWvox7+dx3pmZ1buvamp6+OXoemCu1Kky8J1fAKSBkn0m9VcA3y52FMs13etrTzsW
ggCTKQivHHAzrPWVJvhlNiLBhAw3SERkhbNApyhROYMZSvTj0BbdRmtM5kCpNewzrJs3VFXqPZpE
8Rb/U9rIf/0K+UIoqKQNEfrbi1fYh4YxVnRmj0laJXBrRXBvBABPsLbvtigMraJG5bMs9xReBHxX
khgO6+IVioreIi6COh7IubkZo3g8FKhkPOVpGD1pQextPFyE3/Ae0Z+Ryfc2ou6mHapcq/YJVwKu
VNahSQO2BfqJDCF/fC8U2VVuYC935EpOP8+1lvzMyf7vTMLu4OdaZs5bTdFdZeU7vXaIaU6jvyjb
bhdtxm4oJyEV3o4MfY2DN7i98BUZgWwjcFausatrWRAmEFimTbusmek/mQnMSfVoFVX/rYqV+jO+
g+Che80KVy6wq2tJGAW1LtC0Zb+7QDYh0keeqzSy8WcfhFjaUtP25veiczGEv31wr709Kd+JhZ0q
qW2Lc6TFpjfXNFKPKNZ4dyjVI+UW583ea9T5K7N+mIr1LP65vei1RwQgAhzo9xFeNq6K0uy6rp61
o0DF/Q2TCPUh0yvMCJm7MED9HxaTQwwUBeiXLs9n27jlFDDnOBbJHJePKlqQO8NVUPoVSmqtbOeV
UE5nBngcfj/ArC4Kz8HthiGJCeX/R9qZ9cZtRNv6FxHgPLz2KKktS5Zju+MXwokVznNx/PXnK50L
HDWbaEK+QZAAMZDdxRr2tPZathV7uwQuJpVE29N/VlWv7FoYwT9INCV9o0W8yRNA+MEWzp6eKcxC
s1BS48lR3GrH2ICRM0/sxjvJB7HRasM5cKS1Fdj6whaCIqNyhYOkszDvh41O3fbtZPL+RKX+N247
1X5RS2nucHKm+VH0FLgiZP7oAIGTBekgf8y7J8YlO/Cm0aa+GtXpfZ93r2XDvIVIKZBzPhNjTeFn
4VZgUFLxcyUIYGe3wnHzcoioaT3ZRqm2/3aSE+6OGqTVHjnTPtVvHfnQnYBlfloh7VwyTezhoLEL
vp8ve7nWKLViSDBi40lxlPIZ8FaWHB1jzNwjmLXkJxlSz9xr1v9J3GNDXwNfIkUTCu6zj2wHichD
3vCnSbGTXd04WbvXosl/nAK3elLbtKhXCnpLZ0gKrkl+WUkyMltqgLySajSG/kTZWHmOkOBxdlXR
xckhsacsWfmwCy0525FXUoI1AGrM+2CDVjLMxfzw81STDbqhl9k7JxOUDXJleiBAiw6dluSbXmTi
QTGcIPoclkrwQD1Fe7n9Jl1j5VCsIvAij5djCMwiXO6ya6RBwrxy+hwFNntddMIwN1E+RC9FPQ0n
vIq4b+KxhObe7pkbtwZo68qh/g1skpo1MjDFlrH3NX726wiKGjOFDcmfxJ2bd5a0GiycY4n62WcU
JNlEfklYAVbrEwAg6sF6r3xNgFZtohEd9xW/9/Y2XoY0HD6yWTnxw62bq9wAYkuYtzIFh758hbMZ
AH5oWZ9gnnGOoZZkL3mdd3uhR+bGboP6obfibuWhub58rs5oOS0nOet9RQlMaRxp4dwdnglo4nY7
REDgBsojX2CLiL2NqzOZ2FSqvibbcu02OI8UZ0Ez0eFi+ODyOOTQEHaxV/bPo290r5PriXtGghrl
G+h9XLBlBk7wYU8FwJTqFUE5ogpXFUtzzNAuEqH7lAXaMawTXd80Ii4YKMvcl2yq/F+3j/z1ZZdp
JApi0NfhA95u57s3PJyiXkC27KAwIIrXruss6qO2/6NH6/vrbVPXtwupX/A9xE9SspWjfPk5zSzA
2eZJ/RnBq+m+NYf8vq0KJ9l7feY/mKnfP3Vhq+5DkRj1toJ/8ptliLCAulyLzqExFv9GiVaIlRN+
lQcxcAH01KBpC8QF3Nrlz9JrvxIgXurPWatXrwz3Dow60cso7m6v/+o0Sc0m8kj4TSSz/XzEWHhR
bmp+O35mqMPtj2YecmNMQYpuNUH+Gky2ffj/szj74H5sC3OEyvVzy6BGs1VcM73zA9F8ioDDHKNI
P962Nz9MUjuCDhD4AjDlnOKZr6rsRmGmKcoey9xM7nHLxmNh+E9amHx4MvDNFDTAUKfwD8qYl5uW
VtmYB2WWPUaOT4/LRHcYhF9anMHQIiXuCvuXBqPbuE00qFRuL3P+HEnbtE4Yf6fADdRTu7TdNtag
962bPg4DPakorWymADN3E9h0uuGqco3XHEbov29bnR0fOWsKmFEGy7LFy2t0aXWYxsRtlDQ4j0Nj
PcK62O7s2s23Zgx3DLdtXBtck87u3cP/vwbBNOBE6KEDUbw06DSaUPVB9X+0yEZk/5h52Z1B1/l3
1Vip3mOMdlz2gvSgZT9rsd5722oK1qgNZp/67TfIPgLxpaQxuSqv0zzr/GlSfsCo7Ye7KvdUUp8K
QPrvnvJpCcTLrnygQkFd7m9/77nj+1/bfGguLG11emaX69foa+sd1PfneOi6vdsG8bZUfetQhL7i
3TlW4vxXES1+bsy8Pqq5COP9ZNfKys9Y/ALvfsXsoHdN0zddgwziaBRNf5ca5QCaNjKm+osdRcNr
P5kxLB1xba4JWsr1zfefzhl3S3brrqawUj9DXCsxlB8MmCEfXo6m8YVZ65gjj+7vytMxC3HePjYw
Po43cxFMYcnP8M4PWZGlVnXQh2eAy7X6ouq5rmwGDc3ZHSFPcDIb4SavBMn9MS/zZu3lWrpcsLcC
CpSyETzQl+adySoJpKvg7NcoInplFj9NeV79nXjMBBDW5fZKkL10uRgDwe3QnTS52ZcGDWX0gr5w
AkQzerffTXQT9iDoYmMneENpAJuKM+y62B3jrSgY8NpSvlaqleB7aYsRF6JJKBFL+L7LXzFVZasV
UxmcHXhP73rD83fG2Fi7ygYkfvs6LZuSACmSevIo+efvNlixUuxPVnDWhj75XuuSMEf3mDbSROes
JYpLxnC2BPMM81HhnL3QhsYbaQtUdhHzHB6pbJrpoUyrEol3LbL0jyXdb2cX9XYg3AQP5Euzr0jw
0E+NW/k/wqrWgNUkRjgeeqUJpj2jv71zuP0ll84qqHgS/LeBtTlHmt6IISgk2ZJVwXDZO3qyS8rS
fR7DPtgE/rhG/bv0MWU2JNU/IC6cTxdSzQvSTi2VHyaB4ab0HDj00i7I//LMMF1Tk1m4Fy4pvifp
DVjevDNl1tB3Kqgl/gCqEm5Z5/SgAW67b6fyrhk776/ciJyDkSh9snEL9MZX7uXCYolNeYhkwsW/
ZntZ0nIDsdUEZ6GN8V3TjuLUhmA/mHsirri9kfPUVx4cjFF8p58BbHAuN2VRBCKpbRU8bFHnn51A
cX5TNc2jnet21T7r4zraTolKCbWdJrXYVq4E9eWAgbpd1ZQf1qyTPwhUKsNwsk8HPuXykvrBkA1p
qnG0Sq0/MslB0SoLoWstB9E+aHyDNTzK0n6z19RTGThwrr53lkRK3YRWdjb17r/AyaZsR1XXM7YN
b9+dMynRk8+I0N73DfeuNtbML223ZN+TxTpqEG8py7tXKdAzU0sjH10mKzZ+pm4PnXY4mb9yHv7f
t3d70RTlXJgAVEmDKf/8nSnbCdrG8Or43Eah4m9VqHzyDWytfbkZ1LRaySMX/Ck5Bk1vDedN42zm
0Ex9iAfBSMQ5nVqjfilKK1Of7dgu+28Ujh1vO3ldl/3ra1pzrC1qPl9ur3bhkXLx4zhUWdulFX65
2hKgtR+kbnwuA3MEhQHV8X8kt+ZfjtFY3SGzh3ANUL34gSVyTjZfqJrP4lWI8NjgRInPZm6Pw9Ye
LCclYqNd+OTHg/bz9gKXrMmqnE1dWQLgZ9Z8MdTGEFUJ8mGDn9ELqILJecoyN9P/ifre/LiPgf2H
XF0FMCbpXy6/Z9pmAJZUJz4XJpplm55XMt+JppjuKqcI12Aty4v7P2tyd9+dVV9nblsLovhsCGhA
vozVVPsnINrWb1eEa1wLS8ZAaUndOdgdCA8ujVkA7s1OQWA4LxNfvAxxGrvbqUWh9ovOALm18uou
3QwJW2b0mDfnCoRGZbFQxnqMzrpidNnGKkmc9By41CYzqPodg971CgPMatf8hiO4F39wM+hFcmQk
6A9q3MvllsAEiqB0knPT1M6vxhmdoxb3yb5QGuNLBBp2zc0sfl/YLiWxH6IBc/YMYdptpAPSPvda
rU47L4GrYKOHYddvM7Va7bkumqOZAOcJ+Htc6OX6ujLsRAk99dkODSZrm1qbkm2jOtlWuH29Ij4k
P9YsR6HVIUsNTPRSxZoFeqMvmlykcXr22t6tTuoYTcapZ5RkJXpdeM48JtNopUpm8Sukg+F4QVdX
Rnb2s8FOD1pkWvGwifp6PFiVMk0PhZOaawwri0bhh4X9UYfUYR549UboVJ1Uo2wHP4cFbQAktFHa
oW92okgM+6DBkbumN7mwfci50lKFDY0uwDwxCeAztPRKTc6KVYew1GhUXM2anNsvIwZyc2Z9bj+k
i6vEV71xLRF9zDzVqNdDMDVFcraqsf/by4e7MdCNcltWWiaoqfdiLdmTvmd+aOjPUU1hR0EGzXyT
Bvo9HiHEOU9Zkb+YE68tNeXJbrdWxSv7SIseGL2qtk72ca8MyTDErHC24xrnTeSJCTgXeYX0TC09
qw5WCXGNkzSZ8ZhOSMlvw0E3onYTlL7qbmsl69zvtz/20u4CiJDpgydZ+uWfv3vY4Y7roE+xs7Oe
JcVvt/OUR7szbH/LQPxw/LgtqIhIGGQEAiTz0panwN4b+TUCm0FlfYq0PP9GauT7m1gVv26bWnoG
JIUGvUHaK4STl6YUUxCKwH9/zv1AG3bZKJxgzwzZmrjA0ucDUQZ0i+DY4Mm5tFPUtt6bwsnPQeha
/9Asd1GWbHNoQnIEcW+vadGWhKVTE6HuZ878BGRbNurcXnZ2Gyu9g+2neEbe2XE2nLC1ab5FW7ye
gMLp8Fzly0EL9R5jqum5StDAuk+SvjmKnCfiiOJV/tfthS1dP504jVjY4xjOS7dwD4ReYSFRmnSx
jfaHam1cxlSekh6Sk007DK+1aQz3t40urhAcDCBP4n14uC53jvGHqWhTDn6dNOanVKTt79Gqu3Fn
CQDQu9vGlp40isMQY0l+HxSyL41lEiWmqZz8OM1T51jnRjZuIq0GMqJOeoAGeM6M/uG20aUVkqTT
KINxVs6hXBr1oF5WIhMZVleti2gzeOBpC2N0T2XgrOEpFm3J+XFILKgJmDNblP9s3Z/87OxZPX1v
m1m0fWH1yEppRrjWgVz6mm+sgywNaO38ckemE7l2akPnSOU9O0B0lGZgj+t6r2V16D6QE3+w8ScT
c8biQav+P5Oz0+KC6C7RZMvPWQMbyqcoNbqfSFbV1dat1Palr+hS3d69xUVK3ikeZdpDc4RKXImu
6VNRnG0VXS4m3YfPvhJp8aZD1P1+1OL86x8YJFHiEZMkTeas62VNzVRqXlacQyfMjj3bubHtSN22
Wd2ccE/TynO2uMB39mZHpreCLDWDvDj3FW6PFbKJlB7NV2Lv/Feqle5KbVNesrmXp2xPtREoDpDK
2Vs9NhyXoKmLs6Nmdbar7UFnEK9wq5XQcOkuECFI7nFoffj35b0rh9ZrAwo4iA631d+pZih3TZAV
X8TofQyw+XYqJdyXAAKZHfzdpaVJyLGavCvOCAPG+j4FGPKrSsPVEHBpqyRfoaT2Q/Drqu0d5HEc
8X6cY6cOvmRF5X+Np6a9Y6zvJa9qYyUoWjM326ge2DAY1bg4165U4Ouy3NsUuaYU1P/1oNzZTvMH
KSejV2Aa5Oln72ahCXGzN7W6mZ9r0lJz58SOcbD9rK6+WrWerPHKLZ1EahKwtDEqL0VYLvctRFQs
CcK+gKPecp5jpY0g0KtKa8XFLSS2hOYEl1KjlJGUmZl+6BK/Ga383MKE759cPVTbY1ra1bEkc/kk
LMQstrUfFiqTR+Ual/PSLr63PvN5qtPIcMUlNJoM9UtQJEFzyDKt8DYJ9AjqzivRYLr9hC19V/lB
JbpVNgdnT1he2xAexVp+Htos7o+6ovXVIe/UNajish0yP4YFYUedNwIrkVHQJ1U4Q0arlP96kdaX
zx7lnw9SwbxdcMkEAwGyJGKdq9vGzjAWU9RyE6ooU45hVj+YA7ROae58DovCz//A6XD4ZShLGkSL
9fJg1uXkK2SBxdkc/K7apL1f7MYgne7qSrT2NrS8NWzZ4hkFbcHgAiBF2nWXFvPKSMqqUYqzovT1
g1tMzTYHGPbfRFvwyG1tviAYlt4POp7v9mFZijqtd5ZnV74WeW/0aVKepyZ298rQj3ep0mSbpMnD
44Rg5Q+v9JXdHxgFcypx9tS25+8MJD5lEKZNcYZzDd4jpfbdTdkzER0TyuxUnvF26/bmmktaPLAO
8uIIrAC1sWYJbpn0JZ3ygAfHpXdyVNrEcfcSZLfi+ha/6Ts7s930JpWKRGwTtPTVnlHa6F8EBDXJ
ckVTfh9BVf6YBEJ8uv1Rlxwu7OT4J5vwE8zg5RmKYEcDMijzhylThmMMt516qIyhND7BzmqNK8/q
ojkDWk5ZuSdlmQUuZA1NO9RecoZzRVf+QcyqTR7V1irtbiO7xfHft5e3tHkwiKn0XxgBAZd1uTxh
DvjeUORMKdUU6jQtJSCsas9eU4hderHpD8gRMIquMBJeGrK1yiqQsE7PTlJE/4hCD6a7gpnF/FAy
lcUcoGW0d7fXtmhSZn4Ue+l6m7O1TfpoqKMnsjPKXFn45FmA6f/rCk00D4FAT2KbwtpWr8QXc9zZ
27PKCsFiMJV7rSNKD71y1MhRkAScAutXMwETPhBNZdqrZnbFtMvMNNWPbQe96lPap5oD+2gtDAvO
PbMP241TMCx2rKsmjD6NBHvfbn+VpRNGXgraWwoSUwS/3IhG2EFbQTZ8Nstg+pozRNltxjgd74PM
877etrV0ZekLgV1iF6iXzE4z2a/II0NJzy3Dn/VODcOy/6oLM/Y3KpX4rZfEP113yuwVu0unGvAb
V4gFXgMs4HAQRCFc2q5uU+87U9NCibaaOtRrMMOlMyZDIKiL5WzrvMSVD7VQ4nLMzg1MW/5Oj/zx
P4SWVWiE/fyn1Wjj8fYnXVqa5JihpgEh01XB20kL4MpjxKFWMjF8CcVUp8e6cPN+e9vQ0jmRl8ew
JSL3CjOCB7OmJCcrFUlqhJtOq6P2zlXHtjk04di7Kx5z8UNCU8lVBaUCaPPyWGZlhyi8DaQuF8Nw
jKAGO7kT6mybSESOs43DYfD/5FPahAWySIO85ewm1AnAMlVX8rMWI4G2nwqfbogJxv319pdcXBqi
XjKg40zOa2tJVsJFLEh+bUVEtH/aEP3VCDLWfquLIbR3MQC+NQ09GWHME1L5MSWpvxxDmV29LDGK
ZIS+7Tw4qIhYapy3G9+emp0zuSPjwPT/PgG38++yOCmfqauW/9xe9dLdJw2hGEuySqY621DElXjd
6RicVdTko40vVK1k2FcEjE6VwK3Uxq4g6owc+/ttw0ufG0gzCwcBzDM3i73iEbnomOT/7BaKuidY
hwfb7oRn72gGN98aEGzTSpCwuFYCLiQnJRXPPGZXy9LoHKFkZ5E7fXxIPMZjHxSlbOtfSjyFUCzW
AqGpDZR2yVqQu2ybl0Bi2XgRZt+5Skurl+DT82RQEQisOHNOCJJIdI6b5n8PbtgYm84ASbfSDVt6
IGgq0PNn8vx6SEW1x8YelYaKewzFJTrgSTOcXJuH74VBnThcK1EvAVhAdDHEBfCJazsf4iob6J3d
JKbuXvfad2sI781ep+qutkPwKXTq5Gcdd+FDrDr1dz3Jg084puyr1o7Wl9sn7PqT4z+pnvHR6fzj
YC7fKi0aCmcCNHhW/KY6pIbinFyRxSFjSPBpbkowJYwIeEPzfNvu9cnG7huJNO6G8YhZQNOBvog6
xw3PhtOVRz01/XjPxbXENo3aSW51mazEowu4VGmToRkag3JIZfaOqNMAsxXEkWTaInE2nTOldzpF
0f6bpxh1vaG1ZDsPQ+Q16WH0k9+kCY0XbPR4KNfGFK+fNH4KCQDa3jQNrgYwHYfheqt1onNckdlM
TMq8ln00RQ9ZBVZ57w/2II4KgvVkCErmbi2RmM7x9hYsHEJ+BFwLjIdQsr2mcKc0kFsZDX0nJoKF
tLsQ/+ZGa23KpLH3ToSMASKbgNY4xOM5snv+YxpAbU6W0qySCl1HA5LnU9K+wJMJaFje0XcdtlKf
BASmQ3ieBteGEcMstexALQ9aw9vrXjQk8fY09imLz+9eMarglrQgPFchc70QGydRf0idtF7D1awY
mruNWq9tq4orDBledRdRpIC3GQqLcmUjl+4SqB2Y8yS2ngfl8su5taomiTtE5yaBU25DpUtVjyZk
YP2hspn0hxVRrdbEX2WyeOmUOTUMoTKxw1AfTJ6XRitatUoe6NE5gIAkPIG+G/7xtDT4PBT5kB5B
VYTDxuin7piPlZ2s7OHi2WUhBARyitKek97qkdVqRlUh8ti1xXfHCPtPXSgC6zAE1Ic2aRPC0B0U
sT3tY6q15kYbut7OGXVwtde8VEW1u32qrl0I34OIyJCdR/6WD+274ytMNfZ9r4zPcW/l31N1qum1
IE23tzPu0W1bSwcL0ndYUyky8aTNrkrYlFqjTXFyFswgDY/QwehQk9f14K0Vf5YtSXEMKVJ6DbSM
4JwUYcOqAtMedyXIWfEfQhTlWldl6fMRK1O/A1rAP2e1iTjVm8pREsA9evpZHcLib6UT/47T6AQr
R2dpSZImmRiWi0Al5HKjUh/muwy55zM/o0/3sMK28JrTF2hWkGdLbzysgojA4HCAhczcTWaDg8/h
gD9HYeiML17Rp9EvCKyieIM2Yxl9Ttyw8xlCVKv22CkieBK97a+x+Cw5+Pe/YubgVaNDCiKr4rMQ
jXrXuSmMhBmB8070tflgpZZ+AlnRdisp15JZ+ThIgSNwhXPARkwT12rLMD47YZ8nuyAIzHv4edS/
wFkhSje18Fd8Ylp2WqORXzpIULiDOZIEPVc9g6jtEYuv9PgcgY8/AaYkftEdhKokv729BilftEYd
/a0EARx3FrF64chcfD/EZ4jK0n01Dt5XLypHSnhD9PX2pV86TrzuYLYkPp/+0uW5Lbq8Mq0yiRnU
CmGSRJigFBumTuN4GzSBpW8bxwCEWyZJGm0C5l63qhaa7svtX7G0YFhJZEJCSgJu//JX1FrbTh0T
eGfXh3Vpqw6RVn4psqh3NkZXoH1729ySa4Mimt712+z63MvozKSJPsWFlhR6XjtL/d63qC7EsDR+
A9Mdr5hbXt3/mZNvx7tHPKjMUZuyDJVb20jqPdp1jvelnCbgFSS30ZoXW7okbyUliRqXMc+luawR
rl5rRXC2EdNJP2W66jdwTaKrEx3r2FN+On7VW/tQqe3ycPvDLq6UEgWADvzHVekMNzgOjEUB17fs
/gXRJangopTpzs0hmbxta3ETGYNm4FBOJ1wVZsce7G2NrbDS+i3iatapKlt1A0w/3IXO4Hy4gS3H
LVSw2wwDQ6cye+EVMxqhl1OC82Sa+bALMzvwdsrUBisP/NI3JHinnE5hAn8ye+CdXoC3V9r43Igq
eorrOpNFFyXJqq3Q9VZfWdbSZ6T0ArIQBC6ArdnV87Iu89uKcH2g/4Qo1GRav5SxMPau28ffp8FY
9R2LC3wDNLq4ZCLzy/NpJBRDbUAi5zwLukPahV65VZJCwEcKG9Du9ilZNEZjWXbVcJjzQTZkC4IC
psfwHOpGne0hWizGjQ6niYApD7aq29YWPyYQKoTipI7SHK1pN8jX15ETnntaFI9IOJSPGojNHSic
2NpGakSs+HGLlB9BNknOe7Ley4+pMZ0zxi35DRzAOSQ/4j+r9pMvedX2e63vwpXPubTAd+bmnqm2
baUtoJI+F4hk7fJpII2DE2NPfhz9N1FNeP2T5clZOAuI9lWDsh0Y7EcYie2Dv/E3QLhHa7SR28tb
e9z4pdX9wVNNe5CqMcGiFL+8/JyV7UeVRmPh3Nm5Nm5LpRr/ahLhe0cifeP+9uKWkh2ugCWn8GES
mVcOdKio+p6KxTnVKnWvU/O7K4HZn+xQ9ZSNazQFRN6qt5mQBPp12/TSPlL8ZJCYGXvi1tmxQQwv
VVEbS86jMP5OlUGNNyj3JidTG9BQDdT0x217Sz6JWicflheGWuvMXpJkjZUrA+MZjl29UloV+S4r
knzf2YVxRzjr3Xl+rU/722aXbj8lL/6S3L5XM9OwszDZ5rQAKdtBvx96ClHb2maIKY9LJVu5G4vG
SDOkVDND93O+OOEUUROoYQpKrWvOTEBzQyyna/e1Y7bD4Q9WBhaVTADQDBDiy4OaqlEuYitFIidg
VAKm1eyLq6Q0jBor/JOA4g1/B2QGdP98wjEbgmzqYCw7D0pbTXcOqkG/7DLMnyE1sjZiRDVho3eB
vjbxPDukEsrIDaSqxhkl1ZkDnxJCU69UQupFYlJPeuH+0MwmRMpi+tRnZbISCc+O6P9ac/DwkqAN
iPTMESaxAg7EEtmjrfaozgYQMuubEf0df19qQb1tGJ16mCrbaFfOzbVhZt3YQkqlHHyGii63sgr9
NErMIXuM/XB8COLiW8tnbhh58bW7KBkIAsp0+Fjrl9VSJ6SrDYgDbAt0TJdGMyZIfSsP8sfAdUeg
f6nhNYc0Mgdedcs30P7rm2LFVy0tFLgczFSwbQDEnS20qwJfjzm4j7y92sFIG+9ONRDdChBee25G
O93CPb9mdHYr3xYKVQyz3aQ4BG8zo0HYjQzxlPljNRrNvosmzdwHQTs9xqA/1qaqTb7au/IVVVfa
G4ZJR5eLgtbB7FY2VeQDLbG8faCBb5G86T7DuZk6rOXf86uBIQ/cNIV+KkM419mqKkPz0y5rvH3o
Q9jij6b5ghJ5t5ESX0/CFcWKX1y0R7QmeZwtssSZvT7WNaUvHW8fF6VzaHJOZk5etgfEM2wZ6F4x
N9+0t+VJry8zfSpEs9Op8Z65oaJ7+9Qtq5+RIqp9KezoSNl4beZ+YctAq7EutFAI2ublVK2xGI6s
TdQSssLaFYEutrkuPjhpwsGgUUqTURYVwR3OO5xW1ce+kQ/efkC+fBOYhb03QxQVdC3PDrYCmVfB
1PoRDh59f9tRXK8Py9JPQB2B751zbqJVmOm+3Xn7Lja8g631LQp+wdrU0JqV2cHXAw/MRCu8Pe+Y
dqLfZh9CG6GB22u5PoVyLfL8kfEBKZDH5l0infSaUeZG7e0hgpVSi71JxYLhftcS7T4Sjbe5bW9p
VRJjRFVCttPmzDJMuFW1iWDevpmc+BBNZLMU9/TDbStLq5L4Xov2EdoDcyuqr5a1yAJ3X0+ufZcw
WBduaj136LcbI5E1WJSPrgsBICD1YNE0qXU3R52ozuS3g9CSw9S5xaOwx+qRGeh4d3tdV5eYSAEt
DNhoeKo48rPdChLNFkaCFFY16dVWtfGhQ53He/A/a7w0V3poUu+L5xZvBl8IxGiz86fYpaI0OopC
TVDF31K6pEfLa5Vpm2m689PMWvHM+x/tjcYNw40oLP9J2I39GmRNixYRzKvmylmdOzv5i5iOAMnF
N4bTfbb6ckpRG/D75OCFTXafGU3+MBAz7Wh/QClvT9rDCMX3SjK/9MnfG5VH7f0FiYKiLuGHOUBm
Wx+EVvs7XwHe38Uodn98d6nck1FDISLJyy9NWTVfVwkxZYZFBAcNsqeocosxpxoc52vsP0sLs3B4
UgKG5uacarL1k1Yx2hTljyZivJpMwbWpRLqNfQA0X62xIF5dSTZPpmWSqZ5+yJwevUNxZBRZnhwY
To4+qxCFMSkEB0sM+8Ihi50PQok0eVgA9bAyWBdxsfIherdvYBL8ztTxAqNZ6bCT9sMeXo18VwVE
Zbf3bZZ0SlMMEjDYQggmwUuzm6KHph7kXufvzdwJ3G8ds7PZnZWERX1vprR1tynKI3qLVLqF7k9X
9SiR3f4FC3tJgiThopwfGouzQFvVhBE4cavsdb+3fvu1HWu7ITPKZ9+KimLlEVrYSQppLFMFnAoA
bZbQq8HEdJBQiSSSYgDgkkco7ghHot/jtu89uMrqqVyBOF5/Yy4GeSABDEBjhs4utzNPEziCXNnv
7zNnq2eT2JW93h4mRmOeObPtTgR1CJVIGawsd25ZEqW83RLZNWSifhanCd9GKAqcyylD22E6SlGJ
n5FnNJ+Z2WK6DtXLxtvaelaf4iSEM/FjOyvb33I8mrYek4tgIS7XXcdO4PgIhZ7UzHXrLRKU1b+I
mhj7jrbqyvsq/1/vQ+03W4CA0WineYHs6KUtCNcaigphdwqaTg/3dQd1CEzCY3WfGpEudl6VxPGL
awf9vYjzwPlEyOAFx9sLnj/y/AjQTGDWeABJVedxqhEqaZJ4cX9iyqG48z09+OLFo/sSl433BWCI
OFiZ7r3cNjo/0lhi6p38TR4uOTVzuXLBr5mcEihRWIHXfGVWm2LOwWPUSeyVWJvEr5xnJPxYuZ2K
2KVV+avePVFuEho6RM39qa/jKfmuTU5q7XrAjtYP02a2d0ta3f91e6Xzl0LaBEICb4HsEpOoXtpU
lcLq9CYdT7nSTO4erqGu2yGNlmgbN2r6Nf2EhQ8LdIVo701njGz/0lxXUtPMe288IcFmHztLBN8S
E7/djXpYbtsxjtZCpOvzAwSaVgIsgjbR2PwxVjTVq9wwmk7axEuxsTQBWqtqhHavBqpi33W4g88C
aoCVHsMc6CB3k4AMtCVJDzipea8fyYTa8qOxP4lAU765td+2myiLHG1XT/mz7lYO42UAA5/9xrfj
Q22G2jdfgcHlHuCgWBOkvH61iNx4OTSY1SmDzkcIvM4URd6Fw6mK2+BvhoODh6RQX9u+UL5yqZwn
SI/jF9zVWoXp+hGRIaPsOMLjIhViLnd8itusqZSqP/lDPhz0yAh2ATjm7yDGtE95GMZfenrbj6Y/
NU+KZsPvdfuALy4ceC1UdzxlcEtc2vc7QMOWwzZQ1+q+QjHv1TDndnBZwG9hT9swiNLvlVGlr2AJ
i++3jS8cPtp0tAyI0MG5z+muQtgyW39g8Wk4KXv0Z5LH2ht0Zr7HTux6SzToAKr1Smq/aJUkTpL1
SMT7zEcMcBRB9+D0p7AIo/1oOuPJQY9gp6tJWVP0FvmRN3NNAmyO0pMHHrpuSW1tShd1VYDW1NAS
CCkCS4Cyf5QjcKCoogKqztB7zvwh2nfFEBysxHpSZOSnoUR3/IMPDnYAl0UeS2J0udu0wng1ob4/
KaHf/fJguApDNaTyTovvxQ+j6kUooXe4bVSGjpd+koUDqpZ5iBTemRmFgkVMmnAHHH5tHxWIOMoN
5Jj+79tmlraVsJI2LDQEfN7ZtjKXLnmnU0i5m6Hm9XJGCOFURS23gx45wdZoEu1pRGG4XIkDFnyE
LCe68j2DMHh+hc0xHfwkyjjFTlke/Ez4z31V/5U3Wb5ycpcuK3ZsuHQo14IqvNw+UkS11ZtuOJUI
qPzVVOP4TS8S904JUr0/OM7YPgV67ZF7MTK88mAvrBJfz8gavHQ8lfNd9CckLqnZjicdRvYNF6g/
6V1c1A/GpGlr6uILryLVWR4EJhuoWTkzV2+EqTsFUTOetLrTyUFKYxeaQr8nxQZSFGW/ddU1/rOH
+C/TiMt/P3yQ3org8IpDQwcD6eVXtknip05zppPZ+aN/IKZknmwTlZUfbIex9cJPeRe16s4B2LrG
J7KwwzDrAoShUyXVsWaRVWvEDCMmA+4YkRplg5JcOH0ypzECvexSW6hjZKdVoSCtFkddvjZv+iaa
NLurPIsMYpJVI3I6//Ctmfh9Wivssud2WMo9S9kFBpPCj7keTfm2V8a0CLcVQMF8C8FZoN7nkxaX
OwoQtg7tbBxWe1OSz/9U8zSqTkmUFrtW7x21W3FdC+8KZMTAFFDuBrA5jyAmyX0YGfpwUut+PLum
b24dtYo/2N+W7zb9WOaGDO4dceDsOHRWKiwtzMYTpYXY2WuTmu1Ngxl/ZjWyOD8OVquuZG8Lx5+B
ECkeTzOPxFyekneRLhTDZRzr43TyKAuhy1h33ecpdtTPObTWT0JoQb4BM9VU94mail9RrSIjcvsS
LFx3OpYQhwDKoAIx7yOYzNwrwopVfkLHNJGatNFfPpqAFcx9XZp+sGokvzEvJ3EvGCzE8mYuImYE
ELRvpp5SuxgfS6NFNXqUxJT3eZBla+CrBU9BviZZSt6szZXD0GSIUh9itZNrBP0xds3hJYJT+Lv6
P5xdx5KdOrt9IqoIIk0JO/Tu6LbbYUI5HAsBQhIgkPT0d3FGf7e7vOvccbssNkj60gqR9k8mM2uh
895eqV7e+6YQBkSKDdQgRrNvrjRETCMC3vqXDpYZ5Tzl5GaWti0CGfIa0DcIBgJ4/ORlTD40kaJX
gvB7vxkSO7v11b/N6zfLt1vaAsgbBBc0IdOfXLv0FpOh9maQQSBKZNitqBK7W238fR/t/+/bCwWp
Bg4PmhF/NnozL2xpP63BJZHR1jDoOLhB30+I1FADaDJvIWUoU9b8/vuy792j0LRC9MDFgEj55tCa
yB9Z6OFgtl4fVdCgiZ4z609l4IHLBXnxrp4MpovRYIYrlJv38jyM3nBoMWBEw/7tFDf2Me3ottld
VrSvWKn3ozOjLzAF6cch73VXdCuo4V8XaCy1t5idA9DYg98OtcEm+M/+Y/sZxiAQIx9YVEGB6E33
iYwEB2iV7tKOE+w0e5iQgXjUFtaXW2W3aSk2f52O0KfMz7qDLEojiF/MUXsNt/NewQdY3i5zuPej
AWB7falBep92WYwnGb1Vfbc6kd9Nb7xynik7MWuiKvUSAdSJntBFd8yKm3xBGyXYKE7k37fHO6cB
qD0U2gAVQHDxLea0RQTssi3EN4Iy2ClGZ67GbeO2CgqQ8j7sfXDkx7FVVw7hO7sSEBTccv9i+P6E
aLeJGDFdtxebe7MPSrGwa9mjs0NrkWRjDE3vGX6GWWNk1ZEAXcMrv/udWx09SMx4MIyGyM/baj/y
0LnTkES8tNYnB9k4VUwZ+KMZT4P/nqvuxiUYd0MeDX6Qb04gEWZaMfpDDIO378XOHYhnOJGy2HDh
3YUznEyL2XY9h8BDFKnj3z/wu6cQmAIcQyRxGGu9CaHeKMjs+QG+cLCyciU2vg+CvhdFBmf5G+MJ
VYGIIB9iTlBiG/TWi1gJMMP+/hzvvfDdWBX1HjBdQFi93vSDL1QQz/umJwFM9kbLKiptCH965l35
ye+kQ2jloJmyy4AjKwpfLxXBiEaDFeVfUGyFTyoZ5jpkQfD09x/0Thh7tcqb+4SqCbCMBassyRB8
XszQfBnTMDsEUwZtxkBnz+nYDGdgrKYqgifH578v//bgggWMLYr/8F8RJ1zUr38kMkEWm8zZSz81
+V2WDupLr0z32becdYgkYT4WUFUmV/KTt78a/lbw+8FkBGUFzC/eDn84Zj5TCPXNC2CUDrh0IHXy
ImLKHnu+SF3ZhEk0WqV6Vku2TtXQo/t1hRzzdivtz7CnnyBcoJr+487Kg23ObR+kF5t1K2gOmJmS
Kpg6oDyGfk7/I+QKuSemmRlEg4AaQCf/ba055BCMBocvvVBk/J8471TJ54ZfEpdvTxbGriDSZdfE
3t9mC/8uii4v3jU+c/L2XqaZ7iQZx+zSA39U5jKzQHctS/osSD/dQ5cznev/uqFAfYbqLxDV+LxI
9l9vKCVnfLpWZhfbgHLt60U/tcafLrH2ZlZN3iyeoeY/uiuR4M99jGX/JWui5QZz0DfL9joWMRna
7EK7MD4HkYarNnLQ/Em3Oqz4aNPSNqm5dh29vSPwfnew1T4W3t0J3oJoRDQk0I7PsYdkoiE6k7Z5
XvGEwCvn76/1nc2KhTAeADQeLgFv61gy6WahkPu+8BQNGIin64Nq4vDMQTu+ciW8uxTAEbgUYNbx
h+jTLBRh+dZll9jp9m6e4hD8NCXLLaTiymZ5bynEMxTGmB5moFm+3iwzSF4peI/5RepY3QX+sB0A
g4o/b2t6zeHtnZOA37LPf3d8BAY8r5dCUZhD6p7nF+3R9WFyKY4fRLgvW0Pbx1ma/Pz3D/bezoAG
CJDj6C7vKJDX65lAQOMtnYJLx/oFwH/X/2zCdr3yAt/b9oBRYuiLBtSOh329Cng7gJkgq7tkqYCj
uOXzDKRJusRnCTJvc4ziZjyuEcuuwTP2L/O/Zci+8Xcpvh1v8m+b7vXCaTMDHar76CLDJXAF/BPt
DYHV2WmOvaApAUAMjzzx7a2GU7dXNjG/imF9m/z9+wiwLQJvDEo+f0BexIi9k9MkvGxaETDFSCqq
aRDDYeJmhepTMkhkCR0bChcOmC/9/fu+9+bTXfoQDVKAoN+SgzdcB4oQGl3SdoZNoJHTaR1xQJjX
Ts+WeVkxwwj4SvH33qbab9b9R4ON//a8AHvjoZ3VBpcIsvEVw9juB1uE+vr3n/ZHroc3C8svtJbj
HTWLpO/1x/VHkbWAzYeXccy7mxFDmjpZZhiqeUtYY8aeAtrmyXtFYcI+LNaJamb5NSHld14wzBAJ
XjH2GNSh9rvjf3o2YQzZMsfz4GJishJawz57JiUETHhQchOZfqlXzK9oWILxhjNS/v0lvLO74BCO
vjCG33HyB+WKRatek9knF71Resd4FnykYkkPLeSqltI6w/+J0tGrskxf60q/c1Whp7A393Er7h/i
9S9HPBGz7RW5MAbCwAlydTouZ3BsvkSziWVbq2XzQ3rlKnnnLoYcDL45sDFYNnuD/mmoyv0NOkUX
A5muuond/AE8hwxE6Cg5/f3dvnN5oI5BLbMTP/fm++sfCDkFKjcpw4sXdaM4LFO4JdU6UUliAGwh
T1m2KCjih414I3tWMII+j5vM5X8/TdAPwcfFq8aHfvueYSQxITvKQ1gj50NeLIwMdZZK4q5spXe+
JwQz8CXhegqh+bfHKbNbmM2ERZeF5fS3QENqKlys5prO2Vbodr1GKH7n6OzgfrQ8MY7DD3izgVwG
fSQRjtFl3Xz3fdh6jAFn98RWmR2BLt5uXZfzK+24934kzouPML4v/BbvRMJVwxS4jS7DDD/tbFsJ
8EbAxAaxJjUK42sg8HfXw4AXOwgFOPofr/cQVNWQva6QSmUdYVXaEAMy1jSWEOIcjkhg9Pnve/ad
+wDNDdCFsRw6yfn+PP9zHfWIBJ12MrkMzRpC1gY949x8bVub6Rqm04Ghp2bOMeyF+HzrmcMG5cxr
IM93LmZ0/YGvysGq3YXM9g//Pw8BMRIh22VILpkimZRlwINWftq4TpFiTEz5t3HXrWtYL3k3dh8B
HIGSXzmHwupiaEx/Lf3986WgbIIFGIobdH7/kLc0OVw2rFDJZUSHfaipmPVN38VrSSPSP/VQYXrK
5j5/yaLx/xH+sTbg3RgooSMCwPzrd2G0A0UIm+uyDW41JWIJVB+pFn1aer6Q6+2WLWwt0X4LaDED
6/7P3zfEn/clNjvEcBCZMPeGitfr9V24iIB5DbnA2lyQwo18O67cJV2h/Gi4clX9eWPui+1akwDC
Ak+xP8z/fvguRCQkY3xJR2brrGvHQ6/a9BRt8zMSkOYlh7vSwxi149HptRuv3GDvLo93jHYn2VtQ
b94100zGMFciF6xnb4FIwySNx82HrQ2g9WAbed9qwGGrLR2kKciMCvhKuvXu24ZI8f4WcFO/nU3l
UA5LU5ciHMecf7T+8GEON3Fmxlw76O+tBHIpMh9AV5C9vznokxOdStqMXDzVnuDk0PykjPgHspr2
P3b0gA/ZERMQoIT5CL7smysM4VaN0BOKAVXJZ/kI1SUoaR2AGuDmkbcaXo0V7InzL8Bz+vTioMH7
8t+38O7Rg+AHS8Y/rMFY1HdDrJL40rstukzDbD74rdJFq+Dr9Pel/sxc94EfEN2Ymey2c/vf/2cD
97aPtFjz+OJRaKCV4HkDuk2TaPz893X+DAsQvkRHB31xRPU/YrqDUYUkUqUX1MvtIcjMEzSZ17bo
Gz8qROOuNbLe2y3onUF0ANcfOjxvDiaViIVKY72GrNYU8xyhGlq2cTwl6yivbJj9mL0uuvDjQAre
mwAIQm8np56SqUKZk15ENiQvIKtv0yWHqwr/ZTNDpu/hBt3yYmoWQa5Ev/deKy4YCDDug3S0+l9/
vmzRW+z3TXKZfIzMiyz2slKKOC49PnR9EYj+x3//jkiVcL9iVIozskee/9kvU6TCTNAsuUCoSC6n
bIiGqSDLQB/WiedbDbrUtV7Ze28XwBpsH6TdgDO9+ZSrWrNotV6CjF+qR7WO66lNVfIQSz2cHKP+
XA4ZG6/1Bd+LobjPkA9HyCr+MIzBvdlDChE7KJ2ILBegIlGwTv1w2zHZVUG8WFtv0KJ5Ntr/j8YP
CNvoiAAbCdcOpG4Ipq/fcijg0MVall3GxtNl6wavZrxlh0358M+DN+GVbfTOaQF9IoMqwa6K+0fi
r0NfzIGP9dDUjc8A6GW3UGXi37YoC650d9/Zsdg9u0Lg/mb/6O6mBkUsURaduURGNTzqIIvYgBLi
hmAFuyi9Rix6dz10HpGeQWsMI6nXr7JbhyZJGzQgx2VV4CV7+b1LuPzhfDvf8369Bgt/71Wilwxl
sgiMHFDdXq/H0hW23J5NALAcx2o2C6JxB+Cniax3Dd7/x6gR6d0ud7jn9qDTQfP69WLdyOU85DS/
QMQ8PiyceR951sF8dVT20MXTVBIv6nHLpnatAuh+0iJt4uAzmrLRFdjUn8cFj7JP/HZlJoxf3lwM
CUOOjTlIjnAFeVuQj9rPo42DtXZsGc5JYKMXQhQVB2gmjN//fim91Tne01yQuoDCh0EEMKbRmygW
ThkNYTubXwYX+qDYjuNcbGk+f599tg6FIXw9k5zr2muEp4tYpHASjPOFDJUla/Z5hNfPQ+pl184x
rqk3txcU1pAMozTZzxZmVm/rIaqk7MXkQZMyCAEQEnHfRyXaY8tStj3lUZHwxh+q1dr0aYpR6BfL
ZA2mhxq2eFCV2qaxir1cf4KxcBzVugUOoMwjjboqGkQ8VUkAGagGeh5x7SBNFZXGEBjyQo7KVOCd
WPeyz3lOgRw8r9zipotsCVXS0Cxl1+UQrik5CYdAlwYiUlQXm+NB58p1Xllz3zl/7D9j2jWt36kf
KnYYE+QIJ/BXunYuZJfEzYunw2kJi4ZHqYE8zOBZCheebJq2f1axv+RTYtfNS6C7yrftIyETZXcG
7s/60ML+2f+K1oKwD5KJkZ0jSbz8S7y1aXZqfIshYjEjBARrkau1mY8C3ECYT4WO5vxGTsMKkeqO
JvSc+JLAP2bNmuAxzhQQr73UqyxbRk3iihi8LAnFQB9vyPW9+0cz3w66CIjr5NlOIbhbuc0mdpzp
pvitzeRKHloKQf8LPJUJO4ZkHjLIRIdQ3ypAdeYnJXN/OI9gnJpPgGYYXo7BMDV1mNuEQMxvsv2J
ZWj11hEMMGwBtYc4PnjT3GQ1rBUCXmL8QxUcWmg4P206CN0vCAiF0Z23xbBvBg14gLtWHls+3XsG
1LpizTCPfNRJ0rpfsTf17JDBsqS9WzR8Ew6m9/zlKaXj4I59An3mClT+nU0VcJAILkC3rdScAX91
eTkNg8m+wJFRmH8w1jYBFNcTVIY3QwIF4J8wSBiFrLZlsyyuN/CtSSkUzGHnIoicGoYia0fa8iKN
VKTD0mDGtiskC3C2PoUasnZwaG68Rdzlg5VNBd+whS3FEAnqdVAqgrLVrUtGjNc8YZbtFII0hH/m
BiYkKzERSlp217glne6YBwoaDE0TGw1BxdQYuJPBPAsWzBPwoN49jfaBe5kvYLe3JZIFpj6DSab4
TQCRHe+AdrlWQ50P3kqOqe1CiPbLCDLO0OEmebZsRWDV1m7gCDsg6yo+4ZDyYpwbmdyMeQoyscOQ
RJwhgD/nj4FkUZeUgYaB7v3aUDr/oo3rWQltj24O6jbhep5LWGMD9ENylfRQW248XEz5tuEVl5hL
tBBcDkSLeV2lYxeMddw54+rRAyK1MNrL0+8e1Ih2fGIg7qbVdqJogn7Ji51uxF/62TO6XqSE7k2O
OhcNbj7J/gU9mcyDfHqzyINTGO6FZRS2SXifYsTpqmadSXir40TFZ5ulKKWqQQBAcgxtw9W3hmNI
cDPyJHPP27Aq05aenXVQdJvr6S/JJg1Yjx80LEc+2ynf+WXo+cl8BP1+BOrJSwXca5xzfoO7KtNU
njpfpfoMalg33Bl/Du3jHNt53oB2pU1+MRONXcFFl5JfvQhhHV743bZ2BYtyb4ejrqnf/GoI9+z3
SAo5vUD508ibCbKG/QfKKPRcQMWh0NpC14mg7w75r0LljuSPzeRr/6YFo9JdOi+Zw/DcCps2spgF
hgdVSBcobBx4nAAvAfFinnxrI+XRn0yvUwyEEEaXdRvqTh97KX11CPUa0ht83En+lJCamO7gtetZ
v0hI7+MsQAOp3X5oOvbuAGpY1g1FoON1PdENghQIM9kS/ER/36e0gNijbz94zYR/FGWs6U9TaKFv
16NbRx/krPR6H7TKW8++nLl5wQZJkzLajNJlMpFZHtckMOrUhqvfnuwig+GmGyez/rAiTTt3mRaK
0VOyDkF3XhaxwcfWMrnikpIeBkIhnVjwfQWAYT53mRr1wSx+Y76PEgGlzABGgrZqIrJdAjOi0y5U
vclsnl9cLghkfhtFwNzwaUv8b6CFyvhmbK21y2EwEJv6Ag0oyD9sGYJCcEDY4fqYyySXM8y2wIes
WxAulrSUrutE2TXbJk+IgUp9hDCGmL8AKedbUScaqsbfjMX2QbAw85iiyAF+ST6EsLO35z4DBO0+
TVr0NkG/h4Q45r5mzEtIiSbizH3NvDPWTpNnt9mNfWopTvXZR4VqTtILGSDmcSwsKwaSs9t1SZoF
lemcDd/jxEu2i8YcZBfMXXobv2AC0A9f7CC3JISbLM7MiceAKggEzX4Ojr2Krd4Ki552ctSA/Cwf
0GMmokLGLtCbnGQsE1kApoZqJVcACj5a9LXHeuwyAA8KHnORwXdUMJglSWTRd6qDL3jdr5kXLQUQ
y5RVHJRrrxy9LJl1sRikoYWGsIg4tVZPCBYK8N0S3zaEBAdnJDlROIm4YndCyS/56Iu27qE61n6N
E5HbmygxE9lqE/F0uwHwPcu/6nn12Ae65qGG+Omsp+g0TWmTF2ZewCgqBpXIUFU+zims2+ET8Un7
QAzfakca77i6kbG2BmKYpRI6kQlz3/t5k8PveVI+nlCg050/whZGuRfRtaTvSomK2ZWWcDi/lYYs
+KbwMMvNg1vyyB7gQ4Lp0o/Ic6siJeKkaZ4byBYcYIOiFsDLZtMeR/ASw3vKbCsumJ2B4FqB89FA
pyfY38gABOUv3EqjqRfBhwq6BiBl2tBBN3p0blCPnfLwqewG58IS8Bo/LjyZx7+HtmfP6TS1KyI3
7JButF5n5GfU6EtvbPNTsRlTeA+ueaq2berJEl7E8de4yzJ2L+WY9cdhzqbxqMceCbgPDQzwnKHh
cwCxE7Z+WjYh+qEwYM3xrDoY77epiVOsBrjz0Yq5CQq5LusvlmloO2cZZd+mqKEvU2R9wBppugYH
xvXwHEW0iR/M4LauBghEQ1WnX3yRH0F2If1B21TpW9PziZ4CTwO5qRjC6A0fxu3ZRFFjHpXKvPxr
M/YBK8AZTj4QNJC9Dx60JLefisMcIxDBGpVI+5pH62J8ThOtcXDxfa5/9SDA9eVAJHmeFxE9wgDZ
kSIfw1xdoCHYV3YnAp194UOZQ6Zm6SoeLAkyYShjIrWDQaQpLbWBOOK2pfFJhrMhMIWN5meJKQBD
UMBr+mcSRE1lGkBdtsqSRtNKENk+Nys2ZBmkHn9mQslffZYtzTHMtbDfHE+j4Zd1UPksbdon2M2t
DHxTQf4Tjj3thsnlNySYOn/yeiW2lyWEwhyQu9Twk4NsDqQyudfxW+RJEp3suUcyMyGYK+TrjUqf
EN6Yf7NhOEmqPLNEF5DzzfwDw3Z1vIhol/5ugN1CcZajPDxSYFfkUXXIlsvNiqYHJmAl+jGcMEK8
1YHcti/Ew9iqkEJvYw37CZqfeoGhAZIoR+mx0wmN4krxMMH2iSOT1gtpUxhnWRj05AGuwdt11T47
BoR6CUN6lyei0Gvsfxj6wfzT+SNfqxhP8rGPvHypEcJIWCTZutoH19ggRxVFkCbAdd3ZnFUO4gay
jAel+qq3K/TtMV7mbdWpAL7TXkZTeRLgl+dfET55XHeIUt4RwzTjmsL5/uRVmwAhDLPqjI/HPsrm
5r6d+oh+7tMpHetN+nN07Dbii9K2cTwdoFrDtrvZThoTJTnO4ju6JnqovbRHiKMRrrOvqnMiPO8Y
QAaSwmbyE422SHyOyJoc4d48AfrDI6t5wXvTt3W+JWx7RGWRblW09FkHqKYK3DmUII6iWoRkct9c
fJF1FMc66tIb3CCAuhbxlE1J2fVKHyig/GuVbDmXeKPhgtl3aHhTwU9nS0tQ7Vp1dCBqLQXJaM8/
i8mP1gP3I+mqVBttqz4TDdxuYDvjnw2c45I6HCbod3ayBx0x6mNqP7ptSn242g3ClqOAEriPI4QU
i55QV1mzfHToogJIAYR2vgHaOwcL14XXJXRgl7gxaaAevTVCqN1KuCUGIRrzCeYRw5r5N+kyBKRq
lJozg5K4pSkSWNDOb5VbA+hx4SqC+h8x8h+29JECYTC09i7hkKO/R+08kh8tviivNLT+sd/WYEEN
RwmWmvMRMNPA6OTZNkCfVp3WKIIM5Le+ZADJ4+xNXvTFkoiZc6CaAcOasN2ic0D1Mt3IEHb0ZZvZ
fiyYP+fPUDyMP8H2236Lkcv6hVErRCVHbWUGbkpghxqnOJrKPrE0+w7POL8rPY2ZCxipg4OWuOyj
c+QG8sRRb6FRMge5OtvRg0WYCsYoKSAcYrNKTmJeCmY8yI02WW545RlrslJIsT7oPgBMKGgNkA1D
14TLpRfE4j4ARazo0J/sKhtEU1uI3dj3ZFhPo7IVknxBxyNnB8GyJSopl6MqFaR1ZN05CQxXlLUp
gWlt347FmPHEws6PI8w5Dp7sPI9+UpBwyX7n60y/ji3kxIuUtMlvf8rpj8SljpdbBymqKJ9kgD81
9i72dmSCP8Rripwj77xa5oQORShp/GXDQPh3a1a+li1cOmyZ5Cv/1sPFvS0lwzVQATQuUP3IbmzO
rvM1vF8FEMRhNLAYiE90VKqFMGT78IYnQRFBa+FHbLxNFT2GzKZQULj4mEwoTgoWmqSrTT+kHhBy
6dCXG9ij4NxuupeV5y2zh7s01U/jxqe8bNDFuPVWiN8VK9fBXCtiKZTRkWR6RTTbXeib2EaXIpw4
K7jTY1AyFCdtuYkpTwvoK7YPo/HtVCQQInTHFTXIQ9K3O+S8ic16ALkettXIC5ZbuF2BfWuIdl9A
BEbdtzXKoTugDASuKWRCPuqwE6LcUtL/RHkmwBL2JjudzH72blc4bARloBiDHdqag0mc2zl4zCLX
Qx7Bz9dHj5BeV8xaGKyPgEvdblCjuQNtYkCxigsSooV0lr/DuUv8uoE9lIS0kieOC8cdXQEt1c1l
Cu1/BEsDddVioCiLC8/kmJy6fISm6pxM4W+PwWa5DGbIqJTYZcNUrtB4/UDwZEENrBdt68W3xlUt
s5DU69G0SIueaf5RjqHZisxIRId2RkJf0YQFP3nkm7XSIgi6qkPjEc9CuwShGUCqRx0ZuGWNidd+
F+Ey9qD19r5XoKAF2j3Ww1Yho1zowaE4uQPUCl1QyNvGKOgMGA81xKuSFSqtPSgjWboknzeBInvJ
qKGoe5PlBXPyMS6i2EUhbmcXGWjl+cBXbh2ggY2ZIVWWzws+cDdnSHAy16ImCKJON3jHewYXwkGg
rcSS/Eq9naLKQ8vKsE8VHDoszo0fvPTtnO2VbfxDsi74Zvpsq/LJQlbHb8buXq9otuA2abKPitqJ
HaYoQcBtgfhRhQLuBj0Q4aIvECsNBlApYomyHL2DE47ZGOGiVAEv5m02UdFFiqTVGDpL8X9vvIY4
kwTLP4JSXQHgUrtVgaNiwNtBmChmEwQNeHCcgNM72gQ5aArHiR1Qn2xFo/oVPFQarKpIZRdSCAgK
zqtgzPz7hM2Lj+DsQxwSkOk8LGnS5b9IJBi4bLj4vrCwjVmRNCk0F9NpFU/IfxbIVUdw9yxsAk/i
IkQ2sD0BvNgAIGDxWAonV5XREg1QEV2sh6RHSrWVKRsMeUgaIHrxRoLwAHY/OlwB9+OmitnIfiBj
CMG8Udr7tYm5j2szTMnziKDMS6Fbifraz9rffreIpUb7yX7jodCi4hpVW7G0YKaVDt4n8zOAy5Q/
tOli5nvhR+omXRP2zLop04Vog+5OI0iPB5cB5nszLAoPOeo0EJgu6EbWdOQNbDa3pSs7I4cYyX2E
ySNBHn/q0UxMSwiug4cHQnjSFNhbTpQcDYn2ADjbIA4EfSd7QP8QRYuA8WoBH0+HuC7Wpi0J5KKX
ksbg8NZILqbuMqDPzGofE5X8o7+6Bn3NZBtQKEKG2W4ey2oFvUvU/HLhfR1qv3tKmEf8c4gTs5Ug
xo765+D5QEaLYSL6NlBo8Z8bDQ7CqWEOJqE5cgFZwfJ2epaR69B2gUoTQBZjqNAVRpW8lMrOKWp0
GZI7i2l6UJgRGg/AWidxeKRmhheEXXWLf7KkhJ6Rixi/zLjnTOFHUMgoMTDFrCkYYZ50kgYKcWXG
YvB0lpbgr4PeVgm3oc3yO89z41KthOAEh7C48k9+BxAgm2TSHyGF3nUYgwBzVILy6OclKvKVFRiw
t/ORKz2i/MqnLf6Sxl26HtIZ/aByWHTHC7RDl+WnZCbGQMFD7Vl2NEt5NWYxNDQLl40swwbwRbC3
g/9NmrT76FDT9E+ZC7cXwNeYLKVMsNS4wAbjru3QXT+OVHvPCzq8YaEmPjFMoFaRinJ1XgAylmiS
3ySUCHAj1F94oViOEniE0zXOPaA9Xr2hKjKlC+fwLPNFqeMI2MULBeaSlysFnVuFsXCHJtbTy9Tn
/VJY7LSuGlDvcWiPYKBTI9KjZRiJuU1rkvL0gcPvBQe43Rb/0CcDbjtc97JOc+b1JUYL9kOovOyL
T72su8mo08FjqBRHfhMieavBTp6nAlFFRXd711bBANA6d04ByPrAwNmYq21uARntOQ7lIXAr5MZx
pPVW5i1q3zNIKM2j8heqai3j4ANibk6rhvvjl3nTsSrcLttyYXAAJTW6qyh98i2KPgzolrJCwiH4
R5/CMQP+NbgEQKDWEu0IRvFHKtswKnVC1Bl+i06XlHD9G9/e+0frfJRFj3zgN/QuUdyMonND4U/E
YBahKNt1ozBDOOTdQLt66dec1t24iawc0nn4KSIn51pC8QTx19n1Xixx9IPshU8xO5QPRxQDnGJQ
PIibMUOtXdmsDZtqk6v+yrhIvieYB/5uAia+09yDImDTeFNQ+I6EpkZwQVbVzRzNsJlDkOW2h+NS
DYvAWVQ9+gH4zajqChn39mFY54mXS2fjJ3zb1OIwk/GFqFT0UDxpd2Xbdo1fOIqdoMyk0wTpa5Lq
Es/GxYH244q+4ZwhfDUQ6RgLQVxrao0b+m4/lZ8ggNVMZQa2Ga8bjDLcIUGj51mZdFdJiLdPE1yE
TMV67tTJhkY/A8cythWZFveoZkS4OhuFdheGprCtUWbhczEIOOQlXz2MgkL441G89pV0ZQIlhKlc
GhVtpUSLZKwnePksRa6BJCtiM7Qo1SBQjPfcjgkr3ULcPdc73Isj9zX4qF2u0CqYWVqlk8qqblgh
upNAgPGAXkJID8Sfzc8AMT2pqeX0vEImrK9Gg+EIBnMzNHG2pkX3oyOiPWgy4g2O0K0VhVCsfdYi
QU8de3f8IgJjkCttydaXHCKPsli0GB+dYkpV0PTuPmHU7rMSU273T7OiMKroMExxKXuWPRuhVHpU
TjXfcuEN/8fReS3HjWNh+IlQxQSGW5IdlWVLsnzDkj0ymCNIgnz6/XpvprZq1p5WiwTO+eN1FaOe
75Xv5ZdC5pPPeG+vb6VctZOUKCsM1JJutxRfEe3busjLS7UPQXQMMwKaEwlzJNjsdH4Fa1l1LKFu
r4OHRjx2xn1ck8Wa8jtUSNWY1L6T9WnFRXNlGx5IHAhGV6fNROdLMm4ITpJh7PMb6hZ1Fh4CcE0g
1KWDyq3UrSRk2NXbRFDTcJDwTsxjTGJlWimhfzBPd0u8uPRZxmteORi+sZz/c7MQi3DldPsDP/ie
P0gp8vVabAurvtNI9RWSwyTicQGETm61vA8UVpec3VRmf/ZbCIIeFobis3Ko51/7uIks3ppwyJIZ
bGI7Ksxz75bB42nByn1muS/ePGVlX/QGTCFzTwVWve0RRl3g1yrGIdxZ19FVHTWUdi7vXGbSJXG9
rX3bR5X9M5zAW8wSXT15+EjdGNy/m2ND0KqdKMsWn6URZJxXEStggox6Lw+CdjT4PbczTtxkbVgn
zSxuAr3KAX6q+oiMo8XnQUzXBRfhwdN7wai39dKP/bknnaeLVFCkWMjnKQ3dEDKR1Zj3w5TjCjMi
ZNvEWJ6GJV1HyS5gjfnmXuU8CDtZ5gmEqPeW9jmgRQvHrdF0exEj1vxXmqhFk5Q15lew9Ks6bjIS
SwpetGQXocbWeRSIR+uj8gF7ua6L4J5g7NUBwmmKX/ZMhiGDr9M1oAXsifQrDNtytL3axtrlW9yU
/WLzbgTDNjB3bqb4cHsev2OQ53qIu73Nv8Mh3AkTt3XBX6uC3EsFdCl/vnHW8Fyw0YTHWeYgaMYu
3FPk5XV+EjXkwmns23551LhJg9hpV0BAeI+FPXlkkj3gHBrChGm2LNjfOKOP6L6y9ZzZeh6YQxz7
Z2mCfD+BXTPITk2+VmlAdo15KjAE8+bUDbDt7UF/xek0klxfr6PNJUGjeM0LT+0bSGC0r2usfH/t
T4WenEOTe4M+dv1Mqfg2h30VgyBE1tn3avnBmcrDSUlExdNXr2qLXX+WggueoQRb+rjd9dWoQShX
obdYgFgVsYblA6dXpSlJEdRhlKyWXwyJU+bMjxHLch1nbUToXgcy/eHwtmapGR2aJzozU+XFo8c/
B2VX16acoh97J3idkbyBPi7tfjNweab82qBwmGpaZAuHXG2OfS7tcduZ6mT25TYRobSuqec9tQKR
XwPSdz50nqNitsORPQF1SVQfSn/VPWM9kgt0bhYB3NWyFCKBWZDvmHPLJSG+oNrTeXa8X+2gDOE2
gxs+ENDI4G7Z63gPf9GpE6Sh3VzDQGbVg2i2Sf3EZTaIM2ITrnx79xaI/97ePqNiHuDEGiIX7uRQ
lPqDJ2Jy4lFqgjNKJgew+cxZS5ru/QXCz23c8lDkfcBxHxRLeFRrBsklpPsajVnuHIxpBf/vyi8s
oqFVx4Bu4UZ9uAnstscVAKZ55zXMmyrOotXZHurWLpsfK3f+e6acZvtBfCBfOZFYYXOA4e3+eKM7
NUc+FhWdVBRk7tOkcfR9VsbWw0OGrHs+rU4+HcKF6f7ctQ1XYr8TlRJ7o+f/Np2riZFueOnOHYnr
7tla+9b64SFf2NNta7zpMIX+yKFMbszGMaj3F6tomo3CwAXeKN7tMZenFuDKjocWQud+60EeYo+R
VVO9ZPhnBfK9s5QT+yQvDox68KsOEKTgWIoW89wbzS/UDKGjwUtL2f0op1w0yb64Q3lH9VnkHnsa
F6LnffEXcdR+t/QHUhSb7i4PqbKLXQcK9Sz31lqgmt1CJ13rrd19XtS4Xm9f0nrXRrv0f65E1ZtH
mydMMctA5skfu5wozzggfRyH8uAVLMYMk/QsPVSm3/62W8O9tXDtnMfQyd5XcCesR4uBC3PrOQzi
YR7HJc0qNf6ZF2i/A9xY9XtHIJQf6FOro3Txtxa/sc7rx0X6W3NRYp4T4KAlGaz8hYV65Eyrnrhv
3jM/zJLIH8c/9TqPF040+YvqXo+Nkg7O3zueO/Forx7L7oQDgDcm/KKqtX8PVvlRkdJB9Fjdv6kl
LGIekSF2m5mDK/Wqrj0Vo6rfbW08/2j1tQYqyM3vwDNRxF1VZ/N/tWtXj75FSzrqjc6fY28YdnGd
oyLsEnQ5YKHlOBJcoxcZfe+zhqrATV6c1SAjGg0NwFWWqeDv4HrKO3L7R95rF2y9c8yZ1kzalKoi
etGq/Fguhe+c6QbbT5Dm7h14F7ie1zWvDlLUI/hG2MaiyJe/nkO6+YQ0gvPGK/VhDPtyOa5tp83R
LSJnfyobcoNySUTIAca/PVgyJ5IN+5hMQ7YSiJyglF9lmwMDhPPteFFqy/5AY/dfYbk9ITSP2rQK
KIqI5zFquTwd7HXxJFoUZmJwgsOoNODoRO/4nO6rXk70G3tj4mur0VTEckfFOZ2pVsqjE3Uxp+tY
M0iyWmizLxavrceyQOHE/LJk63SZChy+LE1R9ZsBoXlE6WqxgvmjPI88ky7b2OyizexVFR7rusj/
kdblA3WzzX265CnZrGfh9rdTuBWSNeuL7yDnlyLlnusX/KZBjHyuyiHf5vaxlCaojzRpje6vYQvb
77U3FWCzpUGmA51vHyTnKtaD/QYASdsS91UTjdGvDQWQ+1i67fIr38e5BWlsjDhn9VyXCHPGaOVY
Qb0S71KsQdoMgrc/1A584Yia+ORme5AdBysoxodB1KsP3ZfL7zzsrP+QxKopxo1vWa8bUxH2HbdY
yx9bbWGdbMIl/KYOkTcnM2V1aFsz5Se5BjCvI0PYPZKq6orGyibvRKHm8PhdCXgMMx20rLr+lUeQ
BbBvTGUfLW1Na1L45TAeVobfIcWU1Olv3efzghbH4bIRnP/22cbHBKQ5ALKlLmzJcr+NZrD5zw0R
8nEuaHUqypCqdrYWnTOjt3I65rZUa4JAqI3apEYCUqVZYNOpUEeGEX7cfT6Vn7H91QGys+McbR67
NjtHfzNVT1O651UvEru0+w+/RkQTr4U3ky8y7GUYL7PKEDdELuioS9BFxHDjcRmEIg+meETrjxhs
9aviqkY7MrHpe/kt9NJOj5tYGO68nZRIpCj0AFXEkv6lGkx3yeSNRtM+ppDPrCGi1XRrdS3ibCv7
+Vrv++Ycb5sB4JfFU+SvIO4xt66XHfTG7RVHJqB4TvX7cIB2QPkR6TJCcuTNBYOjAEi5dSyheClR
F7FIbwNURk8B6nj1u3z3zwGeP51qOartUqvKyw8FP4w8LsYLF0gf2eax35byITdl/dLnZvxgoclY
uIXVvqrMlhfuGm2l0T4PbKJ7e4Pq51pcxmZXTYzTuisPWTG2rxs07p/SbNGj17v9yhwzFv80IyWA
Mwxsl6gZQh+ge1+cc7C5zF7I255Ka1u+LVFUS2wQz7lxM0TNXdmV+jIANJLAAtd1m0xtSpqb2vlm
aW8QHrpO87MLmqpMx8GGeqsmVdtx5SsrSOxQm886b8yF+36/o+DTgtv0clWnnE4varf4X1AnK5Zq
YYdpHdYbMcxrzhcfZBZyNt/uVhlDf2zRQYfeeHXKen33SImXSZdlnTkU61ZfDcxcdyVxtPZI5Baz
xNQ4lM+OWqvlbqEu8V/RIqOMceWTTetAgLmUG9vj++Z0/nHC5YOawCFZ89gyUd+CroqS1UQMUwBk
UmV1rPeIYdwxRf8mw7L55jxEAFKpOn+2Qis/3K76PQ1nN8y+QySBxzDMIFpLW9aoRYZsfM9IwYCM
ZTAOTzLKZJ1WTctZwE1OSKGTIyDipak9LjSzcUcYb1xnahtwxyLGUOtxQbN/H+2G+wW0up4S0o73
4oDEA9pYdIuuX6vSbj+9BoQiWT27cf+fuVbfB51qYLWcue+3tMidHBINfeUB7kfXp4mfE8mplrKJ
QZvaFv6ex/ggx7zo09ofPPgFt2RpMDsp2KeBNaJ91NFsrZcMsAiSlPLUYdjK1wm6vDroXJX1jzqr
8DOVfFxmh4YfkXIiCBBKSC3vrItMV/wiSLu80kXT6UTulQe+KFAp3E+KVSnl/lP2aSd2jm1brgLJ
QtM64H2+qK1zheie3X8jsSbRDnE5sS7rdk7rQOv/TFWpjA8dUggKzI9cd2b5+eMHXe6kUMQyT1AS
ulZSW1nwJaUhjMFAXKdGDZjtuyrKjwFF5Pe1t45/+VbFt9VvfX8YWEKts9sGAdQZEkrYqUwxhAal
M84oDMtu+oPEmo0dAbnzQK/7/nPideqSIhPL3cYsbg52W1p/yDVf7zfytvLTKqzwdcVs4sVOXc/j
2Z93plnZ6MpJeFHKGtMuaYWJ2ywEY2lUpCBZQ9YxKHTENLEgZMH7LjdgG+0sbnT2+qzPnqfaU8Vl
Q9DhJ4G3rA2pVYE7Ux9YSOdYiN7iAphpE02HnVxdWPM6sk6b78PxjXY9Pe7EBQ1JZWdTxxOKOl/G
mRWs0AVjFC0nLzMmO6/OiOJJlxRQyz5kIKnKsHQvLEFY2WbedplwVq4CIzvw33GvS/eR3FAEIrbT
F3ZqTTvgKmDsHMRKGqtnFm9N/pEXRSh+7yxQ6tQBitUJT2i32FSv9e164YKUS4pGFTzPID0KUkpn
UWR7ZFMFxzkA80zWVfrreSXvp0n8ytm5slHJKZ7pnuuk8xvrK0LU+l1K7dR8hGySJ5slJLj9Se7m
cuN1/AGXWs7JKLKQPzkoTmqENtZrofwVgTIWqDL2BNyKCabmV5mhLXsgNlflR3dtzUdV6bFI1qL0
3aPHbgZNQyfxfJrn0XAEREFlXybBfX2qChJ37+mw68WR/SugWRY6KzgxY4FiloB41hkPixDpsC7j
natnSh3ajHMgDCu+XiGG/5ba9+dTWOjMYwIpqp0DR3jjvW/45SXNUCwvukHNCS4kRzeOxpvMXkDr
tkeZ7aV62mtXR6k/u9589Lkjgn9O0AfvWGIzczRwmMG1jMLpj8t7Df7ROCByvU85VmwB2JKT1yjU
KvvYNgnD0/hg91Z5V9qTd6zEsj5EfW4TLsCV8NjRZPCGRJKa+73G0oAoMJzchxnpw8re7LovfeDt
KhkHskuvlLB6P+U4RE+NN2xVCtff0Nm4yPYHJkC3uVPIPxaw5dyCHwszcZ6jAVjFN51jHQIoR3Ya
r3zfZqX3t6bs/Oq88xM/YgmtCHLzEcScROX09/iBkLoMCw6Jm06kHLi2cepyqfvKT1F5rir2Vu0x
6+6SxThwJ+zmwiOaA2Wi18AkRZkGRSMKNSEUVf0jITLaTgGeoy0to338iyoWLXAOtq2hNrz9uOLF
PthFnl2Jw9X9YXFN8bZNPs/ajc183TbF3g6pepOPq1xbiV6K4tMIYN/Y5x5G6Jr9rpspuIeoNi9I
Ubb/8EQF+AyAuUFoELmSXpJXTXe/FB66l3ZdvMNcyPJ97m1gmJWbMLUQ3W5xD7Pzik5m/msWlJMs
BmXw7Pq3ouw2J6Lshun3d7My4XXKu+hnB2X8SDNM/T1FM9vURHTKtRwq+Vw4y/LUjfb8y+rdiKEj
WtangQ8H0N/L+qMcGOp3LWcT6370vpudNxXZFllvlZLNXTPsFnMXNrzUiyzzMDQWVCJ3SSMDWmXH
vfH3v/YM8N4vN3G+ls0vHbL9bGXNXFNDeTnKt5Ih9MzhBhwfitkfjpVp+9NuB+13b2r3ojPpX6bZ
at8me7LvlDcJaFSPlUi2fZ5GHVSfnJwHBJTzgT16fUF6+l/eLorvgw/TliQTidpmsiCZCSVLk+3n
Oo++8N8R8VHe+Kd+OFlBr5/Qwflvtxf6VDlQesLwsdfdK86tq/QpbMN71QOAO97mxUT5QjDLof5E
yBs9wv0eo6h+aevQgd7krk26yDuWyzbdKbIeWmv+jULhu5lXpAjtdtchUYz5t9SOur65n/qp+5mN
BGcmRY8SZ30resF6RdrnnOiwX7oUpZz/Ft46sA4ymNykZdd8kLkfoBHv9fif7++Of6zsOnjYp3q4
rJM/KaDfcUAJH3aIR4rlEd86TzeYAWrvsJ2n494t3XzIy2ojzKa3g8QPK/lLO7t42TGAvo8hppC8
U+NTJ1r134penNGKFIcvv/Gsj5mF4rcYhfezFY39BJvdPVtT3VwHJdYptfLKPSruinu7W5pDBBB9
B6vPlDxvTvOvQ2aJ0KYzeRx6vX+YUQ7BvzvR46blTWm06AM4a/3brtBGxXVkl9cavvgUopGGMCNt
/d1vt/BLc+tfHejSf1GD4ih4tOFJBrT8M5g1c85wRClhHkitbN+UrZniw2G4AyrDtt6ovf/hZNr6
kjhPDowBkLfLAF4X7c6nGD2konvlHOZp9N5C3pVztS4FdMYCkFlUPxT39rMduPxVYgycP0V0M10Y
qdD7ye3KmVvDHjrthNQ9Kuwj5FrwHqm9uWdEpsKXsyt4tiuv/uByDqDuMudqCUI/EUFsWUcnXWGd
zBrWd1aLMhvhkGihV+zG/HE9kb8YH19OXZTiMWgr87qXo2Nidxqc49I7xW+xZO5nsY6DwXAxbheG
NbFgHfGyH2QHNJ+GOB9Ew7ZXfI955vL3q6wAGhkW5zeAgH7FkNSjVtl8njnT1fw9JQT5MwpwSgSY
sVV0sRtPgEVGGJg4Rgit2UKFbWBZed9Uhz+mb5visHaD+4CYsr/TyCPvHAQcsQ7a/cmQG5YnyPNs
kcq1RQgZ5hx1NXvkAaiwe476aoPRB0F8y9RUvFSQ3khLLWGAm1Wnfs9b1s74rZAQ6V10/+XzpNIJ
aVwY+1pGLA2yoJXCLvNtQDHoyYeIMfKxFxpbko//6y+8CgpE1wv3t66N8PRHOLwwjvk3J9YVWei0
fFm7gQiP593JhzOTiO29uNoqnCsrGPDQHgkxf3fNsFoxwJr17ubD5KMVx8b+mS0o4M/VoNbm75j3
bfnE0eW691W9NRZbXpiNB5aVXSbhLKqfyB9ljSKlau3mgLiE5uVhqvudDar1beKH9n5UeWL2tpId
P9FaOVc8HtV2YcHQqPduVZwYfUwXrlwHXoeOnhVTNOHrOGy1fhN+jsgugbYv9mMRDFnwrCk9dx5U
gyL6IKUKLxhh9v/IxC6aJN+aOT/nLADdc9swKRwRAxljHfPRbsL9sRP+EPTHieWiVKcpAKAr4nBY
+gUHXtRvxY9hQIy7cNnpPfxs4Rt89iK4dwwNbr9tmBQkMuXp5I6IOApMczvFod0G1XBAFxuiWtB7
NmASFignrPu6Q7RI0RwMDMtsZ5XO1CPphksaEoOyzqjUXf3cfmwhlsKz00w645uEuxn+cqY5YKfr
PtiLvjgZDR0fzbQv4oTyrNBzHC5Id13m9WymJcsKp3CbaB5jRbaOQVis6ucsAu7hcCZl8hEVzDgD
YUyuVdEFimPgzbfrub0sGOsCOBDG7KuHQiBigzXrmnjKyYg7r9FhHgpEftV97gU6S/m5i8mCNHNC
84vfRY7q3l/N14y/1vq5jRyMv6fAagzrAFXZrDlqUo31SR62Q9DMzqBavfiztsfHHgLXueCc7pwT
gRkjwnhvhIvhGah6fFCmbopHv4fCQwM5We7Bg6kJTnWXtfqf77fVBDGD4PgHJoas/ejc2YZ2Xh0H
QMQ1A+PpUvR28WgaTK/g5FTKOEmB7yg77cY3kGrsZNwUriU0c26D2DRVIelGdxZCjWzH3hG6xVE4
buH+ynURiAcIzo1f7ziJaXvMYLTCnxhZ8BNYbd4Rb7t3UflcoxQOkD22bnbGPBlkMWHy235pNvx4
T1NUTBnkfuCyTuyC/2ge822F6izCeTMInqxJaydd3B4RMkhjJ8sn2js4gPfQQkLR+r0E86GxbByf
RL4AfcRKDJWKEg1PIeWJnzAKzrYVVCiTcSLP9QXr+gxbHIxQ57G/dkoR5MTGLH9ZdTjbX17pZ5hC
Vo1H5YCTuM+gODE/3aKCsjGaT51i6Dn0fETHTms9efrkbnRquhfO8pCpei5GsKHW6V33d28JnpFg
qoQjaIAO2LVjgVdrWMjKyphX8dVIc58tILUxJ5vo0ozfZzCj9ruBH4kr2h79BRB8Zr+XVucOzxKF
UPmU2SE8+FDrevw3B1K2V+bMYMSdlCPVRg/klepqa4LcT5ATWnwhMsnGf+PQyenSOgC0B1S9ecZD
q7bhNAfz2tyTrCAi0PUy6s96MO1yJ9osy1I7QACaRKvner9xmXrlgdj8dX0u0S+J4wQCiIe1xXYd
b0EIJIb7GMY6b1nCQf/UsB+Ecnqfp9QhZSe1qnx1UrusefiPIQi3+mBG1EML3y2Ma11lNBTzeuQ6
cSAMxiIoxB3FtkvIMUD1A0R2Rao614XfomdnyDFrzS7XzuOd5y1RD8k66dJLh8ATmwYd0Zv9Qxjo
BlgllvAf/o4vBLGt7S4Potra4CRrOKC31TQ0tGFk4N/f6GB0BGbE53W3IgtabjLkrUwoBRyGT9zF
5XpRne1KjjlcrB1JdLLEzBD1ujxsfCnzds4kubU/uqGDTnDczivvuqy30AW7ygLxP4SgwMOTDsqy
/N3bpeJdZbd39jrtAqyx2ZGBp3H0cS7tru8vLbaiZjzVfCVb/+5r8PlPC6+KswHK8t4/d6Gcav/N
yVz8zHFOGYOf2sUcFmxQaqjDa9ur9t/CURIlol7K6CiVXjAso8W39lNm3Gq9J5Ic6+vOBrU8B1vH
vV2QQ/MSrIvNAuRWjUnWmhgf3ozJdaY/HUnrNu5ECangH4uOzpCnOerGqklAQEV5H8hKeJ/B3tH9
SanR3B7bXlLgEPecxbmFPR3L3WXwvSi7bwLfBoOoqdDzrgKvdX1wOTA5adExRncbgH93QaowQ1gP
Tts9DE5fVdeAKxbyZoXc6GJkA2vEw7Sv9tFvQWLPtWtoVsQP447qwxWV6s5gkpFwzou99a79NtII
v/3NA7fLP9qK5C4X/WlpfB3DM+4T6iW6qtp4mSofNVCp0QQZGhnyg1zAExzWxnXS18mNAKYOK+1N
/X2rbQw2ZCJVwZRMZKIWL20IMd3GdWg6RMZQgHW8ibGIvkZCAicFGC/yIicskIzsozeW3uocCOj3
3eUplHO7X3BU9+0f/BAQHPwUrnjpe1DOeztEPJ2nvVDsZ81q5uwVo7amYGAFpchivMEImjuHLuw7
ni+3giLalVSYQzNhTiMT639y9wd99XRG+IRY/BmGJBii/sdu5dH4KxfICDzOtSrqrxBAWgBBQoh1
I24PL2Ovqfie8jQPV+hNZp3BT4wKq+rEct5je6hlU/+tCQ7Ln31CLpp/qCSH/J+73jo8qZInjhxF
O+K1jRGtsAaMWoPEs4ln0E2FoxoJ/Fos6h1PQ11eZmSp3ZOP/iB/qW18Vse99IL2sm6lZgbaSXyq
L27BLGXiABchls5wlxaUMdK6r6XVXEpE62lmnmWd+mY51r0WJV5xHW3LKZeWrbq0XOAGztg2IeGz
W0vbnTVXfnsYmtH+3tq6rl6Q5ctpQZPKu3dt0G9dSwdglNEc+++vbo7C7C+q9HkVcT2joE4HVGBB
mPpZH/R/LFNl+3belArmd9mSX9HGuUOQU6xIKSHTBQ4H4D5cVCWJ7pUh+5VxjB+kQ6OW5dhDtQ6f
zQi4jhvSss0HEoulxVzB/WP/dJHUcDMJr+jGtPWQmz32zhbCcm22pU4WYWCoX7x+FWBHdpUduf05
WBfActipcBBQiouG7TzWTnkTikGJuhDolnEutmPG8pQxMM3nLmC8LxkBy0p87kAbKFmLwoo+vLkj
sCEBjsy0iefAK+v/GOkVQl3iZtlSJPxrdr+5OhhI5QBcfYXymd2kRKvNxAVn2j4rBFfbu0LzRUaF
4LpOu1D43l/ul8E6rXjKiFbNCgDsJScAoIjdQWbDsYgKZ3jEZimKQ6i33vsvC6xgmRLParz1WJLW
VTKToFc2fEDlj1+AVZQEeyRdlYktPBCgGKcd3ttN1g66blUI8gPmEAZDWIsmSG5ql57S6ayd5G1c
Vv2bCBaDyF7ORdkc9aiD/J/OOM5QiCpTrz+xW4fbiTOeHHMWHqMIGGdAtG+eMYyMiANZSRy7d9s/
295mq5X29cIsMY8LL4jfLlvwk5z7tbxHXIOLu1xueoAxmIvmXHSzheaEbg3SGfRUudtPT0cY/aEm
/P4OGzErlAjKrTQMkfi2fpMlMo6nQeI7O+vI1J3mSe6F+UGkBIzdsd8mgJhNLriKTi1TT57SourY
21GsKIpPVahYcPlVr/LUyNlHPYlwyXHxkU0mQxDfbQpj3Zo5tbzne9+3x9nkbn/09LJEf/CgcmKl
Vqg1XSiqcLafPW23n6i/vM/esw23WI+YqLgvZwn4d0BWShKDdGY7v7OdVmD44jkvR/QiGswppaio
3u91PjrTB+PnNHw4K/ZrOoK5qtb72hIYPhnEgjHdZszi9YXnvZ3CdGOqwkW7BFygghVq0eFPq8Jb
EZ4GUc0KtWhW7hRR1S0Z4WEfmek4VNOmfzhuo9cVMematx5kQ49a81LlaIum84QrrNTEFO1z92QH
vNktsP608wj3I6ELP9Dci/x5Z13eflcoUsSXJFnO/KkUBY2XjoO12FGWWnb0xdfabadt9NE/YZY0
pUqtptcGed0QskJbFB7sf8krw9rEsLZ4Dm9qEKEJh/zKC+HGUmsWfp7DYRFDTOaFJyLYRlTZ3N5c
uP5wvxNZPI0H4MWga9EzTIvvpp40MNVnj1G8fKNLoUNJjrpBmv+iXY3bXyAAS/+FqPOd1xnHavAv
n6vV+bbMMC1VDAnq1c5DjXJ6nQ6Z1S7tabCKifd7WqMlCLmk1KplapuOBIkkQOSJm6W2dFGfavB9
YhgcPOxn2PXCO5lFteFLpxZ7uSPSdNCvVduH8nEcRNa+jlCq5a+hQ8p1zNc96h8t2Dc/doVX0rnD
al98ScD+7CKRS3OPcIva6UJpdpFYuUcVow3l473t4P3+q7Uxs5J24ra3vwFO+94sW+iON8nkRkHX
yBUCwdm5i9fcZcra6w8paxm94mHDr8+eXDltavecyOcoK337PIBoeYeg4wS60zwXw4mwJxdlT28R
Ghzm9FGkm8FjfiW5w1pvoQI7O4gkhsFwKG2D5z6jw9m9s28T8VTwpbjzrE9jGKGTgeZed5w7cguK
68ID5vsppoGguUBDDc5O7rQHkjOrvRCHBrJGau5c1GNDSltHjtyrk6EY/5AP09RzsmKWJI1/G4Tx
7vrVbo1Id3ir/69qBvsx+t4S3yXu312WW4w60xXfq8s40tMl6WfmhGxyLR7lgNWGWuvdzY+qnpQ8
aw+oKid2gt3iOpkdUxe+9G6+yVF9jNcP/Nasja3YbnokAKsanAvO69Y7trtoNMNHs2P673CshQ/M
YK39vOCS28YD9nsLfwAn6/ygy8Fvj/lgZtmjHIks/4tRPSdHDNcvK9nU+G0CpU1RJjvoPItPFghp
eKIRK5nE85CyTylSS0Vad4FxYynvI5MXLct5W2n3U4BNeS9DxYF1yQ2Uxl2L9hdTIHfWQjJJZdvp
1PphDnZYqra8zjCjJRlFO4cZzWsDmDbxMEN+3PmD0cv/ODqv5kiRbY3+IiIgsflavkolb1rqF0Lq
7sElLiGB5NefVeftxo2YMyOpCvb+zNpTHll9HEBcDW+awMjt+db6cfRRW9b3f4ASku7dRI2ivJWK
JaZu12CZflCgcSGXRGRnP6ZW+vrQF41sv4gIWLZnhnu3+DN37tQ9E3R0GOSoJPI1Jm0hpmfHQi7G
N/PydUe8UtXPSW1ukRWv9xj/dWJoSE6Rmp14I9s+7aNr3irC9DojxnFYx3IyRwvWpdgHQC5CmAya
vMW1ymJavzJYlvq1DYJOPnbVits4j4afdU6Y3rwdR9zM/Dnn/Ho7Zp+QZ++xLtGZLgotvNqH/O6l
3FZLJoNjFif6a7iV/+l0Skt0ZPK9+TsxI/TGCzIfBhO7HBQX5mmOBl7jjubf7zQJCrR4dryOmV/g
M5QfKzSCmYmNsGzFYB+R4CSnllIcJBvROV8Klun4hhU1Nu94xPihm9YM+XxP8mBeb/9iJNN2ljRN
RDOiYBeebKx+9HKdVfHeytZDdE5Hn9MgxFfpsEyN69Nh78VoH3hvtphQzkifg3hlWw1TjrmeB+wE
ZRUONXlhn9hAibBVPKQy6J0tBdBRfy92WLsTOe222GZFBPAgYdwhWVRkMwBQbs2YMEw2C1o8xkov
k0XfB7mv5PvStZIUb9AlbrDh8ZX37B8CNs8GbWwJ6b4kPf/JCa3SXUHnLXlfG5r1VCuLlMfavvBK
LifpsB2pj7d97FAoCzOvWXetm6okeMg8weRxroKeW81R3wrbPZG5MXn4wmLlc6uaK6xx8FZK15/P
i1YAp2d+vwNdYCtjhKay8A9A8VzxrOqmGJ9Di+L9PsJK8D7dBNPzkAImUXd0h+G3Tu7UJukmysM0
AqUQd8nDbMaqvlTF0FIJzYqAKy7H3AYzxxO1D2m/JJJrc5K17e1CKV64KGtW+7BR5fi7labjl5F7
3mVOpFM80oDrWAV1yyizayiBNEdn6jCEN4QRKfXtoizH+Mepy+ES1KQuckodlY5ZW6kRpHrd4/gi
nyZk9tnDnCIK9B6G0yQfEXXr4sTTBgcKwc8RyVfbMfV+Wt0LZEN+e+T8KR4iidH69YJ341jG5Q21
daJc4BfRlbGAYpf/ZFav8jxRNg12Je+pvtwWWYOgGXN0SbyolGTSuI2bMlu/RtAXgOC4CdWSTyDk
nfLR8oPGTHvZkyklCJiXntgDByIlV7tTMjytuFDo/YRUJJEzx8C5jG1GuBwShSpOohjHOr+/YW70
XunVklwaWMOaxwpRwC3O5jaXFQwSlACbnZnGlkwSWc3IJNklmid2v4dultQTSNiHo/mPTZh25BaX
55a0aqJSLa969kCAHbjA7jV3bP3W/bcOvex9TvfpXDgHESyV4UCQafmNriuew45+bmqfVZe79QtA
lySaz/HqB5260DIZywcKOeWhZfmu/iGgozBhUxG6G6mdAg8Rnnnz5siwvnbj/GehEMb7MlvnF3SJ
JD66bVv8zTPyp5t1CY0fI7u6g1NvVh5f/sExcv0V8KX4m04gmrgYBE5sw0rp31XBouf/GO+9pyxo
CgxMk0tvFxrqSRSeevG4DGhUB+WkeXV2EtEcamVzn2bmMjxP3i3GQVB5in97aKotZJEZhAxJIYKU
MwXl8lVDGGwect7C1c9Ej9P12MplPiE6icGf33nOxom/caM2sh96skwYG1YlTx1apLlbDFWY9WHo
6CPSUFz1tPW0N7D4BNNtI8Cl4Foz/R/Ss3lPWEksdMrJWROTPwy84kFhxNkQP/PicX+Uykl8U/Lx
L3MY5+2RdDOL+QQKTPAZbdlot6YSNN5zOl8pYk+Ble7XdhU7PLrm3yQamPcxsag3gjo+wQawp+Jz
qBPOaqiWnNkpNF1fXcqk8T1o57IW+2YYSnMtSC72zyEn0PxfBG7H4FdWB0Y8pglixp3DTVN9VxAy
gAqjolroX0iYQXiGh6Uu3dAv6O1RIyVZG7CuR5nmgHP5YZ3qXKo0HQmhZm3k/5DMa7S71SUguDMZ
nLg85P5KVyvyXOk8DIWaULtry8azweJN1o+8Cuv5nuAQEIj5/3R4uNr5U0A0FMKEGuV6kbUTjV8O
b8tkZFxE1ERVaXL+Hdy78QwRN/haE5ETrDk8hanP+ATyXXmuXLTWldlhLIoGEVbW8bLnD7fImkoE
KQnsvFbVstqGwVoR9wK/hkJKLDdtpl8+gmlA2ixBv/eqwQnuGKMi9y4je2fuHOpPAbnQqq3MryAM
e+fiSlL5yO/hIki9yWHSJ4GIH347sgf/xsGEcD6PVUXLtJNt9UjIdGmYuPy42nuhZmBgrpl5qiTz
GsF0ARpTkXGPJM+pwuN/ma2GQHJZL0G3T1SzRAeFSh28CqCHlAZLCq3djlzI+M3SvMy7hC2cAmk5
29fFKUsUVDH7wJUyopEPop/X9lbKiJ44PT5Ne1Vn2bwfsBzLpzmdpb9zeaPnD1bZW/lgLn8X9HMe
MqKINPA84s77SIX2pS/JVF99BwDX3cIjElOr0uKi6C4xIjN0IJWvMRWpZ0Q62psQmlz/2Aua0gTN
UcyftF+lZ8UjjyqSIRX/yLunGDYJD7LkdIu7BBvwEp3HJyGhKBaYKKLQFBfz+EhYtvL/zPAkMpqi
Aed9HJKsVlPimvqBkDFotLwHTBwowiQaJODYhGhiHVMvB0mGUtt5z7VeDhJkLus+T8Y5AEK7LbU7
TpArHEcyX7fefzxPFWGkntJc3VyygvBqcKQ4lpudhxq27ofFZgGypqh/ksWKbtguSd9+wfCkOFzE
pk5utw1HR/IhRcGgHUaxtSPI2OXThaOLij96KkClHNewiSPI7W3utKd1cZV9BtpBe4rderDvNidS
DImmKQP72LaV/1/v++0/OqBueJRhkj34KSPmviwMU5XbsKOwKrMSEgcfuKhMC6wYP0Niq9MhY9g6
x1kBMXpMHQVwYi18/tugKNw06zoaq0OK8ftCDL6krEVr+AoysKUtTkbbO/Bz+C9Uu5pvzxNVcSr5
49QHpXWIpgCR0W5ihhTnwv/4ciideC1eu3D5f4WLceySuhyA3YE4wPJlaeWLi64UYVbM+R9fRdNb
zBPujyOCxF6Lfoz1w9i6/Ts/0RB8ZXU1mJ8wRwJC1B6r5uQVk27PudI4o33bZeke/xgeSiYHegie
pfyOK9JW+w66BJHzvKjNsyDCbk8O0jToEk9V2ZWPVvPD+WMVHVZdpC8GKdDfdQHT9b4mCDXxKaBq
iVwQ5skO/ClR6oyLIqRX9OC6zbetxjDb8uFmKipYDfu94PxC9VM1CogUwlY6KArRTShKsXNxlQml
S3KUNMx6NUUnUMQZwI2kZCykPdDxRbJ7Lou13RYnpq93y4RG/tspgm45ix5EyJPrZqm9UaE4qEp0
u1MxkIbeY8BcewKsm9IdcOA2kp5duTdV4ZA4AwMXPmQ4jP/Q65zwr4Fk+qkHryhf8YFJfsTYzQ/4
g4Bik3UWZ7wy3vJZ71rnhMqZ/EV6UhfpQOiihRHkHcX1OH7O2MXLQzTMwFjoe3qwlsEB1wADOB69
VRpsHWAWytPkZulnPPq0WpEB074ANlCtOOy8VzuxnXD5+3e6ovqYInpbRqwKnAZQws59SOHklOdW
hgSKUz9bw0sv+frjw3vJY+ZOTbsdF/yVC4rhpJioOrB8U+sRa+x40eyodY4d8AE7PwjSmNO2Bfnl
EZNK4teZdaw7aD4w/znAU2/kgdayo5JFdQ+ySuv0mA+Je6471QdXJEv6lEN1w7ywWuVvFZIPjD+2
BbEFupocLQYj8n6oPBrfDicL7/sm7h9dDiKrLee/mr8zHxw82Ymj4REqHociMNgdjpTUGLcbr2i8
CEWE8MeuauKKu8WTHOITkwDG6DRXLhEz7CNuWc2rfuFpQHh3LfJh2cEuWslW4jz78mjHfn1o4rB7
GtM5UMfo5ohHmDbxMVq6AUKrpAtQ3LWc6Ar8Q8Mfqjphg2Qsyexa3r53hjDWl6RDdvE+vM4Jx35P
mTAnC0CzpP49m8grr9VAXffI1FaPHFyN0r8Wh+0uNV7SHce5hG7nUzT4zMmBY5SyM39EcDxY/Rif
uIkR8Z5wTgsQ4fF7UlRnjkyaa7PLypBHIbI8FfCsigRfMWbn4C6DW+juV4Qu+w36BFP/x/ZtQ3Xa
TetcARjsUpczqNRwk4yQRJ/cufyTcf2G89bxpol7HhlEQ3iCF8+esTV2ppcXXkZ2qM3TxVpyy1lW
f6hBrqd28Ez2qdw1BaMoACJNh0LbRtOsIJm7M3MEgGIQnudvhD/JB4i6BjepJyZyIHaLZ+Q4Dhih
xOP7Rupacz2JhmlFOZrX10qcfhnNZ7F4aoEK1C7VzgcQJvf4/lB69SzA5fAJubjUL/Vp4lblQ2KL
eNnFtZ04IJNPpvBeOD0yVX+Xvu9xENKkA9oDXMbzfxGa4uTBXrAatWehY9BSY9PKrx7nRe6R5FDB
C9UJc+rqkVp4kmbmQvEsTP4kFszDJ894m1+BTOjdIsmJ46aY5Vzwq0QYqRP40OQzir+iijg0zVs0
tPgP/fzIDr80bwrG3H+Doe9HD7lT4AYE9ws3xdAMVb3ri5kMMY0gm10Dop/IOeUM4kPU5HPOAog8
nJOituo4V3IJD7bVyr4WggOhGKky6S49HNOcgJBI+2Oi65BmbYesuylXIrRowfBeKyRJHI1TN+cL
+asEmERGdL48ENhh24znRT1HWOLdrhhF1R2WXBgAKKri3Zklcjb3S1d2l47POt2yeHWOdXc7nmea
3n1O+9JJ9qUfmuvarx6575Vv9p0iSUpDuu3NufSp3u8yYSoC/7YgBpqmHhbohltfHcHCMR6uC6Vz
NqjV0dcm6+nMNRMD25sGQZofxcQis4ltWIa/65GG1aZC8P/LKzZ7SgYa90eqYuWzMzsB3IObWYTu
rBdNmAkP3tnA7cCbmr0l/B1Ht4YKnxU2d1qF0FV6mqU76/X5kwZIwD8/TdmvgeNx844ehad+o7Mb
f0MQcH2AYjRmW9SjmHwpyh0cLhUSGZexCAjxjlSKDh4F7G6b2Mn5HQ3OuBCt8FjhTAnCjZr9+LPY
iYLWDc9AIiniZhsX4yiT1wW7ssdVwPeljUegH55P1gpq8fw7QlktHlXpZoaKsgPMkEdmrcenVmtB
yZ2eUXnM3Yg51jgT9QMOeTX4CCunRfQyUBtYJOBo6nV1cdSt35n7nknXnPpqzn6mkocwyqq7vGV2
mv29sSv4pgL3rt8hCDHTQM92+63iAswJUPiEWp+X5k1mRRgdan+ezWEu5/5PLhm0b0vx+NKUTtjR
BnUo17E/+JB0iM3OdIfX4Jci1K/2VWX9arPkJR/iQPHi37DJz58y6+Jmp5rGL3dAHia8rk4kx2Zt
CwqAXXGtM6veRxAThCKbpvpNsDBTdx3s2w9PwM25A1fkP+Pzqw+QOitunsiGS5JMhkY5QRxyb6ud
KU+my+qrB/JpyT8c1Sw+B2De5gv5urZ/kFHYnM3QkSEFECHfKVoDUZ8UNWqSV2VnH4I6o1JfVFhw
+TSV/h5TweyJFFr6YL1RSDocfepumK6UMC/gIvkvmqbazoeAfX46lF2I85AK+NuHjgMF6RbohLxU
KUGWHb3Eaj5Vkx+dASKOR5CFI2WDOZcktWeGkwe6lLW7L1rr0OLuuF1B+Y0QuiBeeyz8nEs5I1k7
Nr/VVjx7qtiNDoDI1ncvLYVzn7eYVTfkuaaDCBmAL3AKHnseiy/8V5ePrO0mGT+oqEydF6wp3KNk
CfV4caPeH85Lnyl9KAh+O5vSkfL30qegJxQTH7DdRVC/ioYlc0+0Idl+ZYMh8tZXSYjp7ixx+Em5
vEx4ewwEJtwKSvNuMLGXtkTGLTmmyLcxvuEaN02961JI2kDGs9F8eUKybmzSIR/fJ26Aof16o96Z
0YmLF3ULB2/GRjr9Y6W5GXUcFccJz1RAHXscSzcGCzb1BHfWvmKfHQa0i+1K0I7FkftW+mqmpGn+
DBAOHueRrfuaahCxRE7J5SPEBGDBN+NQRs0VhR+QGFy7qSc14fLwny2Nx127ruVzFcTqT8rP+DqU
LDt0+vlFIlpO0xs40FEjOKoV/ze2QPZhnGMPdCH5b79rYqTwrKuaXRGvSXeKLJktHmuV9C46lvFl
Gaz/ESZF/cC5YkA6HpG2j9wVELiCWEAmRcRcXi3jE7wXCuXDPalJPPNsIcFJCd147c7LnSb+Xmeu
Y1y4Npjkx2JgJ2fLRBvedfDqKA07UBDBoPC4KUeqGFsRwHLdxOBv3vFu+QOXtkl5LuTTMh6YLlWy
q8LJB2TcOuXnEEbzO9hyNMQOxNsHWYm0unLKzhm+oizmOJ475fqAZqHcB4DL4X3jYzfgVBblH+tm
zTXXSpf/BuG7mpssyNIM+gl0U446YFoxDwOrnCY74nDNwdp/zlThqK7U/N1ORPXL95EjCdX7OK79
fYL7W38nYRD2T+Sh5v9GKH3lVnmr95tpqmsuMKl1TRZirn660Kme6sGtCOhFApKcrVxJUN0b7Xwv
QpfuEBsNyskoXa2fZR5iNsb8ta92Kos/xk9d58elGktBMdY2PvCxSNllWL/UzhMxPSAswuC0DEgB
Z+g2U/C8YhD3n2waS/sfVKZwuVNuLpLnmJq8vyPAv1QXr63Hv5Mn3e5oZqnaO+5DKpycIsSdbGZi
Z5s+6ZcJ7c4O7m4WEeLSZgydtX9VXVDLJ/K3YuHf2Lj/2qqQwUWEiXD5107mpR1VOl+Gop5iGhCe
N4B3JZv7xGqi0reOOkK6nYipL3sNDfZlIQ3Y4jiY4SxLJPfXFh4vpzV8Ex6rZgD/zXgPYIk2Qkkw
4ouUWhTeJ4B2i82UkPfkiBg3Fk6VJHhJ0a6U1WFwEzJhEndmG4CF3sMY5wKnKQLHf9IzRwWvqRXk
QwEBmmWLCYaqWM9yec5txg0vJvdx2lq/CL+qRXtttm0zr543dZfWJLNDMHdEVPqcYg8zAQREnfr/
ghbF4N4lePULwF7pHlN8iRhokBhfwpl31C7KW7FyS6Qrx78hLDScPokwA4qWX/a+5s9MtmYoPJSV
dWjDXVHiMl/zHl1PhLUJPuOxN/5PwvB5HriHgArIUZrqjx9Yf9gy57S0CvhCkIZIR3lBafDY6te6
uxYjFyZ3tOBSsKotS9U2564DrmY56K8m8HLs+laHIcXhuP+RVQMTQq+BLjCkRrL+0HvXv07qs0BA
gQ7+rjXljPtsNhaPK6lSLICWjaYfjGBTYxNuNxzwYFoDvEtoYNLKYWltJmB0UDdjPksqUMMjp1XQ
a/Bts3gbVrMFXDpw1lETO9eAkSrOirBltTfGIFmoE2mIFE3MEJjwCnB7OE9dNGw5Vdv0CDieeGdg
jwDv+w0gsaoCxOLnodkI3kr/eZZQOTBc3f7hPkDGjQo2Cp7EKTLdxp3S8YmSp+HlzfsxhxOZzG8z
KZM/EN6BM8himi2bgwsOzPUnks6hDZeTx2y8bJBhKHf2YJqeB9KrRAUVyJRNT2DI34GANF95tYIQ
rRCuuKwS1FF5X6wxpIyYYgKp3nBqP9cBv/2WLophSc31i1qtOfKJgb8D4sB57onMpMxrZX/xpXRp
UYaOAA5cmeA/X7qoGo7vq0NhK+eHeD0hr1DL8tEsHc+4FHJXh/ir9AdBC3iwccnpMaRQMWyr7iYZ
e9Qcbu0QcKE76S/ioxO5+zrUU9vs8aPJX1emFvwlpmn5i05Sv4f0/kIIXDg1G1H7hoM7CCcwqADt
1VDfopBWar1+tVWvftZI5MBD8Wi4jVcHlNjScUwR7qooQkBHWt14flK/5HNMCEnN5G350abojwWh
euKPFtltDrSjp/ZWFM7BzaOOc+D2lrWtq7x76utOZPQ5C/QGkm4j50ushLvLgdhVbT22szfTRP0T
b04FjzDkgU59seGOfUTo+qN2ZzLzS96uv0wdkQHkm1nn23iKksfCm5gTWLQNPUjhWLUxniAjCliz
Ba+T0qk7pBRdki0nnGuPBaFEACf7331Mg1i/QQaUMf1MwtMZfiEs+XDK/7utxxDqV3d5jeMqhN5G
1oopjt83I1uG9GkbrnoErXGotVlqyS4HNB57ES+gdcHzJptb2vLIlZlGUqnVdNlLxJBiW/J9PoOz
S/qLVbjBmxyMBfXYPCHeOlNz+ZpFNZOBh/j6PFUCW0k1afJH0Z0FWRLR8z3EXZR8eLZGN1eMsC9I
nPyfBFlv92qKgS+mM5ou3q9tDNpjALK37kWSquci8/LvztxAgxTsnEPDayff6m7g0wX8Jn2IvJr6
MMMDXiG/CF7GNpXM0nEml3a7FLdNpG4ahiQlojbbt5M/oPmVRU+WglNh74RLMdupwNya11bq8+SR
DNmN5Az+OauT/ePwjxYY+Yk4p1G9/pp4DpqtHFT8uSyOzvGciuKdLvD8qepQJLS+AvOYwEZyt60/
g9qbXN5am4JN9lUOXop+GxlQQTjY7Px+SWIdHYIUIjWqKryU8dD+khZR65Lyy/tDihBsCOw4Nvy1
yuNLTIq1OKgWGAIZgNHsG5PGj1FoHbMfwjq/inrhkewvaZmD5gi7x2lokj+24OtyoJAhnQ0nk0S9
hxWJvzjhUiBDY/5yfSBiDV27Bc/JhMvs78JQw1TFi/L+ennsEegLlnA4FWZIn6vah4Ix+cQudwuo
4nbbtuMMhEoXbqA2sy8EHxZ3Di4UzJxvifokGcGX6oHfJbb1wAXIM84XPwH9n8wcGo43sWINS3fX
lsjdu0T6lv8PSv+rn+Kl9RscHo+RES4/3XZ60/RT0H9q7+rnTgo3oQOx9askHBUfkgE2P1UgJBP9
pDTJ2A0HlPj2NmsPYwKTOUvusrBIflyhyXz7re7/myeCB1wEaeeRO58jHM8/qwcIJdjUXqeThxsM
gDAaH6uWzBsKtU+Qn0BHI44zKG/zqagAaLrHHFRYABERXOKcTFqciFZ3SAlkGKaRw68uk+5nHFok
+oNliQxP0FFxNDHUwA1jZPPK6fNkOWE3U7dqJ21PJXcQGA3jKudWl6SCHeZ+/13oSCf7JPcUTOU+
yn86HkzfMdRgbPuxlTkLdo5qtzQjBVWNPPlXyi5a022d9/HYXlbt+8kZHbijXitJ1fLr16E2wXXi
RVT/4xqPZakdB9HcLkDp2yYDta1mo+ikkb9jj7zYDk02C6mX4cgcRdfkV78mdby9DXMA+tVCEc3S
AaDAqfRQbtcCycGo3KPi76fzN5Z0QPLA65rlauGZS0jxglPy/HLbeiY1BKJ16l9CShZ9RLMn5rRH
weRObzlDojmbVev3yi3557g+YbvHYkEP2cTKSb5lCsSKqYyKwaYhcl09zVk1cIClSqufGMVVnkw8
Ju+OTmZL3DCiTePXrfmvtwEdsRpYJH8YBxIvR6FZ6vdg+RJ9lEPfvpFa1OHGMPZCqWjimtM4mV7i
95GDhm8zqG6yBL4c7MlbfDDWGTd07FHSo+72Ydu49W6MR/8By8eMPAqQXZMNfa2qv5s9XYw/GS6r
+88hri54SwwKvA497+PsL9FTNiO4/uqKGde59N1uPrdVUtP/hpTWqi1aVqG+DXbnOOyanHoxM4XN
aN9uPPp+zpXdhi8XIen472RGiH/8KI66Fs3qSzgsQ4ibnJZ9eDckJDC5oVSk5WYMwo5LUkCcBvHI
qXvGwA7e/wp/M48IwvlVVZIAmWe7xXXLYXGRDKmXfeeqVAPpFpU/P/Joyet/IT63PgXottz5MIj6
G6BBWfNKnb21L14Z2RdLghWlapkSvuBtBKyQz2oxA4FfS/G6Ir7nvMbllL+DcpbLr3wop/bqeqMQ
9zmXv3nclWUAO4G6QHpniPJxzaimDrePI9pJlI2r//tPpX5ESCgBHHVlpXcdl7sZVUMMlg1Sezo8
JkZbe+pVq+94vfOqoW83T39RxLhmFBI/InNgU/JlphH6PbNlE9/PVSjDnWv4L/6lTNkGn5RIvfg5
BuXKb5tEMqorYCyyQxzCMo88xFtGayqeZEO5dOEeZmOyI9N4EW/VLPDZ+fiZdlMT5B2+iYSjg4I1
IvKY2hntDkYPzMhMLVP/TlkK7kWW6NQ84Ai04b41SOxfZuU7ovibge09EGlQxTN4MQySIDLqg8xk
H23G3s6P+TADNGrWaSUhCr41Pvkq7JY7PN1efLRDt047J9QRh0mwvalwz6nrlf/hFSz+WVO5GJ8G
7t11H60f8TFBSkH1CAlk86H/O2PrEieKa9IYqzfEwEMNUXuuYs6kdVhKGq4pwJ4PaM7gHnV3LKSs
XTVBn+CZYxQ6efdhc9F5JYmRfiUiyt0XUIYTtC+W3AsMGh0/GAIow1Xh1h6RPpqGED7ZhTPNEpg9
q4co+QN7M8TMIfcsnHMxOVH5xsBITh4Ov9LutK1LeixvSayb4I0OmA89EBmOBh85SGc7wKugMEgD
2QVtDjLgrSAKER0Z990TyQiVvOH9cYLLI1ZZ7LrIiqe5LnJ7CmEdXOc5895SWVFAdCgL7CvTFJew
cZHesCwyaCpFzbAkRz7628Wf1HXpb4WSyGCdPdcOVvplpH5Dn5e2CFWDyQLjIVU4OueVSGROi9EF
RfjoDxmHIv11mO0DLhJJTQ56F/7vysO0/eI7VYZ7cp4kPthUQl7hRhHh/M2heHKXMYoCp9tUrKea
G/UWwYIhN6YUsYkD3s0XgcbV3zct5j3FsHS876UjCQS6MPdiCmmSeqrGvaeAAEU6l9jBI1mpe9+X
/RsZp+abHTZOvyU/5reJBwTNSogKI6VYm/+ouekEuUwJLKRlWfL8vLRZ/kwIe812I7SDYWugugIr
wT24R+zV+HL8lQq17UV5exyFlLm2vVOLXVgGff2S2m7wDsFas6eOC9FVaCnzajn35caPYVKHyaGS
DUJBmOQYEc20QO9I617uAjwlPnVFMbe7ifex8xGi6Eaf4+i8ZxRu6FK0zjGIeVUEDb/hDXcgRHLP
QZd1QrnxW17rmn6RYGSVnVM+tMGyUjIeqwJ3UvcYaomNl+souErNmAa5nJsbsjbdSnshae9b5ep3
2+vuRm9bPfepRCx27jVE9OAJUH4VHA3fdn1MLN+4j1YwXm1GD7wcjDk5VcdyDOVXnifxv4QEMQPB
Kqe/VR3V3HYYTAeBAH77qx6jmlubnNppSOM0ywd7LZEOW0zeNWhISnHQa84ZRnqaWqcUAZPmNddJ
8rPXhbCECEjQIl0Lji0cCxoY3zG5Bft6QxrYR0nmFLJpj6e7r22RFduIYGF5VG5fcNmz7v8oqdyW
PdvpyE06cvZPGcNauw/J+F97iau/Q1h3ZzTFTswQVWl7E3Ou1ONk+xADCTCK+wEABwgdcGpWwCmu
xXpd1hI2r+fLzpzqaOj6g3XR3Mnm9EJtOfLqOaeK7jYLul+C5AI6MEZbLjG6CIIxJaddigv2HDJH
AhAFdTwMZFdNwefQOo39Ffz/uEzZLwVNW8GVt3sS9suZSSjI74Vou08203o4Ci8KYSAMBh57JvJh
R0uro5QDMO3gR818cGJugmw4nWuXQz1IXZzrgsg74BNPInjypUHki+Z4OabYS/WDx4Sw3oVhNIX7
MY3F7axHMZXtSYR58JSaKei+woKr0dwKsYM5YubGHyk3w4CvKexOWtkJDDY48lwnKIQzzqxLQoA0
iJmogqiPGLdlnkXdc2A9dQ4iVThQbf1hPXiIY91TNK3DP0nsFQfD2sSr74Y2szsjbuhr1KV1Nzlo
9XeItbgbTku/4WmCxs+dG/oWT0okXXHwGDhuh0vaMvjsycxTPl8K59vzXeptGD1BvSeMZ/xiO8Ga
UCfch/VlFVkvl6OgjRQwYFPRF/w5Zh9j3l8d545EE/GQuk4ZNbPIwYYFoUfrU1flgceJ80SAsfO2
7UjTWnLMr4rqfRIF8bRtchwFwtXaZzM1jflth6S6CxdyWluJ9C6PkfGjHlgSKJ+IUTJmwt3aOtK8
wWkDxGeWaW8h2h/xIpgb6MQ4IivYgRU7M8ol0dcmWirnV04E8U4bFS/bCDyOPXA4kLunvUNsgImS
SRiO0Tr+WukE1QeSeBCRRwORiPhw+8wDzn3lIki6Pus+ZsDD2mwbZqWFypnqbsjlMKwdQAhq/ORO
HZkOjxgRgdgmfU8Jwv3GSxQlf8MFAYNslPBPbZ3Uj14ftN9tc4OFrD2I5F5K619LZ+DlP65iAaNU
tu5d3XnW/NRuIbtnl/7igYG5Y6e3YdS8eV0dZpcYn1tdXISyY1D4mkTF0gj3ucM9JPLhReI78G6f
lCIRM2f+2rAFe+IntDwtrMN5H3GJJGUyMR7at+dl3W7tMqDe3IXkVhAWgp+/2mVKg11NGiLeLfwV
qv0NnRrwiOdy54ENyja86Uddvuj/cXReS44iWxT9IiKSxL8KeZXK+xeiqrsH7xKSBL7+Lt23iYnp
6SoJMo/Ze+1FTOLgavI2NxAwGLKwVgOhMUmBT4eRubaSA7tkn73hkCaBd0imTt92IYOzPruZmv8S
bOH/6ymJ7oBAZugTJGHVh0EF0/qGlpxqw7Pn5K/SXTpelW0ljxw4ALHQLY9QxBxIrRtnpMo//T8S
5FOYhQsSCbxK5J8xSIl6Fj1+kh1gck7Oussa68caMPZKqcrwocxy7x2vRyu+2K024bNpOCdRUnIV
CnKT186LbU+s45czT8JiaXRTPmyzrA8TxCA4lzeGDgCBfJ116pTD4Q1ekei4kLDYiVpfw+q6F8hW
i4IXWNi4paJSAx3XngMuXfAvoKd6eHWAVjVnYwep2WL0r+5Q+g3pla+o+sLRWZKxMXTBRLpDO1z1
AMETpG03TZfRzsiQ22ROnfJC85U3PylzIf/T7YZB0jg0JYlcjFyRqtMT8bVovl8qPAhaLmdPTex2
CE7gDu8flJgRH8s3qIMo5AwQyXRSKpybYxUg1927cDnVOaPC847C8ZJrRSe5PrrdiuZjCNY5JR8k
k+mJLhgx9kawp0zO/S16+xFJwboeRO514kE7MMdr2GgoAewajJWqek2V2vDbYn8sI+k9NU6pzjeP
7LprbwsCYBnOow+36p9cmKVtJ0RSiIWJEd9iALTPuIJ9dnBtmKbDazmZYfozWvXQjOi+VLA8t2FW
WTtl5tuDLqVP60Al9ZrKkiDojeFB+mEhZ8mvm8DB2QE/TJxH2+Q6OkUdzdq1rgP/vJJk4d0hrmQq
GPKKjx8MMXV1iCrHmuNsiEY4MIsatqBTqnE3MLTgNg1vLti48l1//lmSZABHzOM7j2scBat5s+B2
Ow8eFC+2z8RJM+7fdouFB/7Ws10Rtav+nlmiP+xbmgpEGFlF446esZx/xqXRDBZVZ/4UpkuWR2+a
e7zb4xSRk8N5i7PNM970xCTFtpHf3eRVXDnZPcjLoGYCx0CNXT4ZWrH0FtM8kc85VIdsYp8YGyJD
zqIefeItzMgpWuZF126h9QUPN0cu7RJxjO7Gn+3aemyIIFs2njOQrDL24Bb3wuAGB/hF/vvWeFb6
QuSHtM8IfAN+DZ1O9V5BEXide3j6McD0gLiUecrYvs1TkAb7OretM8FJSFZkAY9nxyaUaqobQ7uP
C5I8MeEUKJvI4ygKu16ABqdCbVcAOv7eYer2K6JiSVhHRMM946CbNhP47DbFjL3yaczg+fB9UIGY
TEMDY2BRN3sGMGzYgYrfQGeS2Mg4GEGLO303K4JnnM5sGeq2j2mBHTvuk4FOAYG7IgbhFgi82PDl
4nC0JsFWb/T+BF2t27cR47d8YOMrZNz7qY3yEz7hFdlheVHAFdd4LfCVEYpWF+ZMrl7xzwYKlO5T
SGcXJ1B5CvbA6ee3pugt1M1jZF0KQpT8u1w4a3TOc6+t4GO5879Idjr/4CibnuooD9ozq1qsspuA
BdlTEdnzDUwsDJPEcEJC6pBhSW753NFcGDamDKJsyhxbjxhoia0ed0mbtZ94ENfqgW+zac5Y6Mhl
W3LoZyd2iHgKeMyd5W9BycOdof2hjrH1SYIJJCPsLRcN63mrSwyp3A0JRBTUSeURNlIia++w34cb
W2OtCuHkCjS2eXuuYEeD8GEadgx6EidABzLM2mqkUOVuZWH6vCIMDI5sCf35rRoDPCgD4IajclWZ
xijZb5GT5N60z2OKfMePTG29hDPOSo43ln2PjA/cJ6tlLvCY8gmRjp4ljHhc/KuHwCrQqHZsvH7a
moThTWeURloQuPPBWur8ytpeuoeCE+RsxGwylCGwN+8j19MEpXAAFw7WVy9sHvDNioNPiA2EyrZR
w37J0PO/sK5MX8lNbbpjU4bWwdQj4SOiD9W5DJk3Ps2sO4sfXPIarF3or/lfVVjkn4IB5cFnQer0
HxOKjXNg9YKIzBnT+tRbaX1nVky5m1mVDljjAF99HGJ67s6LBobNFizyqn2grRnQzkJaA//GANax
+T23FpEOTCUmtmnEqHjpwwTxbj5D8oG/ngH3/A/WoUbKxF7vme8/4/cLgzzYlQ4kAuQEY6U/qipp
sVMH7AwlkcRMINm3NDuuQ+UeRm4djDnkONkbtVRwR3Fa6Lu6YVf1KBQmKGYX2IcJQM3bnekLMIMs
QFbKX1GNhFiaIVl3iTGQcj1GMsGdC7z0MZuIrIu7LCs/xjosnH1IynxOmPrqPSyNPSY7bEq9h1nx
xtxeWeU8oaFhwcFM10ENUdjRNx4keDdwRMb+vmUoHmyQ1XTfIOgyJk/JDWxYUMqxGJsw0Fh+VZDP
V9DibbwFSsJTZARSQimK7qmlKhNHGgX54Q3aZj1chOZI3GizPs4CcRYSNKTYmKlXcSk6wNvka3Rh
9JwFdah2qywUY+FR/sdE1NDe8eT9paQ2Z3SiCJAFZzFklEmJ/27aZwInSVF0zr3f6acQnJEXW5ZB
/YM4DdvoQs7XDYbdE0mky+qvPeQI2GMqu3APscVNXnU4ZGcbomX1D/uSA24O96tEyJcPPfxBw2Se
fG5nFtNBg5+Y312aWfE3sZ0+P4bInRgK4l+GkG83r1PiIZ9Z3TzF/pv2RH9uWZdN4wUeRghIHjfR
bgW+j1OhcZeXAQ4IlVaULdEX0X8BgB0JBxCwSZPdk6mw8EovDtqjzApkDqVyzglezJGSXpIwL/4b
Ah+JmQ/4bGQoExY2HoVbtCbedYqiYFLpy6zW6c4sLIvjlgzaJBZjvZCQiM/sQXLXDK9eEybtZujH
Jj80k+VChIjm9J6VGr+4VJosvcZu5SUaQQBuVLJiGTAIWDmn0Lr8UmHrlL/YZe6+UZrIw2NQAfs4
6sHqD62LSf9AKsGtMrRYtJ/6ui+Ps0LgHy9VsOLpS211gSM7/yLuqSvyIqi07pdcu8k2G9oQVLFG
/r6FfejhRvVhHaCxJ7HhKFS4pKQPuAlRfHZdJv8xLuLIABWioy0ds/WDLJruMWsF5MbEdXX9Xi7J
yprJw7n+Ql8PKdUKaBljFBJIx2QRyCOJeXrZ+2vrd2dTZV57R6k38x9Ky/sPut4IsGqQwSGJwhC8
l18jv01x0/cn4gMxzS2wxhJG6Xxg7+GYO69Q1kM2xD62KrA0qQS3UaATXDFhqCPTjW78TMMuCPyL
Q5m8fDXrrKzTTPLmdfBrnEhMGt13HxGLH+eDS7IWCIOVzAVjtQMKQD/r0AQSfQkHQETKP/D+ZO7B
RCXUvgLNzuugSCM7QjzP4NGpQstbkoELAFYMDPRY1NG0y6mkNbQjXVp4HWZ9cw2JcOeqfnmAJCRd
xLHRcOu7cFPvZOEk0x7EAbEwCPDBcLeTCNWGLFkQpFy4+o70yhvPCnEuvckyWzCanGLdskbQahuZ
RX1Mhggnahj0aDsmWJgPwkDqN9C5IzGTtAFfWrUskzu0xBzrkNYEOn5SqjYJ7UxEovIwPkO0IoqC
ntTCtSZkd1aD8dWdoBm+wRXHwBxs0fT3vKbZelnKyf0urJKunVCOYb0ri0X8DOQQdXGydsHbYMqG
rhwrP0GknKRZjH26Xljw0w7sQDb6bzTHKbEJhWP1BIqI6H4uxRheh8pwQUPNsN8y00f3TKrLnDsv
q5iTN8bcNbIlCwpsyrRXK2S0a2ny/GG2TZjGfauI1rMK3WRnLp7yoaZtJfnRDqLwOjNmxantjM5/
BfCNgx0sJXJ9kJF7piCWfwaAOXNYyCR75DITZsMi27d3Zs2RYGYtrDmJEobHqe+tT9z88k9Y9aRp
YlTuD6T/VP86abW/zUhWGiKkhEE8nWxRNEBmU/vRI64SwJArLZSY8PVohuXClCIe7BEZemIPrHUT
ZySotWV6ezeR3SZjXmogUGO3oubbBDy8yzZdF0/HnQu0Z2sbq9y3DPKcuO5yx31ii17q3Uxy020F
P6lkt66QvRGrWnV3pWgg5G8zEWD4wgPTEHTI9JIuyknGd79sKcVEQYoUju8I0ag98VLsmhBN+hb4
AUbxAZPvP1dO4VtJWUsY85x1v3AlUYvI2Sz62plW9h8OG79doCrtMTK0WJyAbB8/SPCAz+QjZXwQ
XYZonWhmFDuQtT5qop+iGOcF4Iic095jUzWNZ68OZ7EtpcOCpCS2+XFxGXYfh2Kcx5MZ8vAZogFz
A5epRcSPrgkYzvnMiVeCprMhj4Iuv4kSIhMxhGbhMey9ACmPxHR5IhkcLTIMMkmyH4mR7w49hPWL
xDgBy2WUus6eSdMnZwqQVDO3+0Tog+DH83BV7pg8ZSzZ08pthg+vTaL1RLemJ8iibQRJPUxWcVR8
0sy/Cf8TN2iSVz0TvLE8LDqgTcnwm52wuKX1viMgs71n1RVeAO96PHQ+nh2ICy2Y6ZWYmupSQ2az
D4n6P459DkPApC3s+5FIrF20Jq465C5Uj29E+vLBzBSFW5sEDB1LBbiL6muBtREjAMnIJplNF1Rq
0wEcKA/YBCd8kJ5lSy4v166IHXDWp0k6AdPf0gxPNfg2Jsajh4Xr3RPEAPzUECr8SwRWFpZYFKTa
7h7DzEVSveVvaxaL67q0GV0w83RYhnIhGhBIYUXS8QpmgAc7n5jt24hrXiAqmHZvZhM+UVi67W5c
5+bSDZWYtp7tYl1vVwqST9qiLD2wNZgYhZdyOEcO0LwtxYYT7arRH96aRdMedJkwQIeW3Du2ATPn
nVTS/4tHWHM4aq6PTdc08qOYZHgBPVl8hi2ZFhsSWTTxeMrvf1ol6Kj7lnQFkm9RzGw8FmR0OPbo
PaLlTAjHC9oh3I1qaFo8j215chDZ6OPStrN7YDxDUBAlJIvbuURofSCgof1aiey0PoVYiFa3gOJV
9DPJdCSsdH6M8PgisLD6sv2xLFS6cQT1gBrWb5ESkrlnMfrIVO18Q7Fdy9NIfsB1gK8yb2SyjP8B
tSj87eo6uGVXH0P3kdgJ4++YnrX1eTLrzbkAfwnVKqFvEes9fOxo3bzhT2Cn3m/W9Ti9Q2usVtx1
pD1nU4NVApNqlZ2yxraeMLcrPGkhkos74hgScaE+T1BCL7I33qElMys9kclbbeFLIteIAR8l9TGK
4JFcjLNAoQFHgJDNZaAd09HU2YXN7fKU5DykR9ycC3eznxHwqTyuUCR9YHT2VPbI49bA9N4LrjhS
OutUZ84O9xEuAoSqxkDGcAleAqxG55IPzM8BoDs6y3fBWPmEZYApWuZbC4G9BEqJWj+jSRvvZIlq
yP+UZYlD0aqVJGsF+j5avg3140plz58Ds7dnw1oqe1vg53B2pEIRt+e3Lg1tTTu3woHAHUhQFP/j
Lb4qFPvwIcYd1X70TyMjHVEf9yyCWpd2YePR9jPHUVX6kToNI80HnzVM8kI8HDZLGI0Rvk1eEoQw
l6UaOucfVcha7CcuqH8t0Tdf3Uhm9ikKe2BWhgXNirBBsjXhCWyiM+4KdSaEIE3OXT/YL2Pk17yW
bCvsfYWdypyJipj/I4RZ/GmYAlW3F6YKd3hvfJagY9itWyUAcqMltIZ7aG3GepMTTqhkyZkyMG8s
HRrlNEeyxXSs1K81fBlxTVJm2X+7knSAw4Ikkc8UipX7yQOI9yIeAD0lx4wvX/4qfxT2aclR8zHf
6marOgaBI0q8q9L9jya6R78/8xWdk9knOHZr2e6IPtJlCvfX8goK8JB3j2yEZFDiBAALP7GFlDc5
2gsP5TnB7IqjQyIe5USSwOcTT7hdQHArauvYTxjl6q2cgcVCTgFzwibOsTyuMe1wCYkks/xrB5LZ
unDnZesujWCt76Bu+P6zbffsnXG7TPleTPzE96ijEWeZwVMn37J857QGXsVMzvVxak2Auhx6Gcvr
92kfVPc8pwmBZhNTeqDHJfyZYKz9XQ4cy+UjZZk8n0WGCI8ZsRcGbzUWBzhxlQocFsSt/hR5J396
tDPR64A5EQ4+C8JzZAZNuK5fBM+c8xaBZoth1AqaoLmbOpfczX6tkeoDsImOA0sqYuzt0blosMHz
gRKTZruzwpDpIraWeuuFs+vtkRgE1YdTsPo4ZYaS/DXKIJhs9Jhm/pVkCUTQEKX9HHVBUfvZCyNZ
j+a9ZFDgH8YeaDej3frGpYg88KyQ0gN2N9s1tehZN0FPiOkLAiu3vl/BVOV7JmnJb9PCKMWyiBxt
X49EYsa1bVhI0SIR2zcH3fxprdP8mQXGt46d1wXulZkaVj6klOVWwSj52+jORc7oFw4418G2rU2N
tdugLfQZNK1oFcrNMgks84XWs9nV5NxExFi5XXN02zUKdyA6yWcBzdVhDJ+IQjqnugxfSavt7hmo
sTCJbmr8LQD1oSILCKU1907nfAUFqe0biugFUGjiIWBcsR+QTOYKMndCkXjflBScM0NDfXaQC2OM
TYLMAcFtRabRoY5csuZxfcI/laNnHlFkh9VbwDDvliOs5YVfa3E4LxGRbMskArvpOIB7o6pbqq8I
9/oCdqDLJ+vZHxrEL7mGvIL1FxXHOxRfH74gdh50+AbRgL9TuhjyS0KwM9Jcy83Ky9IZt/lafcL7
fvihVPLTebIP7J9mYKN6xKKeRvvWGZz7MaSrwQeepVY8lZAuztxCK0hKCkP+TttvrOcCgBVDm7Xr
1/HFtKIt0YRrMARnDbTM32uPwdiZfYVefjJZTp83vCn8GbNOTCOTRGxhN2Qugxy7TrMT1urAAgvc
BWhDx3QSF0sJP4xnIgi7O7+aiFeMGMwxVs7dtDEkoHGiwrYAR5fFdqnC+9suBi1TkdfgJjWUrw1y
3+BSyCQlSBzMDWJ4IsTplJFIQX299TTttAbFYQ7rwt0RgcMr5Q+QX8Aptv70wvQ5BDi0RJz4ME0s
E88pSjYUsJHL3daOafIHX8sUPXWK+/iunFefz8fnz0YPha+X4ZVAPFU8+ah2bpodbSfUEoTlYGlm
xXlqgGHB5wPXh+G+WHIfzBVO5X0wR5ImApJ9h9gvT5JD62cQ+zf2zOeEsSIHrbpu69lRkpTwwG0+
aH/nJ+E7jQ2dNsedwNjMPwvWSxatveUilw9K+UIE90pgl6mgeezwM9Y87By22Gzyrj1ov++DNzfK
6TVZUa57vNl4H3pAQCNicPY37KQMu/08kMEbhy4acezEPm+ZCjSZiOC3vocpkH8zGHOojThAgZNG
DJEQXwjxkTGOJZcSHSH55KLzvue8JLqaAoV4eHpP0iaTjjQegCdcoo9og4jzcuzGeegX3yNWDQY5
VWQ7BJxumz4B64MXXQGBkGWUi92C2OmWfOJ74rBCbX1l/cx2pUFpXR58Bh2Iw9L/5yJD8sMropUU
Z3eWUQGT3ieiWdXUN6wNR2JKRzW732hTQJiwR8N4uIRM68Gv9l51iWrl7R1GF2S79JU/bykoJect
gXTozf1iZhWnNfIvTqUOWjueCUbSXNpJDGoj/ZePoid1sZ3gTUer81fnRPGlVZL/0hnBukCZ+Bek
LAEPNsbxk1MzQNuQQl5Yv5zOCPyTgYdwR+lI/mdl2QFCswok4V3bukDqXEf3zTGf0coijYNefp/R
hH/XTLCKbaCC4lV07sOs56h6UMUs74JAl3O8KM8hKGYJYDtGiyWcY+/PLvwPloRMymFB5BwRKDhf
6N5Hf8/Gdc2hrGuKn6paCurTeqDqAv23mgZPZk1XCboIWSBc+6Z8Cjo55Vct1/KPvbauvatrDA+a
38yiGYrp6tffckFZeKhXp5tjNKvkb6eaTvFsMxAc4iawi25jlX6LEKKpxYeaSvPR233Q7+vQ2NFO
FbblXNo0Sj55Jqb+ANzUSz+mCkp3HFgDY/MgWPxrvdBpbENUgGRFz11K1lOfyIV7N5GvUWhIqOui
cZ3eVW/gcprIE3ctMSf1FnoJ8aCMw5x529pu9t4sAj+WU8LOwIDE1jHazhEqvFjMw1BfcZy01LlN
g5ZnsRdxEYtHYnWHHRViRphqgQauqKkIXwV2QPE8YczKL6Skdc03w/QRWLTKMFAtPIlzUj3TD6ef
MPkYuWHQYtKlgyR1Yy8VFgbFtEYDXG8HwgeQ3rU+cLlYZa013q1NoLt4oRvKXyavVxxic+BF2wjh
Ge7CieEfrDOcKjPiY9UnlcuhrgWGucHS/Iw35QlWFcau8KF4wCd7SA9NO2CJ7aq6iwCpA2zqWG70
acFErehw9fSdYWTZ5L5G/mus0EY0jjePVqMaHLsVh4xUE7NesSJnrGl7Cw++epRd3tt7+rGufV8a
sRLf5TjdGO3LPBkwl/sZxuXBx/j8XHeu5oMFNweJAumxxoLJijtazmpF3Lifycypr33Y+P5dkY+c
jxc7dVviVdBvhxOMO845FxhC5+kDy3qtf9lOzd5nwt60eFdZjcKZHBQACrE9kGy7LVS3NneCET4a
s5q5LuywMBlhSPUBlvmJwXp1sBv++EtW4YKCu8YCA/lupz3rXGim14dV1Fn+2FcoODeMAXr+o9qY
DLJdSogASvhJ3Y32XM1fRdpKUtisxSW8QVRNHHXucCGQxl1fBPA559xNFcQoy16m4KRpj+dNTmFK
higpFUweGn+hCHZ72EwHw1LhD12RwTFQBjbSM0pL9FVc0g1ooBSWEP0VSNGzYtGq40Q7cqVrhrO9
tcF+gkfwhWm2Y4uyeBtJS1fPoiD4T216nwTdq1q4uBCBjVCcriwlfP1cSGdorggOluHdM/TETDzL
NN161oyX0EGeC9DEb8c/o+es2T1WennX2Fq9Iv4W9dHpJcgwH4uIYIzQkmmzONSHVSOZELV2I9gP
5f14V8waOHJlkhkFSj/dMGEt9KivpkAzizmoDH9L3i+zgzbqV0S0UIhuxgy6GAJVEYFF54txg4PT
R2i9c/i8/nGJ1oElHLViFaPjIhEVfjMepSiPyFzkHqRoYytjuuvcSpr3pocwTd7ujKKwJIQlOpWj
q8NPm2HuR4seGCUM0pxrVhX5em9Nk6i/4Y6o/JEYBE4C9v5mRSSuqih40XRv/RYAg/lpB4tCvvWo
TI6o5JNPFMPdCYQZWnzUcoKXnibrbqp7tI3jrVAj25E51CtriD64QNnFbSCQZNqx6Wd7PmrUBnLX
1/boP2Y8vNjEKrAf95Ym6GE7c+39hgqR/UH6ns7wRTJy3Cg79Iut3XRVdOaJ7h89sH+30AbTfbEv
qdTW8+kQwIsMy3nm+xax8Rg33/WoDdByAKQdL6rr0lUfPb3a9d/VCxfrzN8Q1C+53c+PxL/O4s6S
wvugMnTrigjnuYDBCbIBxUncFUNof8y1Oy/lge+iTFlPYyr0mDeSc/rdZY5OCLMJivecBStZayUv
H2a+G1X9hTVmlLEUj5rxLSnSVOG7lwprJXy8yt57VGjVlaV0knzz8q4OhFzW/Cga+iwVW/rOm5l/
rA2ZybieVFDDBpBF8TOWUDxvZyV9UeFJeQOglF4gtzKsGPfpKhlQVuo8d/sXwz9Wp9LjFOYMZR7t
vrbrOJ+zqIDL0HO3kHlTtPiWOx+QPORg7/aolYX/Q3PmDh81dtMzT5hBWz+F+LVk59MeEqvugv5N
IRP/4s7y3GMQFgTVZ+Duu4+KfUpH7BTfOg7/xUZ+1sMd3Eu04x8emfH3CBzICwSANZg9cWNyRHqR
dDMDkqAeGVyF7jvcSJ/ctmqynDeU+257MMiR7FN5wwJRTpFp9Ox7uHy0GafqWEFEz3aFZ3e4QZHM
XUzWpRHRSngvdo6NH5DSxUpOoptxHg1rUf7ykqtvg/cdxKwvnE+2SoTTLaASo0PmS5Kb2a11n02Q
2OTYTkP6vva1foQ9xTy7xQOB6I10aXwfrTs1v1RlkflXWg73S+eRjblNtcrnM5aT+rmJdPhfBpPE
EMwuTYhENgSXVWRjU8YIxuf1PZhdeRoISXNiy6Hzi0fmtB2LHa6iA2vWBIFwo0Gn5I3nvrShWko8
WGCqlF3dKqbOrh3WGbdcdZToxcwQkazRUzhOiG3qbqrrfT7OvtoaKjPyIMG0EyuM/JjQ37ljmZxF
aYtwRuVMNGFWInGkNrMVsSVa7jVZ5dau9DzvKktLowRZneKB64X9/BRJCWBeBR7r/Hb2+yDOLU6n
PdEqc3hI5uAGDIe4XYwfSXlDEFUqTBVqHoE9c0jN8FPaOSy2EKoQNmAiEiZcCQPTVOnUrw1yHd5z
Cjl3Y7CvgJLFNC2HZ6MjRAIbFPirvE4YjP9bc/jhsTKuVcb1woQHTAIBOTWot/TFBuGOKk9Eyzv7
PipowIAWlEhg7UBLc7tF2BsY699Q9PnFrduoPLdr2mVHy0+ba1OSno0VsJ8muZnz1SHA22XWs52w
mX3N+ObSc+6D6XunciguWqimuBlro/ZqiJMQfxZPkkeFezeBw2NJ9cljA6w7xbrQx0yVPZhHfpG+
OzaWm0NfS/SXJ2jf9fw14RhA1Dp7UXXQzNOewQaGfyfEfajzp9p2v0wy6vlK9g95nqhmoTgD6G8J
BRux5m/CTHbsH+3mD96L8EpeLrIGB+/HS2AkIcQoKVzxEFqMwvqTvYqVrSdUFn3f2N5ImIxQtf3o
rXPuHDxuowiBuOWWqtvrqaxMjzSdKAUNUQxZIRV844ViuURUfgGcMjtwpw2Y6NKiWWGxzxKxF+Ff
vFKhyw9BCPQRlc4UkHmMYHdT5wPjB1yOBkaOGBZM1Lk9QLdvFh+0lEu3hA+vxgND5TnfRR3x3HvX
iPAMbiL5nQI4m1td2U73SR05FQTbc1b8SMgZ77BNNFkhafMvUJM5NO7svGPUCP5l3MjkX9h0BDjH
yesi7fw+QnFgGNAAyMOuAkWB/npajrMoYPh1pIK8o9Tm0Mdmx23cJ4L9SNBLpjSZ8b3kAjt4/Uar
sv5g1nS+YR3zy8iQZQ9zPYx2+wBh0S1fByteTsLLelw1JUOMywRDU0Qp+ElOtL3yyUfRfCSeQ9/8
gzTnD0yTC/8RTVUjEL9QcfVXL5f+egfC0Fq2eAgDXObkqgAEtG8wLtXQJfFuB9ACFWqr+rfvfDOc
OqhNEA8Cp6guCZArC0ozWSnPnuBPFZsErSYjYhT4HJ8dctsrVNcSs+Gkgue1G4neQLyfE2Otcbvx
NhCLnHOFvjmdsP5ij7edYwC0TDzN2Zhwe6MxIEkFt1q7VU5dF/c3zfsbbwkhM0NRLTFsnEKyoF3K
o7T7Eo51mZDZ9QeHC5LQMZHuUZOVwtq0cOc7PyoG91SQzAmojZofxD1GJCJX8ohlfvtuVUVNI5bT
NRNoi01+50w1CTyunuQIjC0z3fespAq2Tm+P64F1brmcQ+ZabOTBMDd/URdHfBAF73f7VfvQBQ+4
DRyzvyUGLe9eaU1jXJQ3ICjICyJGWHb1SfTsFLznVK6uj5MM0z/kJcLVYlV2RNZuChQsG9FaffSQ
ppRTZz+qhx46L0r0ZH+7ziHEVMRrSXe8aV4dW742LNEydqPL0MQOaesyXknpnF4qKvlsD1xLPLcp
PM6NuH3LjDvrMT9g+ikjRhwtJ2qVjgZ9kanFnRBhfSR7kgALWqS1P0LzQT5QUNp/FUuAxSHipD1O
aF/5fRGlPUKp8ZNfgGQ5jprU7yl5EkU+IEun5cpWgziLJPMsgJiTB74r5Mh9M3JBiqddmy3q7DsK
fONoLTshnd55zJZp5bbB349ECFX165jJBX/imvfXSXA9R7Iz0T5zbSZTrGmbFf1v5RJ6ixJEPdNP
KKy9uIv+hXXv9BeCBwwBBnOu73jv6wC1ruhekWuQ/o3Kg/5FWaVJoBQuOtvp1vMeCraHK1BNbKS5
6tfflvc9pbvSwI4Z1ns2Xk7Wf+BRAN0msBTww5JfEBxx4rAZhy4DiK+n/UOI5USyODicOs1poAub
dgr8cqP3rFRyueN7tbHAZyZk41RpZ931zHeiYata9i/+Aa3HyPkocjiV9rMsC7q8XnmWdRhbZ1EH
Tw58CjJnw8CjmKIaKaxFvGnXMxXNloU+oRPMnLYiz5Pg37xWXUI0FFEeyM96aHoNcGyUV2YeeMWY
rFbPyBmX5b7oMF3xLMO2bfXUcZkSn3BlRaoZiGpOtwPYBO+H1QdD6Zm+ejz0DRz6E0JKdFd5CWch
9vBvvN7sYRn3s9Vjnmim4VpYFLivmlHzUVmzHJkNpyNV41hJJIAkH6T4h1A5jGdjcWFsscZwdBLC
1qRnnxBcCPZDmD4wawcMZHDvmF0Quuv8NhUjQSqUDRnMupSUys+wFNU1SqEbEMuMnwYbNwLx0XFj
hqUc54nVh78uMhMweT3K3u3AvJwRQ5PppzUdiD1h8hCeieMgk7Erk/Ril1YYvfdC62NFMEi58cMJ
wQTxYAsas4jsKPpBo1ZXNAdAntLcsZPNgmeISGB9mdKH97UtSK9qcaz9W3O67i2ySuPG4mZeOPp1
NgM68iK6cAtBq0Ft5bjHLltAu2qPCAIKoCYM99Qv2jx0RCXtKhr0YJeC53DuhjBS/U6RbuJuJg2k
YF8WkoprImStOM2w0v716YzuDpMi9E3CAv9TK6Fyx8wPYH3DcSFm5chKKl9P/WSgFOYFBTtvsku6
OuwslR5G9jkseoOeK/q+Q2USOHwbQzcdy3IYvodiHj10ToQ+36K+gTxwbys95N0djto+nI4+EX3D
uRSyslH3cJ1+2n2HJ6E2kIgQavU1X42RM/vOHidjjPwdqqOijfnpg66c0CEs/TIh1wT68pWIqj3A
GKvFu4tEvHyG6pGo+xk6FhGtsPvBDgJi9G/BqXmC+U6ykGa2uMJfQMWGk3jTM2grXvw6QJMQEK4d
ss7PqIgLanfcS2U6+Pc4KQgHYgNwI7esJA4t8f84O48lyZHsiv7K2KwJozvgDjhoJBehI7UWtYFl
ZlVCa42v5wFX3c22otlsZtHdU6iIABxP3HtuabdsGdJ0aFc3S54SdBenDBTrxYas0QaFda5jHlZm
QRmzc+LtOvJv0O5y/LMvz2YWtsFeZaagjeKuVEFysCOiL6G29DCIH9JcSH/Fsljt9OAj3Ed8Uesq
7zYpwZZzeKDByFS9W+bS/6GtLI12tbSW9rkizi3dZeiUbzCiTY+xFSTjBhcsg56JLt5sW3DG1wUD
yYe8oVBmY9mOF45x0G5q7PwPoRXGdDMjSe0HojSTs4eUej5W4GvVu0W3nhDcgiYo2Q5WEsL8W+IM
WGU7tMv7okbkuVse7gy6rrDHCk0tcLLPLu7zNRTLH936xmG8xfuQASjKdqPTLGCJitB07jZ5UKFy
EV4MpE1FjIhveg/RyaUBLceeMA9QTe5412l1IKjbMkRckFFe3nAABgqpZ6jZSmKvh7aFbhw0ylEx
ZDP6BK4KROiO/q3s7Y3NGhKcO+q2OPsyDto0TkvOZdT5BHBBVUvJc0SoSB0QWVdWPdnzdV+EuvrJ
MHBiehNI4WJpL+1YHgugSGj3Mmzu2ObBQS+m2yPKT8OPUhrf3qspmsJLGwBLT9ylnKJgeZt4Xf2M
0MhNlFGtyO5JfMGlsKvQjUwUu20mb5LYXx1VNL8vTY5774FtpKPeKqezQHvYapDxVSmWRu+nCcjL
HhFx2v9S9BAqYNUaQcxoBl6++oZtrs5ROJYBcFsqHSe6NWSkS3ROcdJgwcvmobnB4zmke87BrLgF
G6VQGMK9C69ijaDjrpE02J/B1EKD2stWTQErZcSeEQ56ljTul6acsFdBcJC9ObzZcH70TLEufAGI
+W3GsIcwPm8rEbN3K9kVjSOrvWpnY+X29xT5EHH4E2EQf/hTv7jhk8L0wFKRFUvsHUsWzsNnq4xs
8OtGlXUYy8aVR1N31MwLrMAIPpFH8MauRSfmk4hlglFgpc4psba2RbAK2+/IK6/QhvshiWvxoli4
oHUZwnMrGy2gedXuOH+WhAl7x0G5rEjB9OJXfk8T6mbkmHYU7gZVVjOSy9HPr6a0tkvC0yM66CGA
DPIpRw3dZmQU1SGH4CUQ3EIC4e2Ak0+yyvIjYZ2Y/cppFwEe9w7eUIF6gdZsKvu4JEsz3QCm9RQT
N7g5yIDE5D9PjDyyfZv7s3fscd60hwrFdjJtc93lxN7DvxGPBAoRt8lwym7Owqla0oZjlWaceRh9
HLAmZTAweIY/aXnEh0/0ZlgsFjuGLohECKW+T30DIhdKwwHUYF2kpxz0gyqxZXAYEqk2eJKnljyh
RGxmNubVe9p1nfvk1shnCWFqXLKKRo8ozG2ZjJHTYjCno2V/zCTMr3ZeguGEf8i24rPo57TY4sFr
x80UBkK9pyZqkuiS58ZzMEunqPVxDhScqF/cazkd9kL8zHUomgCUmctKfWOS2oWM2SgyHNiGTVCf
gBhhOKBhrvgsDe/tt4nRh3PFuiIVv9wCuT363MkCaYyCWhkCJlKGoZCMSTR3BVp6UI6eOjlV2Dvo
Dmc2Che5y6D1NCoTrxZI4XCoEx9CDhaOGoR5HSP/rUbf8SOjjBt+Inpg6keskW16ElJq0CkKbEvL
G28crYeOYAyaKjVyzytZu66LKZy1+rUHjlzdGQesTg9nF8oT9tAy6h96qq/av2CY3UKP22IFjWHy
FHiAs/jGAyM0JjcAC8vRHErIa3W9xwxs52AXC+EJswWlj3l6Jg9hRNJukmU4pEXiZe8BZcBwabjx
uuNYNORV5KEfj2zRi9Y/DZPsxmMlJKl8VqtgGDG1wP06ynkmcWklj56Z9ncD2uAIcWfT5jbMsNEY
UtVDEGD7vHenc0ZrhUSULynf5YjY2CMjVmBelmTxA/LZmjG/HlLSjmq6hu2MOaLaFQUl/84a/Y7K
iPEFzVpUkFiHnNretM7cRSfmNXo+eSz+xI6NlkBPkUT+SRC0/Mkhz4wxT1x1VTodwbZoLV7rTNj9
XuRpMeIVb7F0KRwkjJR0gIgACwJj0WqKhjOxUcGvtnSIWK50YNpfaEa0/qCzkRU/CbK4rYu2RZ8I
XK7HeyR1ROH0kwNyoUza3Dsw1oOLnNattS2JW2Pb5wzWwC6PA6ndVRj9RtwnRCp/pmYsLxGMJFD2
0oUmSlK0Uw9lesL5Edo43AyYUlzkdRpftm1T+peQGIYSi3OGuC0kyN7es5miUvPCkBgTL4m5sTyr
TJB0lpNeOBPBOaLvNdGb1ZXxcsrhOLbc27IILjkE0E51g+m+IpaOTyITExtfbGjI52VJOVwo1B+M
pigTmInTr21Makq9mfDQQZqYXZ4BCwwqkUu+6/+QkAP03exQh+wpblz0J/Qn0QWJM95wi348ic+t
rztx6U3ZrPekRUTP7aCMQRJMC3gN07x+SQyKyw+3CBnKFRrG1g75ixMeqlRaP0Kjs18dNvOCX0O2
z721zPisyAHMtyPyr08IMvj+yeZlg1AFaybn4Ir6AZ9ybp8X0ty+stCtSvhOUMcR+VVLTIpgONps
+ZLxsoXI+asbEIZBKPX95Z4srei2BAM1H4M81/WWBe8aaFMKr9x7JDwTPNN4xQnpcaR2sir9mhEo
ysf7zmbVdOgaoqpul47B/iPLKpI5+H6iktOWyKQN+wJ9pEMCoRe16QtcBedbl3FyQmcN+h43V/yk
6j6sLxLXgYdB9g6sdNdY4mYOB+zAxI3mD4NQQ3nI3VkaUpd8Rbwe+Nt6o9y4fayLKWU2zWF0SFA8
F0cTl+GtUWy2T4PDsIsonszHqzoQH7m32tqFKKWiQGwcj/nzbVTkowt+vFc4HtrOMI8JE2vryhhf
gmDG6p0ZsUxnz5KomfrRU3QJRYjjh1zo+gZWLxE8luthQ5VohwiuxS9DNIXvWseiCUjKSBEKpAyf
FSInnIasoQkbte5KM0EqBHaTOBuUaiFSTexP62mN0+1QuzzGH0GIu23nBZZ+QHYEyL4vxvC+zkXy
U1mJuCqYkjOH+19yl+VrtPzpsqwHIoZ8lIr53MFl7xImaSB6iysNuwLRWNcKVpi4v31ykWCcpSvJ
sLsEQOChQWsX3jZumo9fUlICe6QbgN7wyvg8EE+wjpmwBKIPHBR5XdaSdzvhVvV8ieA9rK5QrOGT
mJLonaJvdgn2qsKnHgOIvhh1RAoWdof0tbC66jMhUP5nAnpTXqzpzk9Wgw5zy5KxuKj5SPEuwl/O
tEaSwfFUytZ/CTlHH/SUVhnyLw5fgTC/EU85mN3qTELPcGDtx7dsAo9wQqfS49ZDkd5S2wCTnQBC
B59MrRzUHKDLsqPQiWOfRG3ir0WI5adht0QKY78kRx+qLVY9KxPmRKU3s6X0+fSkVosQ/yqPjk+P
K0Zvl6P9IO4r1O1VB11QsRznTmFsUmpwniplZEYq03Ix9oMHlAv1/TVKqy488ws6gJwlguhdIXTK
nqPyaegmKw0Ad3dZKy87jI3xpncmzFa8eYubuYnHAc/CKEEV2bLYOQvInatlaeqX3qT9G+ZHGDu+
ZdJ074WUkdu+k2uDGIfVj5pZECCUmBnbe2EN7c9mEbjx/W4kIAmtSOKay8wu3OETOx7TWYDE7mc4
zjyUva3qacNuT/wiCnX+xaK16K/qJUCjuXGLIPySKHhS4HVL65xMTPr3poTCw2mKRN4+oC03xXVf
G10cWro6Z+t4tW4eVR6wByfqzj84TdST+0G86/rQNt3TGIJm2bNFXfmCaCgITaJsJ1UNKAzNblJE
DjYkdG7bsVO4KMIost9dtsH6qiUhbHoqsFRDunGinChfNEs4oK0B1o8TWPJsej8j4iVtqIrdLtDF
JaoyckOhUJRfibUwjI6p6x9NqdI37GXhZwAcb9wXM+9uxBw+jWk3eNjdY9XcBhVF4jaMBkjqZdeE
7+C28STBcnLZzJVBzSwoZIe38RirBQhtln6nPYd8LMKrsnybKqz/hN57a1ChstQD2h/2jW5MOPNE
ZLe5y6Xr/IQiMAA/V43zkUXISU54MGiInRKtDwFgs7d3iTgqbh28JCnv71ikN1Lg3rsZ40avaFSg
CDirDJbzXabNcobEPsEtzCc4iiL3K2cXTxITTDWmrdrZbd3Dy0Re2J3qoZygnYHYkEfpIxDkb5UT
aNTBJ9lFeI3FBsuH6e/Hho5nYxr8qxdlq5NT0dMkXM51VAMNbxgAbBb6H72PrD6hVSjq+UxHoVAI
E+/qWjejwpvhnURAz7PHdeoMr0xFI3GbV6wRvvHaYN7e914FgfQwoLCOw2t2fwRLH9kzOG23TzyM
prQf9qATvuc0fLQmoWMITX7QN1dFr51nDnHP2+soStrt7GXhe4uNov25zJiu1Z5Rbie37oihmxBv
5eQfdZS5l32HpwDPCUqCnGAohMe7dFZ9fY0Ob24P/TiX6AlRxFjTTlOJBdzttoU1sg6Y3D2w4sUm
oQHo1pt0zmwfcINnN68u8NfyiDW3Km9m7KIWXsoACPQWLlcR3ZEGFtsMvhdmNohuZhTF7E1BPWA6
JyUHFJmbbVNLLePlyMEYnxYOaGReRAmGGJPRGJ2Rj3T0ksob1vAB1+fQwAeXbRctpudo8RuFBbjN
mwOqIpnvJYLEBx3iPNt5OZlCTFOs7DkhNcC+DiqX4pV5BGpTBvuNemYo1//yeYCplY0eiAmcXF7L
GIJcwTKQMNstd816/HtlnR/dSg/eqZJMlllqwbU5sduxw59EfqGFhGGo3ENZRai/PVy/0YlUndlh
b64aUVzqqO/6n7zg7fgaUgTfV4KLbyXrlOrRXuv1B4QQYfAIempdKM6LgliQzdzWh9VGHh3GBf4X
77jQ2CelQzSXVLH9qzdHc3wMQ4TLm7qdcJrRkKNjp5UXzFUiSfPiUjKCq3Ezk28TQ827LRAoyQdN
T89qISdePbmNDK5V3gBwpdIF3DNFEShIiA7GaAOtqJrvqHpssgIMqKhriI/6Vwu1Y75iimHap0EK
guAYidfohzzLO+cp5KT7Mab0fauwUbgnJ2Q2hIKqGPGjR8uwmUNt9a9RpE15UY7oabcMVivBxKhu
/FunnFqxZ04peDcQWVl+25KN4AH1mgZ8GhURE1AHuOcjovchOw/RyMSMcYyP8ilE2anuHfSn7z0m
Mee6Icm4O8iAAgOwgo0HaE75uQ4Dae4rQqKZxnqL4y8iVbtp0Jx8MSDBDE5ygLpCCzhJAPLEG6BK
tYIqeqpyM39QV8zDfe0T6kxs0Sj1EQGcjY/IqpTJNwjQi+o6pG1OLklw8JKbqmT3s/OhGrKxxgBS
MNtBX+7g4sQbCJTfdkCuMv82wJmQY1W1T3wAFrb2qkT40jX3U66D5KlPhxjRPz8Lh9acsIvnNeMH
1l3sSq9pnug0RuJIQxnmLKCspSOcolZB575WuFYmyBY9Rnb+jXH81874c/sz8WmjT7ijen1iUCfj
V1550rpjYD4GDypM6vZEGUPa4Dh5DkZyR/JKyXWrirsJaXa0X1c+8iQ0Rri9GyPcoqdmm82qSZBL
Eig86EGuKU4pc1qiZ8FfWA2aI3VgND1SYdsEHJmLKsSFs3d13OZfUAqAXUyRF7/VagzPjVVZzEhc
adsEfATDs+0y6EAzV4/TWQ4JRjEVju5XkLRLu22YS5NIlFq8RD1/sG9cbIcBAe3cq7v1DeauQ1f3
1bfhDTHvBh7F/q+EVYNKCCJn0crmtAyiXxFWNS4r4aP2ZGMzpxWkAQOftCnMchF4+JsYeU2AJOvB
iBpq4EhGT8tYKNymHfqUJjPTD6uIs/s58qMIN1WkEWyixAbnDCjvdap4P+KTbMJnEQGCYTg/WtcW
zgfsSy0P1BY9HtU8mjU1rLG88Qty6+47HivESBYKfBbKVaz5v4DNYJ5uxXDMKQB/4sbGl6wREwes
kDEA7nTQ449E/Y0yuRgX85q6aVLuatT2b8j62e3F7jSSPYv58B1JjU2IEPkqZ1cTabcfmIu/dMu6
4mntfL5puEmvAR0y18zS0vSvsEazj2Wx25WzNgbWNvJ65x5+0Pgw2kH3To5l8W23Kv0MyKC9sO2x
h+xYocvfTLzM8b6hLPpgNorwqpnrpto3wBmsvZ9nyZvfF3DxJPLn9xjz2qOFND5C3Yz6ZDfiY7zJ
I0K0Nn5TIr+C7NZ8tSnVygabb/mMocJ+9oVjf6dx/L8JTn3vbReTN4ize7cW4DBlSlwg4mOWd2Eh
d9xqnIsTytN0xxI5vzQIM8EhEX1cbxAwAloeYZgWHHo1psZZ1SQa4Zlkj5EEnGskpbA3yo2Lc8hW
Ceftksy4KOoI7drGtIKOgG7PyrD5qfK7UVXrbknYbH5RZ5Xx3h4LL6aAKUB5JoXtXXZoDgX2KsUi
3JQVn7Um8CamrfD87MJ1sg63EedVT4AUulUjkKggV0yC4chhkP8ah1p9WiPn7UoJz62LvnLrL48N
n4+ELy9Ig/WZx+9DCxzWvl9UfdM50jzyzgndE+l8ZDrMyGYhZBR8T5uec5XuzYq95twwAYX5N4TZ
Y1O3BFXavK9J+S3Z2e4lG5dv1fbW04gg+LTUlX0LaHlF7sBqalmZpRF6E17t29FP7PwYByHOtDnK
zGWTLf5zARqj3/bAHRA3liWukdimSEEEgufXZyF4Z6GZqc9jbuyHYeii+zqQvAtDRagWJIJwupHt
UEDrQEnubCKIZZc4/ZZPMVCdbyOH/OuNO9GFs2CV2GzVME0vo5iBZ9KMsvZkZd0gznYKRsKRn581
Wqdh2ze6u2erVj8l4VxeJwWRWRskMwzOdOu19xkoSMY0oTd9yzRBOsIizD06aZeVh06QWX6wLFLp
t8jOCbU09bT8wFNVP5pmCKlHpMBOYhs8fgfqJlLOee7LYSssyql9oeNl3I6xgXmFlk5smPGld6YM
E9qhhTBVoPk63mFsTB58GluPqjHIP3yhEIX3QQiAjluB4KyKnuzBhwHE30Pi49mzRKgv/dWmsF3C
3GLUtlTpc+PP6FRya9RXYSUL++BTOtUbr004QcOGSRJZQhysGx9k2VszTR6WZJcbgLIh4N7gjYZA
iMMBYntfxfKOgEQOKjBd8gMhJerSaBndYzt32Zvu7ewNnEvx3nUOwkq+CHXFwiF5CgoXQnRXMK4/
D3mSH7MJBuBuYq/9jgyHFinwaqT844IIiuIhoe717BIep43aPDrBfmA53mJ6Hc6qoH82AYJvoE8z
e66GpxFoU1VRDwxM6+nmPQHjmOaRkMl08b4IeG9G4Ga6ectpNx8d1yKJGQOIwQ5UO/czbqFpb+HE
+pFF0XA7Gqx71Ne2pmobcrWsQizGYIDmsmdLoPTaYCgVaCLD0B93jHvaZC8QASHkbBkEb9reX6Hs
bFsY55SefDE8wCzU3SKdN24XEUQ/pjNyF8G07+S1YI/3WYocYI96AhQ0icfpqyYSTGyWdCTwPG1a
A3FuiAiNqNuARqxWqc+XEcruDmFMNe2g4ifhe9JGzneM1MndoOFqma9nHSaMPCo/YgAOlyIe10iA
UcIspu0IDXErc/EKDVjOt05gGg4IgY20kaPTnZuQL3ELyiMHYGTX8D4TOpfyVDTJKryETAENqm5E
uLcAMg+XACxZJqoGhSfTCqlv3KX1vzu/aB/1+rdGYjdKuMNNCMV7ziXqd+x6eDAGvUpe0wZSoZ9U
9WM65d6n37Qjr1EOQdyrEEL2s7AVrCVmoVeqV8A36dAA+BhQagRIQmBE8cxWjkWNbecTgQhg5XgS
MRdC16mzIzHG5RpMwoN26tmugVwaKd/3MTEl5Qa2AjFedMcYcCXNEOlvdmvH+BVFeFFwEDE1JkLm
2xp46W0toC/sO1zIQPhgilmhckpInbNTAKIb4bcYkODpVs8dsEE4ZKzOr1gKs8cSYqC7E3IsXjMi
cxOg+2XwglIft2cQjs6x6thc8utgM5ekFa5JmpNZbdcF3Ztd5e9NlhfRJSWEujXeUiMLr5LoE2dy
+ZybnAF0FagwvwgBbzCatwQzgphdUntoBlM+BgTnUECnob5W2Jyg8kzu+B6GHe9pthyq2UXSDr39
4JJuvxF2XiHsYWa9G1l1mc2QYJFEqd82tw6tL5Z9bdWfPOrEZLhuUH5P2H5ImUVjgVJV9cmH8TFW
Oz295KEQEXgorHndvU8KEcPGpCzOKNirgQmURxjZWnYy7vAm+zWDPc9GhGXxanEmnQaKpSnOWRit
C4A2RTDY4x0mxoAFLO+jOkJu6zgTtyk/aHEzweH+CsEXkYGz1HG9jbo0fGnRk048uUV3Y8p8slhj
8LRu7LTHvpI5TUfwgR/84g5noAOAuGC8nohHjsb8MVyKptjprp1/SLwX96wcOr1lwF5DAAeTdRMs
3apdIMnu1fPm8Ux+rRJbHgKxYqoCmBoyHNIQXsm0vEm0ztfYAXFWiB6+Bl+fYPDm6aFCqE8E9Qhs
NAL9yJdBvz9PEqSXYLNK2ZJautxlvuVcS+5GIlzi3FySCY5XiZ/TLndO47A7nCeHcqwjdlJsrbGx
WWJTn+AFkos/7pvUcps9Km2+feCe3kumYqa2EeoeJh915Zxaa/1oVS7rV9c2NHD5NDDJ6FA838/5
6pWivDW7Aup+so568MXWFLUYhzJFY9bjGjg12G7IcYmH4Zmow+KR1nv4nKIkxVfUkp5jMWyotgVT
S14mBI2Lbbjk8gjCi4yv1g6dilqpSF/QrDcvLUC+hNfjamWIrZmVtQ/jG0xDQsyXM8TeN6eK8XaY
TxKsw1k3fkTAsl6XigXsxnWY4+4JkYvdU21wlh1Dqtbb1vQ0X8jDE8RfYxa/OAr7AoRO4uovotYq
HhAWRoh18M1j1AqK6T2qqLa2UcGscgfCUZ45umjpW1Qo2c5CLzCe8BKEN7i52Gs5zD6ANca8d8gr
y3WyxWzo+ljz47DbOuy6YaeH5fiZZ+x8Dlij2r0kUYA9YY3ahoFn01g71vhD9MCEOaTgqkprN2GF
FDfdlLAR94sModlsWNSeO3JHnzD0tic4goIF4YLekYUtS1Z22HbS75N+CSAycEs4OwA9zntvdeAk
G3Ipu3Nk8Lgf1ttF8/XyFO1ZZ4PioAUFYolwsCGqy/Lc+mDhe6aFIiR8BjFIFvlU1hRYmVEgI4wi
8wCVEmmw7FZbARnRL8ejkWPdbyk/eXfgU64fPCLMwkMt3elHG08rCKaxcQyzdFVIGNB7kObV9eUH
01YFzcDGh7Kx0Bs/J3BugMdIkvU2dYH6cqfSFESPEDHqkAbQNvS6uJQfXQV7eotJ375dwBChk9Ej
kVIDoi3iWTvF4W38lTbbRum4nOWUxO2hyN3s1cxzpDcV8C0UGBQM2alrK59saax8wZEILxoR5ocQ
TBuam++kTzBB2h1yrnNueS0QQ2oZpo9qVMEpZFiC430iFRsMUXa9zIOyML2FQ/HkeqSi7PBNBP5N
wvn8o4/GiG1RWRu5q4tgpIEl5feT0QAIkn5qK8ZKbPOce5AxVbPDcJncxWnjjOga+Jc7QewUzwVe
EpK4DVXOztFW9LaoHNl3GDvhXTYUTrcn9EkdB08QtTTptL+m4Jvio01TGW8ULyLB098D2WmtVH7B
fUo+ZA8CZttUVtE8gW8397no2S2Oi92Io+6RhiJcbmjv2CLEYL0BUzHlsevkA99p8Qt3uSy3mQgw
bRBIKZe9pdzIwtKFvYNjPbaYqtCpAOCjuovIwhx2vDAbShmAX29DauD3NX3nfih3MQ3mGEeixAyj
NbPa7YdT0GuFEpJku+JgKHl/OYwgw12CkJwKE1/LHX4hXri6ZHGHC6v7ZRjSNAwlbA/GEra44DgI
bPfQKnT+gmSI5V3VdmrPSAVJCDM9WrkMAMMTE7fqqmYsh8kqa4rxKYdz6G1Q5LBvQZxD1jI6ZpvB
ZOIlK8WfQNIw1/GpFTr3uIvzGRY+A9f+54K0Ktm3DSKLncy8+S3ldP9ZcBw9zpBp422h3WVvaDrB
5pehfnH6pLgULQEnO1U67NEdXf7IPQcdDWip6g7eWXS7OEbhNOiz+Zs57fRL4Gd5p5SsLgwT12RX
Qf4DZqW6fJ8BIX2J+IEfWFMhFUp7hvtxVMKzr/1CISrP11mbX/XtxBonJ40KN096wxMG6ohidxgr
SPAEPvc/qb6YovJQVkl2j2omchGpmnKwGUZwPO9kNPccIsLWg//oY0YrDl00uN7GlvOY4rdphBcM
m9ywie63i5zm7ipO7ZINM0qr9gfxAHxNXsqWmRF3GwvnHILv71nelHON9IjBMpv2YrGZeW2llbMD
jrk/13SNzomPHSmCE9vuWfCk1DL0U8VbDzHseWx7vIEs/qCKdKnvTHc2MaqYKTQnWH0X2J7N+ga4
gEssW+Jmffhiu1LkZtvzm2MBrRNNHgDoLOiWjwlR0bDzx8rrL0m089VB9XOijy45h8UXplbbAxhh
V+0ImrEq3T1kB9iJF44PsJXaP5Q9LPooky42XsaeU3cdmd5ri5PxiWJyLzHss4LYx5GJ+UImpwLE
s29T7BFqD6Fwgq4SEWe3EUz4xdo50ONj6pso1XxrucvA9+dHNN8s7yB7ckjmquOFzxuq9S4SYgWt
7SSLkjAK1E7EsOK0WhFhI/z2hEzyBY4OecHbKMKzDnPB5vjB/hO9Jj7gsU3SIEylsogLiYnW1Q4d
OrXeThFkeqPR1pcs/hGLZC3n0wYDtvWjYeT27SrVvDDNbdptAmuAgionv2XbxYF+Za1NsE9f2hIR
niYKfReXOGh2IjSZsx0Gt/leNcNEA4wqWWkojcaIj5adBPTUgUQKl1zRj03zt3FxWhOPnU/shND1
U/ngaUj3GLHECU2hrRlCVM111Vt63gAB9z+9bJwPAOCZz5O00aE96jvmaJ5ykMWNfRe/T2j0f4Tk
58X7qXAKJk+gnwkiYzOmT/w92L4bS4nlhGOKKh9uMEVZNdWQ3cNF94r/tcy1ynHFMDvUHjKgpcNy
OLlUq1vAoEGzB4REbHypCRuJh8J/Y7aOgAUvbO5euCzx0VS2KQpIv8utB+EqJjTaServyC6ceZsv
WveXJmnsR2o+tFuhT2G8WQSBovtRoXrZaA1vSQnhJGciUTCUVAUrlS3uR/RHsW1IdneU5dUX3XqL
7BJ8M9ZRjNMSA5aShIYEQeKFW3LNEpgfcjHPLt0s61SUFDaReoONEwzxJxEjdUrG+jijEJtYZFHD
2Yx9qgoHOMcDsWg0wCi8wREU5In0UWPcU9sU3UUStKG7iwd7HLZGB/KDJCuf/xrcjt4kRRl8oiVq
X31koRSpuCx+eY7dfKBzHP0trQ13dmV3MOQncLabuINpusPbpl59wfz3UDCnvkcyxoSJz5aeekT2
95CXpk9dONW17RJze4jZ4gR7EmyUv0dp5/DGdFbikdOwud4pG+fxViNtZhURuE22JWyDuRqIV19s
AHABLTBDMLMuTZKfRVYQ2Vq0hXUD6ykDCeeJ5qJIC7DLnmvqYx6T63j28dxfiq5J37yIA5noUPiC
O4AHiBCRN6Ngkp2rvE2wxPkrKg+J0Q9G12cUpzNKQI/YW/woXrvRcxjHG0bD9D5hwLZmw9fBm79l
KvrsRvb4bi9deRdofigmjAVDiMICZ0+ymANFdx7FR5LrgkV9Hz+kcp2xxrkzD7DXDfebIooO/93E
2IZuDxcBxSuOAC8ckw9RwnKVaTxgWrAgOWB8WuJXf5aeu4tQE/qHihV1taEgYFcAa1nj0pO8rOGe
jxGkCHK3sP7inyPQzRu/aP5mwpPrqbvkd6QrT2QQr10X87hNz1EE4xKEkFmhCt679tXqS15ycDT0
XgWCOGIqbmmxpnKHoUD3J2aTTb3tXanv4PhMHxgYm4+EjuWLbW7Y0/At01uGufiBDWj3Bs27eZxA
l1cbJi/wdaTj8olhQ/JF/BvWN0TyVPr7GmxpdaqFF0HWaHxggoe+YhV0ESPsJ7XKxUhg7//5j3//
7//8mv4j/FXeldnMov0fRZ/flXHRtf/1T/XPf7BXWP/p+ed//dNztBBKKx9dpcfIExEq//7r4yEu
Qv5j+W+RiKO2aVk1V07eXQ8Q8qsgGu5+fxH3zxfRNAjCV76RttK+47reny/C0NBjU+qlbySpNu+q
NObG431xXGJnBEMrSb36fz7W+if+4WP9nyuaP19xMbE28CnSt7YU8x3nH9GhVh3eN4FRW2desAyA
oomOv/+c65/6f67qOkTIOKy9pPOXqzIsGEwPP/XN97zuPtOJ++g4hWXtCSmLMZHNCAVN5ooj1Srm
7d9f/G+/ZM8BEW173AfqL78kQhZGHihY35K2ma9WS5u5p5ALrkDIBsW5apoR99Tvr/m3X7OxaaBA
3nuOt/6d/nD3yJzAYbcT2RthXrizF9YzP1njxu/DghdujuR4KEZJDs/vL/s337MUXNL1GML5xMT/
+bID4rZK13H65tbTQx4wyx5MijKIGhPVwEQX/JrKVfqEhDfzt7+/+F+emPXW4uLGwHPCGygd+eeL
z/bMarNo07fMril9S0w1F6i+s/70++v8zXcrhXKxo3g2H9T1/3wdt6HB5TJ8SIuwHcuKeJPwCmSU
Mw7dywhq8liQ/fD++6tq/tS/3MISmSnloesphfnjz1c1bLinoPCSN27ylX+KD3Qmw6BKkDqWXRVd
//5yf/tl8rhwyyrsIN761/nDDYSvgqQgq+JkaEI2rjLRr5ETsR/5/WX+5tmQwhcu4nbD8aP/esPI
pZ2AaGRvQTlhMSXYpyHYnX2dxwsOzVYd2cHh95f8u59PCm5PDAKofPX67//wyaxV0dugfHqLR2XH
D6NJqR8trjTvw7FS5Q9Th2IAJUo7fvH7S//dl0rcEw8Ih7qHWuPPlw5bkPgQuvm01cxWIIH/W8Pc
DYd/4Q7943X+coeaIV2MjDWmFER+eMrr8BGZXb0niA13QxQD+i3D+PNf+HCM12wX1rPNO+vPH05W
ZmE+7WRvnl92w22a1vZw7yKf2v0r13F8F5Ws4Xv8y5eI6c/LJ7zGbxMNHwTy9n9IO7PdupElXT8R
ASZn3q5Ro21JthftG8J27eI8z3z6/ujuPq1FESSks1EbdSGgciUzMzIy4h/k0XvOSjCXGxtlcbUM
QUPFUtFmm08IPABApiZNHEDP+jnCZcU7oqyKD+T6hBY3pK3INF9lYVrKbLXiWHcp8PmpY8Sm942U
xRdHVVZtpP/CyuRNqauVALkXkh+vj7x0+uDv/O/Iqny9ZMQwOCDg8BxUzOXPwowReST0CHguKBT/
rmoqa+sjLs1VkRX0gkDMKxyD6xHR0Aoxs6xSJ2wAErskOY912SdPMgrLKEhmNFApUkUboy7FToUt
CeDAMCAgz0YNCm3MuypNHbxdbFD+8pj/RvYwd0wMJP6sz3Dpm74ea7Y9aSdnPbw6VjNQ6++2VE86
XgUWyT2c5acWivvz/9+As+1jA9+X1TZMncSKSyYnGUF6hM6Uv4hK0X4UKSTaD+wbohdqyJRIeMrO
vqePmaWS47nnZF2snenW6fWjFeKwtx9jS0ewzQyN4n59mkunkd67xrWrCF2bnxLg6DBuyyZ26D9X
xb50cbk99vTLNz7n4g79v3HmZ0JPw0KEVhwjkOr/ovk7QK3w1afAinTrK160XXCLl7C5lbAtbtFX
w86iZ428iN+aVey0yGMJ6jWJCxaqoM149t1eCzZi29JwXH+WZZtCYSlnm8avUfEYgyABMCi7pwhu
1i2ZoYfSdRJ8XV+4pQ+qCk67bliGjBPJ9ZHnOsw9mLWkv4rW/5n4DnepCtphF1vemffxDYrgzcYi
Lh1Cwosu6/xPAY9xPaaR0DLQfS7Ajv6TuUdvKb+FWWXeYxrmUbJMi/JhfZZiipXz/AzNWtUEN6PY
iqVcDzmgkFgbksa1ZNX+LxOoQ9m2t1KbAQQBvTUVpODKUoHq6VNKVl6f9G5y+Fz/GYvragAUQ6bT
Ni19+vur5Ga061JPVCt0JA8ljh2KHc09gj6wv3lxUOVdH21xaS2SYV3QRGRtr0fTQwlnxMEPHRc4
9C085BxAP7zmZyOh5pjHhXXpAcBsRNilSKAiYjrlb5oKp/t6VA2Vtqn+O2XCvgyBYWirQ0Xtsj+s
z27pW5LIkAFbsLB0Mdu4McRyoC1t5Gi4Et03vZs3pz4aC4GlbeFuhLflwXROo6UoUzp8Pak26/Dd
sIfQQUBV+4UetXQnZ56BOqzcHNfntXQ4NNWQqSzQc7C12VC1OoDrklRWTcgWZva0mva9XwxfMB4B
wg8psdhYsaV9QgFN0xFWsGRVnh3HIsnkxIQR7DR1iWq0n/Xd76EyKOw0KnU9nATLvjxTARJbmfDS
Z+U4QObXeHrL8izDsSq34EIUJPv0CDAcDXJxHFNd7Q4WAhMbabdYHE1XqIrgNs0Onc2TG9FNB9Bm
DpDacp9Tlv+qCBNZEbNQzxIErgNBoIFkbgzdi9Y0BsKTvmF9qSAm3tOp1BFZwuuNZhrV5e+RVBi3
60svpl8wj1LkmVPZh5ISKfT1NsMCNotxXo0dKPuAwxGMuEmkcvxPBPoGzJyIAArr6lNrY5yJ4Kio
8Urh3aecfGw51n/L0jHm+WybHC6DitxsaequkwVS6qETZ/hJomEoo4WSdXLlf+Cuez3QfFVCpa+i
POMpm8jVzzFHGOagtEKI2yYD7b5xuqboM//C+HFaJjAJRYfJf/2F5UoHF2oVVCHoRGV7wLkScKfS
MGk0ITFHORB/UYDhwSe0j6r9+jedlm8+OIpF05U3PW+V6SC+Cv91XwGHhiZ5wRldghxV2xaEkVj5
U4WQ479gOKFJL+j6DuHZyj1f+w4brVC+rf+IhVNAis8ZoP4EK0fMvkCTd35Z8dsuuoIwFmK3cWPc
aLWefs8zaA0bU1743lwBQAq47SiNzN/UcYusBGU0Gw5QU76gtYnimygQNjnpMA2Cg5lWCOukXlc+
SCUgwQ/cgYpJnkGyQV+Ysvz1J1d6iItRodkXAbrfmurkhFfaBoX9NAgMdFwN9PSzjuVgunE/LYUb
RHAUzTDBDtFamx3mCZNWhPRbLkZr0N1rG0UQZrzR/pIngJtPVKq99BnWElBHy+6kCxk0VA0ZF7+j
5Npohat12/UPHkJB2J7kQ6M+Dj0cCmd9Qyz/UGuKwJx1It5sW6o0KOG2Ku7FRugpO1Olwyhb1tvh
CzIiMqoqA6040Vr07ay6H5tbF4hfd/aDoKdfn7e6e/YKriwcte3IPLMbrLOI5XAjh1vauFSEbG5g
hROsz75nCSGyc3PZunQSbFENLthDgB/GH3RbmvH9qZNCOsyK/I3D8/pahBCnJ2PrfVFblJdpvo10
KvOiE/dSm3oFgqZV52v7vBF28Hl9ORaCxHQ6dU6mqvEYnk0T54heIQuxL+DoUXNoaswvuljw6tdS
kDefq1LP/kVlIP5Z5SJ+7pE7D2/Wf8JCQkCBSOdbQ+pBSGEWkmNaoBDTXfsCpo7OMFI1cJrzTPvW
uCN0HKUNrZ/IhUf67fq4C6kPmTFKWrqqcmjmCSs23g3UQuFe4OR0IFy4d9NJuQ7JbW+MgjMaxUG6
MdelAIXAsRBcBxbdh1m6NWoRIjO5614i1JyDu7ylsxfi8mJjPwgNFzZlU9LVgruN8Jvf/lif8dKe
xtuPRoBNpVros9GRZEsF3DTpEiaSMhxg9sUd3kBWoYY3rVaXw3F9PDH9B2dXEOpBfGVDNQiI1uys
dy27B+d3l3JxBWIY/rR5O7pRJr57YS8/t0U2vIT1MLkEBAVYvl4JbywpRXUxwdmYT5Nm8lGyXHmj
oL2U+pD1UGaWhaq+vZixTcEBK1eli47Wx3evHNvHiG9DQxfVyPDQVm2CMmBtoIOYxpBbabbbX2If
2ahzEE+fa/1DLWxF2hUyvWuq0FRoZveGa1KqwuxEusQubQMehnqo/WeMAxB6VKbKA8l7r2xs/4Wt
yEtcqEjb0IaClnp9VyWmIWMH6dmXpjDVuwwPe3x2cdy2DrZRRIDjOuRizxRAPBe4aRC739fnvJDy
MV1qqVS/ZaFp02Z9lZ6IGBs9YCDmReqiBGtUO4frPLSgtNbHWfq2dC50FLLoxqvKLLwI8IIFhmL2
JQ4S0FrpIOQH02+xA6lQZMVxIGvbp/UhFyKaSkyhgsO41L9nU+tFa2c+RgoXEFzVfdipnX+uAyUC
hIf74R7IFo3tzOuIOusDL871b/8ERQGiy7Tmr76p3gCcsbvOvlRoW98luVsAxlIQSjZl0/zWCg/J
gw+MSPmdcKYKYVizXdTSNB/Q0nAvSC7bdxL+jD+g78LcoXCLBDIOrOK0PuJCEOOm4hk+9b64NGbr
WTYZUGG3ti8RwfTkoXV9HynB16jsm2/rIy3tUDJJIhdHUtH/ZjKvviaogKImg7MuQ6kFBxhQ2JlI
3TAqH1g16LEgi2W6lW+iJOqh1NoTybpoRVWfNRDmaD43RvisSsjDntJMEj/XZ7b0DTkQQDH+Nmbn
V67RiyaAs8A+mQT54BjRR9zjQoriSdHibvX+eoaqC5vPSI1xqkZdb8ve94MQp28KQEDpgHBmI/gl
v0NYRbYgwazPbWnVuNENUCBkmSQU14OFqEQjvx3YF4vNeNRp1EyQJzQwP7Bqr8dRrsdR26JX43a0
L6hIdc+xjf/eKVPhvSANNOk2WEqd/LM+tYVlmzoulq3zHQU52/WQYrBa3E5U6yIpyi/NjezLqI6X
MiqMp/WBlgqYjGSZvES5uRHmvx4pSXvkQ1AHv9gWvpZJXcqPmE555k6XyvSMKAves7oNwTeTAuui
d6D5lSqP/7P+MxbCmUZFgGxFJwk15wWbmqccFlM9+6ZGBV8NDfGtw1pyz3jJJ4EZ68a0F74vD2WK
pVRrZFiEs2CW4dEaNK4tXRDyJwEfLe8pcn2BjI4CJ2h9bgvbdMo7dZ2KKSaB8mwsOyrcJFU09yKN
KQLuuI4N2PcGU9V0faCFj6jjjScotpFwUou4Xkq0A/E8C4V00awKzC9C9iBJy0SXqhs8/tLqmwgB
fW88KxaSC0LGdNxVEAO0964HhWLkemU9ejSF8MV68VPPOgqlxyJF7xDKP+CWoviPue8FmGX3xdbG
WcrvGN8E+UFjGADybP9i/2mURe96DjQb0Z4UNpINI6GdHBBAGD4J3VNuKUsEIEBTPIiiPk5/QL5G
zRo6Os4S718DfgrNY5tEUdZmB9cAIaKkpuQ5kF0gKgpka2mspqheRCD2Q30UX9cHVJZWnVuZxJES
EOSJ6e+v7i5AdzkqViYLYEkIEFMX0Z2ER1BxM3TCN9E6xN/S+wJwVMXYPM9DzWljKHW4tWHsdJKR
/AxvPCxcUEKwRhF8QlgV7duOjlh5sg0N0SiRaB6GAiO3f3fpuUEfQ6uSxGermkhe3CxyBGA07gDD
urlmHnNgHd4DQmR1+Xt9tkvhyiB91g2yLRBdxiwWD1KGSG0Tek5Xkif7OB0+G56hhUcNyyjtaEQI
ZUEScJ1BtU6eD4jxpGcgZd6fUoOSUWUqGCh9kDFcf3QP+a+q0xrpgle7a0bgUQu7/5yIIf3at6n5
lAgzue1jw3xo8Yk6rn+EpeDFMwudR3QN2fizLV9UYO0Dm2+ACn713Q0QL8LRLq12ERXXjbGm/9bs
XQeqyiTFNKm08Yi6nigiGKgY6IN7QUSDpypKE26JFAfKTehPd49m7UHz16FHV2ijd3K3Qw1fCzcO
1UKWTbeZ6EkUVWgNzGrGqlI15VBPj0tE2rC1xenLe3FTX37mQom7QwMp/3Go9T759/1fmtxiagbx
AShrXs/eMxO4SWbtXlxU7o5GBX8Yr1uYeLKvj+f1sf5CO998ahtcFE0EUNfzAk1R6ICr4QxdYjlw
gB8Hn110Z26DPHEfZAkIKcJDYf9FZBhinSyrVtBa0yGG4dUIehuuaNnnG6WxpWe9blGxoQ1Gw/gN
UCvFRVZgWEYdwbCChwaXui9KbhtnaxAYNLpS+mLiU4GziIHCTaKr340Yv9aqlEZCARpju6D3Mnvj
nlvaDiyKQRWDniuJ7fWqNDYFjKa13EuuJOiEG8C+5ZsMT3t5h7tELnYyepBoCxEJ1pdoeWBbp0lA
Tq3NASWeaRcix436EsQWJEaz6pvPsj9Z1Xm0FPajBALsiC03HtfrAy/FeAtUnq7TdAXPMv2w1zHe
73QPnUT7okYoXFrIM+3khg2ShuIWlfluY9kXh0N5lbxwkjGaP4fkMYPsXftse7tMvhk9BdldHkrK
vjdRcrnjJg7aT+szXIozBFIyeRrLgMlmRxy1iS63w4Y1bfG13gWu4e5kFDKiTzntQXiFhZZAiYua
+FupVelJ82vrZf0nLIVVZot8MLmT4Ahef+QMWlpV9oZ9CXC+uGlJ2mokXc1/mtBvs8P6WEtZ03Rt
kLBQr9DnZaAgorJv9ExXRx/mBjIj7CQu5f6fRAZaIzAFl56MsUaa28pBnm6EmoWZUpgE/0F10uAS
mR2gSgBWKBFFv9QTMa1XcrM46139q5WKItiY6eJYFB1sAILUQuXZV02iEWkuXAucMSmD2wgtHhQv
cfo86brWFRuRYWHjTt0GMhA6cFRdp7+/OidNK/e46gSB0xZW+DTB0XaDm8SPLbw8fMWyrZ76wq79
21QFeQG35w36AzZeCBu0CJxGjVRo1mHQI4hd1mX8YHjDXzW/wfgtJ6N2BwfB9+97ucFPd30vLX3h
qSgz1S6QqH+DjMTMPMICBAyBNLXZAcJlXzvAn45WyepGZPjb15pdUsbrwWZbp24hJjW9Ejio+tl/
AvDJ8jkJRXMuB1T7SbkRn9hxlaNfovMWf6mzFuH6XQ+1DJ4HrCCq0Kpu/LKkbFT2EISHcmMPLH4O
FoPrAQCHbajXe0CNNCD+Pr8QfYgemafSt7RzotbIllMMR8Vp/esvbjlw7zKRi3akOhsOez4d0J3N
cCXE7FOs4H516pHERrUS0I//oBnN7/UhlxfBNtAGN2mkkPpfT9H1fc8DkeI5qWKDstrBVTOe8eQZ
UDVAHju7aWVkhG5rZI4e0sQ2cOaxzei/BWn6W5mcgfJWEQFMwjYr/8dqtE5sYJ6XVoGazHRhUbyj
YHj9E1Pmj/MruHUf2YcQSTANMwlMD26kEnGgjTVYHGzqA4PynFBJs++B5LSZVIYUOAJ7UO9zNUp1
fRpxW63PI5Jy/65//ilizY/A1EhQp0wUuNnsMi5afTDxOQidpEj9+KBXYBefUasbt8L0UkZIQ5I8
n7ekAEMzGwmEut5jF4jSaCGhARpR8v6FZATsNQXf5WIP+gnNCQUALUXnsL911TA/gm3N8IPUixv0
7NvT+tyXdrsOAJsbi6oRz+7rZY3rvPHVTg4d62cYlO2dnkrFJ+H6gYsQi1ZtxfPF5x51Uv1/xtNn
Ze5KqzwVlYzA0bRQtLfYfTXJqVF7OOey4d8XVFvcL9hreHvDqLEn4gUCDz7xi8z/QJQ1wKFS7gf1
xvpfz3y6S8hcEEhT0qQYdrjohocxbdV/dBqp+/d/ZUq2mkEJVSYHm+3nse7sEZpqCI1Hx32g6s0E
m8oGiB9iOAV+CaRE8kZOsJCRUEjlFlEpHk2h5Xp+PR5gisiSwEl4W6aPtttH9VkgufiITqsXnYKi
84ZzkyO6iVtLn6J9/4FJG0C2wIrStJwDg6CLNMoQEdRGA9QEZjES7FTZ57ceg9ab7F5pw7gbgy5F
DvCpwqIASvVTnf7+KmGQJKNxZY6zo2ZS+73LB0yhY5uLKWkTZ31+S0NReyGx08n5xLwJXZJGAyOs
fMdHgCy8M9D9O+JZoZ6SNGvkm/XBlspioGJ4MEA/4/n+92C9mljX5w3cK2qBiUL1gwpOxuWQqvJ4
59cx6g20Iuj5IUMkyWeaZrg+wP3NQQXqsJbDillsZA5LkYMdrUJCBpGHecn1lw7UJjUzd/AQGJTM
O28kL2oKzQyO+YDYyIEOTPJl/RtMO3YepymQcH7IdRl69qTI6xIh9bL0nESJSh2t5w5d9AFpvewh
l3RvX0hWGx/QfuiKjVixPDJtwf8e+W/J7tXHl91IxpnUYitbVqMe6enq7TPEaRsAey+Zj4mdoE9i
kwKlxw/M2TJ1Em3QUWBarr+yhs2MxHXiOQM0pifwhu6dVaH3+avlT7sWxI91Z45y8Z/3D/sX4Tml
JIppzhZXgFukBFn7YHNFfWqRH9sFBO4bH9WN723e9TVCDmE0fmC2Fs1BDhScPGX+ikJdV296j2Jr
htfAi4tlzkuFpd9dIaPBdooSDJd2Xixh0Lc+3aWyCNGCe30K0gCcprP+aoFRT9K5bwPp0siiG+4t
pM5vEZVASseTaxN7SMj3sRWU5j0AWzyTTfMgFWyGvSibEUECOVe+1QCrvQ9kXfRwaIKz7xUqpNe/
S0U1aUKGeU7d47iz42KFJ556bui0JcYIG8Fz6UhTklNNkDxTnJmNZiAawz7WPMeLO3yCs9bs20NR
wh4yW9EcYiSePrLgGjubFzq0b2NKzV59dwpM8JbkOHAm253nfsTx1gry/l8liVqEg3nBH2Rps8+4
OE+NKijgyimCz3Y3Sg4BOtm+74RjMDr0chr5S2cX6vjsAmkqDxoytlvd9mkHzYMXGS21F4oEXIez
b4vEEaLFehs4iJpUP8qwmhQuRyvfm2piNRsLuRSveC0zlEa2yX1x/VkzJUmDEuogFFq/Qk0Ey5Yn
bCbwlsh6tYxPsRkhOFIGGeJZ6ydp6dNOUGCqLpQHKDNej6yOYc0jjfvXR2DoVxv51gOKWC0C7or/
sxhoIGykVkvflQIrl+KEUWU5rwd0pVhBvkH1HSCw4K4V/G7ku6jS8/qIUE0YbMCPFrIqmplo9vMw
pGI/706hWZZPkkA8l3maVw8Vzlg54cAbEFhLxmr41DQRpiRmPKkrBTiw5qf1D7wwXxO44UQwpCVF
O/x6vioC0dmIW5eD5plyyJWc90KtW/8MIBxf1odaWEveQ2yhCdUNG2Z292CThNqSloROr6WY0o6j
JvI7ifoPboZWD/Szs9PhA1ct1QTDnkiUlILnZ9NoMC9JKy3gidSKg22Xvo0oozD/RWFOv0e3Mj67
AozrxjaaAs3sePL84W1Gf57ccU5GMRH6aSXcXi+AajE/Awpctk+4c3TRRkRfOJqwCgzgGwZvIIii
1+s3GK5ieGUPzlnDU34fxyZeFxGlW/dgoa0dP2HcZFR7evWg+9+/npzLidpEmUFYs2Cr+QqmMkMM
vMLrsgdkx7RTG+Y1ZgKacqiFNGxEoaVvCnRkYt3wwOTQXE8VnlYRY80FyKBFVvhW6BEAWTOPuw2M
ylL5BIEEwBW0dVSesrOnHGpjqWSjvncBi9jdhkiyI9gndbeDOUh7JH+ir0qCANPZKzNEkzvpH8o7
yNt4Rm2g0Kcb6IiNZl1gG6u2G/tqKV7Ac1TBQJBivyn0F8mIpn1TWReQQrZ8V+BJ6t0oZt01X0Pc
IKRdIWnNMyAKtThrdIK82/evOXkDFTiIVvx7tuZm2+oI/YGUxVgGvxm/Gg4DcL3T0Bv6HmOXDxCD
TaA/ICKJHIo1x7KXifBVLM3cSwW7/Lecq0qG1K6B/cMhyEcpQJqTivF9P2LD/bQ+1aXtBl6Ba326
eYAMXm83F4lqugGJdHFN0Fh7VSqaFol9s/rzgXG44yCuTQiQORTXxSYpQXuU3s0Y9DdRXprxXqMo
t4X+WIr09FYRbaA2ZYp5UTBDQxiNDaCIKB7WewS4kntVRv8RQmDwbX1Ky0NRfCTR5Ik57w+lSS2h
9cxQqhRFN20i/47csvuWV9ylHxgJTAMQKBJaSi/Xi6SgkIW5b+BeksCvD1GaYYmbt/IDe9jduKqX
JkWVjerDtFRvhAyKSG/HhBbvRQTokQ9JleAmH+CSu/Nyu9u4K5fCOlkISFXeptBjpx/zKpFFErtS
8QiQLobv4WoVyB0282bejph5Yrd+a9PiG+9sdcw2lm6KbfOLy57iuS2TPmvzKosaU4PVAQM7PE7K
X5yP/CU25d95o9gPIvRdROGNSY8/yIuHOqrLjXRkYd6WTD6C6Ae1gDc9bsmFD1t7LQ+UxE5fpCrp
h/3Q2vm9orfxT6Owg5fSRnByI6wupCY817hYpo4xV+msFBAhiDh4VuQ7sWmlP5IGDx2rq3R3Z0iR
9kzWEG4El8UB2bJTCOdNPN+3NfLoba6H5LXY83xHdtv90lfei0iaSHCRxN7GBN8GMzBQFCYnlDsj
ziHexSTlmyHFdRko4zyj88h9RRKm/lo/jm+WD9oIKwcGg6cjrctp2q+2rRrKSSphkutU4BNe7FRY
9a7tzdzfmYNaI3GnWgG6nPq7tTJm485SA1Q6wl7gX+HA7+ZScE39CeHE7JxQ1MHWKZDRlh/c996F
06BUcISwCQeg568nG/dsTB8rFadlNQ88/bRDVCLui4uW8oysZvbeWMd4PC+BNcGXnWL49XgCDiTV
UeQpDDjsLRyJXJV3OM7m0ucAkE/83qM4DTeVBimOWdy8s3Qdg45MMbuoQKvdQo7G77ID7kLpDbWy
8pzlmrHHM9jcOBdvNxDHn9c78Rm8J+ic6zkOfZYnmt5nzlRAue0V+z5yA7SOjY4Kd1KE0i70u3ID
ovgmsqsMyiva4NlHtNVnu7Zzs9JHKzZzBMZR5sGnRvUcD6E8HIp68xW0OBiAXZYSlgcN9usZoiY/
oPYR505BvvO9ybL8ycxBoiA0LvfvzZinib0aa5attYFVdsqQ5k48YB1zRC0d4V+Ahqijrp/7N+Fs
GmiC3JGo8QHnr0hlzENaUR3KKXluPXUR+q8YXkd71/QUZEetZiNFX9omsNAtqno8BgBAX3/Entug
BK6YOjWPo9uazXGL2PzQ7fA01e/NrJKeiqA+rk/yTe7NJF8POtsmQg8w71TDzEnKbHxgZ0iYzAY9
TuEWFjPfmyL2fvtYc+5aLKI2AuvSrkFyCDwhwD7VMOfPdPTaevQaMoAEaQV2KrbaQ9+i2X2gnd1f
1if65rKYJkq6jfrfpJQx1xRzrdgEvV5nDkYAxVOEPTT661maeof1cRY/KAx8mPgmDKz5YVck1ZTG
qkmdcaAlaSfYWXn2+J9Sdn/3mSkPqMLqPq20PI03QvebLOfvDP93ZHpo1/unGFvFw9IvddCzt77n
FsUzYwTsqjRefhM3rf11VPMe2zxswNwJKC19XZ/60oERMJ54R7F7EXK8/gFag+B7jgOjAxDiXlFy
7ZOC3TUmCxgntr2S/lwfbuG8gK1BPJKYStNwXmbKbYI2Zx+lo0yrd7ncJ5hzWhQlCR7RV4RJrYcO
G4jT+qgLk4RTxwuAsaHOzsuGEWomqd1YqQNU37wP5Mw9Q6xL7yA8YrMYIQlSvDfNAbLERQyyGqSF
yR1y/VmLvCurKXN00ryOjr1fKsVNidpu/e6r+HqcWfzJ0GjpkZJNHWSvXayA4Jif26ZVsA6pKX6s
f8aFzcpjm3VjMUDzznPFJglICIIscSo1LwR8bru5FU1Z/ZlQ1E4RhdCSMSrgMbYrJ1+Z5xDbSvu8
/iMW11KHAkX2we08L8SWTSECir+sJVLulJai8ezVrnVDQoIuaA1mfn28hYAH9swSoN8Y802y0wgJ
pnOrpk4eYT4i1US5XUXn9WYc7TTd2DaLkwPHi6KhDHltnskpeoGVq+tlBKKgwfAqG5/po8u3ZeWL
TzhuehvHcXFyvLAmDBonZC4KJEwPf9uRyWVRWz70jSZVu7zp/PQgBb2tbhzDpcOP9iTlQVo/9JWn
2b9Kyo1cMcu4CjKH04Ebb4jny+ia8pOwmuYLl/p4dNXK/Pf964fqHwgYtDwo3syyR8+Q0whneE6I
JqxHOxdQvNDq/5mayZZiyNLqwaeAN0+PSSbQXM9PZEhhdwOmQnWNovpDooaBdJfhIDY8kiP37k+5
kegubuyZxa8KYxVMF8VI/n89KmYDlKth7jhhLstfQY9Z6rmW++i3KBTra+FGj5nsI0q9/lkXrkyB
/i9x/G9tZV7uNWsNmKRaJY7sVsE3GwfUXd0ouXWwukDggprqtr/zB0vJbnxMs/2NPG9x0jDBkAiY
hJ3m7Ap6PZkrJES74hjlddfFCKm1C9faSXUpjo0/Iq8dt+hpr896aYV1SDN/KZHEnllYR7Sg9nH0
JRh0ZQKKyRqxckrzm7CYJN3ByHxgmhOZAQgX4Y537PXawmZTU/wQEesTSvwDo4ziUMJN/jLKdXur
16BI95Hi5RsQ56W1ZQ9Pyg/0KejKXI9qSbKrgk5FKkxxUdIe0AUiDfIuQsbIse8a6dioWv0nqv3o
Zf37Li0rabRFtc7gX/JsL+NGgzdlhUhZ0dbmIyLpWMlhe5Ds8jwfDkqZ5Adbz7e00RbuNaLLhAdg
VJq24nq+ZSsj3hF4zJdk70ZXje65wxn4kA6wKQ9BlWP9EuHMjJGY7erPftmav9fnPe2bq2LXpC4L
LAB4Jhuajt/1LxijVshuwS9IldEK74I28T/TP7H60/o4C/GecaZ3Cl0L8QZso4S+VhYmUkMFlijl
HveOprktxzLK8IfDCeHmA8PBXqScPEkbzEF41GAUyvFG6CB5wU7K4G4pD4aruSM8syxG0O/9UYl9
+38DzoL92I0G72XUuxsiLRZDptTvGsmuLnnJIxD3OBzm+iD9HRXduAHiWQgNDA2UhjbqRMGZHVWz
zJQoMtFVUj0MinZGg6H9CZ+Q5nthd/Y/EZr2G5tm4bAw4gSkRkkPmPxsRFTK+1rDPNUpi9L/LKu+
CU6rx3EVZ6jy31RqbazDDBx11hd16bS8Hnb2jZsWN0GhSZFje+WvLM/M+1SrI9xrsrb4lbvlPVCi
zziZNXf4s2bFcX30xc9MORpYBUJmJErXJ6VKB8VValZ4bHPPAW94XyTe8KuWtQGautm9P7/muQBw
hyca/8x3MJLdkRR2UewYTf27KjPcqFRPOFIr9C2p6YWoC7KPgj5iY0hzzR8pomnc1JZ9NOBj+c4t
8uROLd2+2VWS15yDOqgxI/bdyRX5/RjoKfy8Gnq2pHZhRQH6y7EjyhAKi1nY5tGWNP1SkwZufNGl
Xcs9CRocGAcRb3aFgkGn9x9poZMlTYsNy6jU7Z1SxC0mgpJpHyJJwTKtLXCZulnfOkvBj0IXbTw4
EGBHZ1snbTy7jiWQ3iBah/teh/plQQb4ozVVs5EnLA5FDsgr8C/oazaUiyp4I3wpdIAdl7dWMVa3
bQbbMkZN/PkDs6KNypSgQHGDXR8IKRv0aMAO1MGIF9U07Ah3fdRonwKTi+QDQ+HfPGkkUsSfExbM
kY0rJm+EciywZ2yjQTsZvoYXlR+bWb8RZ5bOA4Iv/2+02Uaph6hH/hFpRAVLPDzicqBdj8LttH0Q
4xFQ4LPk7pAQNs+5XqUbKdBbPDdHAnggIiIoG7BfZp91xEJd9lpGTxoSQgzYuxgVT0Xp0FKAkoXZ
p9srD5Th9JcE53BMQUD238U4jG/xNpb2EqJkhDy4xLxhZrmBUjQDNpBh4iRd1Z1aPzLvacyXR0PH
iXr3/hUGw448DIxhTsosEGBiDcNKSDFXCpYPQdKEYp8HFUDqoqb1vD7Y0jcGh6NNWpTofdLAuN66
sV7l0pBmoUPftB4A/YqoOw7y2BzbuGy0s2qIpttXWM4OdwJvt082dm75AdRX8bT+UxaCEu9DYi8G
GLgmzAGCnh36fRUjLBdksfmQBp1q702p2+nuHzeJpjVPlK39vXCT0fzGsBDdmAnLNvvWdMIMXFwB
eBWgTn/rQPPEycSZ1/zRhWWBKEBgpdH7b0+6fCBkUKqeMvxZylArGaqrYx84VpOGd+7YZ3hb211/
A6VT/uS1svRuKW4QPtPTVGe4SSFnFgmRc5CxDQXXKQ2SuYOga91i/Rl/gSZq7Y3Q67YGXEilwcyw
kKQIyGbMm1NqV2ey2TJgKEJj39RKnx0j0Ql541MubRmUqXkA8+jmQptt3kp4Ru8Ji0/ZStGTElb4
jSeZ1nn3HS1O71zkFrVFF32J/r0jc2JoTU34NcpEoBquj00QgJZQBLSetLN5WLfUzX2km9Q8Bsob
eWiRYB9e7nU7Nf955zGZ9g3XGk80hB0xNLkeGeEhGalhu3E8QXt8b2LI1dCZNnzo04HRq3uRjvVp
aMVWqHgTAxl4qhoBSgGiSHXleuAwtawg65MOQfy6fMyy9s5r0CHGfj7p3lsSm5LKSZGXJoeg2Tjb
sPhK4W5t+6YTadVwwaGyfw6wsdrb7WC+N9pOQ9ESJuIAcOCUXM+qKDu9b0VoOg2tz+6YSeABjqqv
9/dJivHc+tq9CTfTtKiCkTWDuwE3dT1YHqpkVKEW/7BghB+9yhv/1TpjuPiVnH2b9tlWPvvmgEyT
UyiqUe2H3jiXcB9zNa7KOkp/dL6eHLWyKn28uuzkPrbz8ScCZP0tMpv2B6bJOx5YGi5K0KBmy+e6
tZH2kMF/FHZpHNJUluQd9JN4hxhAcoPvbi0+NKKOXQqrhMjprIWTcxJDmuHxjyQfu10Pr/cxMRvv
0cdW8ZRnVrcx3pu8iO9K3mxNKheThO5shoNq5J3UW8mPHkrQcWgC6VjLev+NbktzwizWL3ZJ1Ic8
HGz3nRZGXBi84mHVgkcmrr95ciZp6GPWPIQvuSgx3hz39ZZ50ZwPRIpDzkWJgmsRMiFJz/U+RcJD
aoxKFb9EXwynrMzrH5T6firDKENKVv0feV9Jp8iK6m/UHaqHsKmegEPVX9ePy185oFclGX4HcL+/
WoQTwJF4e/070qwGKSKPxU9diQ0p36lS3Lf3uDo3aK03NiJTuwxOQXBEd0KGKRGFnlrtTLcKu89j
rGEE7zVW1vypa/QvDglKx99NvPp+mxHALhguGJEjvx9kABnAttrtp7Izqv+A1dUvWCbL1U5oSftJ
zY0m+LMxtSmuXE8NMzWQMRDoplA3jzu1UXd54IrgZ98Bd/4E0qH+iZUuxtSkvWDrB1P2jhEq0fpN
oBaaeiyMXo7VYxqk8Xg/yLkQX8xA8uPd6JudfxjS0BtgdwZjfpaGLHI/CSDV2W3oUfTAIhN9nds8
URLxFEX80TRaVd9ATsyiG3c9wAkO/EQun9Qqp6LFq9bCCKDPNc1i+AXUOHtWGjtodrbAWqFWbO9k
pO0GSQzC6vwjIloKcAKoHwVSksd5PA26VIoh4/3U4yDXz1I18BDbAYwvjLsx6U3vWLSa7e1NYDHi
sWygjtnoGw1H3c1EinG3qSWnMvSsn7LvS+Lg2kMS7oB/tda+CIzcP4WSX6bPCYab0a7LRu+z3sD9
eNCtWsWwvra79OxbhUgvlea63n2JotFYfB77Oi/q/+LsvHri5tpw/YssuSy3U3sKAwQIbxo5sYAQ
L/def/2+nG9vKeNBWNkHOULRGq/6lLt8wog2OwqDHsvjHCMoeZUUHXaU2BIoJZ7Coh77I92Y+lqN
86zBZHjUoodZC4dPuVXrjmcrXfxiNRKbxULU8xeRo3uza5SeM5naaXWIp2nsr/ABTYJjEfd6449p
WGAfl1ZxfOhKd+yuR2euqcANxhRYd0Wfpa8JZbHes/Wgrva2gXfh8yQmBOWbJLVjP80SM/RGdDhF
fLDSIYj+gweSPrkTU3aT0yi3/crM0vhTWaHV3VEsELTmvdasTOXGqAL7p014JPdG5ab3VT13LbIK
GJ8fTeTTwn3jTqk4jXjNlrtWBze5n/t6KPd43Kat16aj+4i0ql566mA27hGkXhJ4kwk93R/DxsC6
uDSm9gCnp4tOtUKdBjWDWXlseMyCqwK1gcwDfjXKL241lM4+1yzp7JoOdOttrqplity2lbn9HhUN
NfLB4o72TS8KzaZ5gLKcX1VBDD1oGp1vBmVS68aedLf6QvYkujuzMHMBBmBOrvUO7YD/SsmZva3z
erxTzbrrvNSUkYtO7VyHp6rXR5cHsK7MvTAKLTsqnWvHn9RET6y7Mmot0L1I689XTeTErtc6EhR7
NueQ8sWo3EQdDTm/V+Mh/xmiitb5I8/8i2M19uRXVlE+cH0usxaLcMROXJfTjYGeRHpnF8P8K5xb
iU52W9gldsZIliD4kKp1YOte2UeD4/NmWdMxxDwmu5sHVdFSz0i4XMudkiEb8EkQmARfsLrRulNV
ha72Sai1kp8CnLDHwje6Ks++hFmmhIcR3UP5rPVWld83qp22xa5p00DfD4Feov9kZ5EafwsU2Und
G7TGLnQ/G6LM/E8FemjdZAUQq5NdFWFB04jswefode0X1VH0PDzos2GUoT9Eit17Q2aJ4HoYrBG3
kjoKkxpGd586cethJ4LEYx3oidzp1hRQWcdY6Uc5yVD9KsNafZxpDoZezb0QnyKuZu2A5L/+FuAZ
diM01AF2MMRxOtX7WjW+zFKZhmfNKA3gKL3axV8HpMbvhGLI6tbseJs8bihEkx0nxNG1CgZ39ENT
b+td71qAcwa9yNRHnJLjtw6oq3mnquRFE5U9yxuVOJt9/GHN44zEs+aptW29WHNufK+QwNDY3hKv
bmua8ToOSmNIoYHaTeMVKAqFvl6F2KFWdlM0qFw5yEmIrBwBHM2RhmTu3L06WHFnfpMo2UMDcNHx
pFU441VOs2Xy+iYMMAO28yK7rrCkag6qbOVpNlJD29Ut3umeO7VTiwqeEnfqnqCqyHao0zr3vTIr
ldcIK9d2IjALeTRErAvMlU18jw81nNHk1MNcasAiYOJoPiFGkr0GveBcp13ayB2CtL24h4/Xdtdp
jRbtLWr0cZ8dYnUW1nVUB/K7mcZTs0tnw5QI9eu4lNtVaH6Beh4PO2WebGxp0Xzsi9CrHPJoX0cz
+z4USdD+SF2QSz5tIj3GIVBdvq4oe2VHb18vD0QBCGKVHVfU56LX+yt1yHWSthouiZ+NMptvmiEN
unso2IgkpHB0f9Q0j37zvInwa5hP02HUUJJ6bW0r1H2zmYF6ofKfNkeznPMH1U1c0y+sOjb3xii6
8jDRcur90qrEeFBoboLgTnDC9KYE5ONVSpdE7vJA2N/xg42mm6Fd+MZOaoru1LXuYoMKF9kb5rbN
b+sEzNe+tKLROuXawH6Gsq1bHn3Eon4UUR6VR7BMvbUP1BxMelPainbb9yjkabsGeSjtZcqQhLpT
IZoi+meOcarfhkshFTRAyHy6vBmdH5DNlN+7eCiL6AhVHVfoXVrKOfM/joZW7Qwaf4sfEnAWal5U
o9ZC9zTPg86dkvk5Ds2mvyrCNv1SoTDd3QdGwBl3eEbw0eYTx0PRtkbpZXnn/KM0zvIrqPARt1At
QZ5lzfbD50DDDtvSngMjxT2ZS/+H1rpJDsVkS4jyIlRiKHJ3KuCwNcmoxXmoBHkhlmFb6s/civmP
ZmrDG1tG9c+2nKf+WGp2smVwsspY+DiLGimQYEQYyePXZYMEWaqEwFa+uKmQpqfY5XCn9Zl22ypI
koUlbgJ2UeKeMLZaubG8q8rB0telukix4k9OaK4Bdrk50Bmqlfilbcux8pPJip4ySlI7a0zTrZxh
mbqzwNoBKPynJwdQCL71qqTX1KFj0p+Kn0PZKo8xnKj2E29HUew0+AzOzgwp5B5zszfd+yyDAL6v
1Lbq93U4E5QlRgyzAE5ZdQoA5X8RoIF7yryt2/8OBukUYgdZv4u+DYpU1QM8k0w9RW7d/Kpyy0q5
N52suJkBOfZXxHq5sYF1vdg40PWRFSE14zCS7K7qTn08Wg0yUubzTLRcL6+5Fj4kuqxvBqWv2bRV
V9Qbta6L5WPMhcC+MCcXkbdVFlZ3uTPpFHyfl1er8+BHDNF1p1A68Qo37LYUcM11asTkUBpZ6v6w
YNk6q28MB6RGZxmpz2OME9qhLLW8exiVBm90k0Rm2Ju1NsPqYfXMXa6nzk/QGb3u05yBLTUpaTSm
XgyjM/1PVgjeWUeYpHN9p5d5p11hr225jzN+4iUO6Yu7cu6VhiHLt2gqA5PwvIedMKK0jfPk15KX
LNwHSHFkd66TZpmvA11M9nqna0/oOg6aZ4mqAjtZ0kUjySnj5rrI5Cy/iLo064cw14sO93Zj7Iod
KG819BX8wxXHRyIziE+ZAFTqFVGgY3gMaVPZ23pixr3fWr1mH1ACxvPcH0Vjo5fDZUGBfJ/1Zr/Y
mRdtThMtiMu+eRQzT9h3Nwiz/MWWtdn8Y+2Ku2ohCpLeqdBiqF2triwUiONoqIfpiX5BuI/mHMci
GTl39my8YPGobPS51k+CBfuNBBkuF4VUnZbW+Q3Z1nLUBtmqT0pBrnCwpiQ8TEqiP6ipmYZH1Zn7
ne6kRuwl0qhCr7GKRGxs/PVh4zegyssVTQmEdttaSXQIVSVM3Vx/Cq3Q8G0nSb7kQyE9KviCkAMq
20Yx8qLw8mdEDjboCfQDqAycf3VSap1ZxY3+ZAuiiqiFvJ/KOjoMRRB4ymDNR/Q5ND+P2m9KpMQ3
WidC36nSLTH9d76cmefQI1lBoUlf1dMyU2Yc8NR4CtooOqkwr/air6fPAK/Um67thquPA4C1eBV9
CQ4nZS2g2Ew3r8X5h9eT3Q3mYImnKXabX3abWncueY91A53GVr2oix1317bJnB6x/1JIcWul3nd6
X867YACfdgBrEWwUNFbV0//9KHRc4TFQrxVrYkGI/U4H1U08AQOSvo6+0t4pqk715j4ffmYFWgSH
uTYC9fvGbCzT+/cbtswGHUzoNryal9KhTTKBb+NmfJLSCb6BMamzHUKW5VUlW8Pdy0JO8y4JYvmU
uEX9ne5pvId4q2r/+Nr8+R2MD1iJyjQ1wfNVEW5UxOYwmk9d0zsPca3bfuBKqyUIrGyCTqdIuuPH
3/7OnOP2Q+Wfis5CqV1d/nQjVWVGIfapjKLf8SCKG1UUOE9l0K52lOvab7gQ6f+GG1oWGoEQGMUC
9d5FROP8O3uNkoSaddZTPw7qlVAlnhzDPI+PFLiF55hJuEXGeed6Q7hqmVTEHoC1rGbWJcZO+zI3
n/K6met9PtXzDV4v9uwhyR3cgc9qE9+IzX7w4QMVvlob00Z7fR0RLh/Np1LApjHAdlud8c6oWjVt
+GgVNYBjC/jjmhi98EeSrJ2aQD3MIiPfTaO55XZ0UbdbhgY3CkIL/Cq+R8v181elsDMosGFf6DxF
Y5AMn+KcHfEoU2GCBklMvdujGZbUd1C90WCyOsfY92Twgx+jUX5XIHMnT1k8KFe9FXTzb8zn9S7y
VLoO0aFpbG18HcXQdjEuOVJ7nKFXOH4JmesWalBT/vMjQQWSVhVa+nSPAKiff0tVF0hUFSnTWPKE
x2bXxp4cRQpawk2SOw1E0UY4fbl3GBFwG30khx7EWkTfCkWgtdSon/oB0tEslPbHqLTToZVZdu1i
XXXVGOp0LHnajikP6calsGzN88uJ1eO2tgnSlvOyeqNwJGwFubH15PayO+pO0e5C6Y7op4/z4ePL
4J33kMuXI4nuLEBJGh7nkyuppk7BWFpP1oDEtdeh4HRqXa2TXlFZot31TpdSxeq0TxjK5+5Vy3Hb
6/S1gN1FZRH+8+XEz+GZAsKuOks3/fznJG0g+nTSrKdq0vvP0gqqvSyn9GDLUvNmmKVHOxX/KFHK
5cSgTDg0LGTV0Z87H3R0FNiXZWs9ESLaR6tQh5fYtgGFNPB3/q3x+n/HQsODAj6uSOvkiRKx0dRx
Yj1phR5/G1BQ9HIU/09NUeQba3t5/SzfhbDG8uKDH1/duZULLEth5Z9Sq8faihcYmTm99qekOEVm
qPjhjHqjbobRxv59f2B0uADOw2tbf6M0qAmJ3rSelKFxd2PU51f4UuAAlbsIV3fFvh/q58DUso37
dq0kwuQiqsOgJODElMicni+k2XeRKWSV/hQjSiVfwBe7mmc4oUbrt1NTrzDp9hymzBjEocpEZe/Y
W4mGMU45ZDdCai0bfiipIje9Ee8N3Fa2jDLfOXD0FInwFwwthOZ15y8q2iIpstH4Kcv2ZxCkycHs
Y+kbaarvkhD7QbCYwhfNXHpVOKZ+M4buMaZ0t/v45F9eMthUgcLEpAPBA2sdgLaR2nRS9s4TYl0S
4FE/PjRVrzxPg6lsVZ8uQw4QkKhFkFkLuvtrSB0A8zKzyMCeEjoQN4Fm1KdAmjGge1X5NmttgqZm
vXWql1N7fovSJwLvTu2H3jxBwPlmiOfQTmerj37WukHzgib8U4c3RENSJbpdWXfjr49n9L0BUaBb
rAmWstPa24myxCBDocY/+8acvgPgbfZuratHCA3Tj65VXz4e7k9wvP5A4guoKYuTGy3r8w+Ee2uX
nW2HP6vIKa3/iizRS596WqPepFKNPKWkNIrA1q9mlMFNbWCr6E12qx1LYt59bzUJSMoh6tKDOeBE
/6OE6roxJe8sPEJmLvc4MQjky1UENLnjZERB4zwFtSh3hUngFY9tSjUsGV5F1jleLWMemI9n5p2t
jUgr/DKH3AphhKX88VfwozRpNWOvzahovABXSvTb2R3NH6oSN/FGQnl517G3/ghLEm0SnCy/5e+x
UjNOJbppP1U7iv2qKfpjVjeplxO+31hS7R4nrSv9MIFU8q9fyWgQKQCe4aR4QTsoMQRohk6mP5EU
sw0PlFLuDw0uHF6SiS253Xc2G6OBpgOaCUUZDeTVd+K11U1Dk/zEMlPV/bytRlwLBeK7D0qMqeNe
tIU57cIUta99mgyO/QxVe7wv6cEGnqkH6m8VKUT7Zir7atqjROnEX5K2YZ/+47SQS4GttjFAotB8
Ub+LsMTEIaSVL9HEo+MXWI3uiJKnYI8Y9RZ+4mL1l0gFYU9SWDJYwBznszInWY3FkytfMj1Ibnsr
SY9OltEnZ3q8vlCMr+g83hpNX288sRd3zVImooBAfIo8FYyM84FlPlIpo7D3HPM+PFOim2/6vhw/
l2k1PkMN2bLaeH88QFzE4VSnLopFuW0UYkz056DJ8is9xaqrH/N0nyOYV3khSswb1an3BiSDQS+e
5gxP5eoD7SAdoigYxTNADOd57kfrIU/pjql4Hu6MXmzaOC+XwtltyvWEZRNn+E/WZq+XUlNl3Zm6
8upkdWftiqFqyXh0SQs8cKP8xqhl2r+k2mSbyklCeC4eQUS37X+5MVXhAUfVgqs1T/Q42MidicfX
v23hAMOV4BG1tcu4plHDuG7HrH8FFSAVa6e7jSSSAssb2f4w5o4Z3DrUbo6h4qTzvajpBtEWbEju
lNiU7l0Z6tkOEZrc3o2amQ13bdkhDZPbQm2u6twe8tOohAgNpRCtEWAEFGVezU0koqsa287+MKh9
pvxogw74I4VKI907XStfDWIF6RE7E50PvRblj0mK9Lv0YYDmU7y3SqOuKi+nc/yV/q0y/XBlaz8Z
JonxJ01E4onYPE5fZ9GH3T5281T6ABbSF9m2duSVuY3lXolb6NENK5T1h36c5EOl15Qq2tLgv/qm
SjKC+h5d0OFUhJYZPdpx3D2iVRmMV0oeZP8J8EyTpyw4pt0U27QBlWQsbya91b/MbtNqP6dsxm6r
SJIsvu9pAdxYaEJG3kxHMV1MrKzsayNGVT05YwPWzZsbcNO7xjLiWxfKq3MtQsfoPDtUakxK0jrB
PTkq3fZEp0RWb01G5chvKq2mIzPrxWMMH1nQpI+S9BbvHkNl+dzgq2l3eKk0WjFZnmklAvmgQSq7
qIAacESsWbkNsmx0/Wiwi/qLVU1SHfadqMok31sBqrwS351QOocRSPuPWYlV8ZrIPh4OUUaV9+BW
ivFbRMFcZBCZHJeCuTUAiRo2HuCLa3EpZy2Ab+JbeKvrsp7mhmqUler0yhXRHmU6dIdItOFhyaq9
Gvwd8rtoiqvRkGykABcj25DEANHSR6XkwjNwfi8WFtIA2dSLX9agZjUCE/CKdiDotM/0l4qvNegc
LCeofhbuscUynsbBx8/PRemAwANRFpSmwA0uRLnzHzBlY2RmWR7+btHoCz8bTuv8UAZtJhDL6ns4
53F8M1dBvY9ll33ldZo24vqLkAucLbUDWpFkXnSbVwEJ7TYtJ3FJXgjvtWOEC1u4K/MpNzz0S+4U
zOQcmuluuQWaXF/YVBPRhiHgJuRegu5V7pU6VTuWtWq9TKi4H6p5qk6l7pTHFPVRFBIrXC8+nmmx
uhRpY6M6gUwD3U/wt2sfxy4N0Ru2R/cFxTZ7BkPUp56yvNEbILh1NLmg3kHa8gqh52FRUjxfUVVR
yplX1n2hUhR5Ymz6L2YRZm+Absx/FEZD/gmBgiWeJHrRF9+l87H0SQRTpA/Bi4oD01XczO11E1Uq
urjIs1T9ppTynwD871fvz4DAkiD/cVgIY84HRBQ7TSO3cGlam/Kz3bv9feBAQu7VoT1NmK2FXlBS
M8jqUpyMqnzW21K5+nghL1LiPz8CThdxFDsXbMD5j6h7raSxnbovWdXp9S6wZseLiPC+yrafrofJ
EXtpxcnrMIbBmy7n4T41czXzzEx1Dh//lvX98b+fQqma/hA14zVJOs07dZzb3n0pXaezTm7f57XX
dxiSeu6Ais3O0KqZ9mMRf9a6Kfz88eiXW5rlR0fl/42+mgiEuITZIff5Ug15tLMaZwp9Q2479V6e
VcZxCKugoFODWJOtJkMfB7dtmPBUT/4TLpwca27NI0/jcGNF7rzR5nlvPLAr8J+xAQKSu7qTit6x
JtednJdxMA3UXEeszqdp8HHFET/bqo423p/3jizkDSJjDi3w+GWe/0rK+gXJO2ah+5KGtfmgj3X4
lEtnPM0iTrfIZO99G510Sg0L2Yjo8XyspCYirHE9fsGk3h6P2EenN4URObOnpIqLZW9qGl//eZuA
FdDIbijbIGa0mk6h5YOjxEXwogRaF/oN3avwoCY85RtX7DunYTEuYNHoVNKoXSV9ZUYhA4+C4KVR
y8Iv8sAFFVEqewuz3iu9nlK/KoL6SxzXzfHjT3xnBZcsA/o+VAPq0qsV1FsEOEVVuy8aFu7ucVbn
GKcqIea9OgK/24ga1m8mpx45ShJ4RBRR/Fqz2q1Ib5VUC5WXVCiiWQqyU+o1uiVfg1JJiSLazAsN
N/jx8Ue+s3W45BGAoDLGLr2oO2OmQoXZZHqDOkRoouivSBXHk4KVwd5Mun+0dFleFxr9CzGGFI4x
l9jlr2NBM7BONXVSXhZ8xLUCK2fXF7Co9ooTxbeCWdhqt7+3jIsOFnHQQpHRV8tI2yl2AyRMXkI0
N8MdrNrAV3Qrzv1cxlvmMe/cnoxFpsTR/9P/Ov+81BxkU8o+eMlF2ek0kgXwMm2c1Y3b5b3dQtxB
vk/3nu2yOvFuX1dGMtvBi52F3WnWh2mfpEl0Td86uLWrOT3V0xxsPJLvDbqYj1PUhocHZuP848Yi
KNyk6cJXhUzBF2k97PGQxtJDatVVV3biU6lH8cYpvBwUvTSKmToNVNQ01nyDIejVKFCt8LWLJPTY
zKx6OkSQ0g7OGFa3uV67pQcLXOw+PhiXK8m4SwREXQsa0Nqbh4p1PYbS5kwkrVF7FQtBSELJ6PfH
41xuTy5QNJqYTvA29GnPJxUnNCtrik6+joPt3hpTNnnxYFuPQlfc/b8PtbAowHuQG/CDz4fKwiiJ
MRuMGGrIbidFj7/ghgy2GSmLf75W/pguwn7hzV1gNedDhVUjG2gdfJVr5J8ypVFO46RxFHp568im
OHz8Ze9sErQ5eBy4Qxcxm9WtIoLSzroI/k6jNuYussf2h6sY6Slz4wjMnKGjQFtsCbOv0ywmkQ4K
OuG0Lijzrb8RfEudi7yIXlV1GI4GRZedgSOpF02JcUeFuYVnOOrfAHmMezdRrY2H8b2NQ2ixlMIW
9tZaiz+IqsmuDCV6pTrXn3gmY1/Yefpoz310+nh6Lx8J7m0q2UijcxbYreeraRZOb85Wlb02Y2pU
ezWLiuTBQTJf/0qFqv0clpCut4Sn3huUWhgHjWSS0Ga1plmZJEDYi+JVGyD5qngGf6YuZNxOYy6v
ENkYN263d8ajTkDijGknqdw60Mhda66BPxWvRm2bHlDmCG3RoWl3wzSI3zFl4o0X/3IBl1eQhhQa
exQ11/VMgEFxHnZj+qpO+nxwitD+2kcG1kBaP/+jdwzLB8kOyWK6EaB0qRafryBhRCGHoUxelYBO
wZcpqUn/AzfIlFMBXeDLx/vl4suWPA72+yJsRft3PZWoTIblYETt6yLz9LNF+8jTCFB5fBWj//8Y
i8wMhMRS6qAYdv5loMdKS52j7tVQCxOUALJWe95ECB6NEm21IC7uGZJwarNLbsSXkSeeD9YLOMtV
oI+v7tg0t0YQWT4ClOb92Men3o33kZ4nG2fv4h0CLQcYGHyazjFw14jMonSCPA1j/VVNVMKX1s4r
da9TK9zI+y7XbCH1YexNp54qnbEcj78CMzfpm548TX9t6VHArsVj5FqOQd/6qepuRYHLPJ2l/KzX
grWDf4r+Mj3g88G0xoTz0rnpr9TsDMCPufkVXmjsz2NqAwCNch8im7sPEz3/9fHWvKg2IBOKxMKi
co3+rApC6XxoY7SMrKv7+jclU+s5Qujshsxqeqxi2EZpHQ6/SsQDv8RCG69xmHS+6dk0bMz12ixs
wTvbBlqlFNKJa/h3/iOiXBmDYjbbN8MA272frTioPTPqwoq62NQhbxKpaB8h9i++KiKTgOImQ7vK
BrNOqBln+nObgH4/papWqIeNGVrvuIWiwXOGUC1ZMgIWqx9nRAiItKmpvyFWZDz2IjCeFZBWP6h4
13iYadDZRqpH+4pM9KaK8972XVPRFk5jsQQTov9Wz8n4HRZGt6XIcAEhXX4cANLFY42dCnz4fOa0
2knbXpv1N7Vu3U8Rnacfmqmklac3jnE/wBEcPLdFVskbKNdnHt0JKXd9XQ5XrZBQaKWopLmxnuun
Y/lRJMJEAmQ1C1v7/EfZPXFin1ja2zyl45tZacVvM6WqKli1R8TKtjzP3tk/HFBq1Eg1I1GBfsL5
gCPEokxqo/0WF7WKG8WQt6gi2lnrVbIJ74umzNVbW06qJ9K4c3YFT/VjkIvegx+Y/con4pmD1Nss
3n28eS5ngtLvkqyTAIHpXuclTlqgK9Fpwa+kM5+VxApo9+f9cBvYaDdmcf328XDr+5hKL711uPls
NRKSda0ycLsGKoQevoU8At6s4hHTKJVyU5dNexqMvL8WgyP3Hw+6vrz+DIp3FxV+cLtUfs8nH7qc
hGPGoMUMZLU1pDjS8nIhBBbaQ4fu6XFEY+bUhDB6Px75ndnljqauTaF7ASuvln2YZWWanRK+oVM0
PJWtU+xkHBk3ohuT3ejIq4+Hu5hdGERojnJL89qhQbL6UCIlNYriOH7j4DSZZyCs9Toa3dQg0ZEN
HnUtFHpN0W/lmeunCCkQZnWpFAAquCwIa7jWdLhGJG91ytGBclPsQrcOTPx9eff+dccyGK1NmOWE
Yot29flqlrWt907eJW9AK6LJq+C0KvvUoPoB/l7ZI9xRl/8YufN91PGhnhnggoglVncYJMmYRnmf
vZlhmF/VgePcwAYOTnMEhPXjJXxnKhkKAC4PDSI2a87dDKm7TNQye5OpHu0zV1MOo9T1HFoiBYKN
77rYnst34TiyZJiYY6x1SKhCxpqC7dgb6EXpR8loXHU0o47T1CsPGZ5z/z/jIVTjEGQCzF075qgt
qKZYi4q3KDZDFCHKompPqj6aN2GdF4pXlsLYgE5enP3lEzkNy3UDPnS9dImkJ68kdvZmxfH4OYir
cl8XseXVXQLgRm309rYS5mKNXA5bQdM7a8nzgg4Se2dJ/Ja//xWhTSYJQwjV8012YwGdiXb/VVMN
cUSnO7MePt4476wlg5GWcI8Ty6+pGnluRFlqNMXbnCfGvsCxfg+kcDz2qDL6A9S7jbvm3fF4OWmd
Lliy9cRmut7JMhuLt66OrSsKEglugXX2wMOVXzU88xvtgMvJRF1Jo64LPnoxH1pNZjVmdjhkWvI2
24P6WIVdtaPAPD1QyN/Cjl+GnARRcJtInP/onqmre1QrwXcSLKVvoVOVmPDMeormgmN9dxs9/oxL
PJyxWK1ATvXGvQXn8ND0c7XRQrycYH4EDQJeD3RIqGyd7x6qkpMaTwWH057jo5kUMXITufHLHsvk
qnGLf0XrMBIeXcBhKRpQalrXs9E17stWmfO3ZhLPTVe1V6HBw1XO9i4iVTp8vF0vlxNoGJ1YypKL
XflatgqKUJcYgdK9GYkI7iJ1RrgmdqOTMPq3fx8JJCFhB8192turWC9ysclslbp/Cwa9vJ11V+6H
PowOGMzXx4+HWvbFX1kSsC4kLUHHAmHQkAFb2/FMc4NUh5Lpv8O8EPCFG33faM6AE7mCzEvYWKfM
McOdHKL4q+qA+vt4+HWs/b/xF3AZN55BqL1sqb8unAHI5tDKVvsN9UGIfetU+rdWtN0xDwdz10yl
equGwZMa6M4VCG5AONY8H4TdzPdqm21df6urd/k1VEvoAZHtEx+sE1Rat0CmtVb/rSu9vUPWAAqG
lQfGY4I6+LEJBMIHWRNoXpzU/UaQsLzIq5VAO4wjTGec62JdObVGrGb0MDd+y5GGU9gV8zc9tpWN
gtA6rP/fJy4fSDwC/XcN5ctaiph5rhm/WzA/J8RZDC9vXERj9LqWB3Uy8WuP0fVDEGb+FDfKnYEA
6Smy21NaDOV/4KfrLcOWdWOc3/Sn1M97R75K8L66KJ2xG10lE8ZvSy+emyILriQI9wNv5FNnx07t
aYj+zzs36KPHaoqgiUQdQKyZoObj7bg64v/7IbwQ8COoRJI/n+/GsspRItRT8RuYY7Rv3Ng6RRJF
VKUXyv7jodY39jIWoC++lgIFLIl1abcb3Gix/5KhpxgOKhpEdDf90IY/Ud5pTnMzRzuzKYJdhhT+
blQCCtqgfl4+/hWr8Hv5ESi6kYgbAsgI/84/WAudYjBB7ISeiBv3unPcz2U9IOpTaV31X1wLWMYN
7nEbe/2dXYjgGTNMkEG4AYPifNwpwP40EQiHeKMR3SEqEaSfOqgwSJEo0+8mHZ09jmvh82jkOXwG
ZIhO5qgMfocua+VHvVpeDw3Nto1o753riN+zaCKSYUMcX8Oc3cSUlpvWyL6CSVU/hWMnT2iYOV6X
2KMv82C8HhE4QT4ktQ5o8uDMYjfiZppzfW/Qrv728fJc7kc0NuFl8aojisGEnU9Tq7u91apFHHqJ
KQDKYD95z6JANxfFFpvl4v5ZNFuB5CxjUaJbG5OWeTEoSmP3Ib0htF5Al6M41JdZWG4s/sWeYyAI
Qew5KF8c9+Xvf1359lCNU92rY4jqbjYnexePAH2XtgiOfc65nS0P9F8bXnc6aiEb198fwPDZLcvg
xJxLlZOeChft+eBBZcmhnA02XgDVajrMVDz1G5mW4UOUGYimpY7dquDYAUbuJqVS3WstQEYNxtRc
+FUcWrlX5cXUenoyZGSso0ZcFXuIOETiocjQgPORhWiFB6rXwsgXRZLo2Yy7Qvls1aXMr81Y6VVE
ATD28wxLnYjhtRFhp9IL4LFGoy+M0HlBVSn/ITOJcqQ127XR7YO5doxiR8FqhttUoyzy4+PN9s66
oBVM0w7WDvLo68uP6ndlpKOhhZ7Fe3DKmyD7ZIgq86Us858kreOPxnHqLRbDxZtLpAOTZAFBUAog
5Tlfkd5EFEc0mR56ErpTcxqqYqr9oUc18CYtezu9htc13KA+V2b7iobN1qO/ilppW5h/1JGXLiI8
2jVKyIKSBhVpMCSqWbo7eYB0W2ru8A5Uv3Dz7sUSoblx+198NGMiw4m+CFHeUqI+/2hQ7Yj+9Gg/
ecIsfhXYzt3naKnTZB7ca30cxdGEiXCwxtnaOAHvfC0ZAsbaPP0LdWR185LKJaaboPvoTXV0Zbdh
lVyFuj6Hj21kNOK2IGLPNvKCi51FP5/C2SJWCikMgsz512qh6OKOomYMWlgIr0U1sfW12tQyLxvC
0ldKxf1UA7YJNq6aP7XAs+NO9gVec2EhgnqBnnw+MsJOhZsZBnSYVu3b/Hok9W1qv+wMLf3eoksA
Glp0Wnvl4F4Ytb7tADW6Ha0o7z7Z+UAocCD7R4+jRqPyvutmRXparQOZz5SsK3eO24qjJLCGc1g2
aF2TECBO50E7Dv8Pe+exHDeWpu1b6ag9auDNH9O9AJCZTHpSdNIGQVEUPHDgzdX/D6jqHiWoYY6i
N7OYqIqKUlDJkzg45jOvsb5FaWZ2vk4oL+8tjcQaYSj6i8GZ07KbVVcqLCXG20tq5o2e53J8aaYU
hHy0tGvhZwAyf1N+nPCSMw/HejI0NDlpOhzOR0qsL5OjqY+D0/mGeu9kkZtPn37vIFkPspr0tBta
bVYi9VH7hLSH5I6TG185R9bUeh2vB1klvG2EU7khheojaaarKV4ondbx3j6mVbxeuqthtNXpZFrQ
x4X09izhiXUrf5r2x55knYKth1hle2VoGELNeCeIIkTnSutKk2++hHftvXr78YtZnzrrkVanTgXd
3ZJrRlKu0lMUw4yNcRGdYh3z8TDH5mwVRavwEko4gupjcFH4iS9/GvbK9b83xOoUiwe9DaQgVh85
qD3dD9xoI20/HuLNceXns2M9W6vgK8YuSRMVj1E9V5fVbhvDkHC7+x5OwbdYcuMnZx/60h5ZO+NY
9Xata7Dep+tENI+lKm0Hni8Jd7V+0gTelF/LTevWknGqqC7aNZeGvQm1vaJJrmRUgIf2knw2N1u+
sz+gL2LeISTXQIb+eFrWIel6VlYniAzRIMlG1lBkfc2Hm6b43NVHzo9fbgiui6VWTp9nTTBVIyI/
9EJYP6l7l58qX5wvoR9uy5OPn+SXy/SnYVa7oZyS2IlShim/pyfly/Qk7afdvzfEaidIpmi1nNbq
Y7cJN8syndzfjabf3sdPT7HaCa0G9X3OliFOxXl4qu6rfXpsJywn0Lud8NMYq51QR7qwap0xlKvC
cftz8GM4xNVfRe12mpd+k7/+e9O2ihea0JGlNmf1l9/nM+lBOy12x17+mkP/Y4f99EyrdWylSiQk
BLAfgy/iXN2VX8zrgXv7tK+37UN0r89u+xQdMZI5tuJWF2OblmMdxYw5TZ70aFa+JDznzrz/92Zv
dTMWIsxQo2T2hs148mPRafuPh/jl5UuBl3gZoTG26WEYgRvQDKAwVR+t+rSUPtn6J2OYXW34/O8N
s1rbchkGWTIzjIg2jrFL0lMhvFg/sknflZ9I+KFGkfqY+CCAW1pdwK0FR77O5Pmz09hR4Srx2N0E
QDF7KO2Q6LdlUaKiiGpXfCJhLFL4KbqS3+O01gk7sG14/r2nBjwCRmwB3ALLoc29OpemYay1pA2U
z3aaYVUnj8VVTYRMuFZpLmnoeCSSWmbx5929gFUwGwIrAr4JdP9qd6MKx9dJnehLaOSO7gZJnOFA
HVjHwsL1zUH0T9JDHgDGFpDPWlq/GwMkxHU1+Nw3ql1FHri8Tj4lMZ5txaOx1vymuxjgHyB9xLig
+hde/tsl+1OhIQNaG4d1Jr5oVW547LtC9mwJ5y3LmLErTlpxTOBwvcHJm7mylko2Ah0aTjiH+6Kl
qgVOTIufG1WKz+Yoja9M/BcvEF+2r+ZyLs8zyAVHipbv3t/iZabYTCoiOrSBVpsx1zJ5lBCJRm1U
BTFD1WGHiYHqfbwq3709FPwXVACgcyp2INMOH00SNuLwuVI811LlCA+58PKTs9g/74DD5EdunPeP
BGtn8QMFK0mauhZQtQXVQ0x68mdhFt15jcXkTVEZxyZuHQ4zWZR6l7YZsh2kQ6uJk4MZ/B7dkXvQ
AMjcSqZx0VuxcmJNiyBQbE6gXUPUBjJKD3cfz+a76u8yNu0rRAaoKaCMt1ophpyllRSF9n0VcSVA
yR3t+tkaZQDuRRl1KPDadRyDCZ9hG9+hnFmojmuGYSq9phl/7ciEvwFBDw4BmnaITlH9pB8E1mX1
fbgKAwTk9fChldBoRrIkbaxiZ3RtH97kSIxYZ3Vb6IpPp7xuvBDBZseVdVbepxpVCPGK13A3BV6D
yl/auibEcbNynawxm9NcbQzhk+q2fe5NIYWtk0lvEv03LZjABNGegZMJcou1w5wertAqc7BfGFL9
fupN6RI0M+LHPV3kx9rOlX6LWE8JWOvj9/huw9s0HylLsf1oYQHQOhyzZvFGtpnb90Jh0ih4Bi6S
HdYpWvjaPgDPfKGXVrX/eNDlXRy+K/Y78Ceeliwe3sDhoOqI5FkKL+peqP1sbupEbzIcPxsNLnvX
2tYuGzRl2sd5LxdbExG8cIfquX0MHP5++9A2hIMMaIXdCJ7z8Gv0SwqmQwW/R2ComG8HqXU0F6d0
U9tHoOMqf66p5W1KGX3tTVkJI7j5eB7eHUmL+snSpaGSBllkXVaSE6EbsayWD3M6xQOtg2Qct0YV
TJFbdGZ47FB6NxxzDS6QxQVSCWDuaovYYW3hCmKlD9mcZdR7mgKmvpRAf3dT5v3ICfFudhfiDbcl
oGruZWCsh7M7pPTZjKiT7rHFmm6yTus8kWnFTqTh4NozdaUpS0afYp19ZE2/P5veioN4/Cz/ADlc
LWoqVAY6Nln9oEW1dFnnjnOu94lzWU6d4fHQ+pmW5uqNEujRpa5E31WlzY/EZO/2FbfZwmtciI38
z5rZ6Bh5qkthRSTORZMs+oHpRqhD+m0YjOJUr8LPMfpqm4/X03rK0SAHTgBWixgIk/E1tsjQhyWa
6IyHWpTFdUML9mbIB72/QeJ8/j6oVmv6uTFXyWUQzUF3ZNrfjQ78DZTYMj7TTv398IWj4F6lvT2M
D2Zp2edBRgnyayNUJ/NiLanpGIA6yndcTcOunBDvPTL8u7f+VvrmKqQBwH/foXGCPqTsacbTw0Bi
pHhRotqnRWp36anWY5bjlmDsL4tGFZ+SqjFPi36Kv2plMBpHTrd1brF8DygEkEAWxCVl6sN5kAxl
cKaukh+qpg0mlwBB1LtBbbMawb4wBAHV5eIIUuf9mACkkTNg2B/NtsMxuzHHjQJLgQcHCxe/1Xvn
aq4cJFJSyQeNdEyYer26wa/hSIT+CgmHjDje6iRJjXZWm0bUD8mMsEnUt8MFIiTzVnKcUHUrFjpa
xHnz7ePlvQ6qNNgS3FDIwLK6uOtX2zpMDU2A7DcetA7760WOM3k09Ek7dif+ahw2D+qGDEYvabWQ
826w4xp9Is7JXopP50DKLC8HXqAfWbLrA5kHAjnKWUyMxjm5xlc17eQgJ9cpD2E6Nm6qBOVmQGDc
jeTgmNXi+83JUET0EBeA5AKLPVwgTgfFEzMo5QEh9vJcm2vrrBv0gLYsSxTWROK3UTl/zXqkmD5+
a++XJszAxS8PoA7vbI12VhrHQltVlR8webO2RVZb8mlFxGG7VWqad1qH3dNvj4hEAW1gligB4RqN
MaSFnDa9HD5YUdpsA9Nqt45SOBsbGRbXgvh5RALp3W4AGAvDDK1IwDfYka3mNizQ3JmKbn5ISjXb
1RMlpQIYsiezR/ZhLpsbUXZPHz/juzUKtnnBO+jLdb5ogh6+T6VPIcrXxfyQlo50lWaavtWaqTxy
ofxyFBvUGIR5iHxr4nMQ4r7QYW344Chj609VpmONFI1HDkzoonzbnwNChLEW7B+uwXg5wq5ZJTJG
X8wdkh7xfSDVEsKD9YSxqqmVVfp1NKu4kd0ohcVhuADmKidxtSSOiqe57o18Ua4H6f0NREYznZhD
ZmMH02YRbrxJgSuOlwEOc77SBrGm1HUQjQieNCcJ+sqTInOoHRdgeCdxRY+mOXvaPAT5VaOVHbTn
Ymxac0fTu6PIlcCUUbxhqiMj9QMMaKcRgWBL5GehCPA3cOnKU/XdNQ2LJPKSdtZMKu021kZ7HGjg
HLhwyDMbiEid9/TitUwXvXHSYVaMmchUqpViuhFI7tSiKgl+yO0HyCTnToKTziVcE60efISPxird
GFVjp2fop0XlU5yoZfkJHbsoTvYY0emwtgdTDnB/mopxCiNXKCp2Q26E5E4luaoqMkx0FK3syXOk
1qQXOBhVtaeqoSSPc6LWIGejAGUN1Z0HEZkdmRK1ipNcNqb5qm2QbNqR1dnpd+BmDiYZeogi5VVg
TB0lT6wVk22NgVf8AverKDYxrjYK2A9gjfwmwPH96cANEmxJvM3kezm2qbytUB8aPKOae/NBQ+Sp
cjUjVfPtGJezfG2HetSeq2FmxLjtaKJLQzfTokXOLmmxPXUtPe2yy1YJMqAvY4cH9QlUb0s6CUOt
7W91EDE5Gsuc9xtndDLjOq3xkvksyxRZRk9JcuRCPNhVulazSIoy3CuqVL6i7i0WhV11jDdBpg1g
ukKcaHaOU0iyP6nN2HzC/7ApdhOhbrQT1OSnfWSKrPfFqAWJ3xdR2PiWLYW6NwRDNpx1oVbrO+xk
nMGrKw17KD3oRX2KJaZpf0ptqbOfpmBy6tlLeqAum1HKytCL6y4ydojM5BEsCtPut8RjcCsMu8EM
OJvtuncnfnfs9wrYlNRzYpxVEMIBjm1NrmoOdlqz2LH62iC8UWEiiCNjO11LkSTNp3SjwvZq6Ds1
/tyrjW7shgAkyf3cZxqu9mE2Dm6OXuD8HCZ4AW7wbOnygqCuWYzmKLw18h20IWDelqlFpr3RLYFe
KCqqurY1zdHKLwCE6gsB1+wRmHHDxmjkAu7NBK3dtTvkrlwtC5r6jq9gD/uRrDU7SarekTedro35
bQlUVrxWpPkpRkBIsFxPtlIZshej3gWcTh2QIlNZfpgDVbM+lZ5ILWMqPDlT6gY9faLi3OfVaTGO
dTMmL5dCjyy8nrM46IMvFV8JAyEJC7jA8LNGRyxkqIBMPev9OAZQiLQQcem84CC4SNIgD/fQUGPb
9ErRJu3o9VPhzK+yZCml4sZFmMyGC0+2405VilBSTvoe0P23AshE3J6gQMdM+GpFLvQNNocdbwo4
Us7Xj2+Kd/cvoiA/LEjJw6iRrqIZHiPBhC6T7pSsKWxXk8EpelldjxdmFnPUyIWIj1yI67gGMrVK
CEyTHiAai3YVqIHtARRUS/nnJLKq1g9C1am3nRRr4wuCL4b1/eMnXMc2+hIRAsQi3AadARLx8C4s
EqwbnDqtGW5wHK8LRB29Qqwo7LO07jlt1DSx+oJXPrfNLlKNUfn88Td498DgnBZ7dgcAMNz6NSYF
0oEQHDnZo8BY7tGJtOjbKNvNjapXGA7+9lhv2kOLoiSw4/WdrDVYLU6tlTx26MqelMIYVZ9qdNuD
7K3s6kj09m5u8R0hi6bYraPehbDW4dyq+iThLdelj8pQ4ucG1M25xUG3vR7iPN9hmah+JsBNVV9Y
Wfn48ZO+62uAVaeEQLgA+QDNgnUmFesGJRniw0cU74M7YSYULrYQFyMdzK+ERPc2C7PU8XD5VF/K
egpHCFgwJDrLU2d9VG56K5DGI9Xqt3bCz8EK2o4kBUwHFB6W23pKmjyGwxnW8gOqeL0W7yI0rlC2
L2xikmtOq3HMtu1EcYFSTjJbVBGTqLafwsLKAeA1fdaUCJbLePN4TlXY4QmlwMIMfUziOF00MRzV
6Hy3PMmGqeUjHrbozwJRO3yJjlROoRYU6tOIZKG5y60qVU8G4RADERtFx3KNd5n4ooVPzEg8DNlg
YeEcjhdXrMR4MuSnPJl17ZKiuzr6ga01YhuPVQ5qagg5HnaqKrWJ4locQeF1KIxB29aGhT/mx+vo
3RoGHEyYDGQSaevlKx1+nbGS1bDVrfipaQJro2TpCFAOJoCRKI2vzlG/DWaj8kYpLY50pt5P/KJW
wr8IFgEXNVZxLS9fioWdR08kZESa2hwh8CwCR0d0FoZ5/ptVABSmCaAXhoe5MKDWaXneDs2cE/Q+
WbOV7mG8xXuzcaTbOGqTvdmp2W+CWBgPaTKF455jiILHamILSanbIBubJ6UtA8yYzD5/aOM8qP22
KtXabWYDXqCWB/oRDOD7eSX5WdwAlv0H4n5Vfxho3i5H/fhkgKROTqvEkYqLKC7mxLcKBMWPzOsv
FvRypSHRDw8fXfS1zEZBWywf+qF+kqBmyXcxtALYFZVd4MkyhXpySm0A4b8Sg5DcB/vbjn6EjmXs
2WWcHitPrC90kr5FTpqvgrwzeOdlcn7qCuZpbkdpP0RPCyjVnwwz2DfaZW1pXkg16+TjvfN+pskr
ICpSM9bRwV9TycdARYO8mZwnG1GH+1IMynUiTJTAZfQ5bz8e6x1giQdDNgnDM8pnizzo6skCs2gd
s6ulp7wtQjIqFHytJvYQyHXof5Yiy6ebkqg+P0d0S5bwp0Ue4UFUNPHOhSaFYUvbZ7HhoAeMDLKy
FSQg8nk6iSg7zQGpIe+OdZlxH4328OnjL7+aKIhr8tLuXnpPnHxUfw/fygw6ciScLm+HLtEAS9rZ
SevIROHBmB65k1dDodnJXUhZHYUENLToexwO1YZY6lqFrDzSIbKiU5Ze9dkm24wQaUhNyf+tB1sU
QpfOEOVsHowmyeqlaHktIxScm4+6lBqPOPqCVTMlY1MJYR/ZZ8scHdysb0PR6IYxgGTousE+IWKH
J69pLMBWZUnzQj+u5uYkRyfen8NGdxNWzZ5bPdmEs17+btjK8Jgc065d6pswgQ/ntTOAIqVxZT8G
JDoxrSinSIkwMJM5C0PZkY68xnf7GH7hohMNS2sZd81X6BB/pZYkI2RtdK2n97PmJV0YnjIFDTjx
IjkC3lmPx6oBNU0DnM4+VeI1Ki2N8fR2Bln92qvmtW334Wmdmt3dUOaPpFrHLMnfjUbPY2kFQBZH
KwgA8+FkimZoU5oV4wtsBBr6cy1jBGyVTrxTLRGLzYQ887FS47pcBQbGXJKAhZPDgb0mOGZ9Ww9d
OssvjhMU13A3irMusaojG+IXT0bZe9F/WQIKMqrDJ8NvNi50u5RfpC7oH4zeGDd4OWR+OaFa6apS
9fp7GxBjKo4W7tqlmQAmZDVeh2H6KESQvuDlLruVE2Wbvp9yt0+q+Ui88v7RaN/w0tju1KWJFg8f
jQoXc1tn7UsxmvVOFvOwI+e5EMSnF0hK9b+ZyrxB6jk1F/LEQuVbDUeMnFSTOU/IjQ6LtYjdbkM9
zDyzNI8ZbS2/6uejxSCHoPC97AGOTvRUD59sTFI9ZXLHl8bqSozq83kfI09xHuET/fDx+3o3ibwo
/BfQduOO5kZYRb/I8JqTNhvdy9Q62ZONUI0dWrHA+LKNTurQPHJrLkHW4ZMt24uyKYVu7un1ojfk
GeADtJuX0BLWk5HIBsW5UR5w9u6ssdggNAKOdsEzhb95XtLdRJeBfhtbjuto3WbVByFPs13kL07J
heoSJAbuTJLtjT222EfWyvtZ5TyhSU4Lm9OLxXn4Amuz6nHONSbOE9M5Ccu0/25BZ3i0s8C478Ly
2Pn1DsEMp4YG7iKvAdQFQNQqaaJ2FmUwp6SvKPzY41cT3Ny8l6wkDhTPzuqggEQ3T6lQNzM+IsNe
jDFOG0UVl9F+CgwkGd0+ZjG6orPb3G/7OClaXNGGImnPEu4F1VXkWJY67Ja0IFfcDiUlC6wOOs8S
1qt1R2cGHR5xTAxsPZMLyARxJ24AeuPQ81bXnNwoeT6ZKJ9PgTLdlpRGTzJnqjaoWaWfDWUajry5
9daDlkRF5M26iHOM4OjwzcmdkAK1qrUvqDklHoCT0ZXQPtqltNWO5ebrG2BRrOLqXsBrnCgw5A7H
KmP2gE6m/RWty958FbKToKsWTmEnZX6H0VC5DeeK+rSaGNyGXh+DrBzduFqIrJ7TLl4ZHhy4REv8
BqCYjiGNXncuxy+GDUcm5l19w0S3BcwNdQRorCBAVic7N2fUZ4HIXjrdaYdXtcJp1y+mPh0wKqdI
LG20qJHT1z6UtBY7aqT5b0IsmqlopkTI4a7gus+PxSWrA4VazyJPRITK5sYjaR0nGIEuBYFQ2ttS
kkZf1XpnO2VttkdPo/NStKIooUXHZDfXKdbbqPBoIZCTZUDhW223PKyTwMyM9hZVtGJrJ0N0khVO
dVqq1FZqY+jPCCD6rc6p7Zlw/67wgT2Gdl/tjOU7gIIi8ASPyA5ZS/J19lyXge5Ut2JIReIh8qbY
Xt5N9s6qG/uyhb5/jDz4i8mmaLjIQID3IqlbLVjAwYMYS6W6TbtJuy6GUewk7HieotBpfdvmyJkD
Xd19fEP9clCglrT0QEq8k1OVYpBHbT7UtzleRPuIJshOVqr4Ak25wIMh2btSmQybjwddHQNvk4tm
msGiooAG5upwa1aGLSjutM1tmRa1Z9Ba93Aunn0Imr8rVP9jLJNqJW0plJTXcUyWSDXtE7W+jUrJ
LPYd9QkZc5NSD87muWnCbQFbjaaRaifKba0k+uRHgVonrm5LagtBTgmrI5fl6mT6kR8uNzRnIDWx
tbQIYj+tOsgFZjRZHF5IjtJvujI6FgGvMqi3UaB9cwJyKXMrr872Vok5ESpR3I7lFF10ZfMy59L4
qZXDCHkoo95oiIzgK5ZUJwAmv/zeG15SYGrF+qI9ARV1DXpNpNBK+lCPb6XZSW64OiXPKef+FM2+
8sgK/sVsLtjB5XYmnQHzc7iYaDeNmWTk5a3Uo40YNmN7hS9B+vzxA/1iNhcMCPUI8K34t60iuSxP
A2yMJHGbKvDy8GqrvSQITF9zImvTd3p10k86TelqcVvHFv6YhN36PFo0WuCZc0uA8V1yjcOnzKp0
0KxuaG8hvUVXciDoSctaLGc+zgDiS2GEwbELdNmFP0WTLKAFDEoijDgdsIY1JhIMh0ijSu1ucVSV
zqIhHMPNMEvNN0A+ReiDJFYui6DtXpD7G/b4p0gvnRPlLwoqg18zHuMvm7D/eBn/H+Jv1z/Gbv7x
n/z5pRRQdsOoXf3xH1fitfjU1q+v7cWz+M/lo//6q4cf/MdF/FKXTfm9Xf+tgw/x+/8a339unw/+
sCnQ4p1uutd6un1tuqx9G4BvuvzN/+kP//b69lvuJvH69z9eMLVvl98WxmXxx18/2n/7+x8QNn5a
jsvv/+uHl885nzuPv77WMSv2xy/71yden5v2739I1p+UecEWcpQutGCqr3/8bXh9+5Gi/Mnxyv3N
CETKSB/+8beirNvo73/Yf1IVBp33Fkdzxat8CuHs5Uf6n9SqURSgqbQoJtIx+OOfz37wlv7rrf2t
6PLrMi7a5u9//NDi/6+VhNwD9XZ+37JvFL7quu9oYyTNuTt7daNZ5daSTKfxUgSdJC+o4rF1W1Xu
SlcdkMZ0JSuAPl8lanpNH0MYNK2r1tza2lBvczMI8i3uxnLvsgS1xY86aGQ/nUU0+hb6B+cFRIkU
oySru43UHJLjVDRRuHW6cJY8SYtrFLnKGMUoEZuBm0lgZvze7muEGkJbeh2DwHKgVIf5WRnVJZyw
bB5O5aEbZfa2RRe7yxTa5VbTCxxW0Bw/GziZHjOtlR5z2lHKiS7C5M4OMjTPitLa2xCjOxjW8iYf
RHIyIkswbRyqBp7ZtuiiTCJIPtWyKO6GWDSSS2gwfG7TTD3tU0Ef3Ew6gWpIYPVfwljHOkIfJ/zF
qWbq8iaYihq0SVM634NG6+9HCwfks7LCK7UbFsG6cgYH6cWl2tQuGRMYgFZu7E9WU8ZoFBTUdH0p
1+rbKZW1Z7RzxL5xzEQ+NaapfE5HVZq9PM2k82KYREexz1EfxwzRnV3cZHbpTTHQflezQqiZ1Dr7
s7Cq7cpvO7X7nKjhcJZWdWF6khLZM2mPJa4BkWRABfJ5wKTZ6hJsUq0BI+pG8TH2Hm6DubXPwtlq
P1cK7E9gD7aCr4Mdx6obYMwEOTSe0a3QhKFeYEGuXFZOTL3bmJxJuPqU1VcmvRXDHxKtBdurpE+W
WuAnaGStVZ72PNynVs+hcVfQGSO3m0SYuwr5nY1XhWhGvx+a8SrjV5h4nDf6qzk6z8Wk0ZwK06Qt
PLB7JNRJkZlXg3Dy2A9AFNyNtjN/6+UJkbvO1rtdXhpOfhaHohU7dcjDjWkjVquJOlZcPY8z7TYw
4uK1AKj1DeDNEOx7mFQ7EfQRCSJ0jSvJLPFXqye1xl8NhoEKiiXTTlA3TiLWX2BeaLPoiv0kpFrd
YK1kai5GsNOjE/eQeG0RL3AHJS8eJztUy0WNRm23aqSG900b1fU2JDq5y9vRLrd0jmvNE6M0fVbm
sgP+EqZCgq9Vi0tNLVH2xj6H9y0XSnll5IFI3bCo8mZjRLP9ZZIbmc5rYaXDJqUD1l9MSq9lXhEj
Yo3ajDI1bl91le2buKzBPpuH4rQYBsSI7IRfvLEqZ868iK7u6FFkslMvVvvIcaeEiBeMrBVnfpU2
AH3k3AruRoAL3xWY/9qW9Bb2pkxO99S2DvnPMJZ55gK3tRS3xRuwRB55cJ5KFYNNNwKaZ7qyQudi
HirCT4zyLurCsXCRJt9zC4qFtDPSWuq25D0jJuqV3Pj5nMGxMtRcum4qOe7cQIFV1qKk0XiiKKrG
LaVSMf12VubQwy9Nek4iTacAgCcKvw6YgDcbmXlhVzZGdkGAitEJcu1S4U1Rhnh6pXcnc0Qry691
sxRbaZjLO2eiKLeBXSKaU43A9LvZ1CjmLO03L6/IeDy6Xpl866hh9GwHKqePa8zILLmRLaMaR8/M
ylA9TOPmtm/TLt62pS266zZS9ctq4py+wdsjrj2nnuzJszhX7E2vN8G2pZ6eIAZUVzgSRhkYsspu
6qecxOzUbIaJvVMWw9UCbL6M66KuN7ZE59udHTv+GnSi/dyPSPW5Qcfr562VYNXM0WCz4fD2YveT
ZG2GcSK5ilU1rf0kkueHLOuXJjFCEW4fdE75qVLSKqZKUpB/XQ1Dq01XuQRue5sNVRb7oYqFgd8m
ljJvm2zObQ8LAeeqDqjLGJ5WhqLZFKFdxDeaVIal60wN8uZzY+E/mDV9Mp3P4F1Td0Se4kI0hWnD
BBrVL03JXPk0o43y1JJk8SCmqKi8sDJEv9WkRX4jLSu7w/65b9GXmeZayT0VU0XJzxuLQo3SjBYa
GeHQQbess4Zu/tSme+Gk5efaieSbIJti+ayIx0LxoyamL2pD0bybkt7MTxLOrYtpasL5upjtod45
ZY9J5BgC2ElEwZ0n5yneQTU0q1tzHEELAzpVUSCKCmBaZ5TL1PHKattA3svWGDu9h0GhuDKQhxy2
UVbost/ZaXMt8SKprxLLeZNIMGOI4qbrdpKCpc1bsPJbcdt/G40dRHAfRnf/C+O2pd/2H/8Mjd6F
bXfR6992z/nXw8ht+cxfgZui/Wkt9qz8S0kacBQ/+mfgZv4Jwp3ePVovS7l6ien+Ctz4FCQaoLjI
RFKDp3Pyr8CNH4EdR66ShgQVdQhFvxO40Vk4SAFgIxFSLl11SjGwk0glD7MOrkNlGrPsBszjINDy
SOwvBfa5N1puZbFbGUnAygJb0Dp3Vu+g7DA2lXMnU6P5NouMYz+U7eR0Bvcw4G1qZ4/aJNsjVPHE
2YN90R57dC/knVbJuu9E8XxbAmPMPVnoQ3QKbMySzisrl5OTYeri+66Vqy+1gqTbbsYNrd0atMeq
ixi9KtkN84wLtqby3C4b4gbbok71x6qyvzixDYq1j8MBuTVLUD+zu7JH+BDGWe7pMdpXnpkDVHNV
Ln/0yaJA35gYyLaeXUtcjFNHxdadbAevBDEXNSByzMJCV1QasMW6AsJIEyh4aebMGgEfppbjzgly
eJuQCzPwE61zOIBsjgtn1KfCNacq77eNCWTCCzgoYtcApg4MGdyi8FrsTIsNfqf9nZBb/bKFKK27
VTUbFlpbve54s+5E6GcYNccBcNVx8pW2kpI9lctpI8k2kl4a1+EjAYs1+kOuV4+YWWSap2AnivbH
SAPHE3USo6WPXgvuvFpf4bFp19ZlLM0avatA2MKVh0AeTyYrSVVvAuuVeKFdp1i0ZmU0eUHvqF6v
z+o3Q4l0gmxdjPiEx/U0upUGz9ztrTKROV6AxW6MLIULYueyFXoV11Hm21B979opmWTlocG1F0a4
SHs+NRtpe6LUujq7tdkTeQ1Wl51nAz7kWyvI09BLibyGjarm+qXMYUZHX1YyP5NDyD15BEN5wzkO
9DpNlKhzu3Igp/i/Q62dltRykWj97w81L3r+9nMiuvztH8eZqv1J0RTIIznj4pa0VJx+nGYcSxSP
AYIhB4r9zvKRv84yPrMgCfkY5wyd9sVG+a8k1PqTbJGkcTnOqMHKnJv/PGn/B0koHz04y6jf8bV0
oCuks/xjv/38J6wMmRBVGsU87STYyly5SpAP+1qKyHnsIKKRA8RcktHMa/P0TqOPdYPpLn7CthMR
uQRV6kVjOjt3jhIa+olpNsLEoleb0rO5K0b5rCySior1PA+eGSaOs030yiDFnGcJWLGc5rHYNjX+
W/eLlUeLyFOsqKMb9ijS+6EIjV64bWZO6eSZXVyeGUk9QBoxhlTOvQSajuSPptyf6HFIGdijIoTD
HQdlTLxXFtdRDLWsyJdEetTlXRNrWrQbUIN21VAz6SgVKDGlkIaVvJTDy7GWCvlyqdwFg8u3InM2
pfRpXjTGTtKsVcwnG2fnZ7Ddsy+NbT+7clWo18hfNhtnqp2yRurSmP06C+67IpoQas7pPjYGps2G
Ij1q/Ao/taRJAwaTz/Vlleal9FTXZmACT3LC2yQvGvSa+KICXEzRdlV2LpdWbkScibl2VdSRHd3K
EkyCyE0CpRDfMOpNXqtKkgnx7D7VydbkQg8/hZHTGreGVOvFZxHW5bSd5oiERhuHb5TcFW3207r8
GlXW9J0QUkdsExaqZWxqQRpH1igjSyTIq0zab/G2aYzuws7BkF3hOEqEJTWqelU1cSCdzPAkIj/h
YJ/uOfSH10RVUnGTBWZUkxW1Ayh9NQzFXQU85rSWJsuXJ9s8kfU+vinmIeUuU3rXaBGldf8/e+ex
JDeSpetXGZv1oAxabCEiMlKQSc3MDYwSDulwOPTT3w/sautikrfSatazaLOyIqsRABzu5/znF7rS
a1ZCrHLebJxCJsBCQHN6Kglx7cq46YmNcPEvRrd6FykR5VXcLQe/HlM2W+cqFs3ajk0M6GG6RFhG
9FSJD7BGaz7aCiY8rLGhn+NoJ5F7jU2GR/sIMS7veb5F6zXx5LlNkK2utMObsVgEfTgM++1SwDzW
qJUW37iZSr9tzmvuh/d2PvrT9b5Wlbj2817lsQICnFMtpnE4IROYmqtgqFV30bixvvcXhVwB2XYq
5arPMzwoP25VH8yZ2fv97Yaj0AujbfVpJOVRxlM0tC8mp+CMXPPduMuFEQwndAfbm23YqiGT3jZc
rdSorwrRby8rHABSu95W40VItMWrRXZWQBVCrlDaFk3xHoP97soWElcp0fFJZHprjbM7T70bu/nQ
vLFlxPErRqEuvbLdVyuclE9FV/gPWMe7QxIGBqNKprq9jDdz372kAenEWbGRTn/xnK6tU7IXhBHD
D+mKuNQ0drfVVI8fiPcWb9dNuS/Cmic9zLbKydnYbKFb9W6c8C9cvwp7rfK9jnPiVhjgAUsYfE2Y
VueLGkmPn3v3MMzclKKoWCtH4PeZ4vw+sT7jxayjxj4TrLaG1tkx1bgGmbCWYn+ERq0X3EC1a45v
Il3NVkJ/JHwz6QujsvcsX4ddtpc60t0kv/fD4swVNV6dB4KBJ87Kyy12LVWfe3FPoNnQZR2TSV3G
NJ0O2EYeTgqDt9DHG16Ri85M8kQzaFJHrDhPn9C0dAh+14CHDxfArN/mhcnPvHMW7S3L+zYX4eYk
LjUH828PXp55Ljtt2OR29qiIaE3s3ImxbpjFO1mQM9GT8ukv4pMbFbp7H41T5z/sjSvrt6HdLOtp
siY53EX1WA53fo7pMDFyYgA+kgsq0ftBrNMSVwMZMPGI4WnaUUsGcT54/qdJHXIPs1YomyJceUYH
8aqUZvsoeLmxF61GvPD0U+E1/SEixigIRRWRmA3DI5/h2clf2Rc22+sIPeX/6A4e8XAd1n74mv6x
SLcf9galMzQxaUCTcY4ms7sK1kU/OM5ik9aMMgL75H0CgWraUznNURibuiMepYXaKMgzeFmMuELE
pjSjzJYAn85YBNQ7gXvpxsZ4Ofn9kiyDXV/Bn/TPQFvhxewXoD4Uat7jvMGGH5dWpOha99SMdHs1
iFneRmznWBsSAP62HjxEUKiixqytPCfNSV+nLrZX+2x3OkA1tNnRCWlUdS5tYb3z6vb1bo4gjUWL
a9dkfvddw3pLlR04UPRc7AuGwblE2K6+bzayG2+ADbxz7gSfRxr84VEU7MTXEwkf6iuyKi3v+lKu
VoZOgxcO7q3fr4BBVVJLDtuHsvUh0qZdJ0F60Rq5+R1+R27xFZij+oQq3TY++oi+ituhq7vwlFeV
kad8IHaKPm2cYg1wMCcR1h0hpb/uXq3B1p/LwWw2imu/w7ZyX028CFyLkKQw6LZT6eblDEOjCO+a
ctddaiF8jFW7jefK1oR8D6MVr0VUQUON2u1+9HZCbx1yqaN01fjqX3zVNH6d7VvonIxWtjGIqJfs
sO7PjdOHjx6Qdgpqa1dgWUb1CmPo4Davav/1OOwBEXd1VICzEsv+GZPz5RYLgf7TQvlsJlM51qec
Zr7Pdm+r36wMA3yEL2L8BKLIu7/qBMdMjDy73r9o4QnxIsd3gdwwEKMQIBlrEafx7du2R0UbV4cx
/RYY4vu2u8V21vQ7fPRinJgA/F8J/WcJ/bfjnDdD+V+3n7pjBPmfgc4xAfpXHR1af0CvhmVEYCbE
RY74f9fRQfQHwwQAPpp+xNsH//bPOjr6A+tzzJoOrdVhBX2MWP6so70/jpIbgjBC6MOd2HP/SR39
ZHQP7ODwqyC1wcw9vM6PP/9LFd13uW/nMzllForbV5G/qpvRt5SklGmX018aiz9r+L8OjkA/+v+M
jWDfHteCPgcFBNsQLzr+/C/XKtemBkImDTQANU5LFEZ3e9+3V0gki3vMDq3k76/3u3sDvQ/RiMHB
gJfw8/WC1Y/qLuhXekfO2HlxsfSFYp/iCbM8cynQm19u7eDk2zB+6UmeBnG5yFHJqraXzEV4eW8Z
evgMx2t6GyxM8QhVyvO7oQrlhifLoP+hN8iP5wqN+3CFZzZIWtXP97kaZaQ31GiA9V13RZlH8Hm3
m93Lyi7lHZ67+t60q/BSNXn15e8f8c+A0r9eKdGdRFVBK4WAyaL/6yu1qSoNOANrlhtVe2f7bX3l
9FOZ/v1VnrKpjjtkeAF3CNoX8JX95A6DZmu8TY5r1lhrfS3ncboNF1md+1bZb4ZjSRVlR0HnN1t9
7+uJHLgW+eteIRGM//63/OaOMVBjPcG4RqH7tO2krBurtTXXTGGDmhqSoecipHyG0P20u/1xx/TI
R56LdcTJPSEPMeBZyyrkndrhQqgIST3W7Q5OzqTKNbZHIlPaAAW37gTwvs+4EzFB8dYiHdB65uE/
YRT9+CWQMxEJgAEwXz6W/l++WrcYULuM/BLC5vyrcG6L9+64uDfGtBZfymUW2GfZ0et//pQx5GZT
4pWjy3ly0TBUCw7TzZaZecXLjYpv1hYV/4xp8uPOeIEHb+mIl3l6kWjsgxrJyJwtx2CWGI86YT/6
XywYeG2kNhLgAsP7KW9xmNxe0POzYOCW3Ew4cCcjdLh/xkE67gUPEJQGzNNYn0+ZmNTRuT+DHGZr
XecpXpF9Mtht9MwO/pu1gE8YmxwcQjDk6Ml3OATNDL0gX7KRtMnMsop5wc6qlO+YbZmpt47GGbrA
+MwK/M0+DmUvQAJwsIMREf+8Ap06h2E70Fkrwh9ObtPJpGBCQg5z7Tyzjz8N/zieIysBeQMfHe/q
KUOyUT2uVXqHwVViIBZHeKV9Comxr1IYhKYTW7uruvOKSUd5NpoZSqkMtuqbxVTvpbCqXKVdrYr1
EkqKymfW62+eA8kQgF0c/yyop+t1rzanLGxnzAZvtK7bJepOlpyia+pM8cyL/s3+w4s8GKLR4TaF
gdnPz3yczVnLddkyRHHwLPoz58vb0pivKZtvvWWiVq+CrO3FTW2AW/zDr9/n0geEyA4L0S188vXP
E+xlKwRjXgKvSHY7bzMZus9F+/xSjmCPd/CID5M2iDZP82WYaQ7BWPZjthsOYWA9OTcDFBoQvoI4
8/C5UB34lzyzn+of8FCknwgbwT+hnz+pRxZik3agLpnZW+CQKwzzQjHRR6DDWHbMnQR8zP7aGxI3
oq1eGYpaTVCWVyYOx2Q9LaY4+HCsxhNhUBt+yubU2bR5/nTbtJbdX0Fyll/yAitMRoLbVp6apqvA
8Ri107yJ8Qix8vIJpH+djSYuS00cQCBzqzzl+BOos1u5wZKOXq/WxAGzeyWcAbQkAOV/T9iRJ4FT
c/GxhTRjJ3bJYZxOSBaL09iElG/aciYrqw7binfDYKwRRAwvPISbEkyU/r8S94x/5XazdxLwSa1+
7mQwPXgCi1uJL/bABpoFzHo+99VsvNe7KK+xxag+dms0vWF8VeGika/4wIBPjPFiBFH7pgNy1UnV
TbbzqJsSJ5veCJoqVeHMVtGHCosNtyDTNx61X3TJ5C3NSywsMYPcZd3fk6puoOecfPWpyRuc7k2Y
UeAqAVeTQpGMkCNd/pSPupnjIS+3b7poK7JUzEZ/yy0T8GVi8zWvMAIR4pJHqgQwinZcNXjnXmY4
9o7DzuzVUUxUgyuTetpBkexpL+SN8miSb72g36cNT5ktYm5SKMNpXqBEP4a7M2OhGMkpCUR7WPVE
EE8cIGng4UgATiOn+jITwWRecILpHn0QwS4uyhqbkL4bos+F1Ja4WD1TrEzuoKGDk5vjNZxl+4Xt
rMGHceznkuHTIb0z0aaFr0l1mqvrYLSNVyEhtlYqc4hmsbN24ZyGmmIkrgGzu6S2wIHAPzTUj3FQ
UClkWEQ4o0YTbknriI+/0YTDEhMVVBowoJSLDGLaEMV1GLrcuTi15TfbTOmXqL0xrgEfdZ/IpXIr
xk9jLm+c2TALnDSMdUrXLXfva2xfhmvDZoAfOzzNt1uzr/KaDNNxy5y9HsYbGbjTy9b1hJsWrVUW
KTyqnuHZutnoOwphwiRY7Zcl08rbtVFap4aYuu/UAtsHNj0BHcoT+gHU0oV70ucI/Ud7cvyTqHOF
6X0bVocbgSwJCw8qDNG6bfzkNr1nJftRZMf53g7fG3aCKNVN37wpMUlR8dpDg8tEJfbqKsCG8oRL
ivLp8A3DgZIRVltqS15tNriM+e73dd8hubi2tEQ6OrAPIq/vjaTvPT2yIkytpwQrCsNLzRnSM4wg
aU/x6JpNeJGhv7CQ2RyWZLUbZbwYt6afvgQFCv53eo0QoiDI7d/1KLIOTnqnX60zgeHxyG7IniEc
WEJtn+PlY6A8gv2zChElOQkdrF8I2hdnmjwGKrbIx1tEDvkHRzswuShwmvA04Rb3Lwnp/9EO/vs4
yf//E7rL8K35dOS8/wdcOP6DPzkHwAGgAEdaDwP9Hz7I/0YXDMv8A/VdAFkURSiy8qN0/xNf8Lw/
YIhS6+A0clS+B/Twb3wBiimzPv4tyASe4/zRP5jT/XzIgvFjFQOLkPMc0xgq+eNM/Ev3YBWB1poI
4UTZ9gMH8n6KemlnFdx1YoSC9plS8YnO/F/X45cfvFmEt8j+fr4eEvF97QTX0x0bRWzwJSa9Xdgn
ZtvdaYQec45yC5ttxxtSIXzvY+UpxMejKy+whrbrcVlfr15fX+M0bqXGZNdZhbvOc5aWP9dyP34n
I2xemXf4VUOi+/l3RrDn965qsIwPhkdFIsm1cFSUlMwFnukMfn0DUIkjPkheNFLkp9CENWnL3DXs
1jkS6rysq38GDIDkDh7xGKyR90zx9nOPcNwZmAuOOUzhaI8RiP18Z6XdlGDfckgIIYNlUO1uIsB9
EkfU2920dEMM8hM+895/c5OHaQQ1KyQbMLUnpRXKulY3LuS3zgngBTdtD4u2rtNh2tSVI43vf/kA
f4Nk2ccy+k8p96+bPJotPqzDnvupd8Koh4KQs5p8l73DIluX9cwYuHYO16xOfwTL8gUjSct44wS9
FaVEKvlvVBN6XwNTNlG8ONQ3iNcGq8v8XnhMeYwJXRL3wGwtr1wSUuBcfhFLZz6q0mNK0Nt7+KZq
ERRd/f3N/O7ZsUDgBuFpblPu//zChlJZjSd6XFJmM7wF3q/PrV7327aoZUZR9Zz0AeHVr0+Pbhiv
abrvg9j0ZInsnj86qunrBK8NfZ0XFXSeEGXCfVmavUhrS5dnOVHdxhqQ4eI7jfNx9mUEE7qgSDLd
1qleuFs4e8DgFYNVXHZ6zPcMv7w2iMHbsjLweS0q6rZvTqu8j2pyjfaCAlncMawjLHutbVejlhnq
65oq2IGYa3XvITiOS0zNKlaExGFI1qnreXcdw2adBd1oX/fOULyq8ghmuw6I4mLeJUImUraVF3G4
yer1Ou39yx6Tyk8q3Fzem9UMRoznW4kYcdPR63H3jkTGsdt2pj6jbJLZXO2QMf+o3h8sJaaiP5yU
LVnOJ0WTxBx7OKycd/pL78pFdYn93uq9Z08D9GKxqY9Nv+v7etIePkRBGVwFULBekZ6wVNm8FIzD
A3CQ23Jtmwcpx96Ow9JUn/NmCN+5QxTsaYssLV0ch8EYnNzRTdfJo+RaYAx9WRxlP7jtYjT3itl2
kIpN48e0yHoD/cJK0YYrsEsJaatk2iD8wfSSGRBNxAOClAWH7cpSmdULgOWuXwT5ZQEtAroaENFy
XhjVRI1VJjiY1lu2bYvGjZ366c6wKdrifa4FVKmmCMuraaa4T0sPpisGgXlFOCm673eL3bN9ilVA
BZnG0n3QixkW8YyOWSebxo0x2/Q8PLamJXTCQF2zwa9RlQk4TdgVBq5Jfq9taZHsQuEe11FYxa3d
VS6BmssCIa3bXfeknXFcTtWoGTKD3RdNZveOJ1LD8suWyRGLaAEUK9Kwqqo29ftoymkDpMM/u2b3
Ier7fUmRsBkPaCBpo1ngC9ZteIwuSRTUzi0huNOEtXC1fhj6BXKYDCM1xTDtlodl3llFQ1Stn4Ke
liFeulHdC09vVNrgWQC/KB0LcXKhRLzYBIrazBwF2201rc0Z7341JiqHLZfMo9RT6m9FfuVv++af
pgp6StJ7qCKOQZp1j+qqKLN6HqsoznOxFdkkyuWuXJr6+7z3EAEca24+NL633Pu7ObVsIFi5J9VW
Fy8goU01SQzAl6cil20LQ0I1L/vWdt4hmDOmbAvt/iJap4VloU0kFfMSzScmEEuVLmPgf0Y+0r0I
h7CE1NB3lhcLjjE7LoZJ63jzuvJrME/WThkrBh8PkW5/g5MZ3D0zbPwiCxuxqVRQ+R96A7VekIyo
iG8UJ5/sB7YaFzCVv/P4+zKhCYL8sm+L9X2rRWkmA43HmI1Ts0XpHqAezbza8ack8izEU2NodSkm
u0WbYkmOLr4VpRfBN+z44oVXure+94P6xqCa7sL11yYZ28ZVyVSQH5QyayS9tvOMpcg6o/GgU479
9rlyMMoiR0uV96MRjphZTXoZ4SC05kJvKP2PhD9j9VjVzdClnWTgEDRKuaTOqugr83J+bC5K4203
1tsrBCqBeZ57vxDJwpylN8389fFtu2d/65SfsEvND4bbRx+wc6rL2ELnhFidmXRJyEqEr97Wt9G3
KBxJOB4mc7lRq+XBTMbJGPa9UFgfLItNiaWLQr4pIY7MMYpAhs8OBpq38I68jRrKbPx4A6QmkWth
Z/DXrtaIh4R8Z4/wQ+MK3dJXbEPHx5HKQZ6XWXvjJefzTq3CZLI6olQmJjHYVoxUajm99jvw/qQY
u3U6LbArbYAJ4mGTZVnN+SK0yl+SmeiiU4CaaiVeIEwV+96xVVtiqc4iyJ0xJc3Y+WAvQ/i23+iJ
z95mT48R1l7NxRkXvFitxXA/bkLauLfWLRrLlkArumsxqbtxG/Ck7HZdfxOBICMyqvpHMW/yi88U
eUlh7tON9VawQGS02/lmRXe33VA/ofcLVVNnpt9BqGd79r7ucJ0qiDW9/TjVgygSgXbnZTUqZ4rn
jkY0sSj373CSBIKAo6Dr0+x72knIA1nD77zOpXuNLYtnpTmzixEzWRdevx4L+2uVF+jbB9ZNunpt
8E4bRvO4i8DcU2EA4SRrsxB2g7O7Cyg1iqiOx7ZaPoZhUeecJrv3kpkx2FPXY3PHtK4Mzbg0t7lJ
+Ldwl1Q0rLd9fZi+WNBLvsxhVDVQXPgY4lr5aJLK3p7DZAlX6piWCQIyqlYO0EgqAxHIam7GRc0S
AtWiSBUl4Fk6Ev2IAVEsr/butvIXbWY0E2XDD4KbChN1F3usVWcYZxvKyEtVr/mWqqFsaGy3PAeS
9gKdrJ1C+wDq23zgAMOswV+8PuspGPHxpbv97NcIyjJW6PamnUxYgWs7cJTD6eqL0+5LB2aANAEf
J+g2A3/q40E1t7UiXGxsycnauqC8tLn29zho6+BzGOS1w3kAQTfO3QMptcSw7zHv1r6VvrAH2EfH
LVBBDu+VqySz0Cao67gU+SqTyNj4KIt5DIGr5P7R8XekOw55Ji1kjcD53s45BGdb9LVBtbmzteKA
0D0wfTBgVTQy/GJFhRC3O9zjx9maVMvmuLmv3Z1biElSrW6pswakOflsfQlUYH7zjc5JA5NiCobK
nH8v5lAGcc2jggcDreh+MG3eBYYTPUostLO3ZTg5X519GTO8M+RjO23ey1yskYr32hnum9qw7wy5
VgPHXvMQ+MZ6H0Ls7hKvzBG2lKs5Zmww9amtBg4Z0xEnYo3l5cjWiyNoxkuinG4e40Ia0zfZl/uD
B57z1pDucmMHqoR0jAhOZKjx9MMCC8xLQDamtEWN49+5TufqK0xalw/LblVkAgE038k1sDccgcPp
w0zB9GmdIm1dhNrhMkmYnJRSHDcJLo1blrvNqG4VwN9H18slYWiq0yebHASeYVdDly9mOoZ4Amob
UrNupuuhD/oikROVehoefyfhAN6+51PbUiBZTm8hf1Mt6W3VbL3Z5ZY7KayT/YNiiihTvXrbi0qq
yI/hZOsimVhCEa0pQPXr1V06iZJGBm/V0rMz26v2PXTuwpPoyaxCQ1BFvUvqRrnnn4BCh6960fVb
nEKgITbWZEP/rqR+B506qq4w4/U+smiDt6Jf+mvOOZhHURusRmqtUNFSSkMVpa5Z+gHza1mqNFhC
eDGmrUYBDQfboqyymsKLcS0qxTWgk7woba7MRSqEmbGNZPgjdEkORL81ehAuY68DThRb3NrCdAY8
4Gr7MyOffoKMgyt/VkZt9RlNlfbScMD8P1HYGdEiYzl5427m2mRD00SvzUnhE+NqWxZQszz9Zsz5
D5FPieWdtXvV1WTO25EvWbUPm/Ts15iYRF/71tzeWsG47Sl4sYk6zCxrSrEeqxcaETN/yJt5JmPM
HBuFXTEWQlclnLdXupRmmTYBRDJOKuG8VJDwrCQP88qEUV+wv+O4tbwrO/8g64qNmm2sJnhzNoWA
SlAOGvdDVVCu+cruLjPyJXzODaP+6tYmxd8+bv0rHJPsgPdkz9f90G+42U9zWMdUBGV0XoPqKNna
JVdZ7bhhlHZYbt9DhYJ+Vuqg/8okS9CG4AZeJnmpd8Ici9m6hIXvX/my0ee1Du0MAlBXJ7O1+Vdy
nCzezDTN9+smqNTzWfe0r6sm1ht7+w3B4jLPyWYXkfHK9eDcAmuKpeUk2a1vpCbDFRfGEMQ9s7Qx
huEHxrC2OTTG0l1qnXqLFMuVrBcIGO5YrpnfNAAzwaSmh2EI4Aqas8kzRQCgvimMlNLZnSBp9VW9
d2kYEDSaSeBb/+TPkwjSostBdDzA1iEZbZgdpETn8tNMMZQDy9c5NDCHnTk5eIADPsgiuCMOpHZO
AR7P7AM+vutDYK4EHFoDo4t8bxj8GJtpvsKhevPioFTSAWSfgHuabdzcdFFqvAucbZ+gOA8co8g6
4trhvKdC528fbMMlJ0jYmb/5hetUtECe1VEZt7xCGJmQW+WCXFWAuqMKmUneAAyf17cVGprbENWX
E6/U/Zfa6lGvzTTNF9XNLLi86d3X07wu1xEI0gfmC4pugU/TodJX62Nuw6y0MaxWp11RDwK19PZJ
ewoztlZwVGe94SJfDVBgxyPO82833zfmeJWhJXGvnPY8swCedOK17DmJQV2AIrSa19dIWtjZ9tK1
7gu5e99Ga6TEZxBSxQOZod8jZ9RfahLC1heV3vsH8sAn6kEiiMSZ2xyHRCrZt68m3Tofp2EjSATm
oIsYOrKQp5VDdNjhm5ovp5DmVGeCMxcegVOZKs11v3/Q4+CuN/awgtzpanVeWE3nIeV0KnbiJjDU
1T4gqktWlr2PFClw80xT8yISxbz4tISQJhMSASoMidZteG/AcpxTXr71shmsDWv1eZjTZtLVnvam
9q4BR9Fh2tUsuPEuEreRLiRyPukvVJWHSOYYtXRva0/4YYrKtv6CkWF0t+L8dDtCq54R9AykDMiq
bx6WYFhfLUVufKtCVZXxZnj5kVVTg8kvLWFfsaRyvduLY09Z8mqxMuqk6FBXhowcaEDDs60C/RAF
XaOvzK0rL6Oj169RtDnbGcPOyWfIbzDa2HsLeCFyvOKzOzkmL0x2XeJTHTnJquCDJHNjLXUW5DsP
VFloNd1KmXi14zOEgnmuC+fEiRhhV84crDqNTDCvhKty6DSeW3/a+Yq9dDOm9rYxCp62EHP5wnZn
93s1bO43XdrDDW6VwXxF8UY3ty5R+d6G5vjO7gr2Cz9v8zzpRVe93CgWooQX12jUtJ24DGMp4a5U
vvsdQXBFIHkwrsXD1nloARgp2m4668G8BqfwwniQxY6EH/68B4BTbRep1vqwm2fIe8Izr18TCW20
OXOyNk06YuKMenYPyzBD/WrcrMSoc1eFqNh7yvmYToUcl5Rw/RfURZVKPVksL2qn3h8ZL463utyM
R/jQxmNjgnCj1ScGJBEbPvPXhVIOVQEn55gYSz+o67qatuJEx9h/GroxD47vn4lTP8J2Tqa+LcIX
rtWZb7qyCraMPCXyB8BKza9otuGmjdHRMktH5K8brZlZNox/JyZtVvXOg3HzUfMRrxdYnu43MsX2
1wqWXQG314VNO+jCZ3BWWd4YSy8PwWIUHUjcANHc1GzC/Otahu8cE4OVc4mqRqaOJLqCbmLSOCxY
XCxZXByqLjDHw1sMMkue+MxA0xls30pcjBsoSYnn+Rz4VTvEtnR1dwm8wJvTAPHZta67CZs0jJbQ
sMoG5ZvKVzNIuxEFzylYgN+gFVbjeWqgLyVT5U8opFtTvQBLFgbgZ7t5ZzXu+n0e6OGlKh2l0Vv3
gojpxu/cU6tAa5KOwJ6v5UahifGe5x/5HuZ0JAFC2PaLuv4IvYPOtFwIfbsgBwcJzCUhKJk59bW6
FpWmlIzdgf4y9rSFP/TGYbOk/Gk4vlwq6X0uoUNyEo2bwWHYTdUHW4zEzABmDyix2xwOdVFshmRJ
GrI+W4B+3xfklLfEHdN18lm3nzni1lsc2XyRHvAkzGlzQQvTqYoIAqgiXlZAfupSd5RtFLMt5UGC
C0R+rwZCIQAnSCK9BkupbmgoNkQrEw0lLuOuv98a5b6gY5zBFOJ67vWYRH1UUt6vc2RBGubeutMy
GYhN5kDHw+j4NEdOOLlJ4cxiyfzNnj9z/k5oHwNb3K11XniXVlZBd6lkg7zCCXxm1wwGWZSV3xQv
G1mtH//HazvL7EbSgRWI4n0/K+L1wmJ88T9dXm+73yLKhKJjN6nJoX2FnOjZsLvfTBhYEA6DBjSx
tv3UW9JXgyYeUyrmCoYLWDB1t0xQp1RXQf1CtUb+Jq98/cxY4wkj5gfkj7gGdRuY/+HBfcDof5lk
4WW1THlbqYS5dLNy/KMvXapmOA9EY2Sm0eQXy1ZwLoCF07Jb7dOgo+2ZOcevY6MfrtwmXokuhlNP
fWwNqBXSKbw+2dfJvi7VZIFTOx4RMiTx/v1YwP0VpAfhxpPlcG3Ds/fJSMWeBh/9FVucC6h349ZC
xkpM/eV/cRUIV4wfjvmU84TbpZmzWyqgyHcKa88QhRhvSDQenpmB/Xov1KARrcRhuUTf/3TEMUUV
9FDKm3meyzOejHZP1QMf/x+/nhB3LJ6YA6MbheKT6SPqkdzBDUwmK3/pSh03IgsXdHDcnuPE/uYj
oFqBRnR4+hzEuJ+X40bM5oqIUSW96RfXWJ8tiVE01Q2ugcCq+xhlUzAEz9DjjsHMk7EXpExSBvBg
/MFz/vmiTkv+nsU5ANBN/4aK2j8tlSJHyes+K0hbqQ6o0vI6aLK/XyY/IiV/ufKRh+XgII0X8JM3
aBr5gSjy9TmzvWDd0iyNiNuhHy9jRclPMxYQgG0DkfmonoZ+mG4kAxoTWknYp7tR9M88iidsrh/7
QYAXpcVn6AWh/XSI5emW0c3AszCDGhsxjVTansHUlnX/Ns0LSfSYSyR6r+oYxeh8mQ83zsjVa1KL
o4Gb0Y92RvA9WkV/s0U9ITR+3oAfOJ1/+vun9+uuAUsPfugxkuVbfprX6VE0B6aIAF/oWW4MzIcu
dlOZ2aD0c6Eiv/nSIAtCnYRYx/+c48//sktGVgMbqKVI5zR0YueAGsARu+ce/rG6f1oOkBognBP+
AA8busKTzQlBg2E3A5dBcLxmVQ86zIkafl5nB6mRJJzYq/M17YS3I1SXlBy9BHexc/+ZuIJfPsMQ
5IuQGsbdOPZDwv35fovAx1zGa/vEIIsxRsPKB9l13k2zDn2qy9VJnSKyntk0f/kMuSg83MM2DoNR
rLh+vmiwUJyUA9tZdzSwDjVknOMGlGAiitey7Rfn2RzDtCkZbPz9SnrCxGfVc2nPhrZA+h7Ko6cO
EtbWOp5Rcr8C//PYtPIoQTqKNwxRbLeDURCjhtv8i8of7JtplhTxVcBgNCcl5O9/ye8ePGvMhDvB
5mcdGvS/LjRryo2xptlKEGLrxCjlbUtyXCw0E7wCyOJ6N8PhmUn5r8/dRShDpQ+bAk1k6Px8TZ9m
28EeqEjY5frzhv4zQQjpXXdVATMqkJq22tkJzSy6Z974b5470qGDP+PxAiw24J8vTZwxU0jhy0T6
AVAXO98NAA7tdleU79dxqNOtxohrNGqRlT4WPsXktinz7OdI87/sJZxwpKxDEIJbhADpyQ9Zq7BG
vox31BIN+FBja0ovTZleLeFzaRi/7CVcyrF+yJzYYgnG+Pme8QWa7dGj4Ef4V18hucszzzG3Z46W
/8feeTTHzWRZ9L/0Hl8gYRPLQaEMixStRKMNQhbeJTx+/RxImmmxqCFH+45edERT0ahCJZAv37v3
3JdXYRXxOMERQKZPDfL8KrOIY2ICR6BIuq72RlIkt5PW/HVlwBtYIKbGaWAhxjrVQXVinGSE1xD1
HudIoGDZPrYytAwDWoC/fTJQcbAr4SoDloyE6/kXArw+xL3JpTQV6/12rC1t1xFlhgHUoUW2gLbf
5FGbvWFZeflwUMNRLloIlnkXnkZXJOBd2tIYCEBytWw325p5PuVheTGIcb5oO0P3i1VE6nRvvQ3/
8ANyYUpHd3UmGKeyeJGPOiS5vtrgQ5re5+ynMDT17I1n/09XkdxS3nnQMPiSz++qHU4AImpinqzC
kO8gAT5OqVbfvP7T/fEirli/BaItwz15wQw9ZaPe57TnzMw6jKLJr4mTlG8skJOYq/UljrYP3RL/
DQqI/fP5d+nNSQ1FCXwZ5YR1aY4D00Tq5wsaSJrfMuf2haf0ndNa8U2PdWyztH2Ge9ZOjSBO0/JQ
2EZyLttJ+1DZg/z0+k1YGZYnmzuGJwCweD5MS8c88/zjGcOU4BRHZloX9nc9iZqnvm5uHSBq56ZH
nyEHsgeArafH70KSeQeivNwKtx8vnWgm0tGamAmKdHx4/XP9aYGDQ0G77xJBK04R0srrIcLifgcH
K4pdVCWMbAYRBR5YyuPSDN+ivCx2+JS+vn7dl29cyguWxKrXZIh3Gp1Dew3Wp2BRZJjgGQFJOiMh
A8VRL956S7085LIi1pQelIn47JCHPL/1jC7B+8O5h+hToByqcz0o8tncFjkSqQ6q5GaIEtLW29K9
tL2l8HNv0d6oVo11lT8v7ki8xh5hrDJCF5HY8w8BsZ4+Es54WERGuEGBaeD7IxXD1VtFz3ZOz6BY
eUcGFtOnWuuMj6YH2q9zBAUI85DG0OKrTLblNgaycI3+dJl8o2icu3hmQBPVShPBKMZSbCZMozuh
QlVtHGwGwes/3B8WjI32lchwiTUS4Nbz78GkcNZr0bOzCKv/ZkeJvA1pDG3tzi5vF/LrHgTqgXeT
Sefu9SuvP9PJHYT0sp53EUPinTzZ02IYEbXOqGBTcOXPowz1PUFpxi1lhH7bEBXzxqPxhyeWPHQ8
zNhQebf8kEv+VvWXyIoMHT7rJkdMeEuV3V+hnX/LnPWHB8HlfpocegGmidP3AjtMkgpCA6E0NM2d
XpoNb6wouZJZLd5ofpz4wH68ItlPMNOyj8JkOQ0kn8CX8IZRxUZ1It4Is8jpsM39uRg0xBkdvplu
1AXjap1nJTHqvRqLe5GEFxzEw3NjaP76DruCVw5n3x99BetkZ6jzJsr6AZE/NIZ0b7WUmTVCxjce
vZfrhpoBWSYtEl4DlCvPVyzoyTk3eYY2ZMImD6WiUTkobzzggtMuq5KRwOvr9OUvyvWIvuFFAy6P
rITn17O0DOu7wfUsowTTYzFhZ8Yc7mJgGG88En+8FNZz9juD9MJTxS7spzxvpjrfEC2i4LxQHy2E
f5zZiUzfuNTLp4FreJiEeQKxY57mHXgZWg03Z8UMeVLt7MKx9vEg3spy+ONvBcmbZUqRh6jn+b2T
ItazCfouzOWh4mey1Tk5lXLTTRbCEyf7RX18Buv+3b3/xxv42/XWv//2jLtkLSZSNXwr1S93DSnF
PsrydBeDi3njBv7pUgTQrButia/dOalPFOTBURN8Nd7V0rcsF2tZlyssx5F19vcrkI0OjCDlP2PH
9S7/9q0iY6wnzJw5YqDOOoOrSlLxBAi90ru30tZ+5Ng8fyujh8fVSNQaAxPrNF2UIHE0UR1quZJ4
ms8NPOD9YKXyuiaEJ91VlYLzUVj9h8yA6ZS1at6tzaxrBwvaJsWTV/hlE8qgQ2zO1L+rmwBnhXjj
kXy5eNcPyaISSLQ9+xRMr3fUjTVsEFR6WR1MxOTsohUR87e3XWIntx1iOSiqndNDF+NoWkcDaH0D
heE+JpXtrGkcEiMyu3njUi8bBThfDOpd9uG1K3uymKqkd3KsCDnKowWKFGIB936SCGtm0U2lr+eu
iDaDnN+qYl8uYkljiq+ItZQTu3dyXRLZltmimCY6egRNTqYLOQOu6A6TQbw7itdbfvz2yFJfLo3B
Gs7nzK32NUj0gJks8YKo4quvOpKB96IZ3wqoefnpaMM41Fl4iakTTu8KESQTLErkdMqQ/R0Wu+od
sYuI7iIoxq//1i/LII9DGeuJDiQ/gHtSjExLguClymjSumpAiG4Wu6Zrb9h01SW8YOkPiLOgWurW
W0/cy7XscZBgPQOPAJh2WrETCg4goqZfUjVW+0GO5nwrFbSEN77g+gWeP9dUd6bgNYIrnlywky9Y
26FdyWyiE8c08bhMBWptQsxXFKmcVlk2IplhJPdcYwjpezkKsNfv8B++Jwd+ymWLLgmn4JOtIGsX
6A2FWI26wtt6VZ9uIRpFd69f5Q9LhnLSpQNFSQlhYP37b69KXpQKyV2XMtU1h9tuHm5ozxaPds5+
8/qV/vR9PNwoAiMPO/Vpqu/cwFIctQE1o+6Fu7Auhs+u7tXvX7/KH86ZtK/ootJEpPFjuCfVR59L
kfQuX0jRc8uRc4KydecwDRLwTFtSweYA63hMRx677eSMXzq7lXv8xDlgvBBRfDp3qAm7NHj9g/1p
Pa0IYRYU8WQcHp7f6EyMTOCRpmyaqbEvWvTAmzJjXr+0E8IRnmiO4k5Y7monbza217yVgvji9nNL
WDC8lR3X5Ec4eXPxclQhiZmhn6ZD9iHWvOwdfPq38mxe3n5Ka+ojuhBrJ5mC8+RramPesiHH2K1t
A+tzF8f7dAxRoJc5M2sny+TBS8H/RgLx9baIl0+WiId9hs58qyU9HARixj7EqAt+/gD/cZr+ixz7
39biC8L1+bdy3ef+bTT98e9/Ok0t8Q8wR3Z/l8d/dY2y0f7EwZqAYjn68ayyblg2axb2//hM/6G1
qrPz0vh09XX29L8+U836B1PN2oDi+QOBtbaS/8JoenJio1O0UmphZrHL0JgmB+X5coIsmcxoEz4z
CQ+F8QgqYHISXNr4dR4B69f2rRd2o3ZGrFD6zZtnxhelV07aRVhpIeIPSy6atyd7GxHPJgtFNz/9
diuvf24I/3cB/fMDcrKig8RmxGvtZL0bEQC8MOu/TrEjqq2phVbBEDqH3Ix8pHb3r1/t+UMMaxy7
LQwTU9JBX5sPJ020YZmUsvos9ZOIHpUFyvoeLOvfNSx/XgVMkU5znhepOEWzxPGcmTEmKayM+IHo
GbVneekObwzZnlcQv64ieFezjTtUcScvJKlXXuQaTerTeEt3Qz3ql3R5+0Pp2NE5qE5vq8f1N6uN
5pvXb+LzLe/XhWk3MO0mx4+38fM11TTe0I5reMI8RqjKCFA8Uy3dbUFi9htFxPPj3K9LrRgSRHWC
QPKT5buQ7W43C5wPWxDQ0GOGQbnWfBq15btuEiH5l19sjXbn3UtzQyIfXWn0v+/lxJzkIsUK52dz
9NBZjb6VVvttdsTyxtdaP/a/ayO+lmRvXTl1HK/Q7JzGtaV6lqGPWRVYQmiBkdL+wiJlIXcsR8bR
Y3nuqXB+o3vzYu1T5qyyCCo/B2nEaSAb+ZBJCj4lwcGg0MGSUdN/F30a/12d8uPL8UrkQq6g8/ui
I4z9UpCuw3UWK64e7dCku5jU6efXf6uTc+PPyyA5+vEf4MY/mra/FV52ms5GZ0gkaynAy7g2cj/1
BmufRNn7Wlnv8qgivcvakydCbro6sFwOmTOcLXr1bqZf5gtVXWIjuX79c/3pLpMxSKeWaSCnuJM1
NOBKrmJPg+WMofVM2FgxsyF8awG9eAT5Lcmc42zON8crz97y+0rVl7SQg8U9LkaFVl4X1WSh2mvr
agNFOOvfeDBePIbr5Zi00ntYt5PT4y/4vkyTKVoMfMTabrTkRzHI81baxwht6Bvv6D9fjO6Xx9kI
7fPJHbQr2t8IbWPgNwVDFbirNyKpLMfPQMZsSVZt3lpKLx9HzicmRzE2SkEm5ckVQxtHzih4HAdv
bC7TWD62Qh69ahw3uBt9fdlr3WPizcSoGMESwgrHkLtxh6bBGaa1qPz5tHOZ3sdQit649S/XE/1W
PPUgEdb242nzkWHVShUwEblHPbBePLcbwyzms9dX7cv1tM56uQsYfmyIgifrSYRJzOzSjckU0p35
fKrjCOo41JZxH4UJVtfXL3cyuF8fXq4Hm4Cfl7cBN/75+jXxTzek+SV+rau2OA6D48AMW+Lsu6Xw
Mvm2GUUwKKIUJwIiXrlFpak96HFqyUCF41tgwT/d5FUvQcGlI6E8TVeEsRzJQvH1iwye3wFDcT8d
pnnFI7/+xd+60Ml+VqV9bI8YI+lZpTkuEFDdQqi33g4nA6uft5fd2ULqzGyMyOrntzefxgZzObc3
wsFzS0OjRyjrhfF3VZp4fKBqOfeAnvvk0BnJOJ9Bb1ScyftM/xUg8f/sj/76JEhyDCQp63vq5Ieu
0E/PcBLZUiGMBzOvxh1Gxy7w6uGtEFRSY063VVqV68+HAN6kx/Fjy/htS9Bb4Kmww8HHR2PbHGBF
hD2KZgjQvCfLCGpUIr33hoVdEe1zCyHZmGYRsVHR9f8qCL/9kBRhqeE8x2aNrStGH4X/stJw/n2m
1G/KL9hQe/fSU3W/OlfiGCckpRdCuixdmvCpYxwijm5RkucxlYmhbeCTT9mNNooccbdi+HUbTwl7
UDk2rYIC3i1huSeCjJa/H8kxw2o227Q6Q1yMl3E9RRaacD7TRluGNZPF6JtuO0xONwSjmsx9IT1y
R+s+Tb5G2hqiC108cs7Nylvw24uiwwiHBzbb450lFKYrgIz5hjmbA2r/KlRBp09dsVcebewjj7z9
kdrILC4ylStjXzgu/CqzKWygBJYJtNsBje7GPXoe2OYatucoMUZArm2N7/8m1gZiE851BJ4qfSLK
CXuqjyoxGzwffcfgWYfZE0DEN7FScpaB1LCun0EbgBXVmN11XeTJjStr/PYtkrkhSBUdWaZJVj3T
phTLXebBEtyT6Ku7+AfK7CN67+IrZDUglWaGY4gGsJsWm2EEOpsxUQSnnQoKgb7Cwtrz4CVHfKKO
PINBIbOtnFTiBIjS4iSwcNuvyH8zeRo0R1cg2ainYnIGZhNWDCWhetRHizC0NMq1p9bMJSFkktvm
FOwetsYNxiVyDMeo1CyfaaZ1HUGvcI9NoaLOz0sqLiT1U+oEKfGJ+2XOAYBjlyHXzxRm9IkRcztj
kaX5izcBgvbWi5CsncdDPd9bdiEJbWusYgj6KbQOEYq3EM9sVZBmg2+pEYHKCtxUNb7KCWOUA38i
jfvpNlYlKAZNzJJ0tca7KTx3sneESS4A30YrmtpAgYvIgQAB/pzeASbX8O7D5lP0g1NPRi0XztHW
7Qukdg9RLzx69hACbrQqJ9uYrDV10baWlwSURsJ9X5ogxm9HrKxI/80+9va1JRYwL14XDeU9mV59
UIuo04HXTQ7xakapiT2HUseNjpZVaaU8Lwen1ZKzlF0rOeNwUzqHAk94Dl22z4s9uiv9mvyy9PNI
xynGypp4ChEpuDuqhVxexoJMA76RRo5RVJU0PdkFmNYQPFbWvj2PobbiR+Jv9pyHBZlIMMDw7nLc
8qcJEFmQGtg5fbTGiweNY6D9w/vBCQPsBaW98YxO73dYZd3Fd8pyApIfyfX/UlgGEH6sASULTnQh
D9yEd6ceiyk7OLLDwWMAJL5ItQk7SoPuI8bn50FfqhevveJYV3nb2m1I2gPknwFLdgULotWj/MIh
sgPvWhlZdUCWep0FbWkiOEPyJ4AYxiXuGmdKJKCOpFs+CW+xH/JZWON2In39LImYzwVDiaEwELpW
P8XjOHpP2dIs7YMVYgEPUISuRi4agU8DiB5jj4mvhDOjKts8kmRQuwhL3ELtlAP43Vd5YX4cwi4X
u6Ze2HVQHjRaEDp6+gVRbz7sC6AbB8xRSbmtU8WYuHGBpfncpcnzW5U2zY6CwHU2BApignN5oGfg
DD26FZlil9vUTtJctqKyHnOvT79XnRPinG/71YGInMH0oTsWj5mH8dsfC6OONwWaxGi/BknE234k
a8rPwhBbv0YLuttXcWbfRj3xlpvcMTPoC0tN+iTWBayOwxzF+XmJ03m+Qz+RGcTmrP6iPW7vskbU
SrCk2NGB1NW2H/K0AvcwJVfass5MIp6zJbsfHS9Cnkf9Tz27hQGoan5F5dIC77652FzUE3ZE6B++
GJTAXmfPiicMbuTQX09DZJxpLQ7yMUoFfr4QLyFowybLjnFlW/hAhzVgtVw9uCBtwaJrE2yOYnTw
CFurp2jvGTP5DD/LxP+0AP/1agPwv8qoyp91APnnv+KgrH/gUSMcQ5UJXA1VxP/0/4T4Z22fr3nA
CGMBzvGXX/0/mnw05lDn0buhCwWhi0rmF2hOE/IfDo70VQRY+PVP5t80AH9YAH5rNayAO1BTyBdo
Q64N7NOKM9Y76kN356a8q/aYdT3eIwU0cliU0sz16yIc7DtiI1M7SKelO5s0trGN0Xgz9YTj9uhK
ZPGJKE1ag3jipkeF3/lqtgftI0QhowqMMR4fVOoCXGEOMl5anRPLc3Cc6EQsb3AswpiU9mWwtFj5
npZ67EtFWdLI1zht+ioFwbjJs967S2ErYYA3pD5hja3mATsgfdV9iJXKe9ATwlf9RfTW+8omtHWH
+wYoAzVrEWQRYbdbAktHb6NDO72f57Sptom28mdcug/vXWhhLhgJ266CKs9zfMhhz148KH1KQYBg
Md3QRcU/JetGHzZJKbp7cqei6ViPWVls29YlI6WJMK53PokmI6H21Eh7Vy9XRfc4y3p9+cBmSiAA
m2n5/a+ODsyF0RLx1ekIr2fB04PgCCLJwKt8luile5Xp7vjA+8x7SyN1chCkYY3edz11W2gMyDFj
0f7eWPDyElyNIa5QP5rwOioMXgdV9W18GKIlSd5olmCSOSnZOW0aKLFoZDCrQ1Z00v4ti4XXctJ/
dhyM5HjxsvyRpNriU+J5bXVYEq2KOYiXRrN1W8coN4YTQ9OYyCMdt9TR9XkVTfDlli4en1KFnzqI
+dGa9lve9Ti6H/EjeuW+zkV0PWV9BQg06qS+l91MiqjJsBu3f9tS4zM7Yu1FUCUwaDQmTu9ETROZ
tOSXYsbP11NFEdXvPEGQ8bXZiepBWjNUWjl05hgsdIK2yxKBQMi1ZvICyFU21f2YCPk+BGwHxUBZ
Jm03dzHVTpe1CqweJAH8007Vh1yZ43x0E2eoCY4sTLHDn9J/1Ym9eZxZW3izlUxJMJitIT60ie4c
+kXN9QEMnib3tp1jSJexfRxtSGLBmPXZAhAJjJjXbRvAdaQnGk091UO/qYyZZmoaC/sKN6YG5Zag
ydavs6X4nDULKYxRg2Hcbyec8QFmt8nde3phX08l4dnHxEnM0TcXbgGlZZZ9ppyLyp0zOOhsFsPN
dLYqETKEsyoyk0I8OJ9EHJH21GfFLDYY6BILtrNGyjnJBKVxuyy0uWHQxu7I7aj6y9YsWvvC6YoB
pyt1/LG1w8hbTbmZd64MsMrEylj9Q0xEE+HnVCQlQDA+59GqTdDMNk8/pBeQQGcpTpT3KrfJCOB0
ZBm7Jc/Mh2Wg/AJT0Gsz9nbpdJjt21VTbxU4+ugAgZMi5XPsjhCnuBUMMKa7OgqNBC1ADccDi6gO
j9os5bSfhAVDAeBS2G4aGP0FS2eO3KNZZu5F1eVwQ+IVIXcWd1kaB9FSJ/Uegxg0ereM9QSXQKOX
257eM5VRlYj7LBqab2M0A1GyZL/4g0aiPU/j4jRHkt+KM2Xgr9kg56wdYL7TcsBw4V5IQrFHfyHl
B4eVfWmkRlke60SlYifNdJXjTpa+aWcKQhMi6IdRk/URiFa3radu/AYHpn9IuItG4HJ6wwzoWMh5
o9HMIEktBfIXTqkk4+XGoK4dmc3UYPlSltuxnAHUwGEi96BD+nHVQYT/4nCPH3JNi+xzWXtesjGU
yCRG93nQ9kukYs23m76zQXMA8PZzI5HEyCWVwqpmlOPdrBPQtatNSYI5roCkh1BXwmDR+xVkIeck
23UE0Z11ztJ8z3nBcE4hslkETWerDws5EWJbmoZ6z6R0+mb3o2n4o+mQNjgJLdqDWVf2ZmY//Mav
mLlBONM28L1Mi+utnIfKCprZCW+qPDZTqDmrWdkrFq3dVHM+LX7kwHQIwBbIz9Lo83caWXfiHM6h
/D6ZNrnpelR/i5eqVlutMe0y0OG0aDxbCkcOTr1y2dDNYJS89OodoOvpe0/oHawUrQgfme4z2WF5
JDKIRM1rahGjcYdTrr6d65l/xkNkAlPpvWQO5qQmNkvPjCjII7r7O2LgtXInycb6sp4THlbMaOx3
7tJlG4VJDHqbBOaFSSVk/S2ySA6IJwexQ7np3YayBKsEwUnnhg0TsCbSBIFQlBTpH4jD0zMS1Kzw
mwOzEgT72upbUYX6jMcZk3xnmJXsv5QAzYAANE1aYITqbf4NBEN5ERtOdaO3U03eErN8dUD7offg
vSMSufdmVaL0Og9Re8kNcXucXxfdBrGPq3clrYO41gJk0rZBK2NwXXLmPfc8y+dFo4+j6hu0U9hW
TF4DULlLI7mCuTDWG6fSIrgUSeRua/IEPiImKuRBg73wLXEi094BQJg/qEYLHV9IrTTgziv6Y2Xb
lr7pZGkZVKv5nPjJ1qwvvXno8by3ZaKTeTfPYp9nERRyGm9ODbWWWgDmXFZFwRgmHD77WOr3Y9uJ
byps5Fe7sLmrHQeNK3q/2uM0pCtJKtSS72k0r1AZVAz9ccwKz964bWORRo6DkEdI9na/Kaq4/15i
wQPlzcy/2snC0tfUsmnit8JW1myh6rUAE5OkIRR4CZfWH6dmwhCYI39CL++Q4T3Au044/y4lvKNI
+6JSz3rylq67Iv/RfaiU0r+UYUiSgRe3NVWPuciZ55S88QCVwojOQ+mDHdSRTkyA5L63G1eF6UPq
apjsOQLZtFSGYaw2pp6GOnCEwm62cBbMz7FTGATiGfNICTcbjU/eZXcV8vot0dl21FgAHCz93C4q
+z5ClHXXsd4VqG07u1GkmGY+Ovzwauq8fAwATixMJ5IJEXuc5eMTnB88t722xFXAKX+JA6uoi6M9
8XQBXIE0FrAJZtdj2vZsOrNX2Zski7trsVBLBp4j8i8cIWvlM3/RvzfY6R+zIQq/ygy+PWyOSD5y
VOPHF6WmOwFiPdo7hls5X3PIk1SRUz1bnIQ7nEx5NjnvF5U7n7qoj54KUsth5EFmWcP42oaIZx2E
EhGmC6l0iaaRqEGjklpmGMrhEU+K89gp3to7L8446hHrmTVTfp6NYz1WBBZE1Ypu0avvhZhRhWZW
a1xOPGUfcbiaX2x3JLkuZr8dfBcEShSkhUlKT5Fn7nBRSzdX7OljrK5bEHWPA4eA0q+TLD0UgvYU
PbGmb87cIQaSNDVD3pJO3Gc5sYNyWDYtvmY8BSFycwIBmrz3DbBk4sI2p8XduwT2deceiMr6YY7M
0NqQy6QNt1NcEtkejWN5hyUqNC7JTp6ag9KWjhVZ0hdAHUYyRGhNm8G2OkGQs6Ns8bkENc9ZHt0+
rMsNsypmAgCkQKP0+wyQ/Nz4Pak2Vs3H0KPlISNELj82dl3MITs68D5679Foj7ueNhE/PTHzS/IZ
sn1MZzLKTWApVRjaF3mN5pwcl8IA4EPVCF7uWnPmsYaTRBlhbMwcXkbp53mWgWUrqFrh1Ts5Ld9r
wEhLdgE9Rgsj3BTkNXw1lJ1ru6K0Uvca6ZLtfIVoy/eRYZkk1pYU8YIUQznoXgkZb8r0frOMJcnT
+JerZFeHBs5ZwC58C7TZM0eZLEEhuMer1CQfWm8hsjFIG5n298vcLNWHpI8LY5e3mR6+79MCOwSE
pgVrOqWIoQ4RYZnwU+0CG81NEpsoqn3h2sq5TaCHeMSZxhO1Nw0Rl11UK/m0AcHAWQwdJnQAps2q
671m08YO4eBmRPNjSwiK1b7T4iouL8pGDeO71oWbWhE8ITM39eOJgy8AS9XoV31jIQItGBqMN3U9
hMad0dbSeUeXNIePbc7DvactvNNEBrqRgXxBeUPoEzBFONDmwxhP8/dWMDwChaIGuVKqjPxQRubI
8I7m/NaevOG8cWZ4LW0WjpQnQIq/lCvB9r1GbQ3qLNUXh2BausMUeJ0RQVREgsqLciZysPKycU+A
iEn3SY7GY7wA0w1U21swDGIrX7YSClR9RuvOM45ibGJs9XECEtU1ufmsL+TmwFLclkOrNa8hy8VU
9VdNlzP16UJUZFsEE/UUJAW00WNqFoBlU6+OvlcM8g14oiUG7qps1S14mmQ5zK1dQCsLdUr7WeTd
9QSaYzSq8xR4pMXW7YZ8EW1IOCaMFmUwQ9TCDFBX5LejsPsvRuqZXxfOvdGjpjcJeGSwzbRFQ2Cz
1UAf2DFbCIgLeK2vhk4wyXVYWbywbSMmqIEl3s989arfFo5g9yYPuv2mWBLAHLUpOaAiXeCAASXi
MKHPdHqRTarpbIhBEU+W2d2DGqXEnZdmjf2FkwC+OGnHG1lVbepbEyHZ+3jtqW80TrswoPTSvhLw
SyQxnlH0XldO8bRQLqEXZYcgKjqtzXzXkFXMIxRHy+eFPBYS66cYWF3VEuu+UqQT6wyTnvzShG50
EzrJRFZ9vWAzdeiVcy5D+MemlAJ45hEhQWX34+D+n6bZvxgr/t8BDf+VR99U8qxrxr//2TWjN7ZO
99EFYx1H92/QlfqpmtPkP+Q1oKej0cHMm4wG/vSrbWa69NrWhDkLhQ7SqnVK/atrRtMMxSSnRCx6
guhP5+/iH39ImP7dNaNtRxi7h+LfNjCCrtre522QJIpDVWTJsRo1LEbvld5a1juWEvhi5nqzQb83
kHUoGODpZsgwdx95SzZtovXrap5PLLDWmZeGN+tPBTIpE4lK4dRQj92hJUPosYo6AHdbz0pmvQFB
yf+mPjGoEfqN60arBgl4aDIaH3mNNUP5FCtijaGIacY0Tj5v+9j6APd1dAMI4f10h3PHLoCQ9mCn
JloPw1YuTHj8WpZkV8YG+ecMMoZ4NzNWvJvX7KOA5LWIINgOHoKwMmicFcKoZTNUQ/w1MmXe7KuU
uuSMDCKtvgDlTeTqQMePirxN7RWJuWjJwZVlyLHVE0P3bgY8m2sbyyrtJn2yUNNPcAdi1OUHzpZO
ek8Ad6NzgBzcUdxp9TzJfZtR171r+mLEpVx77cECYeBdN8no6Vv4UiDV+dUdfTd2vYMeRNb6uveR
B2uUE58lp49B0VEyefAbyE/4+yvTJiGGtPbDVCNm9CXickqaSjViL2ZLEi3tglHdW2brgPgjoM0p
dpIh1I/AHjwmwidmmw7SFksvVcSxoY8SMqbragvqmp2QZOZoa9i1IdRnRo4xXNbCbQsa/UXc6x5M
jQRg+s4EuU0FNWsM+dtjZFiQkQhdssrpbmZ8GV0Xir/twggmoe96GXnnvr0IymtCmpriEhAkzCuk
8sa4KzQodz7ixawmZkfgSzjQugWfWQ4FGOECzj9R2ZqUNXUbA1taZYB7dxkhOwvqd7abTdIi3QuW
mcbGMVqc9rKBnKTt9R5z1J5Ss5gOY+fY8kYU3jJv6ZKKIQjpRbDPD+jfOd3AcWTqNZcfHGd2blD/
pE/gWNejGmaHDwDPJwMWtVtfL4zf2DOiqruAx6nezTE9dHZpMpF9r7VwKfd27fTBYiCG5VSSlfcd
7QPrDNFi9N2NnbREWuhO0NbCyNLJCTbAY+fpNFWBHrc5AE/CvEBIhoVHnhCs2CtwsQ19mJSeG6qR
1CuPdp3HONLr0djS0FI6W7Mj+42yaLL4NITbcKcXE9TGxYbRsQxQy1iuhXYtGM1wDjGiHuZlSYb0
Dl876V6dqJ2PDD7RUzRO5OkbzxlL0NcaoquNlJjO/HXiE/lulPS6T+cCJXeVkpfgI/vQFJWAcD61
XJM6u9C+ZzLtHN9MYYwHeBiYVcbFiCsnQp+rfAXMMNo1UZneehUA/CCTSWVeVJzyngDRusL3moVT
PFtcEm3Nuvc+aZPrNkFWxmaz0xRvTJ+UKrW3dWyKW8jw+b1dZesZoeTouuFpXc5Lp20+MRM2otyH
YuaxpBT3NxrRjy7WcMySBSVkRlR01LB3W06zc4hz7/dL702hjwWhk59iORTekZlVgQuLJgIMfN/i
WRu3cD5b5z3Uk1S/CuuxzW/kbNsdhYIblpy0PMb31VbJvA8/jRCCpnAThZ3WQ342ATZ/nRreEjxY
zCfhfzN1xVvuaAw1r2ScZJMV2LnSzQMHKyN7gCEty4NHk8CiRUEgyd2kzQpgW0iq1bm79FX2Mc5S
aUKCpfHa3GUEN+SBYoC/vnItQMQRgRglb2/eF5Io6+3kcWol4VoQwHAsuEheBS5h0X3MwZz39zYs
Lc091p4T1vdUdfgacWvG3mUiSsjaA7AOSo0EKcn8WIy2Wd4w9/dI2u4oMHuqaWnVZ5MhOvfBTVA0
HtZXbxFue0CWnDzSwZXR10Lj0VL+uMwa9VOBNsHXYmMyd4z1a8D90spczHopxBNzLCiYdRoR9VlH
ufupSxPjaRgNTbsbBhvXtyd668bCjjxez1MhPsWLRoWFHjRLmGdOg9iamTDiR4GQoN1xeu6NzWjQ
6fNjDXxdEPdExV3KWpvHfe+YzGM82Su5tSrHYYRqjdGdY/Tifa7jSPdTObdyM/XUZLSYE0bwrmwm
5WeGGc0kbrvhRR5OIwVhqhVoskVdsJ3UBuxQyr+64YGsai1AL5vd1GQ6FnvS98YPQ2XHaudNVpOc
ZQytkSqMAw9YL5sk3Bp9jKDBMrLBpeGlGFYHwg4b8yzMKw/0WKx01CJdWIsnYMGlPKSDZmv7qOHp
wa6dN2rfzhGn+wnvY05mTRkuPu3QFTBQF2G1A7QDmDQu0X9wtK7yW3DPTNBs0nZ2ujVO0X7M2To2
TamiNZzcajhCZ5V4DyWEro1oNNN5J1qrZzo21NLcm2a+fEfd0Ti+HSrxkXWctL6EIxoFDB7i6Kof
BIa3xC3C9IhOsX6HpGj+oOVTle1y7mN2ORNVZm9DRpFx5+sJ4octx1rutf7f7J3Hct3I2mXfpedZ
gYRLYNCTAxxHbyWSEwQlivAeSJin7wVV3fhL6mvizv9ZVUlFHgMkPrP23kZa+BfEr3kH1uV1haFL
1rFzrgpm0DPTL89+ZOzmMJAg/KG7rdyBQbFb2jCRhaH1Y+Zmw8Dxb8vP0SNWaJeKYrJC9qE9a+ix
gT5lr6/uikx7AOlMrfJDO8f6aSn72CJnPq0edda5b0mLscCudVwmHUO2zDk8d8V3pOZGRvt4k+Vt
1Y2bbI7OxgNZfbQlBAWUnG9eN38j9pK8exPjs3s5N6N1AQHk1XtJVeXuGeqr/pK6au5umdTyIA9N
hpr2Reu3c/pe+G3f53tSKhAqIePBlfF5zqYuO6Ijir6vAC9Y/RL/+DRIf5GXsVrT6mbQTTt+xyR9
+rSJNUQVyQCzCOj7MdYsRtfRu9FuB3zEKWTwfXIIo0m7wWmOfdkNbthkVtWxNShlcR/ZSy5OuZOm
6uDpmspvrVy3vpWxVeoDqMqsWEdVZOANou3DKC3NkHu4ywOAtNnYjSmuwTjGkJ63y8tpxEbbc+N3
WTL8IWK162js8d5U58G381cc15fhVhaNah5MsjW6R5GQwX2UVt19+kW/tnu7MqMIT9BxMS7yiVCR
A1kklQroYyd3T/CFuzAh74vsAkH44r/j4OjjycrirCZHmr0AK1bROS8k1PTFHdvLbHx0MDyOQJOn
knSFRexF2VAKJFgydk09j0e35m303Lu4U6aSu5ARDsk1gV5jq7+KuiT7jIVjLHh9Gio5mouE94F9
M0kLaOvhpumM1cJ9PYZVEpmia5MebsY4xdb8langkcgAtjMtKvQsLU5d79rXPGGTlcgbQsd3gunm
V9ZA+T3VVcRYM7ZGdnxx5BHfx5VF1EK/LE2gcRR69XLPw8HbqTHdyA2X+ILZp3oO+rHx3rGnA6nz
anLSAoknf0ZxVeImzQNuulZad7dj1ePvGkVSv1O1LPMhTZLCCRDBtm+qWbonGB/8Q6Kxje+ZW2II
ViNigyaS5QqRldXrKydiS7iCnxjlPmO8eohwW6C0svhcD1bKgpDwGaJisDSyM2qrSTi7kXnrJ8iR
bo6NLuEf68zuQK4sJvJzWjMlZjeWmwcv7tJPcHUOhpEkZr2DfPK8E5KWBhNlrAm+ISaYmp1Hbnsb
dHG1PNZlnTP2ykg6UMSC0gDFk8Emy226NMCiFTbOUCnP9xjD1jIgTW49xaVmdItXrS6OuSFkyjMk
716WmgVVYJg1vqSiq4gNHpPWfscV3fiRRRjPMx5QY0fUXEaZaqNRGndFzaKRBGIBU/q/ffqwnD/+
7/8xN43vv+7UH+ryvfq1U//5f/xFuPh/4KUARrK5nTooqOiF/+zVTeMP08V6gysC9wikXPT3f7Xq
tscfYenFXh/I5Wdc4j9addv6Y/NIg4jhMMdVw5f/Dd/iWL/KBdQmSzBxDoCNQKtK9bwRBn+Dfr2a
Om9VBo7SUby21HjsQ8IG1NA6uYKy6U7LLt9s7HuMxR/EynDzciYDosbJmKWv3e23qlB+MJzr5HES
xkrdJLWEOa1lWYJfks0RAmIlUUilKWxSl3vHf5+XIl0Y+MayvWWnn8grshhWccJ5cy7obuIuTp7Q
1Y/imtrd9uMddik1mbY54fFBlSp50lkTc+nrupb420/m8OiNE8ss5El3nI39ek7H3GYPMwhMB8rG
iQ+sKMtbFfWtF46xojbetZWsy2/kBOGpw8lcTdFVpAiiNVg6y9l4NhariG5anHmbY1L6lbtfOH7N
XUt61RR4qnfs0DeS6tVOysg9mMQ9zKcKqxm62MzHXW5xh2YI1tEa8nBlXwdXIEgDoFeoXJoesfUo
JYbw4hBvYj744x42hhWOf13iGvFI0bfqA66a05VRTLW5o3tPRjpsL30bUHQ9LC610m5J+5m+TVfW
Yeky19uTrNbZBzvL0yRkJiixhbNiTcIYnnK6uGYQMb00mdvQP6WdSvcFZxld3YjB6C4eR/tHCrX7
BVvRMMZ2AE/tlHJrhyP4PTaU9dXqlsrGA9qN0QelMv6oSjvPjiISD2VhkNBU2H3/HpF9HPh1XAYc
jPYVadHr14WkH0VPjMl33FyYJbP5ICJI+jITfQs0g3XLc2Ll+tw0XnENCjm0AeJL64KGYPwWW+sS
+inRVxpo97vhgEjv2rIqITjzzL9VuQO5Gy1TPoRSjs4lmWfZW9F3XDUqm6MZA7C14e3gnfdJl4mF
nCHiGfUzwt/k6AjFlMlazf6x1DWhvp3PQwCcaKKqJoqRz4br9HoV1Pk7Fk4Q/8onl3nrWw15GBkB
wbtiDZEGMdLB/do2GFkaNgUJDh35cOqc0RoDSrLhYcaYmJSS1Ku/jkO7Evmb5uuzPRWdDmjCUyKq
bA32OCu3uqlThP47Y4ZnOHiJ7p6qNk0/PDN1BlQ2mWaknyZtODTW8jT2rsLwv4tcSfhRO4gTIgJw
mj7qYtz+k+S5k6tKQjOazfoYAQaDcE1L84kNZUEQQdRl95XweTbHTS/ukZoQy57NNu7zXu/CfmE5
Qh6B1jn7/qzmCzBFLS/LIeu39ZBIP7BGH5arIclZHPip5d7LLI+fcVWwwcDdLDomaUaLGiOleDG5
oeiDvVhoHK/b7JY1P6N/Z8CorUzg23dYtFAVEMhAndwoPV3FyraeUtDRh25U+P/ZqjfPeeVH20re
7r8KuoThSrUM3OEQyIiQVeRfp2VBhVr0bTaHRjkyz6ApYq5jl65x64kmIu0G0l/v2Ko24wVNMPW1
GkX/0Uxi+lHTOBVnQtD8+I7Gig3qKo0l2sNjy/bbGjlbCJNjVm8xr4EdgjtaeKqTSRsF8yI6CZ1b
5t+9uLTnQyebBmOWVKjnYdalCkzKxpFute6YgmmZP0tXLFFIbl/5dfYtLQMy073vXbVUd96EznKH
nXoc7w3cLutDOSYY7wnaIn55hFf84hfNkxow2qeV9YziICIz+TQVyVX7vGzqFzeOh/6CkdFAII41
R1cwnLN3aBxJ7hx+IWC/PfFlHum2UN27vrdaL/CyiW+KLhXLf1P4Po7JNCgHR+ryZrtj/UPiaPMU
zRlJbrGcszuMMpgVWGkR3UeFKJnewRXftUMbv7jmQMgQXml+fOKX6jlYDDuKzn1ikafk8LUNobb8
Jd23ABEsoNuoeIe2sVTQTZxtYcuNbBMBQUN1UERKtoFrNM6MN27b37sENBHoFdUui7cEfUpgZ3iw
7jAAEheNXZPqwM28fldR7D1jgT/8WEtvvS6USeBY78f5W5+hEEQU4NYRmA4MZuBuHDzZAnH+2DNT
HcPOtOHQVma3CulEszxOY+5kx8kROWrKRVVdmBllljBOQ9i4M/0KZsuqvTILc5yTv/Ct6S5w4pq9
uIbe5DtdyZvrLA7UQPEqn2sa4EtkNzj1gylhVzdMXpYcG/aSDzD43rz3SqvDADSzxzNrTXhS11z0
A2EyM/F/5FXRd/etfKTCjW/V0jEcW8oSFKdMa+YKxlyvt3bPrDj0LNAXzqhp/SjieLpg1LDFXi69
nAM5L8MYLGs53FMT4HPOc1W9tNVsvUp3iK3AGXxkFwmZJmTYwJZ9JbBCPgijmjkb+pTLVelGYT5Z
wW00mWO1IXVrzDpVbH4Tky/sNMB8zXg3YKeYH5NMBX5Rle5dtSgeNCsbz/6KDXMDX1jZy50gFwAj
NZRyI2SJ2X8Z7cS8X/kP4sCTC0JgsVL5zOOpzi8cPZo82wgZ2qcJtmN7v8sZSFdlz5QRcK1pDnXc
LUkoGe7wF/GceVnhE4i7cW1x4zPP3cB4ELkA75cJC4/S9T41LRQTx7aGnbHWEZmCI/rxOz8jKvaG
ZZivMROAu2Y0UmtfTI3J/ZWs8gIRAw7fXkNeYBh5TvoIM0IahVP32xSIQmHru6v+MooWF64H4REd
JftAf8d+I/+2ore8aWfTjHc2HjQDTwm+RRrlCqVnBfd7UeZSHwmY9gihmF1mebW3uDx0IxPY3iOP
bKahjvIXaUUsYgRhFVc4IPIQiyCcUozlBcf2gqHTV4dEH0aNaW8917kv16OlzNXZVYNYx0M/zTgj
dug/7L29IoTb6ENvwYo8I85uJPBnPdVbvl/gctPQjyeT8+Sma037Seg9o5Ms8e9YqqZ6r0Cq7Suo
i3jeO4r5197pBLTM5LLCIiNKm99GAUtKHRF57z0x3G/DPEryURw2xDzTiwH9CeP4h0Ki+AgTL3GZ
xmCRPx5kju5xZwKh3INxdBjbk+egzrhiufqqW73tVlrQPTU8ErIrpq5sE8ZUOyyxPRYMu37R8mHC
3OGBOID8bVKlglVh53p08LTK6Pk9omfSpuZqLcgfo7ggr7k6lKmXUMpOMLPONUiXZx8sDLDcqzXV
1XK7DCnXoyLGdfmcgPKqH6sU+CatfmqucCmzNNQVBk86+UJNnBXHyIiq6cpcVsu/sFdR1w991/TT
gVH5JCmAvag/JJmU0XcnZa98KHvGUI/UE8qEJ4kW+8Eiw2abwhur+V+p42kjNodevhdn8zzeFPK/
thGsF4S7aVPCkj++trs8Df1ald//1lj9E7eL35SZP38NG0rM4OmwsPj6XWqMbhB53gB909jzUlFa
FPOjVANHJ1VlZu2IOmuu3IbFGxAE1aDRTYQ/qbR7+t9m969mV7Ix/tfN7mPDkOrvZi7m9vf/MnP5
YxMBe5u5EMEbBgY8/2h1N1UG39qm8MDmZRMtA6r/o9e1/tiaXy5mzBw4GzcLk7/W0qb6wzWwc/Hw
VpSba5/73/S6Pw1K/2crjQEtRjMWWhI0AJ7CLuU3lfbElD0mXrbaOYXG3Z5CdVpPgJ6uFYxN6cLU
5jhE+tMiUVFoQVD17CJlDgHsom4/jKQX7rK55L+YkeN3e7vgVNuP3ObdHgJK2ZCtXQRnZBCXgYPv
lHgPf/us/+n1/9N4+pc3YaF4YauusFBSm2X/rzcaIX7kwhf6c2SRr+/5pbqhXpkGIwTl6xHrlSur
GHchB1wKCtAoddYjmIv9gyiwIn6Nqmi0jhzIdCHbhib/GjNDk2FvViUp6QQgBVJb1vg+whGMO3a+
dKmdtdRu4DSKJ4cunNE9yHQ1u8dG4FiV2YVV3wkVS+s4lyD4exaiTn9cNd3fbmb7RUXttlDV1VoS
0eQXCFf2jI816M7KMyplQndHLKvPGtQUiwyNNutIpKVz+xlPPkISR414TtylZatYplF3HDyn+qSC
2waIrpm1rIvS9tUzc1deDvCIxyjp5p6SrWLgCka3BaJHGajNOKbruE97toUh6S2GueeHMDaNbUDD
aloemMaVm19js7wKszZidld6FI8r0pX8kDnady8W5Cvsd/MsfUql2+xjuLXpmBCpa/Go7fgcO8EO
MewHmNE3/m+gPIb8enpKfDat94zTm/GAESrwsJHUxkNWttK51mlcLgdr6Kc81KuPOLjto/Z1wB9p
pLPvq2iXLLr7aMskUo9JVVlMDx2nWU8e4ZQzHPw8EZuXFsWBMGXEdKifk/VutCSLbK8VOcYArYxj
QvgkODlYYHLhTBq2YqyUuokNq7Ue1NpqcgLxVIFFz8zmdcvz8s/5FJn3E/gIYQFxMlw0A2qNPXBq
Mh8Wf+nsALBwbm+GxGqaXTSxog5RHbXl3gKtbM8Fc/p6ZxnleoE6E91HSbbny9jjeQqmaUdFaIH0
fk0qRZNZ2E1u750IIPYs4p5KljTmsn2dUCJ/1k1SxHBddiw/avioO0WQdBawIQWiAmSw32WLg/0F
C/eJYW8/lNiXQrsv+74fSWMjdRaAzKidOHlunHz6ZmIrALxhYm9MiO5K2kpKcTIETsTm7paKkh8W
z5IfBs7fL8gQl4r7vk1Fhylfyxvj09WrG13WM/4PQWtPnjxUvj/fVX5rwNMrVmuPhT149tkTkptt
kB5lFQHm/NARFo3CE7XM3Wwa+YIM7OetOAw0DfigZJof0ThVP7/NdeTYp0QsawbZhnaePLeB3qgk
85P918QMf5xZ4ok8rfEXakDr/C8zcYOseVN35hev/ty8en0+mLdFTubv4c/LdTXbyHkZ5ciXXoqc
o+HPi66bGHkdvEYbGsEtUoUrOnpEvJZbMAnPeu9d2TEEs52Klotex86L2ZEofsaOB0VDvCjoPyfr
7/lMUH2kxJi+iiHKr5xCDbeuBA9iFJ7Y32Yx2cOOJfsHwZtoXS0zu6RE7fa6N53z2JOC4VbNQLSj
Z2rm4dVnPM60XhUF48EVZX6zDdO3/EH2dgc0vyN4djQwyoJ+n/YV9PRXJjYQmwVLFyKJl9e58dRN
jfzs2debXgUvTQSjheFfFkuakoMmKgZ8Yz6aAetLarq6Lr4YUeOfW0JIr3H0IqsLSVN2Z01DQ3fE
WvwUSwa3EE4qeS5m59FLZpqZOoEvCGxDD8O9Z06ACD4/gUDeWGXMXZ1eLfwKljmBC6kfmnXhx2GP
WGYNmDWkWymOHV8j1fKQ151gbrNo544VR30lPdYoykKjMwI6QROTOrkoXCO9zsOWHOGDE8ZOlyJ6
QMTBZ+gt5G6P7VU81Uj3HRTPfjE85xgW3izm8mmwz/uK8IuQttWJiH52OWfFWZd19JVwxEdEU/F5
aMfuindfhNobx9fZn3CO1Wl0zv0pD5pixHGUqeNOM4yC2Eqz6mK1uaGZWw4T0ZmeDOoGN4VA+h53
biZ1O+1hYwtOsyL5HOulfOTELiERIx8qJ2v69gjByHqVZiK5nfzWz/cMtrqDE/dbzB3cFcFtPBOg
Z9oyu6IDJZ7eS+jGKMHTbLeqlCU4KFj0Xq++dZJlZb6NZQeiC33QfktT7Ar2UWQsj+1E9tQWECBo
x00/x71xANDx7czc07G6N3g+52e0NR7259Z4VU6wA9ua6gJaD9eMSq1veqmGIB7NEVdSrBJo4khJ
/sajMWNxjzjshLZ9OJFo1CFnSlDIDx7Q9gWSFEedijIjA1CPfGPb/lx/EHlt/3AT/RkZa3dN0xmH
A9XU84Kx0Ktn5OpNeBAA+LE13wYy2yGtljQKOhIskNApLcOU64JfBf1+mYE5YDBR6PbBtpkwYbVF
D4gfd/NjMYb+E8F4e8cJ37bM+kznho3C8F2CVzyOiWbkMUkBoRKt6mqs7LUJuwKXSxB0774xF/UO
kdXeZ8JNHzgwUX2mG0QuJ+cSdR3yGKC/a6/I1++9scqvIxXXwez74d4BaQyaZfDJM1zqENYv1q9D
lFacH8rv+pvSTNandROGBgQqbuUYvY8+5fis+a81RSVzhkJkyT7LZZUzVO089vaZXq6TOnJfc4ws
bthvYqMBn11Ne0E/0wV+PBaf3jDZ7N+npv/iQchGO44DrwjSdIWhNSNasSQdzEOF/cYYmIPNwzib
uIiY8FWWOkzYgs0Hngb519wdtHsY8lVfoqbSKmwMvzj2Q+8lQas0xD0RtoNxv7ACOQ3MN3+UWVxf
rAmH+w7bqBk5vXSL9ZhIhWvGymSUBQrFGIP3me/AeyaIkVGQV40lIHChao65OHO8F5pbNI6zwRQ6
LJ3ZtU+RacdFKOgee/RlXMa1zc3FSLxq/LDGheGHqcYELNBjQRMyyENQ4AD+hNoH4Z1mtkFB0ugU
hfGyKfbIeGW/aYxmaVCW+ONVw2wgDfMIpDvsW9MVD5NKZR/W2lcx+GQnmVmhA5FvNZm/b6NFcuXd
CNEZlHTYzNTZjgOdSUMb8Na6TfbdqpvxzqVSSq9kNEvw7wiTMkyyIKX4JgYrv/Izv39JF7u554ns
6Qs7nWq9Y4/cZDtRpDy5lq5pPsZlcIqjUSvfPAI5IfFRs8Xjo8Bj52RlUxkfMz0YUI7wWqzOUb7u
pslxafYtg6oVIwdX3hetXchd6mt959D1txhcyOY4WqgokYD73t6kwOvDsZqM07L1HRwmqXu5RA2z
A+Cq7GRFcfZgjjPPVbuxnU+KoxsXYB69Tm+26kJaPQwYspJK7zZ6c+aSTEXJuHbOLqe8ti7L3mts
GEM0Iz8DduzLupy5/gVqhxw9+NShA6POeGXlHHk7e8WCK+cZ6gR6rsGUEoaNBkxlsrMag6KDMLMZ
dxxBKbbDY4XAbISI3Oxk0Tp7+hmK9ZUygLDZeHgsspXH8tp3+XUnR/dHLBVEk0jwyXCotvb4sIib
vCibN1/GPt1RAu5CbNjI4gERySblHIjSRn9Qgfz1dbMQ6oWKglFhzwzhVFX1qNHIpZaHlmKq8kNp
rG17NFVsWrtxdcSVUcHWhevoCHlB4zO4QcNu74uvs94hPrvyXgAl4jB1bBgGdiDel9YykpIXzdkT
DK7fnMlfti7MBrSTjCtA2qBzK15mYtXmFxiHiljamc9/sUDNAjVm6srVW38XG6P9zNqufrWLBovY
wc/ebKaH3AxFPX+Yg2zvPfIY8Ztpk8g+j8K1zpVp9dPZKAzkPoyHjLeInQrqsZ9NQFLI2bxa8vxL
BqYWsVwCyztocke90+BNzDZtYSeCViWaQB5l9Gk5U3pppMZ85vmP5Y7lDaRIV/Um/y/GhlBua7VC
pDLISKj++gCdhbV+TXDF+jLKZbT30sVZX+lOQTP5pXVZOHn6YVoRI7p2nr27yeMKwx0X6bWxHRaO
7JgR1bbuTwR9dY+U33onuP136GbSE9Q2DWGCmG/HB59f+6ZXM7MXHX4rKjmjZvhw2HjujBXMl5tu
QtHtxZuuAcEgSx3hnpI0yg9oZxMS0p3sR2eX9ueoHRaHftq9YcLpP8ZLFO/ZSluhqUQpAqdaAaOM
rlJ3Lrfvj2jCA4k0esN6Gca4IqQ4WRMrrEA52mPbLeoVe0JLh24PCCO2/subpMu/11673GrTTwIz
qYcDwprKxj0b37li1gJQqLL0SZt2dcF4bj7ysJx2OFheeoXCUilCqdPsXGO+M6g8jpnffU3hzZ+l
MF2CxW0OC+TaJ5QqJ6q35dYWrfmCorxZdyVJa5ey7lcLaj3ujmTlVnemsLpux9Wex8fZnsczW3Fm
eIvUz3Mh0X/FFPBE4h4Q/ulb8q6Ynke95ZMIrD5qZLhkx0dYVOxWBtSXIG/ZadAr90gU49IaMEj0
LsBVzDNPnx/JFMcfrmj1aUmktUdfNVcM6YR7ZcDFWKFPxmwdDE7my2AohuSBU7K4hqkr91gaYRtA
djyyRCvyK5bx+GYciGN0X+oUudPYx1mIZxKlLSKloKTxC9pMd3dlimlNYk36elqLH6wJ/INeBnHu
XKu4tDNhntBS4hZBRsG+laL84aFJ2adoNm9BrNyVCq/unEPWldo5Jnk13Nh1398jq8yPqpHignjA
uNj3rP5YE6pEkS4dGw6L6baJ0aas1oG9E/V1BNsaZF6dXRhDpO/Nvnpf4wZ3CuUPp3zBfKkYFcix
5dm3ZtkXX3SZ6HY/o2Ll2cyD/uuUzcsxcSKCraUJztehF59g1FOuJa7PcwTBY53mavK/AezVD1Vv
DHz5FrrBpkuK4VJOBeZG2CsY/n4wM/0JhEzjIqlqOCd9pHUdukEYCnf5pia7uO2bhj2kAyN31yvB
TZSYK8e9WLPuw5jRNADNDSvF7GB97QZ6QrsbZXXMlZq/ReTbyV1G1cHduwBX7UpBg8JlDBilOjve
hFrp+Gh7pThTjOMMnhhOFFhNXE88ESEhGwvwct+Ptj60kfkKgykvq6xmQYC5x8Fpp8w9zEK8GbOh
jqZWFb7l2XyZRCI+z/QfuxzwYk+NwrO1y0CavFxG53ZhUQ2+Wy2nTlnyeR4QYgScC06+d4ELdzOx
4V8RXkRsNmaf5ZP287t4rts3J67cgu68r5+WOXrC2XC4LWZXdeeJ5T3Cytwes6cOEh9exR+NIUA0
Md2lthbRZrlCRl6n/S+VUWCX5RrTcenjfD3M8QTySzlAmjVz9gfqwfUgkbu3OyUdFApO1b2Pedwx
MWv19xk7uC5kuQsJIoqjLgv7SOWJ7Z3nT/bFrNtm38MY3/AAbL+NUuR3iRODf0UYneCUNJnXINFl
fQStjs5TUUznmibpvtT6oBREbKhQPXxbCeNYAh69/lkm5WVusQ0B/kxO0i45KBDsnlTNDGWiWMdl
xh29H1ArSx8wpveccFALFgfaFd1wnA13vVerHl9aZ1lO9Wj2w90C1nOok+GNx3H5mHkVu8S8LO7K
JTmPvNvjKPB13HluPv6wJ3dyLtZsWI2LWHn9tG/LWbytndO+4O1002Rmua+Z3wazpdIXfAaMh67D
RM5Zc5MBmpG+Qv01JxGzZELd/FijTAVt7srlRM3sL4wxBNX2psXdicktrzQS0DPtZAWuHLlvAnMu
XGqs5DrjWxpqGIIQEys9w7/iE8usB8aoN5fzmNjigcxu3oPhO9wK1gMhbuMFQz8ilnhMHTq01deR
DZ4AHSeSPUr5CoV2bykW+mAylADOmN4YnQ/cPFLZTX3dwZPnor70az0zm2uqN4VCAIhy+ZTlPB3Q
TqZfzIK48EhEaTj4TnYx+0l3naMTuTFV8bwKqv9KVx+q9ownp++5g/qyr24Lf9oBPPdfBhu3givh
VcOX3nbERVt5wytOAptPopXX5h2WecyAMNSLGcIqtNPhEI0ZJnC55zLuwmtHrrDDNu+RUR9r9nTF
LyRUBU+eMDHa/omtJRWg1dG+QAgwCYrs1GiPiaUZXLZoqBKU4LWBAVshjOeltceQ2Edg2TjR9qXA
1YAJcZq4dwgTyieeuJ0+uEj4GWVNdezsahii+KxpRuDFG8SZl8NQR0mI3D5TCDKhYtCVyhk1FNvG
DKOJjmNmtmGyd3ynHsMnMiz1n2Div/TQ3Oxnf5+YOxi5U1CScsoS4NeJeVvbyFct/4fnquXCK0fD
OSHDSPJgQUUW2PUYYcIUdcuNykXz8u8H9pvfz6+/2/VwGnaJWHQN5f1uqem5muV7vb57hNtdp741
HmN43HBl6Bqmsh1PtVWMDyLCOCXIRmH8qZ38l2/9/195YJxl8QrwaufBhT/rr+89UU4iZpdJ8oom
LtmXmB8xQPTTdPkelbajnxoCpwxOfp+vYBaG8S3LMrs/AIRR0U2EMmUBNX+bhQuyrfwMjrcUlyPc
r3l0yGYThOv07XxXr2jMdnLJLHH17z/B3xMdiHZRvG6HrRKOIoBWvy08RAIOuUi72Jkyyt1j0iXM
wVFUm8QGaqZz+yGXEh+pOGenk1Tgxvu4wJoSzG6evth9XpbHtYPXCuXPrY1oQQ7+gxHTP3uReDxj
7byZhYH3/ubTalkctgp/xx0Yb6aPkSXc+hJql9fFg/see6X0h58P7GqyfOVD/rlF8mufRs5sY9Pd
J9jNMu5RHV52Mwam/9EyePum/34lehLVHsW4Q/YGNmvebwtaBttJQ7R7uhtG5DMPf950Penn81E2
zKhuODec/oA5ERJIVXeLe45nDP5v/CqZZwIQl0HSHSNi78Oirbhc+tniSonaWS6XZdpaE1I79G/e
f4iA/elx++sr31zeHO4i0zHIFvqNUIUWwfUyafOdaRdcvXhHF95bEbeN3ouFG/u9bPm+wwkVc34d
g0Ug1a/NJLuJF7dOLh1lxc6pKIhJCDozgdFnBdZjLOL0UFpOl3BoZts2iElAgkZvWMwvjhO5mK1h
OQG73We5fWipm+ewLGk1qKVb7yg8SG5+ICo0OqbswTIsZq1py84kmDHPeW+gYab7CYX/kz9bqB0t
zD7r/3B3mL/iu84m2lXcAKRq4sqgUMf+eoOvLCZKxVJnp/makhuB8UUSjEO6Rrj9oO/cV5BU1nXf
DTRUXZqay+XquzFIjFHxzzZN2y3T/z49+ojXGGRKx25OHKJ5dmm4C8gCcJwjdmx2zT5s85HVjYeM
a7k0Z5wVqJCQ902h140ZPL9b5uuZqUtGgI8ylj+X7v/yNPv1MFWbFzPTSGyZuRhAlX9P20smNGR2
jlq29KZqq6AJhwAEPZdG2Vy4KW5EsbEpLgZ7MPeL8Mv+PzxJfmYe/c+lyCvgQ97CLw1iSRwXyfRv
n3YyO/iUI7Zfk7Sv8byRNkXkCoMEVLGtdPiYlX32Izt5wXttgOhKuu1klbH53UkcfLbIDElxL2U4
GwVmwazyUFrT+FZlPATpPgHgBI5dmAb4vn10MAppwpZmF7sAZxWl3pVmJPaOzaDy+O8P2i205W8n
hCJODBN3z9voDbhylEK/vjkHYMaI3OGDzqS9ZtKCngBfJl49EwIfb1hzROqCC/wFfHTy3hion0Kl
AKn2BtJNaz/5FZ7PteH6twuT0VAvWfZozvOwsFOSziP2B9mlO1acKcbmyBmwvYGQM4BXrtPZUwEj
YcbmHuAGfEeFLIpZntPvS7/pHuyIZij49+/4Nxv1n+8YVME1ibji0AZb+PUdF6JWEKHFx2BtezWL
rQc9BCmR1M1QCRW8o9fqA9dYfV3oeE6PTs3clZqctmZorWTe//sX9Ntyf3tBJJ6g2jdZ7+P7pLa7
/W8wfmnbKUXEsh2kPM7P9diIxwwl7v9j78x280ayLf0qhXPPBBlkcAD69MU/ap5lyb4hLNnmPEUE
x6fvj5LrZFqFcnZdNtCFQmU5Jf8jGbFj77W+FaDIBgm3m1x/fhzQhzLJNWWc7Uc5h/FFFEFBodtk
QBaNDKrBFCUy+gF5Mjf7vLL9q8AFzXDo26L6oTLJqFIiYL3scUmX9/YYTpyv1gEnC037WbRaPsie
fv1mtm26d2//1hpkS7PeHqxgOydDNoBOCovyoGN4W5sGRefGHjTHN6nhsm9kW1EszpWjW3xvGpBL
vLhZdqyaSXNFo3+i40JRnvKQozdvK1YR8xzVDQ9Wvk0gRYWx/QRVbHeyMssPIWN/DpIyBk6Cymw9
KBRxM+3dvOxwbwVV5J3CUVtH7ZYoLqBiOoBdZjrCsuHssylyhSgam+1labe+s62FU0Z711SUr7Is
faZlfLoWaJCecdPbF/sfMSwemor//q/177zS6FRAEMxbNNGff7rMXlWjmx/m42/98pf0/377cfK9
WaOWfvnDvjaZmW/772q++66x2P8z+2j9zf/bH/5ManqY2+///V+vTQ+bhkfDrPaL7meNEf/3MqG9
SbOm/dUUs/6Nn0Kh4I8o5PJeQ2JcktLWlI93T4wrIFtQSbHMQtFkwaeQ+qkTcrw/1kwvcods2171
ZlQwP3VC7h/umjgOE4MfMJAiz+Ofb/zmffnmM/u324wMf62VECOFrO8BufMQwFDbfMzryMt5so2P
yyvB2RicIRaSN6KVHUjylJboGc2MBHVqCQoe0aHtpnZAvOIC0BwLoQbJ6gn13KUKsXvNZiuwOiNA
VedZUOaf3TdGevrGS8dpCTuddgQcdYciDBjfG19dvbHWad3DXc9XBHsg2/hGN0sBl+CN0W7JGbP8
Ipzqm1kh7gWaz2Cr8Wwy2Vgx7/B8unmXKRv6e1EXLb3PNyo84QbZLUIPcxMn5YoQ9BM5HW2pEvCN
VSHTzdJhZd7lplXnAm27PMvnhTunTGwlj3gB1vsqY1x22nGzzbDtopKpUcH8/FQ1JiJp0sO0e5gq
mzLDtbvIvkawa6kjEPwuORQxlcpmSUTITD9QK6THQUkxwMqb6Cpeox1dELagWs98BtrdjH/Ox0A7
IqQ0SqPIXWAccMMHab6X0A59RE+1Ax6c5o1cFcs0L+h4502iH4bCdiQ+INzOOnwRdjZN/Tn5XMbu
b4dApyXmlcFK8+iKk76vxzthgQfvtpWG01OdTgMUc0zLWe9V3XK3+FAU+u3Am1odpLrGqDEMLqiN
LXR86k67VlFwKBp0xXvyuArMpn7ntudoICpzDjO4+OJgwswZ5wVpR++dTmy5WSYyxAEB0Li6B6Fl
40vIA6b3chJOfdd0YF0vXaaIdDzLgVAVt8yVtWOWD5aNM6TAQqmimONXsjRy52b4vU4Xg62SPnAx
Ih5uxi7KTmYp+lNd9zi70SpH+JDqhmVc5VKMe1rSU3Dw58TjqkoGm4HJnBKz0NDz9/cAEuqHCLk0
3TlMLDfJsG4ADj534ExF4O00oXn6aJIlvEk1RqSdHslQ2vg81AXfUH6NQ7VuT6I+pEQo3Gx6DoJ8
BITY0JfnuqWVkx3oq+fgjnQTi23mw/PchCGsjf3IGFccJxLOURzlGWEuU4ksgQpeTeKLeNODhlkN
A5OWf9+dR5OAcTaHFeKQjROT93vrRCq4i5yWAcY02FpuugUwHxoRIOTOI7QLuzpyNhjlIeNabw8F
tUF/mpRxKk5jEOxw2XKYoPmlnAONFSjLwGo925hW62Tr+inagNx4Yfo8YJk313Ppm/JoclN6X8yS
2NCeIMxaKNNNZAUZfc2iia8XFGHupeTmH65SyAnxtqmNbF7J6lom9FQ0Wmx2ymjrpgsNqKHw6DT7
lbpyiq67sjpn9GiOOuFtt4BbOSmndrCQhGvrnKnmgoeocZlWZEXfos6aMqfZSsDPtyKRpYPTJp2h
nSfFZG0Cu8AgHixxeN9DlziJwPgiCnOykR5nKdPbBOfrkWetpg2sNPSFiO2HeuN1SIw3Pg3iFBBI
n50GHt2WDRmLfr3Lx77Brez77QtBNHMEKWwE+7nYUQ5GPreis7AnsWFXc43c+nMc3OFjTv09q2lG
N9bRKW6RphgkEgZMf/tKNki8aZ8lj3kzzF81CnskLFjbcS1nuBQOnRdzLyA9LtnNIroBhTWHL8ie
Og9NZmd/8Y21yrHwr596qaS1PLpOcYbqI8y2DB9CdzPMECY2Zp66fosHJkTyEcVigBg40DODnmyf
QV5tuXBst/qBdrQ8V0Z5j0Nddukp+Pw4bZ6KqBvvfUYCyO+daPjOiSKQZ5mrmWgnedw+rDqoq9ax
u2nvDyRWb5mS9Qu5yPl8hbmGzUD0doVUP/R1eCTvJtcIbHyFvaGiPgpTw+lUuVA0ANNG6XJRsObd
gMst5N5dam6oRMA+3HmMuz/7lplYJ7x+vlUSTOV+npPYy4nBFn14PcM7GxjtlDGeaM7eSbiBbEMX
cNtG8JrILi1cvgJVaXSOdll57HShP0ZPbZ5MCP0Mi9cmEEjzaemHK/wXEP80bLtxBaV7dGvMZrZ8
/zbLo8y4B+xxzDlIaF/CTalz+4nGvWXO/DnPGoScJJJhBgkxREUAU6CoKavGD5BqQLwldgHIhS5K
/bImM3zvmSAqIee4zjdmLYs6ChX1waaYWgOLei4wnh7cqSQBu7Lq+BxAM41eXBzIFuqicC87UcN1
3WiMNrQSOmJLNuSBuP3jCBz5Pl5opGM6K7sbbgHea+Tbs6EpYA2nSFB52+C4m6dFcG0AvmYiunEA
7hb7XCRRz0GH1jdS46yTBZU4df0p18Y6CATah7JhKof1RdKFlxsseRi5aV2Wn4JCI/AY+rRPHqxU
Wu2VnRmve8m1nfPpQo+qGkQXEjPT3iwKHnAOsqPJwFEuuY2/xCRiz0B3wsWUt5a90znL9BZRcO5v
4F3l1sZuY2X2dP4Rfy12Od+gel4KsAjWCnmOjYMVBbt8sS+wMX3l9+ZPwWCiO2rrhWuE5ISH0R6C
K1g0ODlBaXTP0hlhB9TTxOmQ+UYI4kqN0Q9L5ximiqKvryJ7zO6j2TM3IorbELVdtDxFJva+8FKH
z7mllsusSNByBCprb0s/VQ/usEKpEhfy+KHy2B5xZUTKrJdYU2xg0yKAAHgaEakTZiMhFpGOslXA
4VPKuA2ZHpiVG81kFxLHfsRAdRHjWQG7ChHkhB0V9s/iDwVNry4hMNz3zFnNW4HCSsDgnSWnEWay
azcXUSEAE6aoXz/pcFRXkEyFRp/Q5nfMK/W3UWt5VxS0VHeOTSjLfiburdv4cUftZ0CHHksP7v12
QJ11XEAUBacS5RJ2/BFOJlYPWdUH2y2bRyTB7RkeFYUHSI/tNwPNw92A+1DPVGhoEesodV9ZYCe2
Yk8iEeumwuDtRRN1nQZtnW6jZejAcIK5IKQvii3cWmk/guKFh7EdHc3ZyG0FBScosFcfJ461GbIR
45aSq+YYLBTaooosxYfFTtz6fKoSuvck5lHzINgwCDN85etjhMjY2jAD8D/bDjM5BBSNj0KUG7Rl
vKDArS9Wz5mtMo7X7hcbZdaOtIUk3OnAkFeNQ3j43EP1es6RKPOwVTqz6C2E9NILMCFeW4IG+91g
EXOz7YPF+qb6MLNRnFc0SyX9MOxHmEfNrqp14m18M4eP6/OPe2Q1CP82pdsZm4R0hokBaiIZRuwY
HbRk/NYpirPI7ZyTJhmn6lC0i389xSSP7gxooHaT5hOy0LSprMuehqhztKgGs6MfLeQgtZ7n612S
9jYTX/DAuwZB4L4pVRweqsoa70ZsmMmRoaPLPCVMadjojRGLiwo+7+V3TLPGvmfuw/ym7Kb6U/Me
7hPTAoiYKeacIxAvLfad85YGpPSaDITUGMTHW15QRTfx1oK0UvH2EG1G7+FC2VvSEDRnwPvAbt5C
iCBQkEjUvccTjXVMATi/BxexZ4PFLdZAI7VE4fWavlLBLu2nu9gnDZGCqsVNXTvItDY2ZaSDPfst
LMmzPUA0MRq2k6jzkPJ7FaKwQzK086fwLXGpfktfqtKxpite+dgD86ZNvrag0+sN42HUEVE4vADk
K3yIW2uwU4uSx7z37P6jo/e/PVf/cha/br/X90Z9/24uv7b/D5zA10nIvz+B331v+5cye/1H8+Mf
Jv3+D2rHpPmrcWf96+/Hccw5JJryFfIf/pfu6j+P44Am6S8Ts8r4iE46yIn/OY7j2rGZka+HdaSS
7Lp/Hsct+QeuHUEsRUgjkYbWf5TBjDGHrtefXVdQFzS3obeFgoekXnwbEPylK4azzPFz1R58f17d
vc2coDoiUOViovCtLwZlcZAIFw1UeYTkO51NguUyXfMhQMSvmSRRb5FPsswIVgCKr7klySLxsRM9
4je7Pp9nDskw4u7nCj0pA5g1/YSdeB3q9pzuymTNR2kEcniyK4lNqd8SVGgVeQ86oOENoDzoL9Hi
xw17KpKsk/4teiV4i2Hx0DgI5t5LMu6mKJk+dVkQVaf9oJ35KQxUN585iGKg4VsojHe4f70T4TBN
3Q5oOTPcvRalI9qP+ItHa7/drfFduBu5X1oixlSDEAQWD+I+yQCVIZjMLiMLwjMVVQ+De3FWvDs+
lOIF/VvwxfYHpmcMJUhNI/Uj+rRkefbcqb6eD8kUmasirFvqzKh0fjTGgMWdA4UqJAJRdorJxOC/
yJryJm0c4FFsJk246kZEtl88q5n3yegYe5M1VEkoAEIK3nyCrSQchJs73+2QSnioZO/HLPPtbV3L
+ABzk2HFqHgzaFQBAOxd1ClIrDFlHpEBmy86G9jQ0IMjAWM6c1X3vsh2naYrvpl6FbXUk+R2oLNH
prTJ/DL/qiKl7ho/oUuhM0NVoMpxwLy7BO4FOq+lP6KITAgIdLJa7Jw07FdXeEQ6lbKDjhNh569K
zdDP87tJDca/W5BxZScZfgh9OvdW0J6unhIUMbDS0n3SLxE9F2duHLrWgBc3oh3wrGr82tjHlSWh
HwxiQvzqZ968l4lZrKMlM9tcFCRzmYvMz1F/phyapp3jK5uAP4Fj/kwXUO67MrDyl5CsCKR8vI5u
11sRulcYM52Deqog2iTJXYa11eQl4bbu3KXZk8PlmG3lunZ/MWO4FVuduV1E3VDO7b5r1aROrGps
5kOAVNPZDIh+HU4BdHSth6YZfXkgQaHANz5Tz52pYrSesqoz04GiVoIAAeaeXWSt6wR3WQ81/1GW
gpwOqvB5/FwBBm63aTmY7KG00jG/LJi+nU1jMFTnGbrq4SqZ0EBcK4jE4ymjDo1LGosC9oG+cONn
gwTf+8HrtpojMICQ1gIXkDyAmIKDFDSiaW/lOFA/J/YsMtLk5lWYOo+SnTVNTHbq5CHIT6T+HLEq
LGTllVRVEF5ziKC1k9INcs/cJWminYUjyzmm0Sx/kHdkRobbWV3sbYlZCU52rl1GaFBoDt3gp86+
kGOVnqArtvNj5JZpsw1R/qHQjwebQU+MqfBKTBwXIZQ6RnxrcvK4N5Ud9+YmAu9hb/tpqlOUVHae
gLSeOW9gk4PgD6DTNqeNRRTUvq3Xn4JAKLITGEK07UU56vxktJVuroTDynMysVikp1qPJVE4poYc
IriO4jOVDkN4rJcWFSZ6WSKmgh4NESIOh9G9dNPUoXBZEXcY5DLv3gPKscLrvUnu9DSHn7yo4OXw
7fOX6kCHZzFK2Q53NeDSQgTqRzfH8sdcTBzKaj03T/a4PnulKcJ2FpgSptk2ETbcYhUesdCL25j1
zean4MFYbpDWF3wTXhftuzjEuebBk71GzuMgiF7a4CpFivat9WTTnVRzgWFihBWjEJwE2XcHCfVV
MfO5wrjrm6fUh8xm7MWOT7TnqR/zZMkfOU20CNdFk+NbBxnIzZqWpA85mhgcPPfNCivh8imZb9Cv
re2Jyh4tX46nX0JtaJf5czSSUkUpyAlwy/274vqmJEeKJhd6Abbbh+EpR/bRY6aB2+ZUhZDkDwul
1qfR9tLuwqFgfWgBXiDvk2rEUYOsELGl24AmguvvPktbFq51kghCAhExZg7mm6rum4ueWo2wjhrF
FwwLLjbUGtXwWJFq/D0bMTztfCZrd3QzO7WJJ3BiAEB7+yFNpTz1YyG7A+q/ODrxHB1fIm11qaLJ
T2HQwal7oxxDQgc8dRKOYoTya81XmgugYgiW4PhxMKF12tAffUMoyNl9aJISVtngitWuQadebL26
UhdVG6Mf7d2KRoMIPe9osgi5V9DFnFLrGWXYzqHDW5938cpiLidbPHQ8fUF5WMv0sPSzOI9pHhAb
4Ec62/ZJQQlvW9Xy0DqZvg3R+j3Rcybqw6Wfd0a0cmU2sTukz9SPLouZmpIvgrWc7xs0AQ44vDwk
TYN5JYMI/T8nGlVc+Dagf/Cuufps3DC5HCO4FAg54+Kqw2H61JpqfKpLSzxb9kSgQOyJ6qb3geMQ
gxI5bDddHwf7YUX77kWmqkeHtj1cCodTJ7JQUMYc0a30VOV500Femy24V1tvyG1ULEHns7Zhlkn2
pJxIZG10lf1tx7zkG3TGxj5Moz/Qna71A9oH3DwUQFifyDvKKzRzY3hNEWDUia3TQWwTOEDQWEP8
U2j4ndje4hYNrvqpwdJQTZm6MyJuXoo+dMlRorvExuySX7GNSMjhE8LZhW0uDyZyjZ3MeQK8oV5L
zorN1lNeduN7vlUcE8P5BrR1Nt0xPrFfyI/IHssMIdGuDtF+YDXN0GOEEerzI9HCzVVTgqUedZfq
HYdNRvFxJ9UXTm/Ry9LL8kGQBHfuMAb51ETkUu28qWy+wTrHXkKELTxSYIdI7AQPDDAXhTZ2LCW9
p451uCOZJlm/ZJSiJw0tXGvbh0JXKzYDriyGMv2KLlvTLp0anK42nhdG8QRVeSde6HXz3vjeGtVq
m+neysp2jaOoCLyxvHy46cTgIZunoPnOET2Zz8p5SD+TekHovcUEiiwNKikKwXkOs500vmbkaIfp
q8YmhxlDWd6NGSfcIAHt4RGPBsGTh8WdULA7g5ebLTGkOt8jpcFbtLAZnUFotTgUoRMPaSDgzHO6
NsbDU0b5TdMa8NVlxy27tdft9I3rSsyAX4+fM1n6530u3HGjCKMhxXLBh3hUY+cRtBmQoHrA5onF
BCNKFxwkbi0Qt3CdL62kxrfqeM145zFgLve4EuKbCqWN3kf0ZL0NPk7dUYVkYBHZawk9sBL3h7LT
qWJoj4SJCzPn5UyJVT1S+I3XeHRR+eIunS8jJqAejVQ349dil8CCOe1cROHDUjM0brNYbtJqTiy0
0WP9lYjtrjr1ehdcwwC4ZISIHgZf2njyPuGV6y2g1TkHSexSNbZ8xG57emZNuUOiXoxbhiNEziow
Nd9z049XVd738bb0s/mukaV+dUu0CZu5mYZn5vtsHyDyK3IyogzRJ0UzdWoGlLnb4MvO4RNrv7pR
JOe+hl4lPzthPgHToWbwdgULLHU2fr52T65oihkr6zxx3lBr3iYV+hc6jB0alZ6QSm9L/wHMt06D
z3g2MZ91tp9+s1MviHbI45dHB/v346IRIO9iJdf+Zor8YGPHqv0G7Lcv9xRRbELR0IAUmsqEHnU+
9+5Awk0xfyF0oawRVkJ9YW/LfGI7ZF3dJT3bGp5DeyAojub+FQQpkqY6O+3QmPspKOJwrijo4yTx
XttJgliBRT48m07j7p1zp30djYox1HQFMxRlRLPs1YoZWVs6o1npc3ja5qmt6i3SSVa0UNrWU+OZ
2L/TUqcvKqqGL/MyJjehmYvlVvpoojf1Mo7+Jo0bvlEEuj3lOqTw25lOYLMrs7qFkoXy1t6iBIsv
FDNpdyN63z7TErvTMa4nZfHRLqrfYfZMbl3ESRhlyB9FpziO+Sv5a/b3VGCjoKs6+QR6IZG6gIfN
uqILoklgl7njpQl9UR6IrtWweefslbhKDiVzXI6fUPD1T7TiuxcxoG7f5OzOn5peiW5r96a4100Z
L7Sn2So2bjcUT/lScyCyci6dbU+hekvYr7jC+hx+rsDH6y05Do48CmBbn6Fh4cJHy17CB7US9FND
R+HSdQvZukHrpi9QWFsU+1kv3S3hizLfrAE+XyudZS9W6uYvmu78c7LG7iCUcHD99YGEWkPwC73S
QtV3FVlCXzjelMO2Dsf+WipPP0d5DlB5Bw0h7597SAOGbYDj2yaWFRYUy6uKx2KK/Ee7bqwXm6jm
dgs9WT4vAjAbB2DBZQ9JfMkPQI36OzqwMKdryp3LeayqH8s4TU8E7y4vwaShHnKi19/7FJPAgQur
OguId8ZwVA4508p8VXIk2sOwPWI4ey67qPnC0F8GaK8Nc7/MSfvwEDpI4ulKot1jJ2O7xSRc+4/k
o6nxKspBpm7ztozCs74yGT2tkVJ0tKYUKlpmOd84h7WQb93Ey29TojCBrDWDXBcwYMFpvVAPQqvg
X9R4IDl6osa6IlhprigYTPPkyZ5qHaxylOyZNSWvmvAKdfR0WlxTFAtxxRSVzzju8fzs48I0C6wd
TlObKDFkZDMCVFwhAljkDl40N4oiG4gq0m9jAl6awOnP2VT9fdwtYcqIuQnaXdhRKO4r+D/xZQQD
iolEwVzxzlnLVX5pSu3PkzA5tRSoKYtcp8SU5bIdcd3HzH4Yqz9lcspukjacBXMbWZjqXXP4/ztq
/+Uiifv3HbXt1/rrt18CWdbff2+hWVL84bss6avMNlrFc/8jabHeiDY/RSyhS0MNORwoa9pmiMho
tf0UsXhr4DGPYUviV96ULx80K7/TsHi/9sw8dJKR760xyGyTkZRvSsa/9MwI07VRt4GSD9xoWeYX
naaYeXZARIbOPFah7FnXg47mK3VV0zttjb8gjTqzK/OkBSo1sLBCWOKAnuea+VHFRP/US6wksI/G
X9z8a4kzEt0o4C90rdfRqvoQJy7jj0jjx8HZV126UMZCdHRLYJXi1hdLmN3biLl5Gslwtl3u47pf
RcQKeYxzlTP6Y7qfy8DhTwlskYJ0z/eXxVgs6nJ4ptgT8fFaFr2dewYQQqyxan1HLeDUDBTnDZIS
7TmU7cx5V27lEi4OcQZZbav4b7TJPmyiv7QmCaX1HFBHjo/qKPLRPn7QTFbIvNqaRJQnx08wfnFY
1AMgAVsEIXaoggz1pMaXhqDzxZoID/BorouypirD2ZV9IsNpbBC+yCzkIzGVs0Y69BTsdbNP+HLy
+XSwzOqsVRxGK2oyQ19RkVyKE1GcILfF5Xr0fM7BpAOUFUG525Uia1PtJn3XJfs8HUteF5Y4weuC
eCTS6IhZz0XvhkmP2fYZduK2aPbhKn+9Jf4gQYpZYEEMvrHIO82jx+fIqyOnb31AX8HEESesshif
sEaakl+Xkvg+cWKRFBbcW24RaDxmXQxE5HxhIN0HR85DGNBZ0iOUgZc4NvP2m7LJYRkPRHCAh99B
MIyDgNCtkPj2kw5D/TBchFNZ8yEUNCH5k0cpyLN1RLjztrvWsXkJqusmzzqWCBxgrPo9I+xgm/U9
qhxGOBx/X/5y0/+Ui/0Dv+FNk9VG//cabf7hK1+1mcwmkKAB11x5zn/VaALUl/QWR/WJIOIpCU6R
3cfLeAY5Y/Dljnwv32AqSgjIwtdFBh8XOYk8o8nx6cXSL05+/3JWyfGfzXGuQBlAekIdL0OMgFg9
fn05cKfokE1T/KjtiBBomHo2w2jK9nG2VnzhtH5UA41r7LYkl7Yg72is1km2/f3rWLFfH14Iq5/v
YDLxQXwRgv3rC1kwIOV9q4PHoCkaWV0NirUmPyr0GL53S6mXIVFKeq5Hyk9RLB2eW0T1DpdWhs58
nA/x0q//GMY5wrFU9YTIONcB4h/XugYKPYQvjYvbt7iEg4MkKkTy5t/+/l38Kqfn02SiAaiM29lm
LQ4+KoLhhLI2yXZ+nESXp3ID/8vlY/T6sYkwf7q6c4ezyKp1MzWb3z81g5aPnyCDlhA5MpcWQz1E
wL9+gpVyvD6lXnlkXNbP5A4OVRF0B6NpPWR4Ssr1yYNsWO8Br1EVTgPb0kPUXdaL1LV7RWLBxB2R
Ai/hTh0GJ13GDfAc1E/EVJAfb3YKtARcPMRtQsgjaux1ORmHtOExfQYRzCmEQ3883TQDtIzPcVXk
U0uQBJDj4Iieo6xpwsve8iI6JlzX0Ua3eUyozUznar1xtS55mTMMHB45IlWHdQdqFYT+PSyD9a60
MpK3gE3iTOLLt0kr4zcVzjoDRTEIUwXPsUMAg2VCBAySt+H7owydvz60TSIL72vy0LIFx6klpG84
C+s6Wd8e/VR+lmcR9/3U6I4n9xrH8dLXmDPmOJ9rYLcoCplU290Li2jNJwwIlpWaCbVORbuLS+E7
+NcyO2UD5BxDUAO9kTBos1P44Y4f3Ob4dPlKYFsSbHnbInDwra/AxNaPvQwSmqIPE0GFU/t5cEzJ
v3RnCkb5ZBehyZ2LMhdNUZzkMegp6kXyY5Z1gcUVxq+OzIN51WurlPcV5QnsKG8w66pWvb9O4rRG
675u9bqPNlC003wrZqEq5zCXo41IL+v9kjkW5sFe23u2c7d7IYLE4mv6+VA0xs3sX5OSvl5Nk0ma
6a6q7NXZCQVvSI4StKIRD33TrV8umnFiJJ7MMKJOInpodPL4rEjr9Q2Ppo/8/lzgPWWNqWMBUO7w
d/fGr7dGyBCShYVxwnp/Rkggf701Rkv6UHLRxKReTPtqi1UlH9wNhhANXrlt0mj4Or77CLXBkrQp
e6crQYIjCwoY4rdcKupvbth/qbFYLsIQoDdRelRswcedQE+lmdHjpA9JlFRcdTMie0qUgruXi4Pa
o1w+jVye021r9bE5rSbbYdtdApDmpzqgd3sp0xnbKtynNMA/SSA065rOQLCTn4yXpbisErdaPgW5
Fnl7XAJPiLtuJEcFeQ/0QRZ6LuZiuu3GQHCjaJ9W/O3POwrB2Xqf+MgRzGnpRIJeTaoHJBZR5bNE
AFOy4+CiozVCWzuxgpamP+pq7v0uyMiDOoFJVXGdDmMHDmPbqmitx7AfO7y8sLdgc20n7gGuwt9/
3R9W4ZDuC9sZpQB2FD+S9oetpKcRCbCkF/fvn8FcqcAMhwajaXwIA9Lpc/wFzd8/r7Nuln9uptJl
ZM13iuQ74Pm96ONlZiEBVFNVpyeAAFsMGKlbA7g/Q0QTY3LSseyD8LgICMUMCTAv6LLeetnsuj7a
k2pQ4mI1SHUvBtZFXVy3s+7H9ub3H474+CIF54fIofKQEf/XW6f1fy1A5h7SWdAO7vHnjj9H3Ncv
U507rJgNPWfWVjucAF0f+sWDMpwzFsAnej+ZAaDAsUFIR8tSVAqsoYIrD0XOBnVPGDgGFOGy3b0v
N11akWG38XAD03rraR4SJwdVfoCfVzX5yL0P7ERyFZfMQu9//zYRCfz1u+DewvbJdkvVSXXNfvhh
N0z92EZ6HRp6L14GlTJelgj84883bdHrZ5VEvbXwrsefb74G3rWe1t8qIewmGm6ai/Qa5CKp23wu
IF9QTR7NGKjxflCxXSGGLlXBRhKlYl0KW4Xa4CgBM2nagYVLz/k+dxD+JIwiIjQx8t40UpjlDrWy
Tu5GROeTf9EFy2zjv5ai7YL+3H2vmd8/HnigCU/w/gfisNctrXnf4JwB2CgHnzBfyzTpDYSCoRms
BpZ+BfZNWzctsz0MKwReD41Jn34WuHBkZt64BX+uJ2rDQl/XEfs61yzBVMTrNYCHl3ieLe0POoGH
mnRMAU+4D5V+taU1cn87RqITvXCdpYeOZjEp1v7ZGrARR/uK9Op6QrPv1K5/ANyw7uOytRaR/806
+gHqyykVT4dL4xz/metTfH34prGsu5QhsriHg+Qx/yCXEfHmVtTsRwDd3k+DCKOqfFVO4zZAGO7k
5Faeu/TyKMSWprMz7z8saEObIzpH+dXRS4PuX852S9YKSWCUepQ04Hnzy8Aw3N6THxDjhzPtINs7
6q2woUQzNpic16jEQzofJxGOqfUKTs3mDBw5U+/6RwGnCoR+TcuIgrKaapNPm460dy+4tMLc905V
knOePv/9bfShKsfsi08Rg40bhfio7Y930SRHq29FJ+4dwpJp5GXkkycA8QqOs+xVZI9KYt2ENZqx
PaoZf414+P0r+HBA4RVwHztrFi1GH27mD4v5opQjMaWN97Tui0A+jfY0yflgMUjjkgfQUAzgoHxl
+K5xmq3fbhBU7vx35rp/fR2RgAHAC/Ckh4fow1VWdMKr/K5r79/LIbH61IoT7nwq/QOR8iTb7wlS
AfZ14XLXcwIxKRYWcfL7j+Pj3sbHgL8ICzY2UukxHf119c6L3igky5ovRFsNInWqc8vFEIIRS4Q/
fJNXujjPvQmu0N90K/7lE+CJOdwEq1l4/RQ+bBzLDBi9KZb2PoVSRsOHxWLdQ4eYCRUNmffFx617
NTenLsqB+RPBW7Js/uYT4LT869IekgzsSO4qDI+CPf7jZzCW4BAKbJ33aDIAZF657zcYEx6+PQQM
huX8GMK65Hb7eW6pqhlI3AUwP2wjmwIzrJsDdk/XJbuwbMqm7G3nTY1cNwSvlW/v6f2BXc6OKU2p
csb4vR1x8So2sq5FGf9AAFvT59cmrkhj2dtB4UfiFBycV0B0giTDQoyUkw1WguagsFXB3KDUKsHr
MVtN0KpzFbc2/uf5jKYIsdzktcecMw9EAQpeSvbegTGRqliULX8c+Zc/l/984Op70eSK8DRQnLtc
XyD5crP4WDj2umk4IkuoLiBr+zI6iEEvzWM9UdT25069IAz/uQM2tppN0G4k/WJ+VtRlxYv1Gkl3
5XxBcuy2B6bDVuw8WRII6hWsVeNMl/HKuFRkCSa8x4N0DW0MHDvVyhkyM9aI7EDaX8zoinK1Rfrh
AYrJQfkQ3TcTawQArn3kc8GltFuy9cs+0EIqeAmLpKjtDs37MWVUlcBGni0mgB7Hgp/xs0UwVs6O
Y+Ot+1WL0oOXklG08MJw+Cx0fvxQoaw7l9Oc8ivivTtlcXetBen7X3C4rblQavZc+kcc09YPOHbn
hIfmwE+YIFgRh1PUYLy1dwgV0puqEzb69dBXj5QLHD/bKeIfqLjWK0rX/nq2MpNfsp9i2V5rDRIw
WUL3FATrXu0wG+LpvCkVSh0WVMhxenCrek4k2nSykMrheQpEMSfnfd9kIHpEmYOI2NPopx6xYcQs
xUEPyIx+kKz+dmB3zMxnZOXAe0emJMUqnElqdGfeLeNarnHfzfL/Q9l5LceNbNv2ixABk3CvZelF
UhK7Wy8IsVsbHki4hPn6M7KAvmerFEGdqxeGJJIFk2blXNMgmyMJU08NjL7A+2/6JXckfDus/lRg
PJQIVFLyc+JubrDtTY0sSP5TAgEgY7FDzwm7F1Eg2/DvWrjYvIUMH08/Jhm6KmrkPKFKWTveDAE3
rrkz8PTPrB0hvhlnCSy1oZFhqozo5t6r4zyVT2U0T+H8mRmz1EtDeJCA3nE2ab7yIEtbNAsREzCv
3fLWWueT6fc9l493Lq5mB85xNfdJmebY3mFOnZwP8uNWYwMboLG9b8vD+hhyyFpOCdfXv2XblQ2o
cKzcoT8bPJL11Pzxwv3L6skxD6q1w25KJwpLlZ8X7qbQequqTl7X/QOQkMrX4Y4m+GeTPgsJb0y4
dmHkcG92ta+Y2x9fwy+bB6cbtg1I8gJ8n8Tnq2uA0I2pmqFeTJT508t2PKrAD96MygHewHY6IZnx
Nyv2le8BuwYfZiFSok7j+O3ZV8dvvNqBqMO+fcW6D4L5mYDrNMxAOaFnGMdRTGPSPVpwPejcWlbS
+DUxqj6xcfdhjkRo+RrivDTENxAceNtHDDv8QJ6seKRwvelsF5b+ARNvSx8vqyXqM7KMika9xrPb
0qdoMrr/49mW5EpYpzghLATEA3QH35eUpUs6h8KBuf87+xyhbVv+9zzINk3/xNMkZ5ZXB4Xx1TuH
VzmOmLsPrzAiPIuE+Um01Hkpnqe8b/qnfCjy+FGf96t0tnW7ohaL1R5S5lvwpZ9iKIR7gFsNTllm
x4tCGG/yDSQQocY5ECDV9ESL+4PGGWH9618sUKRm7V0/WBMJ0KHR0lPZebnJ/LonMtArU5LdY+oX
+F3hTPlSqq7hYfeVoXcjy8EAXPxofMOb4NgsKVcSS7Lk2wO5y9Id7yY5zrClTSNvSUaxAA8aUJTE
xpqp3DURjfn0ZZIOWP0NoF6ojJPP7muRegfJ3wrinct+o6mC0zzrtyz7aLnce59a5om5W2Lb/PHQ
vy5kOQACtAjGoomb1y/VeNZNaRjhGvXiiFQp+eeKe2D6GDPXdM3C6p1kyuVpTLbQQMXHn3899Wh+
kGoBCIXqSxPlr4ZC3bDWznkZvKy4DrGeeq4TDugzBGwIrnwiBTxrwv/350LIRxHv4z3imtf4PuaR
Hiy/RbyYgrTxNyE73boZ4ecxZ1YLHkwsNK708edaV2h0YOvOlqb8g8ZoZP9qrSkSwmrbcVleFOoP
+vV235ROut/KVRaoxK7v6pKgDSSFnMal+9wUnNlS9O8JsWAccaGVtbd1MjWED9odddCfoIrBOA6/
8c3QWoOf5ynOGfSvCELwTC72en0KJ60+FU7yMkXBwCkxyGEe0CxEdBN8owbI4vAA/BW1XzPVAdPu
iWqYsr85/w3UuttRhHR1GKdk9/ZFVh0cRxrNeGilrx/0x8/2CtpAyMA5SJvI+AKeCc2bn5fxDr5v
MFWl+4wb38R890ihZRRNwoEsgOG13jhSNNvZwbUHoofPJm4SjDYyvyPOJR9fzC8D27Y9YDZOifrP
LyimLhP6WltiYiGYMpfMAalau3ewpeezOk1pfumqMV3ePv7cK28yFldcTgSnIZ+gR7S614srOoiY
w6FgpbkAoojpdccFngiEUXy2Xd0xWOp6UIGuPZM6f9lqrriDwEh1FnbEPGIUMOvC2iWRhMveQPhS
QvzEosGadO/DVnOMpZ/OMO5xV5xKiLy0BUaSpP/z8U25v4xErZTx9bsleUwDBz+/2lDMGBKqjGSW
tQkTSvSJnwCj5yDB1nTxpCS3FGvxCg2q1+TxDXTVjuQJzyRfuz/E3Yh0dte3UIaQbHBugW4uwLDH
10UKPzL2NGI8x9ibmL3QrHHEFNqEhXuTWSDkLhM3H279Xni5cyZ0kuL3q3JQ/hjHtViwR1f3ZVKR
6GZhC6hz+cJhuPsrWQLPpR3hd2h7j/5syoKkGCMVLqypyjNVdUS8awfh3dConkiUGn17/769jmVW
GpFa8F/QGBwexQ7HF2HVMTd3cWQ7Ie3XrwOETcPlW/uomBK2wMNAX7gOODtJ9pQHEmX09TWh584j
yvMkKJd+h9OhII0gLk1ZE5CXT1TDWGtYKYy+j9/jL7sNDAzI9PRyXLRNv4xN8Ph4EX7ev6jK0TN0
gSXfvBdJFDJP6f7oZ+hbBaA+aTzubxffXz9eTwptKKePypzVfx5F1FopYahKvmxQprArk/0FEq9G
59NLV1vAF+cqijjjpf/m9u1fLgCvOMfDTozOS4jT1tUFkNOaZdbSqOeYAD2OOVlB/QZG6sQ4Tu4J
Vlmm8MDlLJzNGiAHXqC9CMbI0QgbkPnTdjYz7FHjhgMLMv8YSUN3JHBq0G3ArZyf65CxFBFQYPrQ
3GM14OTuXj51G1mlQMFLoz8etNxw9lUFkzA0+yHzDoiYfUwOOKOyasCIS7HpN36zQv6yXHtggY4D
YKKZObgz/fw2psLL7Q6+xvO2RHEcEbzyjZ/icFxt3vM5ocvieZVu3cCHrKYX7LF/ewC4LkiFp00k
6Tp56OFo9lxtypE1FS7msNOXsuoNOkasZXwGsie8uKDAMh4/ngc/L2euxt8FrT2Tj2UW/LI52BLF
TeTX0zMUdgxDf1QRsHjxBmpd5lCl/h+Z6nmtqv+bVwEQxnP832obTzePSCsPz18KPUsDdT8/ZzHB
NaxZ69CV1VBadjmQlGPuElfKtjq4icDR/qa0ew0k5K7JzcaxtDIXM3rMQlySR6Kab4wYXMwSx2wn
4/N6ElSWM+vvuzRT3Qhijbt3LRMOEX0v4XnfPHtw+LeM108ZDk6kC/uhJ2AjuRdUCZlzhyXXZNqH
AbdavpM1C3d63HFbBq/VgZi3uB8Pg3obrTRbpqPKUIejuzLAHPBNWy/USBCt4Zk3EaJo7KLY9Isn
ZMokc92WYwtkdpALzsvcHsXlZO6myelCPnNtwlYgzuTXY9UThsXXan0QI+XqNP9RThDBxN62+sF0
PtFFVyk5kFnnecOpDydXNPdQUWkgv8TgUNwAkpumE9B58oRnlnalpougDksgFFuwtNOJSINMrzCK
wsorb1yMu5DRu7i5AKIJ9pQiJdwJOxX7kNhRM+QPMe0XXtiiURfzlsAZbAifCWch//NUK6F5sz31
BFhXUmBu778gx3e8b1ER6EtJncoFWM85v7JWbO8gX3Ighx17X1NFr1tnMzRzD7SqyscuQfXhoLd0
nrB7xvYAh387hoCGNQ1avDNKen19UG3R9aCGL8Yyuq3aXr9yY9K3DJ4yZs0OGiq6zUPS5QZvnjmo
V/jarWm0r0PIYAvjxdiVhZj0GPWzIBO7pmvRItGqRcNDFJbsGKH4cjmlcZNHM3JqPHovyPLUmpYZ
3aUm9dB0A6kCqP0QoyDs4kdToT+CZY0hk0tcxZwqBBwSd5Ap+ZJEdtm1b7aXu3y6BD/jaUh/cMf5
lvYOI/M2lY0e70Ug9P8pZw7Fvk9lbz1suwfsC/ayx6nPGvfGyMIpPsa26Lz0U4b6n2scUmzKzd/s
Ibzw6/ns08RlVjvC4hgBbvrzfObT3cBE1vGsWKIFaU2wmAxn15a4YVcEr9cTe7rTe8Ce+5WxsVE7
gpXENSeD5WIFUta2Jp/YhMI0/psBhSWI/xwjhk69sxzPoDW7QVkwSGjeNeaMbeEeA2d4OgdKTwMD
vYIo1gLfbNmZPF1Fp0ADz12jN6SNJEeMOx33iQBl0GQ2BICkZaX1ufwKvi9RHRISLIXI5myOaPoN
tKeSFlp8jkcjp72iA/GoSSnoHMDLIJp1KldpKI2zFQitqIy2ll+DnIH2HA1bABdAOLjvaIpoa42y
vy8syyHXaPvB2S6QzO6jnhGLgqJR/owCpl8EX1yHWDHSLix/rP7Y9tfYkaqUJ/S9SD92tcGoh22z
7r2JjTnWSB62xo43do4dRJqB46Ivbj8tkkwdiIYRecbRlyoLibbgLa24KNqJtC7vW70SQ//3Zr2r
b5t7t8SRkfZ7oxw02MHaWdbxJ4++eMvolKHqQXW3jX1jjmQuFqzNcyYW12ow4e80rG03s4buqT5x
/j64CqghPXN2m/nxjQATrVWFzh/mJW6Q/0ZDsiUIFkwIE1BV4pwUweDb9WbjZX91RELL6mh3GMrW
t1XOYQjC+Yo04hav0/vkYtDpvPt4Z/u5mOLwTmPTRgpv0+ckttHRJ7D/4uK2esvO8Tt5IrpJ95zW
A56J6mkCTRALw3gDMPzE/D1y8XP5wsfboCUMVx/s0oUacDUNFUmWdSmC6YlsPH3EIElZnza3Kobl
PJ1e4hSXSIghZGHqqyl9jfb+X0591+wFUAWKKItuIP5fmPVcczvAyPwcyCbjtWFJVD6S26smVD/E
VEBZ3g9IR7PxqGRdM1fwhKS8SVKpRzAVqCYJb6MVbD7ys2cOzuD/u4SfY7qGUa6bBtmlIRT7l1bL
YDAsvw/4RpUKj5ZKb2lbTyZlA/bKY8zCPf+2chK6XPmpnAE3YVF0MLDWOOI1mUQkvQcFqY8/YcxA
s+lIORJU9YlShGF/7MAGeAv0nvROsyBtLJ62JTysEyKFd3PHDlbe2kFDqPhOmsMwPPTk7lSnyHMz
fpbpMkFvRv9Y7Ryclpa3jqY9uAfwKDjUUOAZ5R7GudWfoJtM04svoIZBmyAHh38LiQfSi0GU6dct
6z4tSR/EGEXNRzWA/0G9G/B3cQ/egCgY36YusZp3YePe8lYiGeFXNWwe4ARVgO6DZj2nUDqL0E01
rxPOnMOxhaAIDSUYowksw5n2Qkvk2MM1ZiZL/CeWR9qxu4pT6/xg+yFU6fvAMFo2cKzXLuTHKcZi
e9/FU5SSKzEpCt7TgFKGX2+6HWQ/c0w4er849Ozyz3KENn27sqGmMtcd3lTzGPTQhtKxnIY2Lmuy
tVbSOsbcetpBYuloLmIuJ+T9CvNJUvu4fXcydLc8KFsiUu4UlnWiPrSqpMqvjTxIxom8G9CF4T5e
So3FdRmuGEj+c4+9RJgSJ+qdRzYSd7RhUxty2KIgYknorCL2/NvMazSnq59sVK9Hf2oIEQVQLsKb
KowQ495l6Hx4VdsF+40VcFk9cmOedgeLls80zRzb03Nhd1gR78qqKFqYXEk9R2KPXxDmqLs6c+J4
+OSaFSxuwmFNtEEnu0kEUO6YC41Ep/4Uc13z+vCGKlSUa3maT/Gw92GnpsbJTotZ4961PwOi9axm
zMAsxi8jfknVKOP2lrxxj0wgOOsUdnIZBj6AQTnxSFHEwkI6s+NrVuvKYVKSuWzW+9SMjbZ9az0I
VNgVrHSewMGtNr+f/QjzrhurZlO1b7aHCX9BLGR6DJZc+hNLesAC3y6GLgG3H7fNoWtJIOU/tQSc
vlz9KfJbOsBhYevGA268kuuaglK3lXo0Wt4CMdLz5SsxbJPnHVYuH15CmirAJskQ2/5SF0vHz3L4
1G+9FxNL6sb02NoaOfqy2Lyx7GDBFZrMTymTk0LHaH6WQFukZCSu3WpBBLJ4WrC1UTeVc+/GVpX0
e1ZMvXJvk9FMK19hZ9TEFurxejb1fInXFzZ5Qg+y9VwYEtuT5TfIvTWKiGjvMtYGtYhbnFC6Mri3
2X1UPB/qHPkY+/xWJWAzqfF8q4dXfFIF7DB5AnZNXSImk8yJPtNOsEbzDge1cvaOBh6cIx68K7fF
HUnp7vHkwLereqprfPDoUHgDoaP72huG6r24LCMj05L1gL1fkn1KIeajd9yxR+NDeF9Iqpbp7Cex
NplKSZ7I76RtiAbzNwQIKnzqOYQyJnvl6veFtrehVTuucI2BOSrvKHQZixySA6QUME5GXtOb2S9W
7iX7rXOilKkh4I1kZC/4/wF1Azbr5YsFhaYP4Wp6pZ7p8vCON3Z63uLHmO6NHJENbHvukYvYnt7S
GyQmnGLZmMPtIrvgmYa9i5kLOXxcjpUJjbPiZMzaUEYglaAm/jhg6pz4VWObx9oqYP/C3IZqF1MF
trhQ7IjKxWvssx/zysxjTp0xV8d8GGKfiKANRwar47qjwNAzkmg+qSf02ipookQvTE5VWPMpLb0p
/C7y1mZ1snPceHc9zhhI/LKuI4EXpDVRpFXut2k2GiOJce4Om7AF8Gc3ZRgUFM94QyU+il9rncsq
wL6kfEzrXI9gB+zd9W9x9tY3CLHahA7dknDL37Y5iRGLiX4Hb8xE97OlIlCJoZ+Z7EQnQtt9pC8Y
iqfJcNu4A3ztAPktEyyfm5KlIOZuWUJWgmubqlDm9x51eFM9Y2+qF6zGkhFXNHFg5v+2cnxroRie
matyXys7K4K3GWJoT3qZEfGGtusp1z3NvrTtpsgQ0nnd3hccTN3xxbRKcC4GBjD0go1jmNCCmgwh
AxmKePFU/ePGKSpip9HL5HocVDLRAxStPWXuax022tIkbeA4/ohHk5oH/T3bY6IcasTpAiQlhJfr
YTNeyLgdrHnGNMvz5SGz9PO3AHm0Gh/Kclja7EZOnHPNo/K9viPNuEO0Mp49TIX5LXi82IwGwkg0
rAke0LzP4VIHEZTCyzTZbhDN6mXUmHhvwMgrKr0sdHTHm/dtiQFOZgI4YabhqG27REarPxlmieDp
byt2OYwet7x2rvMVQm0kql5+b2qYXL7y4CFWz0pUGZugqks97ay19VEUjv4cOVX60D6sG2Rb1fot
wIm5lKtrHzltI90dIFdVswc3xKDJpQZ2COXULYMYYQl/qz0KB6Z5Vurdfwjw59S92ktjL19XwOWC
5LUXWvW89hoXgckNo873Z7j7eMkBm59sI+hZHFy00XzoVs1jBJnwnfkkaKHYK0egnDDQpUvc9HqK
FkUi2fbxscN49J5AFv3THr325S2dIvjGtzqq2ZzubMgg0Bu2+94G0fYwtpntilr3n7u1YRVMfsXI
2m5/W4RDn2no7HoKMfKTYvLpMZOEnpfG/j6x4Rvd2qrg+Z3GtfirBndh48Y4OCvr+6mXhl884FeQ
jwMakCYaf4CNslgeiijqqWntrvG9bzg56Fp2xdBI3HWc7pgjmyLYG3tbjW7FVP78FFL1GSSKSAKN
X8BoCPixaNCvxo6BQL91utnS7Bb8t/miAn/kQxjVLWCFIMO0Dx9xQco0flU5Dr8RrbD+EhJrZBEp
1Ilo+u4ouI7fNAORG3OCSU/U1g24RPpGXG7v4DtSHGBVFA2OxTg8y6/FgB0A4t020DhdtxChUx5X
2IgCouMvG1AUrzCgbKXe+AfyNfj+XkQapv/4EHl9mqDBCSYP+suhidPc5bTxX4fIpGjbqupr52lM
2WZqHFv9KetxI+PRvKNP0iOns8eFeLYlU5mT3a/j7uOr+OUsqbkgtC898C/einfVF/DNxPCE0dmP
gVMyXLapkyeMBo4dl8ZlNmF0MJ+rdcKWa8syWSujjy/m584lB1u6p5ACTM8k+pKN4govzmCwNZ0b
qccEp07Wm0lRZbHCXM4Dy5hepmI1aqXOxx/8y7twTQ+Teap8YHGk11cnapT86NjwiH101w3Xb4HT
8vuttzaIhkbzVguodAgTQXDqpW7/+DKu7183vVndfTR3oPO/tJGH0VJdXI7FIxKlFbVMPF4DEHbK
7sixHxryYTvLf/zJV8kZ9MR0px0yMD0yugL+9dm2wUAAFmBkPCRlp4+QhR9x7jkGGX5i/a5vWILf
YYdpoci0nj9xqdXrMVCEXtVF5MfRF0viH/K71t31EIWqzbNwASpCnPtxjPkZbfG6hf6sH5kP2wnb
XelY/RBSr69DdKywvX7Z9DGl5+lNxP2/QC/XghKeU2jCIrAtiy4aJKpr6AczwwAWcPuQ4969wOZb
nwkkLWW+znHfiOEwEK5tfi9ywifKo+W0lfUdT4gqj/chdiEsK3Xsh15246oicezfUSeuwSkvxH5i
TU2AVobo4ufHhTkXhPRmEQ9jGWAo/4fjtr3Mb+mmCeNzwHrOgkaElV/+afOEwGQmlYUUOX08jUb4
NPmiHMdjBbjiD7tNeTAWtd5YIXkFwTdqNae7XXhbFBwIPSKjP308Gq+no2dx/YFNjgvTAePJK3Ya
q6aCphz6j/+q/9bJJg0qARCWIKPsD1KXWhc1LmpzC9slHvXHF+H+zJehN2gjHzIDn+UIus0vfBl2
NtzcvXp+zPBjZKtRTVcH7WOowiJ6i6fJwCSlN7BMSV4ID9cn9U3FnXowZokTQNclnnofU8b8LJfG
rP8joz7OvyfY32L8tfM6S9HHDwYqTkTfs6HbrXUcwGwdLTsGIQOepRsl4APx27diFM92rYlB76qp
thviW8eT6mELV+DUwMCeC/voXzLAhrYxJGp+JbZfen4bgXLHnK26Rqx9aAJ8jUfEdSjPF8Z0QDLw
v0dH76IFitFzkIuKgtFv1RGc3OmCakfbQ2tQVT5rwY2pGkPG3EEyDOUZ6yzdR4+DTs/Gwk6SxDz6
LqWZPJC7hlnzXdvg0C+OHOoT8+3jt2f9MoYQSLBumJAr6bhzlPp5GvjEZomRbufjhnTL9fapZDjf
3QETmhj7OngwhXQiWxpbyHRWAuoGKTar9jbPBg2bYait+cqkZ2te2qr82W67pLVWfzUnOzbHQ4O5
ZPS7Rup13wUbCbgDrIDoLmCgXM8HB209ILbZPnC2kW71NyYECNlOyB8o9jex6TZTl8rQ1Gs0q5yu
1mU7Ub6mx/zm+V6SDv8LDaVmsUhApMmFaB5ew3XlYHKqYAdX9ql3kwWvHT+LK4Gqi4yYBqEV7il8
qa009EBDx5D8+SNGG0n9yV6VTp4DmdK+Sf3WMt6tASox0onL4N+EWxv+T8Yq6N+uxGG6TQ4oeunL
E/y51O1jCyKs4+f9JMH/3uxN3WesRnJ/8cCAj031OQ491mMVrMgZy8jmoqPi5KbhZ4ExJkwDrOta
fN0HLV5+35jrdSGrxthzvF8sdcbuDFyM+de58rG2sEMoz0Zod/Z3VO90AI6zWzr+W75ELmwbXxhD
lx8jtQBG3jd2xLnlvGB0Hj1xEJxLfII4JGjrbXK76+xM3EoVPVqaAgLk5+oAeMzmlAznp7ntAkfC
i0oXvaEZwRKD4ClU+POt2aE+xT13jFIDZ/e61ycmt+uCyfhjniG41/vOIamDfhGMI+OLGE2TzDpk
7+1ckGiCXN0/pwF2Y+ZxnGk+wbha+rmIj6nqOnaKC1JfrqM/orPu/w0hPMnOZGiMDeGfeYU89tA2
OKNhLrqqw7eVbwReJRPCNmZA9IOaOr8hud2Zk7jaw9kDcLoleG8e2i8cWRZa8WYTwmp94diXYYJq
ZrVvEnvrDjL/PiTTaL6HjWEHt4NsLYuMuCkqcIWTNA5Y5TZJeX+R36ZBguPhkQwzXBYfVCA1wX/t
jW06e7BoDQUZvFKWz3WGqKXWTKc+J1FgxKYUJgqGPgaOo3idsfSqf9YJH2cVa3PieyNtLW9Gl4N7
pVMrhFZZYGS/W8Lgg/7ccYCqg3mBQEcHUZsS9XoRQzRbUbdK91bVSYrVECBaXGdfLBAdxNroWqMb
Hz8Yl50Il9EibCUEXjvyb8YCfT75E1Oa37PCR9ZBQuB/GMeeCGIxWPGXohiwgQlFGY+Ptl92BM1P
wrszeQYDk5mzC2E/4Gx1Uef7Iuw78zC0/F9yLm2Scz9lOTYyd4ZEl3EeaMOlh4Twme9Rl8/ZyXHT
EdaFbbWv8CHT+tjIHsfVdgncmbaEZ4+3HvBRcaoJHyc9LIrJYk/7CSzsgH/kZN2TgCafDB9u0I5k
dsYbXvLjAV8nl1iCJJAHoJM6vItdOrh4yFT+A+zBKjyOAJkBN5v7n4tqsB4HWpsjnVDH/mZ5YXpX
TG6HP//gZ09tGQ6HFoLz21ROMRB8+91LkubNsOz8qcC2FG+0XnDo2LGyR6VCkJKgln9o6CTYwWFy
xZKG+8xpy858oOdr/BOq2DmjwCsPM32YI5BqjP9VF9xwr2tAS8mWvtRfPNjVu44DB1KScHnol0jE
hNb781ezIKqaKlLUe2UV3SeVNvI5ciQmtPR5T/ncu699YDjnKDTrY51JrbXDIw4PTqKVsSadD9Yi
C80x9x9x2olvsCDsv5jSdf+a7SD5GnV9+0J4U/QQI5C5LboWv04AEBJV0tqCmU9EjDdl+M+FC+E9
ptPjakVH8VNtd9ZxIff7mGc4hNq5Io+d9uj8jwzG/HOD1cdzKcz+DhlN8jT6ZpnT4cuaY1G2yz0d
/PAzupDizooj9zkAmMVzFYuBHUB1cG+Cu30t3KH9SlBNduaEZ+yV20Y3bjtIdpPKK/ccBQ0cCIcA
z0flVZ9lP1b1XsP/J2dWxnfsqgl2IMRsT33ZfwYUtkH4W+c8Yir8aDuxcRgXtfzIW+wzYy+FpD9H
xqFWhAJ0S2S9W2h8iOCe8xsndWdSNI3+0Ys7ebYSpW6xOqZtHi0zUHYaZPu0rcUz9hnBdMR8o+JT
rOhoANzeSynwxie31j8FRR79B5DzLfTq4d1iezsDkWijSwcYoseRFXsw84tgAT4aUx58cmPfv3GW
tEZA03EDcem5XwKIpXDoRnhdhzqoq+9DmbkpZnVZ/cDQxLo1lCPzxK4gEyCbQS2eWw8xTPPvUypI
nrZb2AYQRG9dlpOX+hLziX/UG3mvy65eVPY9qUjZ2Y92BXDvjngASkzCwxKxEgClcuA9jUX1zoJa
4t/Hl2zHxpPvcaWwnd1sG82fs+EPJ+xzs9t8kANrRrLkL4jo+peRzYbKqavOA7ZOu2Byqs8eOI+9
i8raIhvCSBXxKB1mjZM6Yc3e/WX5ffWUIAA8GiMHkUOkfDPFDW+Mj/CN3sYMxdqkDYJRnN1is/S3
6pw3ryDOKKZtdTIGP98vgJqnnHaPcWv1TR4+0B0tb7ixwtmjx5JPVBRJeCrAvxV1m82WnBhZD1ko
kiyvWDBq65TM/E61S7IQvYcfnZDGX0bcY1gr21RUGI6mxT/eUrk35MWL+3qZm2/QJIy7POsVk0tM
j7Fwxrsh7TKqc88tD1Bcm79G9o57a3a9rwipmpcyakxxILymP3nz6L3ZVle2hygy2ju/d30spDh2
/jAS8jRgFsgeyi0pG9Yxcbv0sZmIKXcc8jRJDnf9ahf6sNyCPznHBXu7a2fkazzhO9xn7AOZD6Di
JAK91nNlHAeMvdOTckPzNQZ4ws8xKCNuqGYtAUd8xRDDeLFQKf2onZnlJ0ydB5pCWbrjwZt3I/5f
x8AZyi/QgVzYbUvwPXLq+GtO+dntan2cwMVdyM9WmLmnbLKwCiL2sTjHdZB+E/hq3PjGnLyLjiOl
INMDavRI3q1HCs9uIteXqQnF64QErblLcQImUqJEP0Rq7CFLZfpPIJNmj41B8NJaGH6rTsQ3RUDa
VqG6np6eHd+Xi5L3eOo+ceF/Q6Ar/27IJYXCjI6NZEvW7sbpjyCDuK3iGR3e5aIPn+iXiuOcuu3J
aca43LljKg+Za7gPQk7ezpfmN0j24n7KJzgnhdOfx9DSaDtzl5Q+Wfy5CDvBkAZHas5JfXgjhWq/
eIgRkFTlefpkxIaNv2RXv1btpG680CBql9XsPM5zdCP47OzgK2G8JoEisamuQqM4TRkO5uc8DpLs
xwrsk8WpwcwlDaCM5oulycPp0mhYfO1W43etm/YptjdUkXYYp7SK4YlpMGmlmMpGaRbAyj/eUJRu
1GfJ1w1Ez1lQQP7XhmnQ5wkdWygBSHgJjiywut9jZTou6ZsPUYvyKsOYjG9xV3ELxZXGT/2LgcpC
lPdQ7Uw50LPd0ZGsl7cp7ePmD9K8cYXcrXI8zBLpplL20xC/DSu3En8zN3WrYzJ6xKr7rkR3fZgH
pZZHTkJxe9NGhiGRqcSSGARmnVc9ZeXQK7xQQ7fPjgPmdcnR6FqnPWDPqzV2UTUHP0xEwdEdPkpW
Sf80p8QzMN0aT40vZPUiRtxf/ySqru4lPOauTl+Rm0aWtZfYqNvmPQSdyfXO0G3jBuNgRM/I8Udc
nXAlBlEL4L43eU3UEfrI5BSNGRvXziWlkU5sN9EUwjhbQylZWMAOGCwqnQN2FPx3uFrBLHiSh7BH
MMf+gSQ+HwDk6IW4//yrRrNlkD+OLmFgd7PpaTNYv5bnKI+csqB5nS/edwoyPz0O2TgY54Zkgep5
s4oiSErTKEwZV8vbqsEKASsCziAJj9FPlNX9hyOlBvnMedTHBfx1Nb5Pyweu29NaGqemoVlaySr7
p6EAE2VHg7zpXjYt2dZMJkq58PDIdNj82idqKe2ps/VRC/gHqPAGeykJEw6Mbo7PSH0kn5leGmfG
gpbwFjAfkCOPYZG/rK47GzYNMqXxUsa5Ps4jIdOsFpL0+AtOX/rfkFRqEHnr+dajrV0zEnPUuNLK
31rPEVsnZuXYqLUH3aQVXju3nIJ0i8ccL7oLf22/4USo22/r1eROwMurVqC840jHL1/FGr2yNCYI
VyWqCr34BJN1m/jKVcZtATc6hQbv82jqM6fvubU/RapuiZcl3LTN7jkX0wXfKRIcTElsHb5wam/D
QZE00HBKYZKvRmoVZiIdaFCytmoDjEg1w8IUevpEsPt5U3OEIf20a21V22QJuDlslPPWsKqbQBNB
mmSkJRCniMffhk7ojoBn4tn+srEXertM6Oth3N2z1gYpWs4fWIzEOHv7UVC5PqPHy5a3FaltcFFN
glsO64hhdzU2dtBgl3HB+uhs1e0wYwWzPqtG2NNkHlvfUDb6OOQ0vLGVZKRsewF9N+o8gb1UOdRE
UAXW3ls4xpfhU7V6NlW19C5v5MLKctfXtPUCYzEGutca1YsmACShfqERBUvhPpANL4seI1kAcwzF
L12RjcXDyUI3N70psabsXI5Qvah9orydqQbRh3IpwqbVDCOgCjRBaOwM+rDQWvTQa2bQifd5lTIO
i9/7Nc3MMYlLbfnUiK9oArWAtEetZSb7NOPkQKPbnYIBBeel1z/Mvb7tjW/gNUpdQsPCxCQrBYHV
9EaueNu9bwwSnNIhJBReqRlPHUTClKsYu2buINgvGlIM05l8EySg8/QtY1kwv5hozCWrc5hk5QlW
i1LfOLWl3yutgx/3GRzc/NVMigFR/OS0zMOubTLxlizEJ5B2gv3IqeU85r2sawnBhrrDXF92mD4u
Ye4ZLnwVHPN7E7aVAZsboOpyeKcJoZ/5RmdUa0e+VKl+onbRs1BsHKuNLaUuXQncWRmSlRx0Mx3a
MO102K3kglBpXjDillnrfht9lGN/k9cAypO7hNUgfrdxWnP/nbQXiuGKAnWR6bLbwfbT7d5ewo97
Lec6Kr9LG60SKW/zMM3mbhZI/tP9uh5tZmDZZXFCZK8vB+6cWs5zGYTzPvIrITkPXgQeMhyB7tZH
1Oa5LJudGwVzxFjg+Dj96dP/bN6trsabma3s4l6CIzuPYCVHrDt2Hvqa3VJNQu/29krOcwBU+Mcx
MjWxbO2MrGv0ts3PfoaBWZjPzo/OrcVYwjDDu+Zlo03RlNSdfyViHqs9+9rypkCibU+HGCDc/bIu
ZUjndVN/8xcjOJAWd7cCKCY6SaP/NK59orLv9DcOzYjfQYSTZPO+8fzAvS7U5WnWM1UqZGbDp03s
0ZbQTmt8rigCEG5Iqli8gi7DBNhMr6h1I/XNU8WykePJo7efrUeImfNUwwFSdjlhw7cuxJ5pzMwD
2EmacUJ/R/NLUwX1OyHEbtavax0vvcAOEoZyOo4siQ6OsDx1NeO2cjvNFe6XAOQgziX1fJ1nnn8s
3HJmOSGtWFM3lEdApXkEGtQ1T1yYdKlmsje5m4rdp252VlGnrPRbn2oVZP4ruJ4jLXpUEHhYbccg
1dvF+t42KvH2sldOQY0dC7+3aeMLH3GM9Pacrh08v/Z1hactT6YXiJsDl1ih9jMwTIFLQ/gc6xfV
R3vhkYolV0N7E5G66wxHRAp1UdwBfwZNe7Y6LFir5yr0pgnpqlcy+M8CZxUTwgzYMs2jvEw04UGh
MaYdMsCkQ75CLnABgegGspYmkG8dI0e0epaDYeuqFHagk8h9URWy/7srLBIRPzutKAVBDKaa/fFk
WbM24TPRiPJknAvmXatQ9x6xXdRkLeRaDl+8gvLxxbtsOUbR6Se3EkZjDqCajXHBxDc6BSWx/q3I
EvUDhJepKwDpofR5i3JaI/Ppfzg7r906kmxNv8qg7rMnvTk41RfbcnPTShSl0k1ClKj03ufTzxc7
Qn0kFlCaGaBRDUrUNpmREWv96zdKNisPL/7chbllCSpPv1PqvbFaSw/eNZzhqr4atBFV2XWFxJ+P
tuYhy8Ymu0bQrIoit/PdqNFS7uD7YAx6h2sTrekusuLZy3bKuUcxoplsBJr5IUVbkweHUT7JahnL
B7qMx94Kb6NEm9d426DNrZrPncFkaF9hV0YmFhISm2+hKh1L3v+k0Dyrf8GT67K8LlaGUVRVLO0s
GMUMzfW6hGul263YdRV9SnEQJbM8kVU4dHxBE1YXMGvTgLvjTCR90KoMrXhC0zAW/OBk9sQxW7cX
OXCHFx6XsNVSpBlIUrs0pE9pY5ZLfFHbD3YwwfRqo1JsDopn0HKU8opFTqvK+EXy3hXxVFkuah0C
ZMbjUvSsmNA1Ux5uMwkntC6PGTHLnXVXUfTh2FymTLE4TTmC+XdRVazIu7I0H4DoZ1xzRGmghxFk
1r6gh0JgQJp2i8VWT3WEX+IMy0nbrlnuaiDOyEkKvE8vZXQLJZuPCb8Ev7vTqFkJATI/PCVxaOW+
GNLztKFo4YPJkaY8EceAQb9z1hiR8QkUX8vBV55XXHCrg/eWLnZmtl+yzLlQHWVpCwjTcgMx/4Fd
V7VLxyJTa6atTTFanHAl4g/7sMXf5egT28r/JdABLry0knKMqkw8NrMZ8hz4uS4eMnVd8QART0pg
LeIxnMNePL36xHZCmEUHg1jfzW09FcVWnm1A6cIpYwGMnPaepa9ltUtdK0UgrdaM6jywo7k0IATd
Dye17RMUJzZPNenH+UhwfFSbtKDn74wdSQUt8w/ZkRIKKxw7+jQWpC15yKtnGpNi+d3pidNDIy0v
F8PDII0zLoRwfpCERLVha5LqxpcX1EVlaVvUacw6GFIwBri4rGpey18ssesqM017wXgOVr6ksEsN
KfQeceSoLTuVe/ugoxl0cMm5MHJzEoX4SQpMkzi06+MwrcRHn+pL9a3kJFpt4e13jhODnW8/oJDj
A8gLLZdcQGXINZJ/ZEIL5tmRdHNTUv1+3M3BFIdb1Hbi5uv2DN5ECItopdYO0irMv0HIOTBd56he
QPEGzd0sZIkSc6GjGyS+KGKyBYwP5KQjcpNrXd4Hq/fFTZeEndaPhBLGK4RdqSq51UEe0DvxVoFk
f6qfgA/ELVI8G4i14oA2Oif2MQXy7ciBVSsfiqZjyp0efniFxL04+9EQiOVKZrHg48WSMkBataig
DLAW3o8htVAOqI/c1wT2PCvKoZRbxHDyeSnLYchHCXUpgfDhEUtdngOuBDTAKC+uk+uK1O3QWY24
9voyC6aquJisFUVM02VLKix4uN6EgYlOTDkrj4YncBT0ZYLWu5JvNaGzBt7AS2AcZnEzFmmGXIFg
80bKlUTRWFXTS+6lWI3KdGeQRL8BKyxeU7Rr4rNcahhVLY7BBCNyJ9T9lUNO2IRDgcjuEk0T/RfV
OJZnYvPvLxWbBG0iywfB3Dqggx4xAxw33BuaUXGpFbOy0Fi2EDovzrjTbIp5pCx21dGNYTxVpi1n
7U2MwyFlmLTa0S+lbQOqwYdwL9CIJOkq/rasojp7YlsqZKUf2bWwzkjlTsGUfqzBRilvQu2aOGix
FBBa0v8MEQI9sXlLMwzLuaBlcq2ra0cMy8wbS7hFPXGy1pyTi3uVYooqOorVLxe26aV8ClEoNS9l
1tDye2xk4vZKuIvg5wtMJinIyhBIr7OxpMDLOm3tsPyNh+wOlry+TttGnwODqke0M1XaCv9gWWoz
UxACEMVSsMjfXIQiSEf9gIWyOE0RRoky1jCRLXAySXzOsdLLcxEaLHOpIOIgX4TBQ4Rr4LOi+CpG
KcCN2N9lK+DLXV5dakRfFwgDFIu77rmdEMt75DGb860PnOjaW1faqhsmtbyzU/x8W3biq6lXrEW1
AeF5JOoSiX/JBoisee4TLmyGA0Y8WBPpo3IjKzpTMN9+EGJ/dl0ykTaJh05nNgQbHboql6izMsgy
5CQPeQCZHj8Rgfb84IXJlp5eTNT6qsEXLDx+Rd3ZTPp485jSJcrloCBMPMYXFCz4BcE3Klo81B8V
5FJHae+ZeBTNOjmfRGo5G6ZwFxPoy0KWrhJYjRLkjmznsldJ5gZ1IvmhiaV1ndJ3tDD8utuC7bt6
pG0vlvu8weKFdNXZYpWtbSuUlPhkef9zOkrHMuWUpPRiSUObYuzduFvb8dqoC2qVAx5MKJxO7IUd
i1Tte95UifNAiWQaqY5SOp36UqNFcGN4yhWeUtHUibKyHcWjqloly51E2VBJqzK1WSklTRvmojkt
ZeVWOb4QI8UFeE91MvE84SecIy2/4yDFt7I+QlkQnwiNl/DqNBw/7gmddcMMjEl9WlLh4f7du1LE
xWRZfKGIMGG9PWLy4xvLDoxOGGzkhmfxXGJ9wQ+uaP65fFLbgzEkqw5sjFttoRLlW/EQC/Ot6QIc
SixPueZkl4fIS4H+aUobW5QZre4KbQGcTvGqXlEy3tn1E9oZUiMatjIO6m4SRbIiCYKXkm27d9ZW
LAVVmIySpb7KSko5PwlmsnhN3R/4B50saxTxU8PO3mMi1qe4hm8lXThcEf2YV5PTe5SOqpckj158
IlkfGJcWfxgM1PRkzRo2wVegy6Iwx/VcXHBfx0IF/fXCYAQwFGd7P4TlgZEhdIALaBGT4tvwi/2l
OLMlVVbx8GxbFNF1hk9qtUlg2LC5N9PFw1w9FF6EhPAlANPl6bNxb+XCYEIjar/OJvM+2bZlvHg8
mZnVgZcrAEIKeGxJ4g/mLhr2hd+3Scfc6VKKKshZl+CxIFJxC2NZ9SnS/CTBw3JNRB+qGKvTQJCU
vq0mYk7HZy0G5KWj9EvDmK9XA383XKfcIh/W2xpbu9m56wN8CAKBla5hncevOABQQx28rDTTd30G
u8Y9xqY7Oj6eiUY0EKvj1SRJO6DI5KKlbr80r5FZV+O803A1ze5otY1859bkXgwfO0S/tr/DETPG
vsBZV8vb1yHg0HEdvdrdCTTKuO1SFEXnsYEUFR+DnE78YYnHwTqVC+l5zyXL6LujMdZ9zt0hGA94
O6zMNVNUXcDxUKeuq6kZPul101Z3CIzD4hiOfD5YVFa3pBXPHWIjZw/p1j6C+cXDw9yytg6FGS76
sa70aT2bENJ3WZWa7TasTEK/yD3uAugmdlAtmx5G3rDTpxn+l9XF03XrjG4FUkN/Z9yUa1lOuxpy
l3uAVx8gPDDXqTr7SU6W58EmDK0HA/Rx6EwOdj5p2LwmlTbcatgD5cvWz80lZIkxApy1jVOGU2ah
Y9FLQlZNQ0OeuB3WdlqgOvlpN2KbCbHMnrdVguUfQWTkKLm0muwP7k7nMbAgP9q6c0MILcniGy3O
Ri+4RqSS9O7GGg19XncjM6vpPq/cov1SOSWslmCMnelsGN5QHTCOMEu8UnP9KoH+jJOI2473NfkO
9akB8bRvg7yrtDOxaUP91WdTrr/WuusSDggi0C+fixW+U7aPh3m0SVsccP8EGYaZ+uLmEzMnIgA+
xtyJKNwoHLu2IoZELBEx2nA4uOMerNElQW4aPKv67KyUVyQDDjNom3LPk8ChZ0SRdgMzxnQfIMlw
ZTatHSyVhVFVBhqE5w9DqITYdJvoadT1y6YYdMG0lduypsUCiVO6IFUoyxLfvCgXkoq8n48+SDvN
gUSYqigUSJoUcZvSY1EmIwRmAAY8Q2jObqU2Ub5IKueX7H6COypfxTAuKSaYKzKOULOMtLAmnyeM
5yBcdvMFClQHjoQ85Yg0RHRy2ZuR9rBYPV88+APJr3wTD6o9jnHmujofwrFpdf9+tmFR+vusNyg3
k8QTLdJqwPR77bCLJD65vxSi/+nZRHE0Gw27G7m6VfXU135YvpCD7IbfJmKLMKnQR7147PPehgPc
ifAO+W0XhTtd/gj2NR1wQjwkCDNh9r3JMKjLn6GqZmTVgy4SoYchbDRbO2wQBD6RSU1GcqlKIr6k
CYeDwJSkvHGGtPaPy9xDzQx1E0/Y+8YYonw5EkLTY4s3OLQTHQb6xtRRUgzEG7hWGa6fBgoPMrhI
IyUMDy0zeMHe6jO0Yl9MgsAN7Vh1eYIw7Z3X8fJecwXVxwjGc4ye3x3JFgyXuAowX0mSCFvlbUNm
erSZC92p90PbtM0G0pSpbRs6zuqunoMG8tMyRSQjTo6fHdDctAenn+L8GPSLiBMmSSQ4EN9ivs90
rdHvOgaFu9FpZkZGef5X1ifOM2Yx2VVl+sNXDp++3nmrvuzDwAnR1Cwxb5p7cX8GRCRzoh3r6XVM
wOCu6OuqdzEoJhmjo3Xtp+O4H6aAB7EHX7a/1fjrl7sO6+T2GI/5/LUlRRe75NWcEsIOh/qliWr0
AAscoB36Eu996/jtGQm2fQPh2io365TGy8F0iubOdeb0Zama5p7dLecup3aMdrOwPsR1q115Ifs8
sq9lvCK7cGoxJkMF9RlTR3a1HDn/R8qQ6Lrj5udEQ1cDqYERXM+TCfr9DQx6vkYHHsP6IHGz3DCC
4OJldWe+MILIHHLGZ/649qaUVE4G2s2mJbUawZw7usfIo9LbJIy13JPjrEmG4a0fpZDBzO5lJQk2
3USmK4RazO/gUeQQxslntzdmqje3hJcwLSZ2ljhaMq0X5nZNdfKKxNqlhjXdpCSmf/L1yvuMyoV4
zjgbrmE+WvfTTOYhgq7wENSmDn8pt6/NqSNhuge3nzcm0anX0KKrvzjbOBnGtcv+0gybFOuI545W
78NQuPGnkH6IvIQpfSj1oDj0ZFkfHUefDxYuT5/Nwoyfw8Rxt06QJYdJW8N3cQp3x5vMnEnsYM5b
6PfNXWlbbKmJFo87GHZFc7QKL/k2V5rxvvO7eN5no95+hftKwBnMRgBAO9ZGYiWziJ0lREC7bVoE
tZgw4kCRa1l95/dz2+11FNvFbgxKC6KpnoxHz/WmL2lAL7Yro07fmnY4QgyZ7XOKJ8Stwxl/XqMB
3mC8OO+NsskPQxqSZoQz1AmlXQQnsp+m8AR3c4j27EvVe39Yoht05p2/r6ngHqcomb6ZdR8xgB59
JvJWWnftji9ivbeEL/cD4eh4dTDH8PVtjRnDLW+bb7C/Wg9YAhZfcw13i6fUH8mk4F8cfDEf+J5w
Zn4hP64Mr3RtdIcPwQKZybn1p9nz4j3t9xq4T47PHSIGVfxKEh0x7IHQi5U7A1St2mpDbA7gNVVo
WPt1AQrGMrov5vs1i7L+1pzQrZ2g59TGCRwtM16WBd+rdOsHk+88R6jE02HjGTxt7C0mkDGVHQEP
xb2umwXqHBijWEQVu2zR3GC1Nrxp0aX3CQZUMIl6OhrqwWuEGpzvebtMu6IMB+921lOdSXSl6/rN
tESMdssRO5CjuSTrQ9W3k7fRM6d7SNLArnJss8jfayEoQknbpDoD9qsFtn2Fdxmzoh1pQ/1yZN9t
9BPLILce0iF31t/6Gv/KE0ZkY1uOBbzgQVIhlOGNiq9xm8UgbDi5sgysl19Ug9hzwv3OsPpXvzrc
ZrAOdAmAcImT8Nh337zTSHvfelhs3XirxsWAlRIWVrTT5Jzu/0sV6Ol0po6Fi5wnstwuQoSfhJJ4
JXFwpU5xo4zElIizaS8STUIGEzZoLgGU/N+Y5b2VUiH9gZwR+Fw007P+JtHMxkZEWE31TRKnHo1Y
QVvmfv7x/rmHc++DF3TCcSs00Cn8Lljhb+9vGdgMORdzHZs7/EbKVeZL3C++EZ+VifpEeyia71/y
HQrDEfhWI4fZ/6zy+NsH4DbTzLmYnwJQQpv9VUTj4iDiknfYXWNtelEN2RedtepnI7oYtmAmugVt
oUNP5n385/cXX/AnjYnpU0GjRxRGjUjL/yYEy+bJJrQmWs4poqL1yfcH2N5x54bo/PnQrdYdXJNY
od+IW8xfU0Ad3hdMywuwhuTEZs29+d6ZY43WWlTtmQyCuBnuIIJVy3NQtOl6UiZ6ZWZU1sfeaDuO
RJ6by0haAjNJaKagrkAJVM67zsM5dd1iqo/rw6E1CzEaUi59lMRinoUnWcEaAjkWIPFo0dtx9tPE
VR+snpw25zfW128VlTj1srBtRGAOPCI6iV9va8g5NcP6Sc99MEIRQ6lmJhmSDuRtWQOViAEoOLxM
iXAWnHJeBuI2Rig5lDaD+5ub/HZL8bnW3GZffCo6zrdCogmlTkTFkJ5lG5FchhFyzCl7ln9eU39/
O3YudmyKJk9Hlvfm3qYJPLlgXJ3rSKSlvPyYIecjwtVeAhG/ecM3SZpcY7wmdJdNjFxPnSDfN2/Z
deEs2E/NtQKhJUdkjhgrQqy6QEQiZG/Mz/FCKWuAhACy1nfmQKGeH4hTCvX2DBMqYySlDCtU9IIT
gZ3/mPrNl6GzBI2hq9B0EStJBsSDsw59zpyVVwVucQQTiQyNcBHzq1qOVlH3eTzMii0Uh0A9xDVc
GhM5AlAjAmcYBdLjJYUw0OvjqKUP+dGolZOglqVYuDKlrEL42I+JHMQAkMPz7MZCBD4UI0D1s2ck
YuiupjFxOyarTu/QMLTfErgA0S+R3ktjqYmpzOqVYipD1IDAWFtSNHgTNSKsolIwdsZ6EF+J54d3
ltehS13h0UJVLcwUFO+JHlUA5apVpAVgQpULPOtlgXDfHfxWswlUn1qtXdxjVxCREJzSZiWaSgJu
uk7sPUM8d2JYd3Aiwrge5MVSImW1Hady4qS8E5RfTAUBfn1W3nFYW1xoGpfmOb6wHC1LZLDJqFu9
dPQlPYbkiCzGVoYHKiDQNwNxMb1mFECpssOCzyMCQCVdUl4B+Y8Uwm2XdmI/5kzzRvhpmFzYjNOn
eay/wx3w0w1srXT+IhtcvP3ypN9EXG6SHgrUWyn2GIlANMPSELC5JqeJ+AK25aHmsQrc68Ksp+CM
wqYbnlICJAkNwWLGWYOdFFsFwlO3PKCo6QossQgSiyx4ZbaNWg/dS/GlH/TE2/Z47rjNftRrgdYr
EqLkv0GG0yLczXHKHTeugUzM2ld5RkbChj/CxKLPUt05KgZBiZVAQElrkJ3waZXGNozse+s+ytwp
X3bKh0XNfRh9i8mVgsfDAc/eF9gbkCM2RCZk9l2rw7SEc7EO2fpBQsVWA3z8WjCMIUszTtfYeZYj
9KxDCvsVEwPDfh44p4d7snOL2jxAVNaWZ89emfbdQ0oVY2WHgTk4duZMa0ewY7oaXb7rpBWYMokh
h0zMuVEzXgyHJD3Ia0Ay+w0aeddAsV2nFf2Hh/XUelAsCHZDAcCsBVrM8dHzs15DfiRNVtQwSxEs
VAEXLK6dfARVMNJHuawHd+aRzS4PLnNWp0HGOPpmV+1hLYhlKAeooYblzVWtmZBhtqN09KwvLhIZ
8TEsTDnxSU0zdXRSKUnAW3c1VBJsYhSHVpGa3RSxR7tnfuoMuHjkAGD0B2QV3nmZBSDLrFImW5az
GM2rbyqXGORL5lsKEZajE0X8lY965ge+9hF90WjtA4kxKfsnhZnLB0eOAHV8TOZHdZl+TJBTRJDM
k+WoV6LjKObYRdSoSvLhFABuY+fM3kPWbaQ/zz3VBQMrSZQGjWv693Vh0jVVljMWuLhInxs5/3T9
WaxGKAEMtI6KILnOGN9jUMeVCaJdczFSUkM2hZMr0nPgU69WG2EP3LyoFGA1oGjxN2WDRywIxiXZ
hnpsCJ+dxoid+NZJKndlViI3yqQMfTbRYq4cHsaMbMmMvijQCOnbBJodr8+NpOtM8vUuhjettSz+
BwLEububEPYD42bClQz6dDXjl7fmx9q+7HodV4FNXk1s5E5pXpoaw28Feq8gR6UFkLSDH/Oqy0BW
TR0jlIvr8zi44sxQp4SyW5McMrU9SK6CYnaosYQaLLU4WbIuSxQWeR5B90+gdKFERemM2S3C92Fb
aq3g6xmScCHBSwQNNlU6mWg0gvtY6t9/hOFceP3/WWzMmOLdtABpEMoK4YLft6TYXzkzlbKilPNv
dYPUyNNERrwm71JQe+wi1TFnQytGxeyvYuam/BKUNriTLqGLBI2ZrpgcmBZlBtxnNffs5b5Sg3Yz
QxmYOxMGBJHM0asrw+yF3RV1Op5On2o5d2YStYgyQf5kSFrWLN9d1m5YSorGQdmRZpRKrKOMDVUc
xkPJ4iMkSPArPBmXQMdZGLep5i/6TQNUziCwBk/93BJ3EX+M8BdDqo21gPaap+D4MpMpl8NF5UtV
48DKgaisbCSJQ7IgyxSVGeHp5siKVZO9AM67Ri4HySgYdIRRUGbWQXPx/q2Adi5z3E4SQu16Eow0
vGLs3N+SjRBG5c7F+GPo9oOuE9u572WEr1y2UKXEu6lKQB33pCmzA5wQvw04ABMiv5bBNmoAb2Jc
swpLWw85UA4LQc6/1IasCke10CVSbGSLIIUoKB5iKjNp1SEqRqoyUww04s/gpksmvapxB1lUKZtP
07SE4yRsNEFtIwRG7DqS1+yUpuCclZICBUQzsGDWzo3n9z0WZD1qJ5mi0Epbx9Ckm0PNYuB9RZDe
ZVKh7AeV9tpWr0h9yM4No11Q2wo5GVf2oJLyyqxHQPQ6RwGfqpPqAHkeycmBdmGPx3J3ksVTK8tD
xTllDHFZfpKOLVU17cX8Sy1PORKUVBdXFqRyctDJyha/cTdCYBkzOMVYFVNKriSbvAPTN4WOyIOe
aL7ID5WrWbFNUqnHT4WxuaB2jxaezm2HIMs7+X3ZVAlwdujaL4W82dWFedqn5KeReRZjM/toubrw
XLPGKOrGpzAaS6cinVmwnXPfE2wHWoCR2l+OErT0Ys7jUMtxrUBoihwvWdgGJgx9m2p6q2zYls5B
wHdIQgI5mJVJXQe+dqKoRrQoBrEG5QX3v+lgFlUP+pRYBsajkj7hSva1vEjqGcMuf22Hne8na+6e
FFihRVOfGduIiUXsbpp0vJjMcEpmDFBGNiPgYx0vL4zapK+tlTuCLsr7QLrZeEuUo8NQH/oHP2PW
xFo0OJJZOeoiq0wYTuiqsbfCcTSe7zrpIonbAHTNPU3IXNU7go+jLv3rn9u7txhF4JueSHHDqoak
afutOcfquHOVRGV+XeQ1TEolrFNswkU6WCmO4P/TG1tYENsO8AxWOY5FDuMbKC7PrL7xqzW+TvO4
8V8WOgUPZlFNViOZdY1G7vW+hB3DNn954//9df6v6LVSyQ7dv/+bn79WNdywKO7f/Pjv42t196V4
7f5b/Kv//Nav/+bfT1XB//7xV26Tr23VIWF6+1u/vC7vrj7d7kv/5Zcf9qUItn8cXtvl3StO/P3l
M/A9xG/+3/7l/3q9vMrTUr/++cdXgll78WpRUpV/qL86ffvzD58r/J8ADPHy6u/EhfjzjwPGoV9f
3/7+65eu//OP4F94pGAbxb0KAri/FogLamH+RnP+BchEqwZCwOAREzJsiMqq7eM//3CMf2FgAwKE
/5ADMCJgqK7CsOTPP2zjXyh+ReiraxmWDRL7x4/v/cv9+5/7+XNSx5slDMBm45VjCVxXd2xMnH7F
g6C9hG1Yl/rGjSFiXM1i7mlnTnBd4m1wk2Wcbr9BoP72jo5tmQbyW/JBdC6NAB5/wnT1Qqv7rupw
tCjbElN3xyP0eZogtFRz29YHB8nU4093Q33pn7/km0wxvpfDk2LYDrdC/M8Tfk8/vWfVUNOGekYy
r4sB4SYVJ/imm0NEXKu5ets5qj3470iY9jkbxafBrvAbWCL7O0Kn/GWqzbHaRoyTPgY9Y+fDP3+8
N1Arny5Ac8JsgixjkHxfQJI/fTqrGlzMoayW6pp6cDOWwCC7kHP23sGzFb11Pvk7joBl2P3zGxvi
e/8EsrJ4TJs1hEcSKw1U7M0+gn+4h4sTDoQLTW61rXTfwuTFWlucOuJBPyWVjh1K4prt/RDVrYGW
GtLhNrc7DaQqaogmXYAF8neOQWO5+c2newPXiU8HVGmQwMNDwtPxBjuzZ7sqJrcCpwqr2dxojAke
WrvD1oaCh2i6pki8K5jvPjZOrkBraKWq7xWtq77NCq37PDh98lgAamq3lJOYQCwETNS//ZjBr6Aq
LbRr4YyJcZQHymfB7vr1BhZ45RLLwsVIHWw+ifJgam6ZuDZmEEM8vf1W5em6hyLTPsfRZL80ZRq1
Gzv3+vuWpNabJY2cv1xo3AlDzbF71GYPXGTJMxM2TNu4p2aMnE9WojXwrJIYjhtnnPEFqQWxvcgV
8i2Sriw+NlGAEHz2oRE/TEtAJWEHifGyct7bV7UZDojU6wF698OamszltaCyrMc0KFZzb7W9lWDr
hR7B3JgJU/xm00eo0w8EWKyY82PbMDMpLkGCwiizu13P5kbhABjn9e+91qkNbtTsv3jaoOPBmTTw
d4YchzjkQZhk9GONMRDBFx6qAcOrsWaBfrHV1r5qT1h9dOY9/kbhgr2c54UbvQIF2uQtY/Ot641a
y4Y/zV8idKVEZJQBD4MbG3Zyg1iegsVas2zPhsMrrvWiUz3oo03vSX/92EI82+U038U2ReNyS0Su
3d6WCZM+Zswz/9Xm3IwwgHajaQtBNss2emtzKXGyCptjE+D8j1eGWbXgl0k6H0lQ0vERccJEUJj4
xcgphm2e1y2D/Slqrmtm3vYBNnecP41d35194FRtA3qULvcDpj/pxqgIXwIc7/wd7DL/W76sHoye
1oq3hTHM87YIVu9Fxwgqx3Ig9XOsVvP5wbV79ukVmeJZG/u5gPwTmyT9UfWFPLW+/pWU5Sw7IMoJ
b/2IDGd3qRecp6PRsmHRl/6uq4J1uyJIG/czYXonm0gd1qAJE2zq53KlYx8wtsPQ/FtSTZO2WRIX
dJBOYgPJ1HiEKd631yGleY8g1Qnmp8EeK/QAVoWpRhH7lH5B2Tw40Vziqmv25UeNnWW8AvN139dO
Xc0nRxspi1MsiB79zE6WzYhHvbEx2iBxcGcdmWo5dX3UYOJcW7n/BSUBDh/IbbIvOPNo5tfaDdtD
BxjxDd9ZpyGMO2OrAnjAbseBn4sWrhzOy+qep7pfvxn5AOg09N3RSszxq0MMza3epvqT1+vFuoWG
BN1pXOf+qp9aC6EMEccRHhUfcaGBc9OHEXlkBilBsx1v466vYKmMfP8FRzNuvE8MTxc3xQZ/pPEQ
YNCUYvJls3btujcOc9Ezge/8lH186oyva+SLTG6mRR/xhA9hkmKzjTXJmGJlgPnVgFTb8g/Me1/d
PkqftNQOvjcaHNVtz78PBPeF+qvWLWODviuBtDZr2yXzvZ1dWjU8065+n9oaVLiGAPaPeH5lOFP4
Y7SfaErZZrjd5qYmykTf61gkbGASsH+tABLX3jI47+01dV4SRI/3LfTmrds0If4qpXdqkr66Ad5w
STDSnepcOya7Cgb71ritQF+xMUlLSDz5YNeHpTG01wrw77bx5nU/GDWpToz94+uJcEVr41dD9h1b
JHxuQwtcieA10skzfL+hHkZ+cJy9Cv1y0q7vcKeiO0l9+5xRyG/nlGyL26XXhuBMok4GDpMbI7SI
2UWIo7f7ekq6YFvqnFy6vt5ngeZxqvX99Km2PBZr6EbWLUGm3qFDfPoA+RPdZ5bpOBfBHN/TQ5iI
3cHBuDLWldf5NuZZlfPckAKJo8ZCrB9TM3p2EcZtbBLTrA5Dk/q4wUQ40AyTnVyTnojQpsmd/qaK
cvtklTpcuLgyoctAb9uSzzW85+TPXwjZsm5Tox0PRTGH4WNvrMBDzKfbcdOsZvOuQFnbXmmwSR8X
y431rQ6J+OyMiHPOY1/G+3GZ1weNPPeNQ9eGD4Ses5fFXbNlFa+fraizh02JLcthBYjh9Ikq23/M
hqrQHgtWen0iam0NrjiQtfCEswb8iamb40PDiuXZBv7uiEDfCgnJfgRVZgISa3hBpcNO65zumjS7
h9GfTrblP4EdmtikLgt0m/5oZuax8Yyv8C3e1Xrw2hn1O9RUe6L4GLpE9+06HTDUeki03j45bdfc
I3s2GEh16N+tIWJPjY33ee3e9gYZ9h0CWmfOST4uGALgXEKOkldaGzucjD2WAusHxl/zoUEfeyjr
IL0aF0Rj9HLWiZPO22lRkr5C14n3thY1R9agt2cc0L+MjADP0D4TeB6scHxhuI54CDTPaDJCfQfa
fRUv69wd9BbP6Y1j9WUCxXUZlm2bB/UZKBHySavn9bataFThOg9fmB0djLnUk1u3yIZpZ2hkW6PH
b2HgcUHD6IvmzJCEfaz+39dJFB3Yn+PolKSuRanFkNa5ComX828niFw+QQhx91TpbKom3pBc4Qzv
+bUZwndlY607OyJXlhQskjqhVITRdVF2JrVu79wgml8PXp/M3ZFSY9oG7eyArCfTfJdNaUBMfTBM
7Y211DOmGzpEQThf0H2DBv/TPYzZ8Qok1rmDcEH5vlh27W2rip57CyUKTTxxDOu7NOSasw3StwKi
Fc5fzYDtwx6/iHi7NvpqbNI8MkcEM7r7gWe2uSE+bZmAU3HoZ7RXurt0KeqHlQ3okFoaWg6ckfNv
ftRb4hp5+6WFOrGzEE7ZG9CU9MmjtidmdULzs11AeM2jP2n2o6clITrhIPuOGZv2oSH2ZthnpEqe
AHgi8mjJTNhmnocVXpSZH2bX8j/Fpl0M100V1OU27RMbk/+ECeymGYkuZTTQXNnlWO7mkRDiEqnF
fYWbYQz3MM3vfS2Y/4LqVb+zU6e9Xgrdfxz561tw648jjORrL7PN28rKo2dzmQr8Ysze+OzQBp6Z
jAVXUZgb39PO8j5EA7SxlqHSV66s81dvhHjN9IngbBaceztCBHDCTHKn/eg2lQFNcl6t/aINOXLi
FtpvNe8ZFaTbzBrqq87EpwIyYDHvePapAnJbs6YrGKHG5xoC5YbZP7xnsj7rjT/yOTO4i+Uhs8ee
5x7S60ruM/d7nq/dohuP6Pkz1JfVuGekk3xMPSo/SNX+tV5EDVmu9cydHMBAD7bmDBRXRjbdjK51
TqJ0vAaXcTeoFviPPnkvC/5vWx9jwP0QDqfQSqOj7cP837N3TXeVYZ0hdFfvoE5N63ZBknuaZkLv
Gq32HxA9GE8AR+W56I3mjtEzlPi6sHtapjI4ZAhc9qEQt636fNIAZD7TmsbbLpiE5UGjIXzwtXDv
FfZ6j6tqjxVOCvblWHRE9IzNtxJm3k1hjMYZ+U33AYqVcYUCt7kuEF3CU6uih0YnvCLt7r01LG/q
RdA+aACuI087lWmbfXLDavrihEMFVzGajnnuPqJOOVLELRs9rrqjTYY1rj1jftMOTret9aLbxHBy
DtCKh1tUI97OWc2UAy2fDlVeOKDEQb9PdY2GsSnqJ5Tp9M6+lR+Xcqm3OP0RK5tkBmZS9Y2X18Ye
AsJwF2ReuZ3cIj6bXk6wTeP7G4NA3Hsry8LT5A5QBIdpOS9d3V/X46Q9UXIZu9YptfMIlBpvAm43
971p010Tx95uaW3zeYma/Ohb9XqeBLufmIGXmBk8dcjQ7KcA78Qig/KIIdFrA4M6ODA7JZIotMNz
o8HKj+MOk9Z4Me81fDaejLgrb2HvYV5qR4m3Z8JHNb1o84ah63TwBZF3IRZhO5OLcpV5GupybVjO
hV12T9jOfYci2H0jRDrbReMcVJuY+IGNl4DgJsMUHpFs5UcI1lghoPsIdm5Z3RRx8Y0RFdxgKy7P
0J6QuJnQZ3ursT5nVrhscZaM2He67g6RjbYRxArWlIvWlLnkxi2pPMKVTn10U25xkh1RH66Pg9+b
T54dp1dzM5YHJitwe3CXDW6x/sLLcmjXbZc2rAMLbbnOvvs1oDJ89Vp8nAbMl5iUh6SJdqF2i31+
dlw62//AuJPeqe/z6azlNYYNY/6MOyx7ruMUmzAvhSeg2X40KqxO+zC9hgvoY+VnubRWxsjRj7CM
ZHcA/xutHR1RFeMc0czrDRxk44BY7T33ZMY3CQZvGIfdYQimZz/EsZCpUI4Thv7QQc7aWxqHtFGV
DLwK7xgvSbm3EgTzsL5ZIgg/lp1u/h/mzmxJbmS7sj/UuIbBHcNjRwQQETkPJJPkC4xMkpjnGV+v
FZS6xUQVi3ZdL3qR2TVTgUiEHx+O7722wfRSLCNs3oTpKOMYY7C2vEuSxDppbKXOLvsLDnSl9QrB
ogiIFnmy0F8vrAVe/KIn2kMeJWsABPY7tG7zil/b8F2WlrOXAMFG9uG3TX9HkO50zVzA0W3SChS7
Yj1Bc8v3sWmyls7JjXm51dqVxOcVoIqdwfeaiyReQ/SqeyzvEeXNFbwXBmyOPxXczx09iOsvBalu
t80ysrOqaGfLch0CIn6YRzLvKxS1Z5Osqz3hNC33hMawN4B8oE1bThoFtCsnYd2Ad0y/kd41vVzI
7ODtYIif3andQdYrH/I0xzs/OYBLw6Wug7F3imFnFxhb2PkAwlzXjwmk5aAT1sBhDOv/jgWs8Jux
zver5drD2Z3tmUb9MKCTzvqRn7BZ4wpIJ6cm0XBEwALE5kOH5Bj21Us+z+43ZMrpNf9hcY9gI7bP
YTPIWxHVabmL21Z8jIZKXNljNd5puVy+ZJrRPkwEPHU7HJFI/6X8Imrd7ve229a3I5LRL7nQ6wcb
MewVvmhxC13ZehAdSXR6xfEC+bf+yIFSXoUuyNIanuEV9wt1gdAkRuvb5sOVBiPhtk9ajLDkZNw1
icf/RJm+GwbNekYkrNHaENNnlPjG12LqC9LH+qE9ShQaDqF22XLyMi7ydh0dr7MEasH/4STQwfLz
G7Z172vsAd9IAFoRALjLN/wU3RHzwRy0TjUZuy428msgXVCItaE+zjmHIJ8wQvCVNFMNQA/kaYD+
mOcEEX2HgN8xrWnwueNm07n23ku15sbFXaLL76PWDf1+CJvmsavz9AMKczxiKcCbxxD64dXcQrkl
JLd9DZvZO2WGYX2sqqlCoSa/aUleXonF6/aabTnv2LY/c9uZ3DQpJ9qdba2PE1kSL7HNVjau5+Gk
63r8NRNu9r2ua+Y302ab1fbHKte7q7FYvZu+LdkjQTt+546N+8itQemnDJqTl4JrnkA0oKBKR1Jv
evNYLZH2ZE7l44wX/SDk8DggHXzNuzkCxlJNt9i/P4HUyS0WLL3XIXtp9VdPF6N+ZEYi7ADXcA8c
WJO4CgnBORWDVn+cW9kcpirTriOUHv3lg5OPpUe3hdE5oFy0siEWPbWvLPQ7iLeLgkYOu1iBLjFn
vPfzQJyCJdxTv7RL+ITc+nKHjvNDC9Z2no+1udjfncle/caYUjx81TOUv7l6jftZjPluNDFyPUaF
A8qgoq1xP2a5DP1JNpOxx9pnXBl4VdidD6vp+i0Ti/Aj5Pnxh4buE1eBAIy/GpDDloB0pOGzx8Yr
wxfbeMewHzRGobOa1zYN6UcAs7SXAJDTO1uEQKe8i2pT2BjplzRLThZe7zigg8fuuFhy272WpOxM
uDiyxT1BSfL6cwmvy7wBP0UrrdLC0STTWZrpASC2dgAUwynLmPLoyMq3JLtq8oYHptMy+9L05Mvs
OuQ36e4yaOVHchU7QlazMbd/0IHLapjly4innQ+Oc1zutBxRdWAVbLkB1ba1cS/sPITFOIwddD12
Ld/I3y7emRwIgO/nwxN0ozm8dsSUf+iLNv/A6anJ2doV4vPaZvZwTEpXrnc6rLnkSDYxqdNyEncD
VcbxHPR5fGjmOCl8zE/rbVQtc3cu6CUudC7C7qE1w7C8cpBDNjvYTslBE2VxAzJIW3Yg5S/bzSqf
y2PpxoRJkiP4GMvQwWcx0CNmaCVzjdq/zn+Qrhy1B8OQtnyPq6bPj1UCloaRiwvEj0xyeNg6GX3j
dxPWil2vCau6M/CYI5J1yIrcrTQm4QM3WAHhh5n8/5cr4NCLRpD7k7Vr5odxvVhA7cgW41OM08C8
nztwrrDkzLjcZ7Ty3oU1wzMwRn1ZL/rLqfWztTf6PZGTYtw7YUsbLx5bNhPwWFZsgoatBxXAJHKV
TW2+xdXpkNOA/fCFC4/pNGZxLp9skoF3OeaRBoIFJkTWDcrqWZaWe8uuPL6NIi4g9tYwYx6sEq6e
9h0DQt8n7D6dfQpeN9s7g0jXnYF0QN+RI0YXffRwRmCAy9bhQPxpUu97dmAHr0om53G1EgFy1g0T
+2yNiUVTo7amBxSDGl+mbCDp2Ss3vnba6xfAL+3+HWvL/C6NhcMuebUhX0PXYgEZRTLb57WccGwR
ks2cwZ3tN0KZjQJL59x9Iu8pfgADVX7rnXz4YJuTRw+87u5FpxtQuisnTzDOzuEuLQnJOA5WiIsR
67jRnePcnl2wOGCNEPxhzLp4zbqbrsmNXcy26gEFxCL3w1jmHyz27y+LOa93XuV4AG2a2rNYUCv5
HjHmhWPuzWSjsFl2vpBC5QUanXJW6bl0Mdkidytekr4M2dAXnZP8AOhDy96InYFY0Emw5af/XBYB
bZjOI2J9kEdPtnG9S8izmwPe3PoyjhBLd5YGvWgHPCEhIM1h9FmZiZ12XpOPJvkH7/DX9HdGm0VH
+gwMGd21HZe4gDXC13ZxGF+vS6ZP+6qOEvdQIcXID4koKOWU0HbzCLKOjZUG8PxBNk5hXS9wuFBB
29LMsUQm5bDXxoYUejBIc3hw6MYve5QQ3jUWfVr1JDkysfVZl+9zwORQjnuruMIWL0ufsxqDmyR2
csJtJGqfE3nZdiZ6MT2LHrf1Pgab3e50Du7U3FBo56Ubmeqn3GFLsYR8yiohu6HmCG77XWx3bFfD
uS1Oa1vgnXZ7z7wnRUk3aUgYbK3IZAV3qjmCPwEc0zru7Rp/7c78Od513M/fZ4ROti845t2hkDet
Qz1yy4kDv4r289BWnzs5WR2QRNvA5t/1+TP9XPdLgun0M2KbeD7iyMs/mGw6a4o1sz6sOr2A3VDO
Os11B+R53c/jvUv5pRwJnPnFWLJuOnQezZUzSKGSg3Wn8YYOHkvbj6u8R3YRAf3bQSjX70Rbyq/h
SOO56EE/7Ieo56cDOKnHR2eSMKqTkW03/6JXaAdLIMT15WLVQeZW7F7TRituuMNcajLThLgTXsOf
Bl9EP059q3G/ibDb1x0rwp3Z1BoCkNFAaa2bZjcdSywN81EnTZsVo425XSFrQuR+hUy22yOGmyo/
58+BBLSsueMPyG3vS89jzmMRHg70OeYw4IBTlDegZqebTqwu50REaetHWxTV6+I4sjuwjJvLteR8
BMA1Jmpo3hWT2ewJSMaH1bpV8366eOf3TVFxz7Fo+M+eft5iLYVRFGd9TYS1K7kEw+o0eXdj6rZL
0M0mkTQ6ayS3tl4dPWcAAM3TZfL0bYrNwdw9eB8ysUDCLTK3f/IS+iZnt4Uj7yde9L3zTGJjq4g9
XZUI74yxvmbK793+g5ThOh/aobUApmfIdPZVw1K3Kxsx3YSN6dVB3ZXekZAOmvw9Xf7yhBCHlSG2
84gYnLK8CQ2zDK8Rnxb2N+TR8fKQen0T3bV2T/GSjLP2N/o8NlQgjRLzusuQYZ2q8WLA5fxs5Wfp
9eF6aFowx/xARfujraCRc32mZR9AIunL9TRnZvjJXO218XYmQRlnqzPa/oue6AiHTBiTHAKMyXF9
mY2e47v0KJpngTwTi6CR+bXRe8PertxYHOgAJfDUcD3uxrBhzeASJYnPHl+J4+UE5B0sPGpi8N1r
nKzrbp7aAl5A2qXdI5Yg8/06YG33OySEc6BXXUQ2IHJVeT9oWs5uLkoO7qhfZ4jJn4aozIKW1uCL
k2fra4Q86laulcHxV8rrS2bki5BVwg67656caK1O9eKi649sbnN62z1BRMvuMbK0B7M29Jrw2tW5
YTPHv2TW+nDgVtZ5Fpbdv2aQABk+XkJkURw3D9xj59+Nuh1/EHk/J1TVEhLSMjZPSVqn3vU0EKxr
E+sKNjqDtLPXTM/bT1G4vDj6nJxAu/s9ENzkkMWr83kWXvipw170njDZ6OD0DAWQYc3hkqj5vbiY
tcGoOebtuKQEDo+lfh9j/nJOMdoF82oKFyMnzqNuiVBP+xOTgTxxrCLbg1ZJ9bWOa5sJfJi0OUBA
VbIONfEXgGPpSctnOgDu5F3blpivJOqNvW1o3tUS4/KJ5sy5g3Vr+vbS9+5+LtYwOwhyLDQuQkLj
WCAofY4TclS5xyp1sUNvG9+6q5hPOR3CL2bfxQAfveyeCqq1gxPnbCqduBteJ8vL6RtyFcWl95je
9AJH1z6jjdJwLZ2UHjlQUxuMXuNlfuUU8f1KvzUCx9BxtSqjpdyR2T5GO/T7xTNYpvgHd9lMdsbI
iS0ukFfuaSnX1r4tYnMfjzEMbSh4wmdfW15NoMq7Q5MlF3vIUPGzGtk+HZPwvHhTfsliGD7ZQBwO
QzO0N3j9o7NR5VyOGeEL6qqStUeGWrp3jKqS/ppO7csyGT/cRKR39TC+d6SxsBRWmb/Q0brh/nS5
x2SSYRoWbfJEwgrQo9YdsJ44XPe1YSevIGBy7WJpw7t4Ee6XJZ+qGwOJxQPNVAY+5DBMELIFmycb
xgYcJXMHRTpZyejN0XV7lRmec/yY1j4ctSlw7NquDl6hN/FXWB3aFRdve3dsa2zPaYI5fZ26Hn2E
NhyEO6X2buJ0DBVNPuvQfW5QkkC30HXX2TGfipPJN+O2moP+gxiWi1pYTtUtZBPvzAE5/8CNQ3Ho
Mxy6s1Zi9QZPm1h7MXnedVoO1ec5uXjQJ5z+76fade6SNV0+eXVj+p7LJVNKg/6lNLSJjm7Pkgoq
nIaFlZH9GwwTjaxdW+S4d1jJl9K0oyDSTcJ0tPqH5pjjSZZ1nx8uEqH9/4knY+GnDtPdqnn0RYni
NX0+u7PsZdKyZ4vC6oqEkvzcmWkEwmUq/X8WobzV5iDtcC3T5jxwcQJeXAUXNdMv2pyW+VKHa8qc
mzbM1K5lgWsLh/F1kib3bXrh3Kf4yOM/KHPeiqR+/rNI9mykX5jGbPCKb//ZckhmuS7kz7SlBgOq
yBcRHkAKc/1B1DeHAwdE/h/+TUO/yH3+Ww7Ev+rhVUPT6HCvozt/8cchUvV6sDcDixCIn92YVjr3
UDqT1w4FUd8GBDIN7wBAcolrsKdGDOGmJy79OfGNGaYBP15s/euSdwSR9Fqic3gFFFG/SAjV2tnW
6Jhjx/GAfX7lupk9dC1F+qPIcrzW1Yje8USOPfuDJTX6V8eruAIaJGmDrMxeWZwkSUePKW0NABL5
at2NRj28dznlTvuiZ1v7WLW2gQxIJyfjFAOzGPw+JVLBz/CINwcwilzPpRyMgBEt4qIg0eqMWZSi
o1WGJ/SdlwzcoDZpr531cMnIf8WiUO8de1zP0irtp9lKL2gMzgpfp3lirQO0foHmanZgwZIjhSUS
lriEIKxsC7Ui7OjB2bp9aGPS1M5uoo+g/bpyOdvggb3dLCXdD0Q+9RWpNQ33JpyvX5AsNuRdSLTu
RQldHc4z7vojN1bJJztHQ31M0pHcGBEayysxNIm+19p5aHYZiVtQ0ccZYUBD1scBgnV2OWjiUN5p
dMc0JNXW0Jzzoq8zTjMZjWPPadtrb81YZlyIFTkKIjBVu+iSh3PA2oX1ItaIniCdBcFcZVtW4YM0
GkaaDXFOW8DIPKZvZDNyt+RDeyWMXPeAIi/rGUySPh9/1uS/JUL9n+hL38hWf6dm/V8oQr0kt/5e
hPp/2+giZS2//KpDvfwn/6lD5cL1XzbKN0rcpMH0RojqWP+S0mXmRZ3KaJQ2Srv/EqJqpvEvx8WA
TdqfDnSMVeL/K1E1Kf+FctWxPbbuFo0eU/47UtS3sw//EGJU/m25lfkRkMrlS0wTJh9eCIT8Gg4f
fvkQf6P//N2TN8LKHIdsLwaeDF9gxzKxW1v3D+q/3z16I/lLmJwF6TvsCjznQbc4Sxvou5ReW1zk
hr+sOTXG0ZIEj8zXJ2u9rST6m5De4EHt6RvFL+klkIUSN/ONkY253EdJ+4c18zffRGyUvRVt/xlm
QcbVczlerSU77zxbvGe1994siWbYrlNJs4+L0NbZsz1bmb7Fi9rDL1LUXz65s8Tw5e0541yb2aeo
7L9MUPAUv8vle/3y8NXtsBdjcvKtrkE7ud4kbXRSe++NsFmyLri93ud+7h297kueqFWO2NQkPxvz
PqlAfhd15l0ny+HVShN93qu99qYwwYQ5bgqp0x8W69y3yzvCqxQfvSlMp5lo4dDL8mFmzcTXEQSI
sOZO6b2tTWXCWBRDu/BZYvO1IdEByqdazV9cAr+OkdC2w9lJTX5Ibt/smjtCoXFwU3vtTWEmY5d1
onIyP6mb+9AcI9KZQJYqPdzcDBWsCw34GTKWukF0OzmIb1Y4Kr74puZ1y61q1GK53y5L/krzLzp3
qemdld7c2hS9wIk4V2OX+5jD6z39a7XHbso9BCu7JECy/KkjTqU1GkSgq6E2l1wsI7+OE/r5NmI3
RmBEDg1OXhNF8qz65pufEsNSXzdJm/ujQyRfPqOfmlw2i2rfZVP0cZmHazSx8LgedLfOxRaNDlvx
o2/Kfi2KFZr1mvsOflPuKu1ytzh9r/bq5qbubXMYIDXy9Dq96QaEt1dKn2Qb8ipMklRWVLo+muTb
IsyBMJT1vdqzN0XP9XCse7SG0EpYZ/qWxZe4ktZntYdvCrOx3a7jsiLlHGBnnzFGdhlRAJAg1B6/
qcy10JMmEXbqh10SgAgVJ7Db/3WMeGNl+9UV9JttypaYleOjMUCnpD4Xf9WBCwsuj+1ecf0xNwWa
GgJpZlqEh5bjlC64yh2/qX2UTf2U/ZpqeXxJXaz1QzHXn2MDtZraszflY9AgbVbA+j5wULFL2u5U
OEV9UHq4samefnS4qEdMyzEcOerF+5Cn2aPaszfr5ujGZUF8NgORx9ISfQ9Z5EHt0ZsCKmfL8dyS
R7dcYpxxu1zp7eyojfAt2YyOB7ebHQ8H+Uv6/KEVim+9KZ25E9wOsOb4dB3RPjHB4vEy1IbJT5/d
LzvZLiVcRLdjhkmjiX0X6zRhveW92vfeVE4ealCOiLf17ZTInCN5DIv8hCSnqtV2b1ukmcMlZh33
eerHa7+HAhK3luKvuSnNBcvTHFo8uULT00foYYtufaf2WTalWcuYgANnjf20mL5q2nADU6NR2yzr
m8qsdAejUWzhHiAF4SnV5/dCRuaN0ov/BTVWNmj8vCFBOxPflnjSbhJ96tRWTn1TnDiQNF0kRcxp
8HsbISJUO1Dpm4Wts+Icsx3PDSc8Fp52mElpUPsem8osSX/NOB3HPk1qumzIVxQ3Pz/7ur+UJbee
RrrACPf1xJ0PaLc/caCN1Wpe35RlWOOJcXsZ+1CNS59kTm9XFa3aJkU3N9tZjT5VYvDwOvnkxbUf
x7ralk3flKSGlDuNLBEz+mZ3h5IJra9mVIpje1OUgEJlPSFC9cOovqGAHuHTmkofHNf4228CWjPS
0DrG/hx9YVHOduGQqf2Y0tssl7mbGFxpXkZKblbcAPcfOryHSrUDYvDti09jUphmxMMJrsYKezQr
tXOg9DZVCa+a/f3CMJnI6cLKDBbJRhClUpcQ6t++tkFjsgcgEhMu0OhYEisT+6I2KY1D/Mxvn56m
s5Yumhn75jIWaJNhBddcoB3V3n1TnCBDhnF2eTpw/rs8m743K5lNas/e1GYKGGA0yR33cVhzbS0E
SrUuVPzom/IU3AkjjbJj326QMrrIR/dG0cRK5cmAePvRTfLEIn3h1V0NsQ6K5Pqj0jdxN7XZFu7a
R3iQEbprQH8nb3wcJ9dVfPqmOrXJxCIdV8wq6KdilDiRq7RNBh/x9oNERF1MKJjZRDQpvo1TjmRD
7YtsShMBrjc1Hk8uNIIeYuvrPNDBUnv2pjIdR19y7bKuZVNrHGBhl3sEXf+JNPk3j4Fcf7z9JHWD
Y6aqOkpnwOyAchNCt6s4h7ubuow7YJoxdn2/6m8SwpVHpW2PdDc16ZgwQsZ1iH3i5W7qPL9dR1/t
W28KEkfjOru4msAp7oxo1ykt8NLdVGIpoBbGCMp8diZn24DCH/7prvzyQ/33rfX/uzciNu7tD+jh
bMbqNFKLK+jJ6dZakmulb+Fs6jBfLH2aBctNE6fpE/nh70sgEmpzk7Mpxbloo8yZ+QmrXDy37i0I
RLXpw9mU4gxcpG8FC5lY3pGVU8Zqg87ZlKGBXbBFuhxDsDBeFxSIpI+obV2ls6lC4s2jvi8YdjMk
OXLrFwTME7fJaj/kpgyLCMmiPl8GdQVAAoBDeOHVqi1hF0TPr61Y0gEssFNYryHQ1l8ctzZuYrlq
neK7bwoyvwA7U4/HD83q7kYEqH2kWYrvvinLOup1t6nYv8qsbV4AhAzoF5xBzmoVZG9qMyKBQCNC
hr1Dnj5mxowOazkp/ab2pjirEe3ZiF/JLwrjFIPa3ydFptYBxx309jcFYzA6Ld4uvyqOjljul7lW
W27sTXEuqSUTYVKcVolgsVybo27NaaD2TTYVmhVZ2tkWs+zSmyQEopFcsK+kA1YttX9gU6YtQaKc
0vgHoCOv11k+fEsbUzypPXxTpUO91pY56cxbxjvpdDtjVrvr/qlr+LVE4d2YE8wlNt+xh1czRBOJ
ik7xm2wK1MF7jgmMhyPvO8UJVt1EbVe/5QnlrtnTymTaytzuIXc1I7CJRzsofW25KU1nWQ0zLGEe
jF4/3gDHKG8a7nvUthFyU502kXMZWiw7SNI2OrQw/M7L1EjFp2/KE7VwylLU20E01sURYdJ6hpy1
qH32rejOcRDwGzgOAggK4x449QKrN50V331boxqu9slr7SDzuuHURitYGI75ahO63BQoSG3Na8vG
DtyhLu48Ga0HRHW94rtvKrQEdLTAoLADrGNEHlhdfsSw+afhfpkC/2YjtxUAlSx0JSBWOyjSKn11
VkAmUBAQ2zcwTo06sdWmYLkpWASHc1/rjgxwWRnXrN76LsSrr1hXmyW1WmJznpaKv8Kzy8dGNNY5
y71MbbLZaoJ09ow4tGuC84Z5eMTnhTA7duYHpTlBbKoWPLcFQq+0g4lMXdTTvfuxEMOg9t23uqC2
WIkCGnJoLIuJUj2LrYex6ftHtXffLKwkR3gkPjF6qowQv1LPitvJlJraRkZsqlYjd6DRHb5MkQ4u
JDq7WW91xKyKL78t2y4E0kT6VOCaRhU0mmscCqBdioNmU7aOsbiAhRg0kAceG6igNzWEHrWT3V8k
QhadwzTiV82SIrmC4D2fQt1W3HCITa1KHatZCWAwAKLVvJNYP3/EFWAetTGzqdVkxOcD89EO5n4o
DiFGtNPArk9tzGxVQh6h1zjbmC0Ld+mDeapQvNurrbZKbZVChbVkRTyFMoiGISa9Nxf+6OrZWenL
WJsVFouil7Zk3AZ9mplBN1q934lCcUBu1fTJREN+iDXeXTYzPKWpuB5sqSZak1s9j501DRmpBWNG
juaJ7Zi7X80lU9tjW5tSndfGhkelU0xJN9yToUcMgmVUaivsVtdTCMtFjDTZAY60p0aT4mooha12
ZNqCNIcsK2tzGu1A76tvWYfPw+rTPyVWXf7+v1m9rU2lRoWbx/rqotTPpQ1EIxuOsaapaWGltalU
pOpEUNuzHSylHn9uRG4d4Q0lSldypPW8Pe5lIm0tSOR2YPSudixC4VxpiwUJR6mYtvKeMoY2moqO
pakBERaSWkwS5Vyolaq5KdXQ7pfcKD0ZQPMnw7dc7L27pqHaNGNultURn3pqmZSqAKX6HCI0PRg1
/kXFT7NZV1285vNoMSRbrraxFSXzXi/mUW03vJX4mDk+ljmjmnAi2qRlkPuoYWv8Qzld3vFvRvxW
4gMgNakKSPfBEHcY27umu87kPJ6zqvmTJ+c3RbUVVc5OjEOvZiojZHD5iKmxffQKDwPnPw/M3/0F
m5pNCF7jZp6/oPWq8o4spHJPE4vB3wDv+sO/8bs/YVO5WBVdBo0tA4vk9LMXa9FHlvHp9Z//gt88
faspKscEYGNpyMB2h+RUGxg6u95QbC0bm/0wGQgJMTZCBism5uPciiLwRnJK1d59U7hmxIuz7MnA
hXDFITB0jugCcrX+8lZZBEl/4IDJ0IkFfm+BEdlHzG2qVZaxqVsZE8Lbi1UGRCBPfllC7rOyxlN8
+uXX/kXIIHUXr//KCVzrouIEoAP4hKz/hAP/3Zix3j6drAnHcZLcCRbJXImi0D05rqt4EbZVFxl9
OMG3Y9eng8D6Ntcd5NmoXN6pjZlNxfYyC3G7sevrLdP0TW3yTm2fOGo7VmNTq6PeMPFp7LZJgVjy
g5Y67XewOaaaAlBudUYALNpJLjy/WxZT4DLDzBbiMVSca7ZSI7BDWVm61CtyjP7F1bvkhszu8Q/z
/aUu/2a+32qNULqOCQHrvL2VjbhMuYHbe17l3Rc/CWlZB5OBq8pIrQi2EqSRG4rUdDInsLgOPnS4
v+/gUqUPSgNJ3xQwh7bVxR9PC41w1Z1JCjXAMu721Z6+KWCbwLVZhwkWLAgS3rOqQ8wuVvGs9vRN
AeNWnxcxs5/q9Gm85laxB/jUq8kD5VaL5HrgVOYIaKyNQsbYl4RXNHvmICtUu0fbSpIMLt3ziKkn
aAqT9Ec3FD9az1Xs4eibGhZItOoR8lWAxN7zXbOGGUfEncqXJ7Xh7dSZldY0jtLh4eM8P4+lAAwF
lfUPBfb3E7PYqpIKk4BGR3P5XU2jfxgvcYdOAURP7d03yy3hG1qslZ0TeP1UhefQNapnQDmupjTm
Sfp4+200rGM1udNeACrcA9zd5QHUWkdp0BBe8fbpQHQGlwhaL+gw394VeaHfEDvsfFT7Npt6JenD
LePY9QK3w62nDZAroraelBp/wtvUa6fjtzQGywsc0aTnGhQF9LN5VJrJ/uJWL8NqHVwCvoNwzVBW
Sat4JRe++q72ZTYL7oLpwBsHk+9uE9eI2qwHV48y9Ent8ZtqtZ04A0KyAJDKTNK34O7YsLVDb1Hq
zomtUAkbPexuF6bpwn3PbZX13k7XW0ttyG9TY+QlUtEsyzDIpTEfG30KD5VMe7XJZitWqhLpVUTV
eIF1CRUZCrDbICE8tS/vbso16awkxwodXnrd+fXUx9YVypderVzdTbkWOZ61KGvDIK7ZeBOAQ5ZA
OQA6Uxo2W9HSJW6tcOMR0hIp9T7Ej/RLURb9V7Wnb+q1tQjKINZVC5IJraI9pmYgRy431Z5uvp3J
HGi8Id0QLYi9wnhvW1V+qKe4+6b29E29rnUG06IvtCAsltkfXCMEe6UZij/rplwLwh7TzsvDIOpA
UBINnD04Vma9Kr37Vsm0zFU2X27wgtzKzVsibpt3nP/zvdrT3bfffdXjoreHRQvGZpw/muRsXIWO
vip1ocRWziSctDazoQ4DsGtmMNXpXRIWlVITCjTB21cPi8loOjJtA0dqtW8s8P3mNY7VZrGtrikc
7bLWslELiPgF46Tp6XEyWzVlE2yDt+9uhiQXyFVqQV/m0Xpu8rp5tkKbwGK1n3VTrFEBWyePLC0w
SMVFTTJNUIjNIdHVCmorb0ovQVWN4P0LvbcP9KfDF0skiVpBOZtyzYhomeG/acGwtA3Z50t6FtH8
pxPb5Rv/9cQmnE25sk6bDogwZuFlyM8mzuQPJDzAmvvnT38Zfn/z+K26qa45Bi7VpAVuPEiSQ4dZ
P2KhG4KMCMAEnowNovOf/6nf/CVbtRP6ODcvxKwFC4GxOzigJu4l0EhqT99sjZPK1nPwakzJ1mxd
6QJ8XksDQG37t5U8JQi1PK2IomNHzr24IvXIfl/RdWkDtbffrLWxVy397OrNsR+MMOA+aDqldac4
O2yz0XrNJH7MAdBfZRH0MNIDyt1aJesPtZfflK8YZJwYuNuPjje3hz6GjVjEWao2OVyALr820tJ4
0ezELLSjGNhdgpqcjg1J0IrDZlO8YexpoQZn9iiXcoxpImj2dzG2kVI3ClbN25fXcTTEXdZHcP00
HQxSyZ27nbWz4qjfKqDGDspZSKT0ySFAFxr0ONwAQ4rURuVWAbVanpMIiGYnyN9CO9Rw1iCVxIWa
N1rITc1mQ2mRI+M2pymTEOddftUSGIrawNlqoBrp2nqYRfJUpyBFECfUj4SNTkq9aZiGb3/Zivwb
xuWsnQCQgtmT5ffcmbpPShW1lUCRbpVOIBbr82iJ/LM00vpb3Zd/UobaP+UqfzPry03FEoVpLsIk
KCleeiu6lrSiICc6PUi48mYx4wGcVwoiS7+u3coRt/AiNfdIFOYSfp9Mi3wHIi/TFlCh3lX1AHoa
eGd/qwFRHkvC5xbLgfSnxSn5gNNSkEGhz4u10xYSba4g5hLgsrfW0NODNBmt7Ks2WzWms5Xgd+OT
c/lPZjaQSbM+2fPS5lfAw5Pi1okdKIkycuvo0wDBcEhIievm9llvmoGgogwgpEh3/BFh9BVAmxGF
u0w3q/SbRnYTmSuzN8zR+3CJJ9KWQJjHDLpqacP7yhDpfFP082q3+86AR3YwRJEBZB+hVNxWXAqv
AMoRpKZPTjNkhGRMc6TPBIeQ3dN+yC9E5iOGhrI+e+4A0TPqx2KsDqOeE4gAXXJYm/PaCg9Hgq7F
zUezzsH3upXhNckexqFNrpY3mg3hCdPsut8AxRMD48Sy0T8WfU5K1WE0ioTTVwUnh4Tc0iT5hz+2
d7NlOI88E/5i15AY+XXNdRk3u8ltUgC/hN2AMN8hiDaJJ/VMtootrZ1wrP0onMLqLl3KXj62kex4
gis1jQy+nAtmufgRGZHyPu3KLL0jHXDMCSSwdEIOnFBUS9B3BufOlcTk/DGdi3oyDyzw1XqM5SK7
226wcnB6CfCt8Xn1IOfl+57ozogs6XmN6tOFI6d9Ksg87kogmj13hYTngd+t6IHMEkJv79ZTNxwQ
S1rttMfvt1jwneHW0VbTjYXsgHAuHZkeQVaRirxv1k6T3LSUbkikiWF5ov4yWrB+3w8JaTLvmxAo
fQt2AJhOshc2MebOXoMjHJ9tItHsz0ln5umPXneglAao1Fez3I22xn+2t+MxnU/pzF9lHEld7XJt
l4JHMHSiLh3+XR8YawQ3V5+qwf2hdxGRKtDoG/Lgdo1LVPlHEiIHCVkzXq311QCuon0TupMXBywa
fbOP09r7D87OpDly5crSf0WmPWSYHTCrqgUQiIkMzkySuYFlJpmOwTEDjuHX9xevy7pLr1qmLi20
0Ms5AnC/99xzz1clTjt3S31Tr+X1BRPdmHUJy+pNuOyyutHhcuPmjWP1+4LYxbFOjDAbHTP2JvAP
9U4EeTV/2egN01NQyTWHbtmMqR+Xk/zwl54k22IYCeQ2e5PHvO9EPv6yBj6jz64Y7Fby4VXWeq7N
uhK3bMgP9lPQMUy1IvpG9Vj5fn6erdJ8AF6u3M9mJlA0Jj9s+2VvQ3GNnRVkCllye3FLa5af0vcd
F9pmmIktks6SdellUfD1biFrg7+Y4sVNCe97nzIeqhKkZUY075k4myVX8VyGffY2cDq4TdIXi8iz
nZ36YCVUIVdN5GhTkBe9c9Xqz2++YQ7bl+Gksn8dtICYFo0ZCrUZTY47bo+ZlXId7xQ3g1XHCk5J
sUWcHsbSRRBjZQ6xBJNAb4M61cRnHdij9IeU9Pd06X6zedYSMSqJZBlb/OkkswTR6K6BrQEsFEX3
kdcj1oj9QjEHEoB4olI3EYHKE9GEm+F24JHMlfysd9Iy1/AJpsjsfzirMUo7CnXVu/zdZj27v9UI
gfIxz4age1+aqrGqCIZsO92lZmEvP2apC0UO3Gq2+YGsfN0Tb9UBBYP/MmWwx/ez9AUehHLtSVuH
X2eZ2oqUC1dNE02dOpgUlG0M1vsCKMlMhFv67u/JoAkjgLSRYaP2omSKsLdMe4BdooupBseSL3rb
e0xZxHNG7IP5k68VFlEULIGXX8O/zTl8AExtC6xcDYYXfo2AffGzcBro9Rj5F9PqI0PWiz0dyq4d
ifl3MYPKez9zjG5HuuZmEjHujtwXZFUGoF27Of1cS6Wzx1IAqbhvUqARBz4b6ZIY6VYW64uBF8hX
LvqpKCMVlCBCo2yo6vkUdO7WQX0Mg9mUYFsKBuzx6OranqEEqEm+uiF8oaPZkx3+PqjZrYnk9PKs
nBM1LoAn4nZeTP04dZwzl6HIYCwIaeYWIcKY1XZSbSH8z6FprEeRuSNoQrXmdhG17ryoNyOdoDA9
UtsXjDB6FoKL9ga81yaS2Rra5YYxouFBb7XrYTrgBbfcNUrRxhRZqWazVj89tbi5R9JzBsxhl3W9
2xYA14gEKol+kNl9IaaeIztNF/cHyWaqrnabLkYLlGwl+taPSNlUy9sQiHC4r8qyaGoAcEVWBmSl
6z4wE0taRn5jN7U5rPdzoEu7jsNhteV2cbaN7yrqrFH1uBPG1YQv1NhGVVSkavPlkhPaXpvraNwc
o31sx2AQcHXXjaj5ZAObRZz52HuyDu5VN8uP1Gg8SoKlH+3ly+LfvqVXqEShP915DnG8LYNVz7Bg
l3o8unYATFQaZjp3EUGFc/BkTha+WBnCTgwjxkK09L/zdNNrt28ZS4WvnICmTeSrm4fG3rT9afIP
vd9qIBp1ndnrz7Xb2v4mtcvVPBed2OaXWm2Dvrjm2owmOLEy9xxqi41DgCh83scteyUhlQcktodR
WH3sAEzMG2CBdrV841QvjO+TWIUto8KuMEHIInSyryIEDP5CojJp7Ae3ca442U75XXjrmV0g/Xia
mhJ4Zm5BjzquNeGn4S7UVt2CyjQ4nZ5mQ2iOZNft3PrB8UGbnVIQvv7jZpYmQdO+ABlcxPY4Sig/
PZ9JEBmWdLCQUJJOc1xmsmFnSVi2o57DuuEqjxov88bvxjJr+dUWqTuAuwBoQLIxGAq/+AjLlhia
yJhV4bxZOiwcAqnJaDfrKA2mDaLcQiItOWDDVrcAhvkOoE5EWrlrceP5uvefmPw64XO+eZ2CX+za
VocI63d5jfwV+Px+PtyB9hy4qVd8U9vk1b+EnYMTiYC+LlYXqbC3/F+5J7kGYDj7Kn+TKzRqslwD
g9oHCIeXdgDFsgJysetgWf82qI58eNACJuzVqPPHkUcrXXMhD15OHWvHOZmgBecgiHCLpRECZqBy
jj1tcZRXqk1PWTYNfIIl6N1bag43+OYozsZ9u1nXHLF6I3/ufW3gzO2Xzp77MgIJ5aQfAIma4ZG/
ischl4KxGG5mouLtBx9GlxGF2P4sYAlETsdGCAhYxQXBfulTk7pLf7IWpez95vL9UHDrJnwdRbb0
7FMOcv0gAb4vgWVlhlNBKQbd6F6MjXfi0VxJdneitiPxtoly6XugQ0ShRjKLu7WRhcetoesKngAM
V7dMnHCQ4msoiUdrI5i3IT+/KpjeHsFah0SWrqkQ56UIGu9dWpwnvzYg2tZj2Y+evs+aytF3C66Z
7IzPSrDLR/s8B+exHvrxt9VutU5M4OzeFOnJyhpS351iei9bMj2eHRyP2RMwPoeA8YYt6PVbmQ9l
d2Qem80Wseu+aL71JjPTz60KLJAQTq8XIEU2Q8L5pQw7m4Jey7n1TmtXzBDTKxB4bLXmmTFVkZW2
k/dlTWXhcb+Wsvo2c4jw+aDI5R6fwWKkfAu8z113s2wgXH+YOAMf4Vfm3q2YiB2GAD6ZD0szsdHi
5H0evgJ3K3QV0yH13sUow7L8sImuKu5LRAh73xe8hz8kwJyRCstLQ/jHixU6LGha7pdOYdk8rsQP
LDRPs2F6x9okBejEEDoYXxplj9nPNewD/vkc9eV6L+ZaVdf493WsL9JYiymyZTbX785CGRm1rS/M
U9HKtrvtzWxxDnrKy/LFA0YEtUOXq10dVes2QKSp6b5NWL3a+ynVGo4fSdBGB0y8DoyXrO2k/VWq
cZ4O3HyENUMvgJ3EtSh4Kq3CHnbmqAvztoeiFH6r21q5nNmB1+6sfAra16V20SP5lEEjRcMmRjYW
Jp+S7NEY5hHpeSrTuki0B9F4pwM9iidDArc491q64lhss1LsOSyhunPUVm5gvTdOn5clXBcvbup+
go0wSkKnNzhB041pzpn/RJBfpUGv10KNMgGYMrlPyHDesC8WXXISzi5RbiB4hWce2qEiZNxsBy2J
1c8K90r7zbL6luJT6DPId5ga1TDBqS0c3tBztdV+mngAo2l2RQ7QNdWleU06nZq8vMkr0FAYTay5
hDWyjlOws+l31Z3G2QUgPtuYsfqZaioJ2UQo/yjIyPfvFi8InNvKZCSy83yjaPnLslsmIkcGm3kD
RLRsfkm/Cob3SViddW8pqmgaOPaf/HvZDmWf9MPY61t/tv325KbdyJlvTdo85YCFllvWU4m3iMAT
ueH3ssnbZQ/wV9cvJW/xlWK3Wd2hd2hq7n09uC2lVVCITKMY2WF1UWVtb3fa54OuVTwZi2kXJ2+V
rrHt8ArmcBhTYxUhkZ62bzj/RHr+B3rwn3elvAqidlO48rRwIxINUzUwQyrmxt//NRHlT9JeByZk
przJTmoxuxvG6+ZdWTf/2naB6/1J2YPsNAnqJLLUm2yI5sHqXtagTR//pb/7n3ekhLf1Xe0086nz
c+tsE03+dq2Y/8mgi1Dr/6fq/+clKTlbvVzXvDypRmVtkUC4ILDRcvv05GF0Yi+ONEe5G33b4LFf
K0ySJoHdX3lY0msVjfTuch6kEcGU0mtbYpdo9TUCI7E6XEQBu407F94IP2FoXZke7CuHOCrK1haR
UhhoL0YooAhJnVsZj/XATMzcVvXPYmL/wVjjv+1pCWpFWSzzKQQMMwO0C8flOKTW/BvctFXuShJa
/tks+B88x+717/BfnJ5LVzqGHtbhpAnVM84qb0JQrk5umYAumg0ZJgK743o71AQjmOIMd8kVIqEt
A0rduplrxI0xD4nljUa/X1Q69McQspV36+sUHnxbs443Je5YGuGEINCrerjLbRijVNZjC5uVKOZh
aPt73IjzdEf+QEbzMGRBd76a1xogJ2lJV53kBXg/L1FLU4idDRtp5sTk3LEPpS/t5QDbyppfqmZg
thEpX4MEAMOakvZFN0v/vh46CNAIMd0moajAFeianT0TaZRU0lgGfXaDJdR3VeBLwsZKoHB1vvvj
lfgfReZf8l9Y1prf47/9Xbb9f/zb3+Xh3+uvHjje118uP9rhL/up/vxBUV7/+df83W8x/McfPyy/
mt2P8cff/Z+EJ3xcH6evfn36GiY1/vHH/efP/P/9wb9cg+3H9WVtv/79r78aWuHr7yb5a/3XrHv7
upz3j/PxI4h/pOP/Zf9jaP7bL/vfGfn231wzgOlKT2d55jXR/q9/mb+G8d//anh/Q124AjKuLBAH
mYyJyn9G5Fuk4AdOGIaAD3ClEIP/fxLyw7+RuM/4kQo58K5FnPifBORb4o+1t/+rPcNEZwZuOfwv
dByQOn/WuFWZVdbU2bEApBFbo+62O6cKna/RuKqACiy7u9U0CnWIDMNJ+1HLYt/p7GiEvhnTdwGg
7ODnZumYhKJIwa5kE0l0xhRZbShAm2SwZVWZ9Gjde38N6V7VVgGiYzQIjMoEzFIAPnRfWcM+s9nd
oohkeaIC0R2nIfRvmqF4Rtg+zDzY7S6V6X3eLOCmaVLNHp7JmspLa9DlBlY73wfanWJefSOil1Y1
3+H4hNomd+2aPq7r+pbWGniSoL8U+ypL570P0/4tzNMaJQHZ3cr8XVVusEs3336vmCkf2g0Esd25
gHYGh+h8H906NYfXShfePb4l56QctF3hV78rJcIk7ebhweS6/+0Z+Xc7wABtX4FBQ1MWJzt3hqTi
D70vwsm9AU5bPvpmaJ2qzEFPDgf9mgtYqNGULtYZDd3cOJI878mVFZKI9B7bfEbw9r+HwO4/FxQo
iKfovqCyrdZ8XInKl7tugDMe2Etr8ae626VDFriEkGeahMAwvLpVGvzuMssjIM+ZyoQgcsIDw7aS
Hw0HkYycxR4eoNiLN0XJG0QTgIKHplPVncNbkUHcaVeAWcI5DV4wdw8DEf2XvBe/w1HlLmVESZCQ
Pc4rNKRQHEDe+iybDGOY5QdfComeUIA4jKdBg3F2UOBgSRaW3s2yCt9xEQfLz2Fgl9oYOvO+BVLk
xqNWtvXSmaDtdC8ea9L6ExrgHFFYAZWK2PhuolEuWLzSrrxltNonTXHFsINcrc4LZ/W9Dvk2mKkj
u4/5dp/ihXZt81rsA4e9U+B4ULqq9bxJ8Y02wC7Pue3WB0YTR90AcAu2dN3L2v5O5t2OaTdCBQjF
tzy12d5rYFMVjrz2dIdu84Bd2+IUhOl2v/Z+dl43O5H8FEc+tib6UjXVd+ns3rqleVtQiOpcR8W4
vouuuEiY5jLIb+rJDlCTfej18soS0HEul8ipjWO2kmBV0EAGIt6y3usjqvyLEOW9o8VBVToOynS3
VMOLgGSEO1kdqChBvOvlbpGobz4RtE+6ee68/tBqmOT2r9LZkmVd+TzNd9MrhqepnO5TjUnGxRBi
htO+RzUwU/tG9S4ianqRTr1bAKZG7QqKvLCTsYbQjhn2SMuWHpWZxxRRfKtGeBPkbQ2lRu21Wm5U
u8SAiuyDLj2LFC4surPvnArU1jOLMtuDhystyopyiRj5i6QDPP/Ma4Mg8LAi1AZQIMvgNTNrZlje
YSX9u5vYQ6y2KNzIiBiLezto4rYU8dpvNwAMd1n+2+VUEYuVnTDtLa9z7/iRRTtfFR3KEHBKFvkT
rthXodI8LofK45wbvqdQx2+zYtXxUua/G6UgbEPN2woRxJPZvbfd/GmkYZqgLoqT7U43y1LtpkXd
1d2VoZAfCJvejqNj/VxrLOEXtaXO7rr2eViLOlWPTWmmu9Jo3Dwytyaew+6A/z93IlzXd+Myxk3R
5ETV1xsJs0WbMgUD03ozVIzlYTmRjPEqQ00/YYR72ZXxmJU7w1yTdVDPssy+gLL+rFc+KisLykeS
zeNNw+dL9ZbUPsg2tEvjCVLd8Ols/ZOJ0PcENhaImLSNuyLTjZOkCvQofWuoLx4go53dGv1xbhvh
o7qrkySj9lto2QNZnkPzbjS1jskKThOj3sKnuiggbpbW9gNkbXhxnXwvU3uM6Ve3pG8HdIcGyKXl
uRffNp+ztK/hcQXvikotWlSxnAjGm1CM6ITzIj9nTgtqU1LGuXbR3qb2igiiwqRog3hoqxdLzQ/E
ru6yP5hE26huO9rg+7QeOfuzV7HyZlCCvsGE3LvlDwY5sZfJZ5GvdiQa8yvIYXb46bkemqPOywMh
HtwqdKc3UndtYpTdL8uyL0E5/aqWfIhTaAhx2ZSPIJR/dUavYnyPXD5WfqwWywDFbietXyaU5xWz
stIi8cptkwAhnsBPAQUwq0lEXJlkKMdnKjuhizNHgpO8tb+YbZV7NdbnxQyLTz2r4MDi22fYN+e5
7E3Secq48ty4hU8Vs9WaFGl1ByH6vuvMLCr6VcSa2KcSyFnatTvMRlHtfrOWb9v2MXhOjNIaZXza
PYLv9aEbRPMW6vlWkdLDZKVIiIg4MiLMjfrglAK9097eYDUeCuPDJ9l76uaLcJcXaQCgr2mZdjwl
0TYtaJziMJn1Y6/03m2W0yZ9Xgfbj12hH+TY3jtyuslbvTGgq38K/D20LcOFUdFpGvrTXLu7tVaX
sHNf0y57J9vgTEDlueQhboDRS3DztR/GEwJ6DPH0e9pndz4De3fd4kpcNpjG+WqcbcN5MUIX7a83
7kRYf236uRtEBjU5BSLf5jLSq/sb1mziEDOa2j/cqdwFhYEgJLFjwb0Dqvi+Dr8roY66khefmSfx
KJzEZnHXKOvYoh9EdpA/FJMLJTZjLue6cZAxP/BWk9fcjrQYxn0QZJfMuZmdlKRu9asz85NsvcQe
WiDubTxd09BGd96Hy/c8CGKHrz3KFs9JVtu6hKk+dJVhnAJzODFfiQxAdgVka5P032x4yxZ546z4
ILIDQ8f9sgAatAFAFubcnk2bgW4u9ZPuwqPelked4RLYQvC6afjJS7vLBueQKkDdpkjXk9cxzsxn
49NvcSiE+NZFBuMZuV1lp6ZauQqZXPQrcDADhP2LZ/Q/YJIdHLrOjWOD4UzHC9gzLJsi+tYnu69i
4ai4NrrTqgEkVrQzLhS1zsnjxsRrWJQXxha4olT1UQ5fgUK1qYd321r3U7ceWS7Ys7y327IZSHDd
7EyFJbc4SQG6Tm1mFbtZHx565fD1QkgLS0id4MDt1r0Vrn27miH6oyUfJzG9NrNj7Kr5Y6tgzfqq
OTq6EjfLYBT8Q0NCt6tPvspTafOZNIyGp+rCq8VybrHTpXtmHukxLCzv+s4kJAR6NX1azyxrLhJn
8i6t6Mpoy6HrZfaTbFPojvbwBPgUcVM/GBnX4mLtvGw+9WAVIiIe6OCGg7V4O3+eIsjBzwu95w4c
JEP5gOj8oe6gMaIkH7fBfQ9DdCXWZurE8YbwJjR4/HxtmhgTDO9ldfJ3q3kJt+UOmuVz0yw7Egz2
kzE+0o7e+LZ9K4BeMkyh4nTDHcnx5yu0HVPAo9szas71cbHz77MZPBBosTfCW3s2dtlmHpAakNWa
nXKH22oOXoDT6f1mjp/XA31fuRX3QaMPygN23Y+vXW2D2C0RNltzX7aCrQFu7TBLk54M2NmvdkKP
e7G+uQVzSdNV+zr3psMQnEHzRUGXH/WEP9dEB0xWz+NRb4OdV1TM2+1fsv9ZZ2t+oFTPeJRcJ6ns
6Rt2pg+CSr7baknPnlBJENocAVCYpV28EWYNn9c/WYJisWaxCXAnYZ11GOME4ObIYc45Iv2B1A7P
GFm0wbXBiySQ35xqSFJn3g+lHxEbysjhzpV3af69xjYTuPeEAx40AFA8HB+DhqSi3Liz29hoze+O
VPvSZBKONWGWW1KaTeI1AfOt2og6s983FbhtxmERZ8yPzieWYFmTIOcL8YwXMW+nGhtJ6+cH2tbj
4kw7aYc8PHMbV619qGsjPeQNt0bhJh3BCUnZiPQwum3UuemT6L4XhIfEdVALRhxPTlA5CaJwEM1l
sE+FE3VyjXXuWafCDMDGi1savH3qMZIpJyacqvzW6XGXr+KYL+Edu5dBbKifoTXErvVjEO7D6oqf
lvylTH85+FkHLrA4T9ab09g/PIiBuMxe8r7M9tUmuLUFYHWWmigsEXYbBuLfs9RKPwLZcZHWAezp
aLbXw9bTSOZ20zD66p+hJaTfMkz/1/8m1wskSPZX85Yawh+b0ziB4q2uszXbpb5ycEtzTPg3jou3
yXPeZ87nSMrUitCAeCR9DY0qf7BX52eFpWG35N2zBZChaebtHM7DG5Tup9lz+zfmC5/F9S5Ny1vD
YMJuzYd+yx+9dTQTm/SIdDI/h84493nlxH7tR14pdkwcPjuAHSuPULgEF9u37xSbkYOCmhgOjWCD
pjlw8ydaGreSqxSIM+2ebRnlpdYdvNiwD4/rwJzdbVQf5olWxRRaV8NLf0eniwW/Dp3ThHPvWY32
sIcvkb2Pvii/p8aWYQ/D9E9K4HDrK8r6sTW270Ceu5jlOyPxUe4vGhDqMQy8poktu9VwSVNiDka1
GbeOHah5BwTWtCJD5FWzs1i9/K2hBmO1KOr5rgT9eC+9HnnMw4DEC0XgIf4S1Pwuklaf5TtrSiF9
Dzkg5duGOnfuDnVpTE14LJoF7T4dMQd+q8wKz1fgIX0djHY1Lqkv8wNPGgtejPuiJS+oO8DC6od2
1mxnrRy5cTal+V2YOzPNtzHC/cKLpgdd11GpMusc2P0m41HJrIv6rcxHjGqutePDwjlmEFHXJBr5
A4mDwuJt4hzN+d5sWlFXGf5xcwKmwow7Z1wamGoQx8N6yQizddd1lymX5cWSYmO2OLwpUsejj9PL
vRNdq+xoKfz8hA8KDZDxoTyuvYCJOanwpam4CQbHN2pKsmarYrOTPNFl5ZJzjOtK3KXjYMS5Hxp8
g/wgUULUU2jo9WWS19W0KSjbRyQktQYwoYy5uA9QMQlfYHN4e/Ew1Zc75jcGHWQYZgDMrfxUQfRO
d66Rrt+6usmcve/yLvXlei075crUghHNjdxMLjAhoJtKVpKFYf0KuJbN0yiaoiVBTXh96TA3Ks3O
iTzGJO3F0E4trV0e8EGd0jqs1W2BV2Oh2rU2DR50s/D0dmIR/R0TtW4+qU34y3Mxecr6ooHLxBdU
Z46feajdcwbvfnmv8m2+xUi4HU3LryZqsGWOmXzlR3trfOuJLcY+jTkJrJsUgxknU75066EeC4WL
eAz6PJpdhVDRcZpwnrV1cCn8IGgjf7Qnb8fWKaybhv9ESRBKZkUF8nsV+1sxXPxBKxmFpbH1sQZC
+hPOkSvjegzH6YzVzYO2zJD21HuYvWKnW7R3qGRKrYcdicl2M5nivsWM0+5gzRpP/qCcL5DT00/b
duzH1VqGLzwO/o44N2839i2xS/U6nFtTNx+tZdV5tJTggE+zuZp2PIWpYEKsVjupvbYeD8yJOuat
RXvWRSoZeKdkIAfd5rMqsMh+jyPWPtVQc2Ovy/L3XBXDjV4Uqupg9olrzmKNMo4BjQEgpX9gPvU1
+ml4AmcbPrejFzx1jOovNj65R9O1PHq3erbO/dBOfeJXXvg2zoX3iK0UyH2H22eOlTf0Y+R3LORH
1VqsZ7+q2uu3PxcIImzgPdA/eQCgi+I0WLKCJisaF02+FO5+ART6tnjZ+NvsA571OTXXOHey+rkW
jnNf572x7xir3lSupF+wAH9kqF6ipIaorLY6+dvKScfMBK+fp6T9XHJcvhO/3Z4Lq5HP6dhTj7jz
ECJladQ2YkHHuyq3w/dhWrm9qzwtwt2agkioa1yk+EY3LHqD9Qu3k6sAGFvVt6JcPWRGUnOjos2a
uw3/35cl63ueIxU5Y1v8NooAZX6ZN90cYJxzxfA5swEe5HemMhFJcTzR6RJlOz0VXXV1Bw3S/XCa
Ie3R+gM/wDoe+G/Wwl4PuscQra2jLaQfi/Ztc+2x5fES6BYd7k00vzGbX9Fc5zUi8VQfrRBzRtm4
FMnuvUNCYXQdYx5a00mZdE6T2pPhOhyR4ZyTx3L6Q28F0PU2pzk52/esf5p7gALY58xblM9ViOVZ
aCc/d7yFZ8ffnH0uxsaLJsk8ozKs/MsqN0qcxUrXs616+SBl4D7PTk2D4G5DZNf58LKYGY0vEvRA
yJi3XDB8ubSt7dNWuuud5XUpL5cT3Hia/orPe3x0OGEoO3rIJsuLU6IQ2EgMR4X9IHLHxoglCw6R
3yNJ8l2Yy03pWOgvQa+xLBdp3DkVT/dcm7H2UhTV8W6as4upuE7xqfJaqZ3Zl+/d6j330B/m5mAs
4c1Syc8aVNDAmJ3RfSwGdSIl5ziFLkVFStmxpYmZbtPtHGBIbPLCipnz2zyc+MIDgeBsNT0eJlbM
zozhPJqf0vn0q9F4Ax6SVQBSZ/9bieFjBm+v7QeGyPm7PxQ3a9D1P/FDZBfWDZ3fM4VDAZXe1Dcd
+3DvQMbWL+U66gO4hHtOV2MXLBkTacCuM2/RKvqjzgKSuEZlDAU1YVkvB57PKjtpP7TflaiLT4ed
/vuy3Jxf7uZjLuqEkSeidNWr6TvWh8948M4ZTEfGczEYP2TfiWknjAVHTjm9WJtVF1FghPr+akp7
nMWYIrtj/fpJxFt5tnPKWH7SYfJm82gurv/ZWkrcZlRIVjLbpf7Rj0REF/PY3TtYLI5Bh0Eg3wxB
zyW2Q22YkeHUj8uCPjSlmPLcLVJjZsekVWfvKxyqw4yTNA7NqY6r5l5yBe5SAj1xFkrJ/C0PwWw7
e+aA587EzcBFzpZ1eH0ll3zcZ1t30XM1oD13QSS1vEHWKuLAkQTbKMuKtUTj3abQ/zZvS7LUzrG1
jexzxHQYuc1wMy55maTTNB6b1Hd35ea5u8UQt6DFsaR64XNlDDSz46CPw8odZGFEKhFEhefakWrS
V992i4MPie4WN6mJf2r0E79ZtwcxNB9L3n+B2t5h+qdXAayAVbQ+T0jxQN+WhnmpPOux+mYoI3HS
zvkh1glhKSuMa8REhBf/IMniOLVBgRAz+6+Wz4Pf61TcT3WB0mJU/R5NK1mnkZIuwPWJwNvf+633
rGfZlqiPLVZZkf60A7zP4bCbvXE7mI3x0bUomLjeI7fiMQ5b3ccG06FxckQS6M/Cm2kuQvvY1kMV
r6N+JK+ww0fG56JVJVig1W9siva8x94dok3xjfKzPDQQRxKO90OKCyla5FDy26xPgUNQSdGQKZI1
e63DhijnZj02jvZOZuBbpxCxF69erz9WW1WU1j1ihSPBJmM7CprDADVcIu0meKmcyPHXR5ji417L
4gZErDyOG17pKCjBVpg97vOlKuWuVAH1r2vfOz2ukSW3IqvkXWqCnuut3mHzi4P5F0hzD8HD3NNe
tyfLdjXeJjvCKGg9qWxMsK1XiS31khhWlzCN+b4GzYrKhuHDm8Y3t0Q678Jun842szTXmx9YYePx
oA6LR4O1fTMVvIHWchqW8ahctEeAqP3jPPPElGq5Y6Qwctb5xV5Vk7qt+v9F3Xktx40l6/pVzgtg
At5cnvIsFpsiJVLmBkFJFLz3ePrzgX32qGoRuxCtiX2xY2IiJlrTylpYLlfmb6L8o+PKd45TKTeN
lHyqlOGkev3PvreO4EJv6UifAKk9O2+lvq7+SAaPm3yWxA+5YvU/PQp3auiXf1WtLX0Lg8i6N+Uo
pkZRNgfO3WZrxHF8aydpSPLBYLomGx9MNfoO/gJgDjvNp7u4cfD9XtlV5NHX8f5KSv9Jp4gvh1lC
/V4ls29uLFlbj1X0QIvwADDo4PthvG7tntupI/3SkkNUldtKau5To97mffgFdRzrYSiatVYO6UNY
FcZL1rf2o+GoMcwDTjqyJTm+dTBSAdGq6p96XgLrGFH3bTdCQDSzdKdp1DETuiz7to7rU2dpR5Ui
3rrF5qZyq+bZcSL/3pWqHQSJ4FFJR0putd2vm7zXV0o7+ac49ktR0FZcF9mg3nUd0Lx11bo3QAEp
iCkb/Li+DWOhHFL8LuzAUSkEdvtO85Rd1mifGo6STe/1JUqMSf29DweLZBSleairj1rgreV0PNmK
+Qgg/LuqefuYI9GmCMiMHrW6XanOxyila+MFUDI69WZwpVsv0m/UlPzcyb4Bi18HaXvbSUlNIl7W
G3Q+gKSPlBPzPKa0zsHuxH1EjVz+obUw4WJGA2T+p6Jpj3kZ3WZacB/75QasHoDPXDL3vJaGg+nL
/q5V4+eB4mPrq9pTkzjHhkJeGnXxqoHWSFmQjdD7avXcD2H1uU+kbVTQdYF6l6/LblB3ij8at1ZZ
fA09/1bPQLeRekNsLeq+2Vl94W25l4M1GLMvVmV9rpLsI8/Z+InhgOw2ugJy2k2Xx6tIp2KM3Oqm
Cb2TZhw7P78NKSB96Bo5gAAMWSb4qcZdGKzCirpMMbS7CSLd8yD8GrRq/70se+O+Dbr6Z+B1jblF
CqXf9H0zVdKDwnHXEltQX2USRdIVJhPOQ5K6NWkwwIpnjyeIdEuHXLrXBjv9ChDHeJGnmlvMrzT5
P037CVPNUlqTt5XVVnXUYpMnEhwTNUVSn3MxBvTaysreUDuqzm7V3qs8TzZ27st3Ch6o46a0aEjp
sTz+sHxSDOoxySvJqEcfMWzXtRU3HGCx4nm3nkbzkmLwK5pRq4o8KKizbq+SmK39Gigx6hpDd+fq
2kBxswpLiQZir6yhfwx/Ezj/J2Ah+Wv6sS5fX2twIf8LwCATPuO/x4L836aqS1oXL+dAkOlf+RsH
ohjOvxSa+G9QC8fQpj/5GwdCm+hfjsol4WgARXRbB8/0/2EgEv8OmGwcvkBngJScwB7/p4K+5gMf
0bV/Wbqs88+RkVJAktj/BAgyKTb8RoHY4EksYpPUU621NVuUovWSzKIz31EVvqd4At4DYkr3Jcs3
abRAA510na5FEgibo+fqkUUt+oRz4SqQt15w5Ok0rjOFSvqtpC/Zn19Cz96PTISFKaMH4pN4tXUP
/eumjTduH67O5vrD3z//3Ph3Loiha6rlwLay3rmD5boeIqA+KCdZ0Tdh/E1NfpRKuPezJZDmJVLw
79HgsacaBuwexRTJtPBIgn5oPfWUVvZNQT2YdtI6WhLVm4nCA1JHesPkP5YoT0eXVTNgO+knr2+7
T/XggsmRA4v0qNKW4HrvlwOhQEfx9pdZygL32OrLMPXAEpwKirNry4pHSHi+u6AXMDM/IJ9Uw1Y0
RdZNkXnfojuoKJRwTmlXBBtyyE+N1/nbMbfzuwEk7sJyEACdb9NkGdCyoXPguE0xm1GfYRGhS0mF
rdr6ydTlRl1LWB/TbwLPTR1zgl5Mmj50Oo2yBVDStfIxirzypSmRmAWu41TG1usMtwPJOdJKhkFn
vTRhl3u7CZvor0ZMpD5lPdlLQPvxF1ykLtgEqdp+Rf5TbT602EIgXEDhahv1/OHC8JQJsivsYQtq
nsFKtBR4WcKeaqpO1r2x0U8aZZhtDUNWjwJv4+Pqd5Cp7veudI/a/7fcrcdjXGFgVJRAr6/vuTcJ
SeFXoFUBdE2mAmgyu5cf2cxduCUtH1nVJGWj9vJKd+o7bIGAGXHPSXKxNfIawpZ845fj0paf+whg
99giKjg98NnTQXc2x6BFqOaAPAG9k2c0n/PhIVUeq7IagYgCOAhCfSPDN9tANbuJpFK7NyzA7Qsf
4f1U2EABHZWbQHVYbMKvqCnOJmATjJOqRMUXs0ndg2zZX9s2jA6BqnaYNsvRXTOMzR7CCIo3bqAc
qj6WFjDMl6hbVjx3GlcYyTuL3rJEFHkOpUXrbLIiMxrM/eBQNhoNeHILw53g3BdzThhDtjiaTJnN
LFrHavpEkVUb6RYrGMsdj72V/5zKtDzwZDpffg610KasUQZ33sfrsedGaCjALjWOEccSNfj7TMEz
EGWTW5s6KD31zlwAyL87pKax/Q6gC1D2YfRKmeaDdKuqDwDQeF8DZ5KNhaNwOnqEL2iA9DSwJ9RM
hYP3ctlmsaWg5us4t3WrwZ0MQDaAdg5KPDNDulsHD/H17fUvNzOwi5DkPuc7pbLLMqkiy7m1oB5+
VdQnO3qqtKfrQd7dWVDgz8claCl0MOzaNjOdW1AgXfpCH7OLH66HmBmHRaVMlWVD4eNZwgTJmllF
kh74dADHdejZa0eFNe09oDq+ux5pZq1dRBImqatCeEDIUp0mGZrMsPdN0H++HmJmHRDCMLnnbVuV
RTX2wuYVlBShf+pyTB9adBHsyKu2qWfeRm5Oa9UP/pmt1dsZYXHZU8IGh6zqokJTG1N1KvKakDT5
iqH7WprWh+ujmvtw5yGEpYZiDFB4iHGncih92vjUwnNjKaV8l8IaGi8vC4CA7Bjk30IQZXSbEm9B
/8RGdb32iND/wHVeswxSQI7Fx9rWFg6+uaVn8cy0dVmxVFvUh2qgq6sxNgInT72TPXVadVL3EADV
+YPv9zuOuMRBbIdWa3RwQaJyr3e0RqnbL4lcvXtsTN+PvNIBc27DJxQubjl2y8BoCaLcm+mWHlAz
xPdtOIBZAnu7lIzNztZZtOnTnt3TEK2tMcBL6ZR4yV5tkqNSyj/BTa4yB3wuzTqaWmujsxYOvbeb
VzhoL0Yp5IDKYLZShMjJqfQf5aLeVw6IjeIIadxX1S9tMWzoe68UaPhB06yT6NaPXz3/kGCIHEjf
uvIuCX50rb4avfrO62iJZdvQjPCCgkOoGfs+qzcptHxFOnjl8Acn3fkMTTN49s0oYBY2wpP+Ke/A
yJFT8Akpc1O+TF6uL7i5Y+g8kpC/dAZCggZ4tZPfPJRy/lcx+j+98rMX+OpKapb0md5cDt5NCnoA
joO2hGpPD+rzgbVOA5971PxTS0sTjDLkFuC9yljCam++aq39yeNB2hdfpHCTGJBuHsIc/F05bLLR
2jTpMWwfzHBYAxCi24PpzBJTauYaQzL+9w8Uvjz9bH/qgHLyZ7GD8Ls2/tXQPEOcYVi6lufOSqSK
sW7m6cWbUtgYgQwZOocffIJ9Vm4aQzdXja4veYnMnVznUYQvPrQmzBCjZxsEL9Tk7zrpWz3ox0T9
Z74ff98utqqymAyVB4GYj4eU3tDFYL9FMrxaNH/UJR3+ubn5HYGayeXiCQAydFCh/VMtUYJ0qPCV
D3+Sx1jMhSprOrVyVTQ0aijJjWUw+idXefAG7ZDJBco4+cKze3YoxpSq8ygmbxKGAjU11XKQaKdp
6Uvtcz5+AyF6fWvPxjAnGpMKg0kRdaZVM5PNIDT9U5jeuaO2BhsXGsXCxfj+GcZlglTBv6MIq1jT
RkYIyOHUUwVfJbWubirT829GhPsh2ql3ppZ/gTGzrjzjq1HVsCq0sl/4FXOn2PmPEBZ5b3iaq6sM
dQQ/Cm0cROXQA6QOAOHQL6WunXVLRZrZmMAirKly4chvH+bsjMY/US6ihim8SQbAQVkPHpdysXo/
PF6fx9kdfBZISHeM3mzKFoGZUwMCX9JeDOpCXFJ4Ty58xaVAQgofTq+WSakPCa6PdZuveuD9hna0
83x7fUSzK9PSNfntrcrT8HIjc7dB9KSQckqlJy+0tuXwJIHUvR5kdjS2whNLnmpBirAmGrXQulIK
g1Oo/sI+dzVpd9nxRq/9v0vu/63dvDJ7kNsUiY2pCkAt+XI4PZJWFpojwamdUCFDvbGTPYj89HsE
RiZNDxghhavR2cjpbkK4SQvTNvM1bapqhmJpZMXUQi7D0/8JA6ufBopghvbk8/5aOkre13oMtGHP
YghLQy3lOu0NYkBW2ZMFW0fYZNt8h2HVYSiqvRT/lGx1YQZnvqsN5pezixILVQfhaGkslEVQEglO
ANsewsLYKOhwra6vktmPRxpMGEc3KGVdfjzXamqpSpPg5DbGjqexpMGUdP+ZrObb3UjN4ncU4T3Z
oHZQ91oanHyXZh0NW4cq3fWBzH0sqlCKKZv8l7vrciAZlFDYKTU2KfZdk5b46ZoLEWY2FA9Vqusm
dWJ6JcIacFo/9pA4CZDceA5ov/bZo6/eafKSzdHclHA0qJpja4rCDr4cSUAvzo+RnjqFaJAmj1L3
VC8S4mceJTRbfscQ9kxW0f0IaeyfdH9sjh5yy+sm0/M9Jf1jklufQxwZHjBUf+gm/tv1mVoan/Ad
61EupAZZplNlf3Da59D4Wju/rodQpr9DyLMvxieshtEOlL6vzOAk3VaKuTcO5rACxetOUomvCaIa
lrLXm27F0wtfjoUBzi2U8487fYCzmxE+Ls6bnRacsIgFJ7wtjM8BwAkn+nF9lLNxSJ8tB61quiRC
rq5D+Y9k3yCJ+mIiBtdu9eKTLD/+QRAaPZDFyTBsUfQ7A0QV6tOlqFnwX/aoKVq3sC3/syDCFzNT
RfK10eJCHJxua1TBowlde1UB9V0HvW6v/yScQ+7C3asqokw6eDMpQUUoOE18r4o2vlkfY1hjiCks
DGwmSaJD4GioWr4VnYTjtUexqynxXjuVCoJQyoMadmszgEYz2Qg1C+rCcxfxRTTh5FBwtAYLS7Sx
3FifE6mEd/wAn4sGk1/dNpNGFJxTVIEca+shdgW8beHLzp4rdNFklAU0VRNLU2mfR65icUb2HvUC
lebJuhk6e4Wek74pFcddxYUGsmCIun3m5tXCYp09Ws7CT8fC2c4Dm6nUyvS5JWeAMW6tXOlpsQz7
ls+Ih4suA4aYNrmuipovQCRtSW7K6YCG8y3dF23AKr0Lky8B15tTfraelOyGrGhDP23hUTPt6Xex
FVlTHPqIiK8KO6WRTYpifhOcnoesgjSZwUn111l0a/XaTrP+4J2GVOzvcNMRdPZBszD0khhWw0nu
Y2AoD3H5OobP13fj3KSdxxASVQ8PLEvtiZG3xyx7CZqHwVj4anPb8DyEcFLaku8XBRpZp3yjq3ep
ui2kgz28VsrC8p/NE3XFYnYcNr0qisC4roJS8MD6r/xmTUqMvj3kO3kTNtLPxs9PIKxAGrc3dRQt
GL7Oh1ZZlypEUjIgYaryLsa7d7rSk9zTwKMnwcrpmn6DqqANmTtuV55blHvqe8pJK6tuDz7eW/jO
s/cu7xo6gTZNQbwGL9dLKMVBISsy41cfMnPIdlFToEKp/UyC8k5jAjQJHhllQy2Xt7G0b7ubIJUX
WkyzC+rsRwg1PRnZMS/Q++BUwFhFgkyuHhabZbP7UNdNy7aml49YqLYN1PPiOiOBKhUQoy6EPsP0
oLLGo3ET5XBwy2G4lY1c/3F9t8wuZZ2sUKfyT8YuZDZmpydZGxO4zmP5qLT6PlSUcW1DJttYnmFv
8AEfbq7HnJ9Wg4a7jASnJovmrU0OXTbGuPgEp+euKZ6i9qBq26yud4q0cahHNvazG+nbQIm3VJW2
7dfrP2AuudcNbNRoepHei7bDXW0jn9pOr5TQvbNqHaWRJfvP2UVzFkJYNHYYmCZO1Zx02fOYF+tR
vtPAD18fx+yq+R1ELHuVvi+rlk8QKcm/kJ2G0cfeaqAMBg9t8COOF9bKXILI4rTR0pzer6qQfYyu
CwXAyRlTchyhxcTxkWqzv+T4NbskTZIpMMc04UVQUKuMduGaLMneHlbAuNaW8W2CKyvB8r6bHZKl
Arig80XdUL08YBSkJgZ0q/h0vb0OAnVdZ79yddga3dJRNrsgLJ7EKhPGkS5sNKeL8zqvOMqzGEtk
96c/7NRmZxu3Y+yukXfPYS7fBrDjdXOSX0ChqN11w8/rC2bpR0x/fnb/prXFZaKw8cLwxS/RTAmO
Y/D9eozZRUmVaHqeA8ATDXCTCfEJhCM4OaRnhn3o4ZT4xQfP31k5TnQL0eZH9DuacE15LpSFouSd
bkCNK8tNArMm9x+uD2n2vDgbkphSQKGJgpi5q1W0edxvXv5HO/ksgnDRWRrwpqzio6UNQjaPyBkh
ZDTu4rZfO88T6/P6gN4m4V3edxZPOJ6a3grL3m2pscEtUns4NAXQ4vssuJlaQU1wzLHcWhnyY2gk
ewNytp/V8EsgiC5Bfha+rXioRKYCrDlh5H4crkPrwUXB4vpgZ5eITYNe1wFYUZe6XPQjhGDfQjz7
JAXNr6qxxpvRNL6kvZYt5Eyzh8lZIGF3FR0UNuTtOLiiFyWJ4GqTUuPT4MJCvj6kpUjCqlfcUgcj
R6R0NA6Fmh1p3QBz2KTZy/VAs7NzNiRh5dtp2uRa3XFgjF63CszXKCiX1v7S/Ahrf9CTLisbYozW
E6Jh27T6jhb39vpAloIICx6MsKX5MsvMZlIi9xeIg8Ukbn5WDIfKLnkFgnaXC03Guw+jChZaoiDk
kY4IPf0a5P5UBwsLbX4wvwMJ0695qe/oHl/MKszbRHu14U1Lpb2wyGbvYZvcG+isbmDDcjmcvO4s
eCEk39AqLVBcmoXPB6oTISprZRwotyjdhgsH0/zIfscU9mqGlnsrG8Rs2hdZGbasuLzPF4LM3lCg
HIE4m6QY4oGQyxDoVWXkVZH9imJtZbYHPXht5XVp7nq4J/985RkqFz7QdxPpRGFVwOBuQqd3qPX7
qbwvMknf5G7Y7asoixdCvTVhxGOdBiK6sZTvVAD6l1NWNVHZ6GAigSSNhwphBZtLK4oRbcn2Wb6H
MDY9Iruo2kbtsLHGB8NqPtaNfqzkeh1JyJyP9bC/Pv65XWGgVQLQTAVKLto9qXaLinnEb4LRviGV
U9JfKa6lfbO9HmfuqDLAeBug1ic8o7ApunDA6sWOw1PsPQ7eL5pg1//+uVVz/vcLR2Hou1SeMCg4
4XNgowqjKdEq8j7nQ7MuuSDTaHM93uwLHGw38EwFOwxZBHf4kaEXSH0xIKcrdmUR6bsxMqFqI6lw
8CDRrqrY8daFGTmr3OuTL4MDRvf6j5jbjxO+DWgYZUdTdMnVrAhytMmgFe9Z9eQ1rTDJfL4eY27i
TNtQ0BU1NI6Z6c/PktIoHZt6xE/pBIP2qeK1jxBfseRKNXeYcSSbGtQkSwZbfBmkCIphyIY0PBVo
Mqwb2YfKDxpo0+b5jwoXh3WMmv4fnDO0ZE2b1AM2jNhwoy5cDgiwhwg13XnVU2vEaKp9VdxknSR3
g5MtnNfTFSZufmtCbqu8ZnTZEZ5nQezQo/Cb8IQI9zPcTLX5GqqHPkXgxv2g5Bg9LKEVZiOauqqi
FqaQXQlHW6bJQSzFcH9hJpLzZDaib+aAup/uUTK1Vl7RfykMe3d9vSjvd6IuazAfYBzQy6SpdTmX
lZEnOdJgNCp+WDs93hTJLdYHzXf3lQoNPDCnPyGdgVANTIQ2Oo5mtfaBt3iL5fj3K5cfwpsOaVgg
TmCpL39IB5gwzr3CPznDqZE3mP8sjFR9N6UEgB5j2gx2gjhfBhh8udBgQAAC6nhy1Ai2HqTS/WAO
BUjqp65/HdJ83ZXFWpPcv4bGXFhRsx+azqSiOLQPkee6DF/kljn4Y+WjvCqvJq5zR0e+xagEUrD+
lb7iQrz3mxQKGHkE57dCOVo0kItRNSnTJvFPhYV9SfsNIxtEVH7E5s5PwoVraS6WAeXImrrhXM3C
bolzKfFxJKIRhWWZmnwcP0nWCBR6lej/uH6o03YFGQosDQCUCIFyMNXxo4wEQNJ/RSFJVHxUomBh
qbzfijodcWBJqqpy1IjnW6LUUjAmlILqgPZI8lT04dp5GcwXKX1VPzvdwot4ZmUQzqB0xq0+9ZUv
V0aZqL0xCQKcMuiyriRtNPez7u7U6MbOHBKqn/98I1zEmzbK2R2B2pUTpBXPfMWMd7mLsEFu3MS+
tbeV9hnFkZXX/xrrb9JNHNSrpYrGTL1y+ri/Rytsw9K3+84eKJtIvnSwbHQgRxeRsfxYBccwcu+c
xthWuX1wu3qnos+et8aaN8DC7phJCPgZU4MIrpKMY/20pM8+AgQdHFSmyorp9Ddqra51+Nnh8xAH
CHxUa037OjQoP2pLd+f7JIBNCdWdyvTUFhbpX26CxiDWXRxzZrSa5Gxo4dDnXlrCM0UJYPSAHSdC
AvVFcQ1Trg2MAXmM0zj8lPGS2uT+sI50H217ZYXeypNxY+7H9oDAHNIV11fYzHHAMUvx3QLDzYIW
jvLpgCgGL6BqZf1AzmgVh5/K8tUJP4Thj+uR5qbxItS0lc+m0bYazHs6QhXdSzi8ZrgeJBlShY/Q
43Xz6NoItn1eiDntj8vcgHXze3hilQXnEiWnmcJ+jVCE+Ms3DkF2G7r7/ntdPvoGukU6dDMqaPuF
wNMxKgamhUTVhaInj2zhu+KtxOfu2Tp+fNLbV7l4iV4RZFl7UbPGrEa3vV0iLT323z85QCdC/WUq
YUjyGLj8wm6mlM3Q8z7uy+1U2HVtB0LuuFbThWNwpkV+GUnIXW0EyrAPohCTjIhahJ+k6nNaqlue
XJoDZ3adSUjnyrd+7n9Q1WTvO4/u0C8wB+e2J+9YCvOmzT59W29n66mv3DGUp9G2kqSsS6nLMeIE
IGJqCNEvTOd8LF0GPc1xCN3m8suiqDyiMDcEUGmzta7Vhzi/R6TCsA5II2BbZT8rOuxay91YerKd
uoRqHCE1jaKh6j5d/zEzVx6Z7u/fInx7U21DTJ/oyyEZtMrRIXedl8gqV6ZpIXmDTM4kSrp0Fyx9
gOnPzz62Ay1res5zBivRk4N2Z4cApd29/sHQHFrlOl6itFuEz1zlpgGJxGG7jsqhtPda42xqTOZt
HUEdezPqqM038uF60JlslqcR7R2YX6SaYscXhevGlH2F2ksMTaLNdWmdaFqzcIvN7c3zKMIlpmaS
ZxcdxRcMr/ZIIaG2/KB1FB6WcACzgRQObpjJdM8nq4rzmUp6o23cRmJ5UEhDGLHPEeexfulswJ1S
efZCljf79ag66NNbwKTecxmuHifbgEyHRYW0SjU+DFmzuT4/swOaSIGkxwaMD2HpRU0FklLiDE8K
B6vAO5xgtpJ3XKwuzl5QUzfsvwIJX64Z0Djvp0CKj4NZ4m8LFKtwwrqhS7BRqtZENqzfod39g7LD
1/9skMLy6DXDKxGEYX+NqDLuivhDniGk7g0Ly3B2unhXUZKiD/zOJNzO4Qq6yB2eyKfQ3XxAZ397
fSQzKTLsDZiI0+PJ5FFzuSC0uOxiqCIwH9R0Q5PUJVM2lS9xHexy2s1Wv3DVTtMv3rSwRVC2AUNP
OGF5YIoc8Y9hDoSIRJlAYg/1P++kwP0/CyEsjEHS2hAaZ3Aa6sdJ16vy4pU6LFHRZ9f5WRRhCWAW
LqtSBhMAWyWGYFkP0DnG/OX69Ex/y7XPJSQmOckuigOMBREdRKiKbYHmHk4SYbPGuup6rKURCUsh
cVIawsDKT01e3dloSWb+a198VsPy8Q8CoaNClRXM0JsHz/mZ10RSq9Qyuwdx1I1ePCuDdlfJiDSV
C4nA7GI7CyRcUMC48F6dnpuVkpObK9ML0DG+uWlhLNxKs/MEPxUYlDMxRaeNfHbh4suiOGnEPKEL
sB60Y0SX8FMd0lbTM//X9c83u2XPYglbSAE42o8huBBLr8b7LnXlfTLY97WlvJaVFezTZPhuYmix
sHNnlweqNzbnEbVWsXKtVGqi+3gBniy5znABhiuSpe7HVEekD4PB/k+OPodyhGXC/ddFzF+FNZhe
GISLLWqtRoaGdQuFb2HNz60QKtc2b1Xkgfgfl/M2lm5uIdL1N9SPPVxrD8un+FIQYWNhmJK09oSy
iZRjjWNM5tyZCPRdXxVzV8VEnKDSRwmHxOhyJG5egM13qHVUloagdlvgvCaF2cIDdKZ3g+3wWRhh
8YVeo9cDZr0nxXGyQxoWGli7+FtchskuRtURVLEybLxybLa9g8QX0uryBic3H8Nk09y2k5ByF5va
QfEDbHv80TsiHbNIXZnyGPHcPP+Z02I+24+9hzThGwioVNcZNqrYvm+RLqM0aBxs/YjKpeZEa157
9WKNa362AW1p+mQjJiJLlAJxSyego1VtIVrbwy59uj7Tc2cNlbp/BxDGphkI2QQjVSYSnlsghva2
xJDAMtqE8o5/r4/Bws6fTbWm/NRWOLSnSu/l1+wGWnbeQDZs5LmzzRspw8MBAwYp7aJtpGKCWjRe
ioQkj7q8zvKvJU4pf3CWTyogZHz626lw+RvisDMb31W5nZRvcCcdtDb96Pv1Lzt3slKth54JyNiy
RVu2FOetTnUjmoDWRlaPhVZtJF7+KU4D+NwutMffqo/v1uhZNOGrKg5GVqnG2ROoqEG7a3kYyJSH
B5pA27bOd1L5LdGQPE+ara1WN9eHOntcGGi5UI1F28AWjgu0yXMfHwveHe2+tNFp/ZPj6OzvFwbn
tgN7Q+Lv791ko+CPOwZLyfF0bL77fmchhH2AtxO+rB03hI7LZaQGO1W5rYbmEMqfMu3ZwPh7KXmd
3XlnEac/PztVaqMLJW1kUKH+I+6xcXBwfELxaVMNGJ4ru+tTNH2ia+MT7qZEllS7Q0D/FAJeHgsE
Y7k0Gq/8g8IMd7qOJjpVGbbW5aBcxW7l8I29EL0U4fcwxHttqSg8++EoCps6GDgaYmIbA8X1phw4
skZ/QwvuU2rjlfcJic/rX2x2S/FSAhA+lYFJHC7H0gCjiH2ZQheGDbc15gph8mk0AezW5gov85Wt
dcgp4DVoB5iAJbiXXf8Bc1NGIY/urcbBjwvlZXzFxK4w63jNG+qvGKQTTZSG0NeDzJxS/O1MFVkL
fTXxNNa0JMBRkCBlS0tNq1Z5s8etfkPRYjP5M3Xpwlkxs9EIyFsNNAo3gJgkARsZLBcR6hMQuHXo
hvc62t2hiozg4DwbRnBs5GNtLbVtp+0rLH+QrrDyAdSrSNUJJ1QpmWXRIJd9KjEKoFwmfaqC6K6W
CneTylb8z2eOwxBIO4BQdEsMoTCS6VEf6330hsuIaVHmyl1nP1yfuJldcBFDvVwdRphCAnDD8FTT
oBx094g3GDZTd13zXAb25nqw2VUy9SlQS6MZInYp3Y5UUfPa8KSPb318/PYKQ/d3qivjPS53L1Lh
ZbzvzdfrcWe2AHja33GFaat1Ox5tKQ9PUr3WvTvZfqmWBEXmQjAsk6OEwsW7l0jGG0t20Jk9OZ19
57n1LRXztl+AQk+/U1x+CIRCOKCpAmNOGAceAg0OFQSxVFA6rxk2XNc/1Nz6hlwA4dWZ8OPiudsr
lQFB0gpPU5aIREOww1V6lbqP18PMLbrzMMItWWmpy8MN9EOAE2UW71T7Rj0EZbLRwy/XI82tuPNI
wu1I2a1AK5oBWcNOassUFxX5S28UNPuUVWpvY+2fUxp11Nt+f8LpF53dx6lOF0GW9fCkOS+GdWfi
1FP4K4g2/9nApvPxLIxjDXVFthiePOVG71BOkrLTVOyJniNc2+O8XDhvZ9f372GJrZKw1TCGdTXW
90iX1nKrNXLKB7lJfl0f19x1yfejkQhxiXKcCMQbI8OJcLACGYMGemElX/FJuZG78q8wq38U7a6V
X8tX3NKQis3kJWGX2eUCsgEMKnJogA4uv2rptqVbaRJINRuQX5Wj9K6k0PAx1csxbixGNJx+XB/w
UkjtMiRCW+7YJYTsFOU+bshFUsQZsTdaVdWNHudb38v+4Myf8Bv/NUrhGEGvM81bNYpOkRmuc9/0
dmWCTXzWYTJe+vEhwVdpIeTs8iGbmx7qaNmIfcV8RDC2nEDEarxtaLOHlCcrc6GRMBsEDvZEjkJY
TtRG66Uqh6hCG0ZvXsBs+s3TYttydrZ4dk78JwSTTGF3xzgsIIrLiy/o1HU0QC6Tv7sYJUjAGtWD
6i6cx/O74SyesM0xgvXTtCBeHoQPXtGtxvxoj3dKgAZ7hf8IdjXaTRR/zZfe17Pf8ndgkVbnSIWM
kINGwVq5SXU4iqa9pfn/4frin48CtHC6Mtlvwue068Stgt4Ee0M93MqOZVwiPbW/HmTu1kSqUZ6Y
SlydInEe+T4rqBOChIZyisr4ttXdl+sh5sYxAeootiJ7goL25SY2Vb+j6kKICIz8kL7ozhOqfH8Q
AwElOAX84nfN6tRIssbASpkuxVGC6ZcM5Sqk+n49ylwGAN7431GUy5HYXotWjelxzpcP6eQBXaMs
lxwNyVi4UN6ogmIycx5JOGvNPnZRG6+5KH2vvJFiA8cGgGSHuvH7bRnk5cbTautBllBULDCT/BCq
8UPVdV+tDkN6yRv7faZ4wSrXbQxLh6DAsgQd/N7HOCAu7c+26UGzz2DWV5rn3BRhAL8vwNDJ6uvm
VAPdR7qTh1DrVUsqK7PLgfx2gsnT7xcxI26uIUVD/fk0hpibxphXKHeBtXRZvaGH3n1B6LW8X6E4
g/27nCvNHXmPecCcjXgH3PnoaMPa1rFzTCsTl9jwSY0/qvqEegblVT74ZvishMW6NT9o6fcm9Ddj
l91U3V/oIif2A6D6naw+eZK6NtJtHf8loXO2YlHvrq+wuXKtNiWxiBTTKienuPzZSYjChOyTjZt4
NXTJQ9CC7h2zG8MPN/IwnobQv6sTMOJp4Tur1kdGOWv2RYWhNNaMKn4dQ6Bu3WKQF07b2Wk7+2HC
Lo40M8wrA8i22fTrHkP14Fjp7uH68JeCTH9+nrj1oaPFGpjtKsbs+bnoX1N7oXoye+DBTAatPckV
iYTJohgK1ktJbtg/hpgayfLCcTd7SJwFEMbgV3i7SQEBuniD9CnLS8VnzXu+/qXmXgnqWZTpV5x9
qSxss7QKeWz39k3aHrv+iKZD/FdYLyzIuTv9PI7wRsD2zGExcRCpxl8WviygrxEELSWHvsFPVuD1
Uc0VrsEDIwwA7IgNIM5OM9rYHhSsMlIhTR3XHdbxQZ8AeHqsqk1YKrc88ltp6cEwHQbvDouzsMKc
ZS62t2NHwaT0tzYyljoJLZazPUbw1qrSnLXZK6tGKZaw9bOzeBZXmMWgC+w4mooYmnsvg3xiYAqE
OMPZlmTU17/tbCwY1hOJZ5J/FC6voYJpMhjMZGsd4zpy8ZmHlR/jwOViP6ouyf9On+zdJz0LJ9xg
oWUErV6yQB3vhb4SQgNPWbJw689mgBAhkDYE24nXg3DIO2WiG9ijslzc3lwruX8c7bUyvrgwrhNU
XLx6j53MM6K5aRk+/cn3/Hds8R5LxyJp+47YXfzBHapDrVdrkECr3H51gj+pdp0NVBUmz2+lMsst
OB8SryCeJXG2x30tekijMfkDXC4eHWgpTYwnOq3CFaQrflZmHYWo29wo1mqO4rDcL/RSZhfjWQzh
Nhkb1AWTTuGgx/W8ru31kLyYZbjpkKWn3Xd9pmaX4lmw6c/Pzkq2w5AhpB2eEiv/jDHV1jWsn7Jj
bq6HmT+8YD+jqYLKAP5ql3HMpvBqv4SSlmvlajDi+9w1bvPk2GbZjRSNf+XpMXfWyfeFsNPcv9tp
9iT4NkmIAme4DNs3cmolI2ELt9pkoYWp4RMaW3X7qccESmuzlUYLcD8WS5i72avU5mnCJYCw4dvu
PPuuEglMOOKygatCYq2toO9vcCSt9tfHtxRFGB52121VqlMU9GrXkpVjZRhxfF2PMrtGQIJMMql0
LcVOIqjPJu5LLh4Lzdpm60xi0+NCL36a/3cTdRbj/5H2XT2S60izv4iAvHmVVK7tqKd73Isw5owM
ZUgZyvz6G+y9u6eKJZQw82EPsA8DdBapZDKZGRmh+KHFMd1QQaL5wSwyQ9bm7XCBblU4zlk4YSbp
/7gkxR171Nkcp8OSzOTOG7/rEaVbI6/rKwKRFjrNqO468pifeQAdJjszZ5jQIGdi/rZBVNa/FnX1
Fy4gC/HA06Gn7XpK9Jsdy83HEXdJ2S+AKpzmzNr9+ec/t6A4mZEWJjWMDq8F92fTAfGQPHO+md2s
uTIQo0BRASMD7mXluiL5BEnKEdd9291hEnlKI6+gEVq7kYXX2BxO5aNeHQnkQev0paqfaojd3l7n
WtzFiBuaQ6AhBVGO/IVnH2ymi4DKCz6YBQcHgz34xwZrNzh2VOdOtNj07ba9tWN1bk91+dKHGHQF
e6SCJl29hOYAJWxIVN42szZKg9E908KUMjiH0PO6XBdPy7ysJjwcBsGgCPfoj3PA+B2KamACFCBS
hL54hfebWUdkAj3567ClPbC+0n9/geKjeaExUc/4BV79aWjt/VL5oVdscfKuetDZOhU/bWhOJwgL
4xVmQ2E48LSNe3lrFcrdb7IFKtu13Mf2CdP/uCNHUm/44PoagEkDbYaNIofig8IQxKYQgQZhrPkj
Sx0vzJi+RLc9Yn0h/xpRHK8AK0OdyMFcFIRybtx59s8+qTfcbsuIEmGp3dXmuMgcN2fHJPUiNunH
TcT5qpV3lBjoGcGHIJ9oZ2fWE7xoPA25X+NwsH4MoNCD8PoULIRU+9u7thoeMFQvhTsAX/eUY8T0
hs1pAVOZ7uzcL2SGZmhztMd0Z/3V3gFwBWeW8nwqpS8Ea22UtRbZo9bCOv0mYeddtVH0XrufJKrr
v0aUQ2lavY3LC5mfb+ROoC8j1ObG2d2bVlWDG8zcQuSu7p8tZQpRvpETApefKne9FnJgGlzbIToK
kH0BjfM82xOdtlHtW2iZ5JBvvf3R1gaXTUxK/8+qcq1YWcWWvkX7aenaO6NbQkfXDrMOaqum3i3C
P7mziIzvlvD3U+7/wnTIk2unD07xYaHFnUliiVaSjDK3f9eq32IGFv0G4E91tX4NKAA3Ft9D2o3q
GxRlWysNPXRM/29WlMXbZdfNNvdxo2l466FT6r8581aVfNWPgDN416bEGKxiZExrrUKmSx8aw4vA
/phooF7zITQvNhx2fc/+awiiZZcOlDSYTIJ4bPFeK6fCutPcPoDI4N9Ex/+tB7CUSzN4RGpFJ7Ae
5k+RkfpHx6JRuUkxLN1dTXglPOM/24Zh80szVlcQCXwBO0Ji7NGQ/YCxeb/Iw6F/lAODmPn4i+sL
tJLgewBbAUZZleurSmihEYrznmlP04teYU1/4W7nFpTLi41jxhcNYSsbP2bLP7N4HPKt2vWaE2B6
RArmYRwH7d7LbTMaBmlcivNs18Uxa6wj5qwLO9vwgbWPA2wm5o+RuEtyh0srhLhdOtCCPuTdHICH
ekeBAEA3Qyd1SPgSFMXGx1kLjrZUsZSzuFByl8s+u8dMTPuaS9JTzP8MeVAPc/IrXXI39LjwQuZD
WsBI9L+JyMB1QfFEjuOAq/zSaDKVvgcpe/pgWV9YvcdleiCf7CzMW3a4HYhW9/PMkuIZ9li3U522
9CER417OoGbJvvUE6CsQ83w+pkfN3PLGdZt4fmESDQP6KgmO4KPRmMtIHwYOzDQas82B9WZ5WnwK
TSo6aTs83nc5LZyNKvpqrQO0Nf+zrETEuUkmVoNe9GFuZ4z4QsmbD/PjMOiQFgyBDssgwz1EbfED
yO6N+27teCA5kTVMEENhAPnyk9YlRmONxqZQOaCfp3qeT9ZMv+Szk24E49VFYu7OB9EKJImBhby0
NPPMa8ocmao5sl2TIOXOQkGbvf2jM517wT5Vox913q/bjrR2Ts6sqhQSxpx4orKQujb6Y9bf14wA
afxxSu8A1NzYyrV77dyUcg9UowEyTNlFqAAZ6QBp4+1jB4n1Tb2ed7FT9So4t6RcBQRr0qhEZ7VN
UOfljucAGE3VPwC40QQVKlfsIU4fWDP6kMn4ZagOxXTXjN+XRjyNW0dVHsWrHwMcDWgPwK8C2MPl
dx3ctIJWOEq3Tssi6FtNFdvf/oZrPgqlkf9ZUDY2R2sMZDKwAM7RaKDuDhu7+TBY90/MAaJNiFzz
aohJS1zklPmEHDqzDyUm0hsNw0TIOZMkGhcRNOZkBP0w3JNya2R71UnPTCuH0Gv1vEkWvBTacq8j
fqdT4FctyOP7cHQ2qXnkB7n+YP8uVLmrPLeykcojr878N+BXQyfN931HoV1oaIfOOowTCC197bkv
yMZ9v+oqGLZE59SEeusVQDgpXCO1JbQr/e4lv9P07bajrJ7As7+vhBiWQ5WGtkDEQf+Gte2zWx/s
rNmBHXpjIeuGpJQl0J7ovCsXYTFTfypnVNwto9lN5QLBOv2w1HsCPP7tJa26BjIwMEZJtjgV72Fb
BTJLib7rKy2UjVyob+/yzttx047arRGQ1ZN2Zk1xxMzsKBqU2EDiPyYekB/g0ne+3V6R4gToRGKE
BpyzYMEB6A4grct4oY++nePJnWL6uu+OeGX9pktqbaRHK0bQNEB5GGBcALfVSW+PF2QkvpfFz7vj
H//8i7+sxF6N+PrUJvjLJNDDjZq2Gtjl3lz8ccWv3H5oKlzUWTznn1HtOdnWM/lCp7DuxtCHm5nW
yaavLHuq0zk02sfU0O7Rq2s9fyPkKg7+/kPAmYVygo7LGnf25UfS9Krriqwr4t5C1pyXUAhqexYy
060Dmpt/dnNKayiR4D9wyoCAyVSWTRKdlLVlFDEXC+iIjUDPRASZ76Xc3f54K8tCAUOSrMgHAaYI
Lpc185lhFCMpYs8j98syHv1q+VF4NHQ3EysVfCIX9U6lqGGuHEFC1Tq0q9LyUGAs4rzIPkzsa7Uc
NPFxKA9i+mF3UaU5YOl8NjKIQi6AmC79QSN50Mqxwn8cUn64vXK1qPufn4PajS+1Y+Tk8eXS62rQ
504D3HLGRNQhh9yvGfi+HFkbM7wj/fplmlz9yfBTOyz0BvmETbPTKOzxHluZhandbXUi1n4TRioA
ykOpGaPQV6IsPsiD9MmiMebuXxvbf6besJs1EJK8Nq0Zms2hRq97dEPhadBSyZag3FJ4Uq99uS+A
TUHXG5PYGH9QxzuglldmfQnRlMa5ty3vqaAxp4fMOjXuqTPghqQ8OiDdvP05lEArrYIAANgkZEyg
3FT102jZph4T+BoOENW51wYu+w2xiA13X4mCGMfB/AhIG0F1q65NZKnW2jwv41z3ppDXaA83wtsS
Y1vzdNfE8wE1PuR/VwqnrHCtBMwaZQysfWhk+9ZOAjPrT7V9MFHwBjIulIolDHqBOvjxWu9elL9M
T4vagQQWeUSlYWPhql7L+/5iOsgHRQF6XEB4X3q7k9nMTnrA+Mqs/Ogn3kk07U973Nu1/5MzEUI2
JyDzcTb/aeuop/NG+FzbeDROYBuzhXhbKYeNkBHaDE1WxfWEwr8+zfPeTvUt8N9KNANpJQ6z5SI5
uCKTLAqrHvWqr+IKuDaT56d5eUU76iOp/mo9YP9EZxo0UZhCvdxOQfJKZJaD7aybfUdOfbolZ7l2
IDDmDiERoMWxFuVazVFONo08r+K2AYVpNzo/E0BRdgnBsNzto7d24tGXllV5pG4Q81BM0XLhzcBZ
Hc8HDW/Q0dnT+Tg5cZK/DMYHMr/yLRXylcXJGXsUstGwhJCBsn2gM8MUEseHogLQoHwQJPCJeQIG
8vbSZH57ltlLrwevDeC/4GlFlq3GeOY36dxYRR1b5mt/MrsQM6ghFBKHB7BYtMYWKbiSm16ZU95l
SVu4SznXdayBoGDvzqaIBtb/AwVSCokiv70zvZT8eaqAJWJQDSRasrOi2MSQkJ7oC2wW+j/LUO5t
UFnZS5zXW7o+SjXofXEoiOBcIVkA3kXJgFiSVMQquzpOIcFQ+HsQXU8Qmgzrvgo0c2tE9L1ep346
AzA93XHB2YXO/OUJS2qvsLKxauKiXNIHM7cArOmp+GB09RRpi9cdxlSboj419F3LDGvPWwMENcSZ
IwxuT3tLaAKIKQMNW2J2e3vRwJnNLV+iS50Tn1C9SjQ/i4zRsUE8AGoEDTIMRz8Z67BNWRXUTj/s
W8Srfe5P846xmZ7aAuWajuc2sLG58VbqkHBMsCmYRRgRxNOsfqEcPOptNWHMaXA+jYT3EXC92R3Q
7+zOwDjqc7e0Q8DdYTjcdva1DwQuJ3wc1AllXelyx8BVZlT4xyYGOX11MDGiuUfOP4W2Cyj0VJX6
XrRu++ZDxGbj8laRcu++8c4qiwQZ+ZSaHWeLb4JFXmviwWeBBaJL3Th4y2nM48k+UCCvOOSzWcP2
ohpOt1e9EvNxo4DoEkArzM2phNOMeFBe6YsmHj3vY+N/EjmLXRmTN87ZWig5t6NcoIY9oCqYZE2c
8L1J3+pnzSKBm3zxqjqYxI/e/bN37n+29Gxdiv/3nFupjj5m3ObfPPEyAm7v39GyCRi85/YWrkVj
C0kf3p84cRiVvnScxqVp3nt+HWPaxToJLzei1POe5rHs/7ltaXUTQWvmYxrbBzxfCVaJqJqyBoVt
bImHZrJDD2AYR2LOh5+gmvjclM+dv/GEfC/YqoHExuQTCOZljqnmfMQXSDwFQYDMIp2doGoPzfDv
ufU6GkNgl8UurY6eTfdeE4K/KRqRcBeBfcRjOqDkLh1CZNlGHvU+GLHLO0dMwWA3oea93t4alUj0
/YNDvxfpP74FiIuVvekzKM4XPgIei9Iu0ELDCZo2RKIN5epT96UDv84QZFDyCoaPt02vfZVzy8r9
7wIXnSc2beIaUEm2OPuO0Wjp6IF4I3hr+U7j2SfQAG2cqLXb0sZsPlzOxGy8OjPm8UrPICHTxB5o
6DtRhVn9O/d/OuVr4b/cXuFaaDwzpaafA2vqtjWwt3Zrtrga8tDSy/HRcyDTAPHyFnQppbjzy2qL
hmdjjWrZZfIxcEu6BjF5qj8uzgDWqQfGWTTlX0r66/YiVz8jaoh4QQEChv7k5TGmZj0sjmibOEsw
msOfmyVe6LPmFTvDz5/G8lFrN87WOwJaPVsY1gTnI8QSMBetRA4JKGHOQFm8QPAy4D0/YlaqCnST
W2GZTfO9L+w08OgCwehpmY59ljV77tczmHdQHcT42a9lRCen41Z/BCtyeawTBl01XPGJnlXR7Q1a
uyoAj4PaqYV+C+ZcLzdI+Bja8ybcUsnki7Aqq+qE6XQnSkHviOGllm88etbiqnxuQYEAvC62mpoJ
b2HlApWzeNqfpnADdrz2okM4+/evK6d2KcvJzNEHiE2v2+vjR1p9Le1TkjzbxXNhHIbmu/DSCLqH
nhvf3kdDflb1s7uyWoTkHQn2VYcDvKUzDhGL+4XtEuhu+uxjjzkGK0cZ1hg+DvQXMyNnupvaF14O
gf9hKe8BWQ7xVEa2P95n2oHQY1+Od6Isw4TdQZO4Ilty2FenHgwjoPFC4xLjr9eMuuijO01WEBY7
7nyvY9RsSh49AVC4duRN8QpGgS3w2fpHQV0aZVa8Cq90QzJr6tApmLAzIhWHrJ3w6C91PSwMoBOL
1ijvMtx7wWRM/Njb9vxkFHN1yCVV6oDJ/C0fkXfG1YdCMNCBYcVb6L28etYUtwaug16Psdhi6Y7r
x45D/vlUu3c1CZcX050jUPBvSTK/zyZcWUUfHgoLKF2CUkg5Z/Y494tXs1jLdYz+g/dav0t/lRnD
LL79T8swccMn7xut97SeAuKlj+M4hiNbcPuTL+mSQcQ5PTLyuzNB3b2J6VmLk2AvAecpXruQt1F+
HsNApaNNA4tHNn5DpuqHpEvQZvaq/mSw0Q9M6pXHRBBrR4am2wgKKp7q/Z7Hl4CUPcZWJY3K5e70
HkRxvZqzWKcL+MH5VKHmWHjp8NXHe+dh5E6Shma7AEuK83QUglvofgmzO/VFYbBgdlN2r1ld+pnV
w0gCOJQAH6TFxtC2qb0jlUm/3j7wq/k9aHpwlpBHoVElI+uZHzmFlnJmafAjAzyQ9nRyeBIUNdJe
gPeqj2hXZ0m4tFY4LvNGlrBWnUDNCEASZIAYqlTnvvUy7Ro6GdivL/S+DDz8D0TCSIP+ao3/2lGu
zx6TUm7hw45T/XaTx8yDpCF5KdnXBYRYmG8CXDXQve7J38r0r68JnBILM1BAYWI0RkVl8bLjGLHA
ccm9sBwToIl/VZvT7FtGlOzSA1IF9WvcFkacLk0gXrvkMYUotUCPuiiOVflmfnXtB4p8syzqqEES
SjayhetbA69DzGkDHyinnNUPyW2egCxwxHVolXuzEq9C29SSknXEy9CDl6CNhARsf0AGqjKcIBDS
BAYteKxj6oFaPCgbK9B155RXD1nKMOAxh1z71CQba7vO8y7tyn8/OyBaBq0T3YRdx7lf2rtJP1j+
AcMyZrHhpmvfEVVBkGaBJB5UNErwqhrTI3Va87izfbydsiEJoTPBw6pPt3TMV06e1I+AFQQribFU
FtVOZEhAnMhjAI8e8t56ZH0XgBMWE+C4rjg7soLcG0lzQrPkz7szsI2bCxkO3qRXRNgc3X8+5TOP
/dTpo4kh0XC1zAnGqgj8yQonPjdR50CZpOi6cgcKyjb05rE7NV3LTmAd3KpxXCUTuMsAlgNDP7IJ
CAcpm5Eg2tnzqIH3uzY+Eqd4cUSN/cdAhz2DpqE+utNW5JPfUnVmWdGDUSnCpmbXtiGSsodUfSy6
YudmVeg77DSPMcroBp+jEak1GjEhNfqonlmAPfsLZ4O6hCzTyl67paT35tBXObpPcDZnQGZZOkFW
OsgcZjzWNqLvdW7uw8a/ppRbseirZqH6iLU2y7dpwpxe+jsdy98p0+8Wt4Va2fiQO36oWXMw0eq+
E1aYZi7yF4CR7SPgYhuPhbWDJonG0AtD5wW39uWJHij3OXVLHkPINNBKLUAnVrCthHFt2eC7kdVb
D9S2KhiTQqN1GlDriZ1EHDpmBJ3m/8MsdtR5t9vY4pXYiBod0NJyly3LUC44i4MndBpALuElZMc1
FmrCi0tAQaYK1blFkNemIV1Yc/roZBtZz0rsBwmfD7iG1BICsu9yN9F1aNzFr9vYT14b5+fsbmQo
K/uIGg8kLAGMd3GFyn8/i7/M0OoJHBRtrJURAV+hvzwa5SM04G/v4YpTXJhRgkCGuSZm6zDTfjEj
68Pw+hd/HtBDIBlQikO7/HIVbTebA4g02rg0x1ArdzMVyEH+3LHRXpV8gWBmQZlAKWR2mpuXjE9t
vFhtyCE3UaAFPxrH20tZ+eAXVhRnAwGsp88DrLSRFWyEpdWP/e8K1K6OlgtQiAz4CkUl9m4JAKP5
mxvfvexvnOrMjpozpVrOyxF2lv7kJSmuvTbwiwOjW3F2pe+PKwVNf8kvg1ivlu5JPRRj0Rg4miXQ
DxkqzAL9gyrIyd7C83l+7oyghIIjRHDehPAOt7/V+n7+a11xuzKv6chLWJ/BSWBiulhzZry7SJQu
W21++dmVKw0cAbjXNTCrIw4ppurJypMGuk9wPkfbmxxyGsQQ09EC3KQcdRa0YL+NKGqDj46eTrvb
C5V//cq6I/kfgEkHzECNEq7b6I1Rd/HcQtKmhVJ1ESxzs2FlpQgAeIEDSBc4JjA2aCg5GtHrbjAc
1sU81wtU4sS+MY29pbn3NtTT/ZQ8sOo4Z/zkO0NULObetsnG8VsBTsnfgM4ImKGQr6gSRoZbk173
2i6u7fQr8x7txEXzU9vNPgQdvPsBBRdWk8gejcBwuzrgOn8gi3nM2nQv7FcwU2zc8Kt7jwcOUlZJ
LqtO2WaJ4zVTOnRxDmyPnQeizIJs2Sh4rCRp76+o/xpRdj5t5sokuuhiQpbD7PDAm5/M9ruXvuja
Sd8CT20tSUkRvKyAHAwwezHpWWCOAw1mJ66MZuvQrJ1P+Tb876pkrD273MxSIwVy8S7uk8CqX31v
CXrjC8gZNuKqvL2ujgf6/2gFAX8GDPylHaExMPrPGtYDItJ+MHZpdgJ9edDp1m62N07J+qL+NaZc
Q1APsys7hbHa+e37X1PvDV1rc3NMbC3gyGa1ZSLLQo9CieETb5A0THMfc7yPtPqnsL8IQAXH6aDR
VyO9p82X2zHm+vRLgKUslGDARgc3uZLq5KZYDDslDbJ2HuZjHXU2D7ifBQtuD+1IH4qBH2wKEQMg
bYaNd+iVS0rjct4G+C3XNtTRK29O05w2qG2V/hsSuqLtg04YG35ytaeoq4IuRPJDy/CmzoWk/Wxr
i+OgYDG8TKf0NDjgKz/o5N4sRZRtIVdXlnRhTf6aM+8vKRnorNkMOL1YT4ZwtPIAo38b4em6/SYX
hRcIJqMwCIuZskszwLonReJ7LIZakRe6o8OhCMbvplQjAd5g1ofRLKxdhofmsfLq5mAQg+y8cjD3
YLK+x23JA5R4xiiT3fbbLrW6A0CTyVe/1ORUjorPPYDRRcLiLLTor3Z5dfqNL3p18uXizywoezyX
ha6bBSyAUzmkmGTC1P2ptIOx0x7NdGM519XES2tq/jZwyCUNHayB0xHtA+1kFX1YQO6ONt6j1oig
RXWxL7IA0YG7+vH2bl5lpop15UOTflxA9OCy2CYYDcmcJQlzF1Mwt63Ib3IRS2EF0C20ZxB6wB4k
v+mZ13pIcjyRYI1edVjYsbCPgozBeKrQ+nM3vt7qhuKaN2RbHV04tVBgsrkY/Iny2J6duzbjv9z2
Ix/1HaPg2QNhgb7r5rGXPbcdL4z49kqvy0RyqZjCxK2BIWHAMC6XWs8Qkq1abGhmYS6r+W0NVtRY
/WtmN/FUkEfhWnfZmL44y7ixyVd3yLtldBnwUAfqRR0yXJqm0m2a8rjn2qGvuz353nb+QRj56fYa
104gQDVyokfXfFstKxZZO5cL+NXxvGyHKOWeGWZeC5gEuokba7p2T5wtMCOBQQ4iemAwvNxNMcwC
rIo6j8ulXMLJ5eAGd3prY0FbVsxLK01NbNHnDo8nI0pIwLfY2ldcEuVJ9NzAnfVOJqz4PylLB/eb
y+PstRuKoJk86Lwccv95zszQSfYT33vVU0k+3f5QKrUlGDphF44o6S0NB8PUlwubesst9C7HW6aF
ygTLkPbaExKmXGPkQEvdQDca1LslpWOEUSI3aIg3HzEYgexAlG8A7pIA5U72YlqSC7PWXpe6aI8z
G5pw1MYKwp98z0GaHnSW9gLN8OyRzq65c/FS3I2JJfZQYNED4pIt9Sr5yy8jilwZDjgarpLaUolb
y8KFZ5YZSigmBEJBJWfo5r7pI/EB9b+hhxqhMYjd7e28jmLnNsHZdbmbZjL6cHwQWJLP1Rv95n/C
/BzeDBvxa80Z0ZCXFFNYHJ4sl1ZsDDlAE4mh7LH4gLZrCw37ReMbb4P3ip26gYbMAQGqle8i+TPO
QjKp26YEFqONDfs+zcrP09yFQGPrQNugeHQAZ0jkEIgQuWOkgQs/TZenbCmCfiShl/80nQq+ogdV
EzJUeyn4t8YTpgoOhPEvt3f9Oqyha40MBOkjYDFXqFVqVgyt/aqNK/pxme7Tt8T8UOrPt41cX/kw
gowEbRIcGkixXu4G4AoT6BNQkTOSD7xfQJQhwiGzQN43Rn62Met6HT9hzABvGbR0dJAMKL5bJz7E
GWmL8pwLYBPlR61IkFr9Ic3W++EHoEgDXZhs/qjNkazHATU6rY373OuipYGgBwGX2tGYS3r4i+2T
IikuPpUkmrncvtZMWrQh9DbujLvch1pdfcww5Vqmn9N+Y/PWDj46PhZKdlLJWq0K5jnnYE1x23jI
ya8K0LAUL+cx0CCx6umolGvss8a3wKSrRtH8wRASkNOYGLtcX7M0KUYcUBNyh0OSTPeFyIP8VW9C
EzlM5R7o8Ov2hl5jiRC5cbP+f4uO+m7SFq0xSO3AIQ/6qSTRZzO09vOeRiJIoiacwjbod+3B/Ahp
5I0wt3YWzk0r7pmMTs+qheBjkoR8tH3+PdP7iLUgxHGrsd5Vqel9uL3cVZOg8kOVCKEIqeLl/rYu
T+tC1mc4PVm7EiG81zGTcYA+4UZCsZKfITcE2w5oCvC0gbNemrJyX0fbEEWRefqWI9kOCwua906k
26fMs/dce/Fbe8voWkx30CpD7of4gpTm0ihLO1Q886yLbT1qvvG35m1+K56TEwnd3RTOXwwSueJ0
e09XbQL3ZuClD9If1aaXGb2pN7yLgboA2KaP9OHrbQtrpwK0yWB7kKVz4CEuV1W1aVNbUFpHqvtS
1N+m7lhiNsLPdnptQi2gDq1sq8i0dgWDMxAoJlhFZiMd6ezW8ggtrLk1UTdL7Tv3SwE+Zv2l9NvI
Tc1PeDJufLgtc8pdDHHUwU0Sq4s18HYkoxkIbuw1Wn9vzUfduGeoY9ze0lWDaK2i/YchjSvEVJk2
LhmY3qErZS/71KMesjaPHmhdV6Ammfpd06MvltB02Yira5cSMkRZqEFvFY9rZWfBadRBhBA72w0y
Ic26feoWVdSkfRndXuSaZ8qhKwNkIWjlqhoMIuPTDOrOPi7BFbrrR6MO3BS3xm0ra3nDuRX5K85c
xdQXnULguI+dMgnywt5Z2QtGyi2okvyFIVyyEtvlIrLIH3JmyOmF7ffJ0MetBgpXiDma4i3XP/f+
lqGVfYNeuy8HxoC999RsPmd+S3s3E7FRQY1do0P95CYp/eOiGSa8gWK0HcQMoJGVACnKZIRCetnH
iPNvwADFUNjda3a2kTKs+BuKcnIIDmQqOuq5l7tWlbXfmsztY5HXAdrqAXbN1MXGt1m5WIABxqQt
mGLhDOoIqdCgFe7n1QDOeQhgk6GGzsjY/RaAV+4rDCE+sNH5QwUmmXcB0w/gsYvtwySxEqNoURk6
JxCkzvIfffZsViCw33jYrfg2LhH0dsHrB3oBTzExM6ebPADe4k5DI6yEnFVEGPCjYL+wow6QtI1t
XPE8EyAPPPfRjYXMpOITgA/5s5HZQ1x3Pt/PvbOcNNb8IWv2+8bhDIFhw5BzyCoZsp0sbuLQcUCV
aAn1pH1oFjs0X3TO9l5Zv9w+tWtvcgyJIaThIKE0rF4lHRNalub2GPuVPj1lfWVHPmmNGNOY9pHg
PRtm3B93DifGvtRy404Yjti3tDE2AtWaj6InhQlnJD84EspJ4FaBPrdbjDGE+OqDRYCLb/UJnO/1
q+HQ5xnuvXGtrVTlAbFDLQ6j3pgpg+bJ5eHzO9Z1vkVE7Cw57k4gVCOQjOR7n9EevU7WPA19rUXI
LcgT7ht2X6U+ShYahkY0l9CNn7OSR1z8GuXqISgmTWJ0RDz1GovMJul3wvFJmEF1G4qIJjT0mIk5
vqEb7nSRbiGLVu5coIqQTABvLbkYFfM+7/OmAkN2XOOidVvvm9tB9sEJl/73wpdjlmhb/KWrCz6z
KP/97MbAIKafekC6Yvy4OzTiK3+jSXuUk1RmMLkPc/b5tq+vhAuUXTF9jaogOr3qhdtg4qBOnGaK
F/+7XsejPwXJjNrPvOHJKzHdQo0OY80Y2r+euQOxkG23hT/FxcL3Ay8DdOXuav3L7dWsWEEr18Ls
EpgsEdiNy93zgLtrS2Oc49Z2H0yCWePUKnek7/zdbUMrUQ+3rYUSiY2ZUrz8Lg1pY58utRiWuBAO
uZsbt4s4M/hG4nVtRQIdfHgfbl38v3IWuTPO3B9sEZO8AUCzDawtONn1hsECOsF4vGI0BbWMy3Xw
LCVpmsDdupnvfI7JCNctwDu3JVuyElKlIeRApny4Ip5dGqJIS4U+9WOszY/EzB540zw5S/EiG31S
4+Frnf2TjD+HMd+4n64dHF0q+Q7xTLBNwNMvDVt5aVhJ2U3x9DP3dwKopyHSzQ0ja9sop4kclL7x
wWzl1EIvMtMxVjvF7cyjyusxxNyEvff7T51O8vahSQJmdBM9OGUPO0EMN027JdbSZ8aKYFh+3DZw
He7gCphUeTcjnxmXe6ULUbROnWpx6zbjjhWahRqKM30Aui+qK01EzAA2YBrt6uXPDXuoauL1BtQd
Lp5Lw25n6yVdcg1Qfw8SFXtnCpyFhJMW5mCN9qBOdNveyvdC/xdfCnOjqHSqE2C5l9DRgmpPzKch
0MajA56+aT7cNiJP52UZFcUowEEx6Iu3NiLs5aIoSlSICdUSg2e76n5kphVS7VmW9O1mw9SKk1uo
rSHtMyHrCTKcS1Mzq6fR9NsFkxrefirFyzKCMrq3Dy5ZTrdXtRKTLHBKofyMDYQAlZKSoB7cerkm
tFhUpR+6g5ZFbcu3GO1XPhD6cyAswpnFo16t4SduqQMUNWlxWo1hXcZLykO32Ng16c7KBwICXuq6
oQMCMW8lNNC8JX1CTC3m1W5engmFyE1ahpl1ME0hlUt2xh+qEsEZ8HGQWYLHDA1IVHYuPxSw4BBN
sIkWD6Ds3xddRUNSjEtAHX7qqa9tfKwVF0RLFS8OFwgEhF/lXCU6tyzucD2unlq7Drnr7hP93gOe
CYSN+9uOsWYLZDzQgJfPAfANXy6tGQyfdYmjx6jE5/kUdVMe5jR7Zsb9+PG2qWveGGwjyA6gNQPR
aoCulUBlzvpQtGVnxIxYh2R6zEi6K8c2cNrywLQfcxekaQqCGH1v1c1jKZKdloGDeWSnIdOfWCr2
WuJ/vv2jVoLn+W9Sue8HG8OzzcSMmLJ8t+TRlOyJc9dbh8p7G6x+IzFeKVbK8hqqayga4uuqM5pT
5i1o61ItJs6xhNBzYr7mbRnNfO9WT5S8ocmLSc2Nb7xy+HE9gOwTQU2isOWxPctO86a1xt6t9biv
5iwYXTFhZDYxD7d3csWTLqzIaHdmxa0s4S5docdyXeAnD1BkDup2CVNjDsw/5MOVRxLDjwD+gYUI
syIqaKRCySujXOhxp1dBy0IjecRY8NRHVbfhIStRWr6rTPmskqQuyu4ZNmVaklp6nLfuzi4EDTJe
CIhJAsJal1vl7BV/lGNSiDa+BHurrSQOJtzRnhM99scuSpz0CXwdhf2qi286SR/JGN/+aCsPR+SP
mCmyJboChWP5e86+2ti6tKxLoCYMFNS4eF2a32bdh7U+n2x7NzVk7yU/hoY++NR/EMm04TQrbRGZ
v6KQi8sWGbN6ZRRuXzpeynH+ql9zkX6eDW/PK+1EeueOuWYwA4ZEW/OAzGlf6Nr3bprD1BEn3sSu
S97yffbAXjBxfntbrmc8EXaxJ5JNS5eJthKqhlJUnLsoHjT/j7Mz620babrwLyLAfbkltdmSFzlx
thsik0m47zt//ffQg+8diSZEeAZzESCIit1dXd1ddeqcutwoMTbV59I8S90uNr+Hob8l9W9SqIp+
N5bt0TpRAtOOX9t8tCvxd9Cpp5AeM9da+7ClAMKHAfIFWmhB0DRbrxhkgwdkjPni8TKUnh16wyYM
ctswmq3XmCitQ/ASD/vqo2qn05ZD4xT4DXc+ruVzrKFUdLFam518bhoN9UShLUCmC2tVjqXtRkMW
pFCQvUxNpDOH7DQpBb4kn9XiS9+FG60aSWUoOxfx4tuLvBCwpt8HGA427H0srsJA8U0lkc/pqGyi
xNuAdoHqx7MDyHdy8z9Zm6SnZa7MPHavx5V4vQLfCQuXhKaxKzSeNR6tsLu+F0y7J2XxR+j89OM3
CcRyIPKiUPWGvL82Guh65BvGIAOq+KKlxgZ49LYRHrq62evpWtZnAWPI6cKTlOvz9N6ZU5Gopd/U
nqvLZ0kYt9kwEiMFG63U7SgOG4gUHFfPD3rw6AU/rTy8b7q/c+nQKVCQDN3KBl7yIhIjUBPw/qb5
dDbbvd5JxSiP8tkc7qzqa9d+Do1Pw5oMx6IVWJDBAfEagRvoenqldrCQfBXksxjGz1LbPyhlku01
s/7LtfQ1sMp7zDv7b+psgnKPusS7lq1BD5MsImKdk4rMd7m3oh2I8B084ve9WH3ygpe0/ZVb27pR
7dESt3JcQ+Fv8GdjYxRrnZoLY2eHqtNrQiQ1MBdWGdOuT8M0Vs9Zsrf6DpKgxNb6z/BY3d6l75tH
wIldGppNsudqShr3EYbUo9CBUPGizdAINX2SJyWNPg3mC7wmJWLSsrUF/PglqYQVsqLpiJ89OWjR
5qLBuczrZv7wDI12zKFTUM9j6nrboM7agxuWopOptBPcHu7CXe3S1Bw8KpVRIBZhr56TTDwJffw5
gkXxtomllZt6U8D7Ad/k3XnttYEKK2oSqOpZTGvtpZIp8SZdJtz1/dDt1PUqwJI9lpBMEq9C+ktn
9tIkFrSO3XNuBxTvtXqjG6+5pm68eqXQtTR3l4amD7m4y0iNGIXEA+augCEmDWzkTm9P3ZIjsNXB
ShLhaCKYvuDCgtmUcdvLlXamGFT4z5YBbHoFuLS0zSkA/GtjNl3DUOWGmJQaBvrtkDt+dWcJ0VFy
q90g3uUyWOIxf7TiTdM/W1p735RPefPaibuSppfbw11auctPmU2oOJhtkICe4ISMt5lcOdOkBla+
tdZO/cWJ5ZDiIq+SwZqn7AetGngzMrFxDBdYChHUqxyu5GWX7roksrnVUameuClmdydLLwoIAAzt
7CZ1HCPhWnHPzDVSm0bZbjJX8RBjbF9aNTFi0O7BneLSkpI1Rn4yVX+tzWBxcjmY6YyFofgdQa9m
pUqWtq527pt92hzb6qS9rjrsmpHZOQhznTsU0B2eM+S6jfHo+s+xGzr/bf0uBjNLWQQNGDuxtbRz
GeV2Ev5QYUxshZXbzKKTXBiZJbHIpCVBVDJjerKX+0Pgv7TRR3nEOWwowf5vUWYbPGu81PNLxsFc
VeqvzvxwRzQGWHG0YyyIRtD+vI4grgXERrRK/exbv0ppBA76fVQaXq1/Prx1KaS8hXeIM0kNz+xA
ltUGaoodH+qqKk2zrWG55RYRvOKB1rG1cS0ld6ZsKbUoWj1B8s08wMirugzFQD934ne5imzVeDS6
Y1qlj7HvOTpkuNGgPwf6PtTtRDMOZn3XvqoRfEnbdI3kecHrLSi4324nIhpAsxRho2ZjmML5dnZ5
vSXZi1C6G6N8tIa1Xo+FE+fK0Gx7NWVj5gA8cBfds6m8Quf98asHjkLSBgwRmfZ5CT2igC+O7rSO
cm/nIWl1MGfuy39wlgsjM6/XJjyp7xX6uZRPg3EykiPUKd2Hu8shEwZTQ8aWqjiIlJkVGJJr080b
fdq+lOlt9i/c5StH1lLJChAArxBErQn283aNNq99bSDXcS7icDh1mvsqwF+2Qe1HsY04FeHQt6AZ
5LWU30mtae6jMYJsHExWtLs9qwvhinelDFyFo2YCml5vQQW07pC1sXGWrFdDG21F3xWrhbJFIyTD
gUCKE4HR9PcXN5Ih6PquMGqDlPsdfE+KfHSr59vjWNpNNBz8z8R8HI2XR1KGCUshw+ZLP5v8WxPT
+yKtQNjXDE0P9oux+JLf00xTGGel/B755mZsX73m3DZrZeA1O/N7gODS1dE02Knuxk77lHjDYx4E
v1tx5UK6tjizYK+lZtyWbmbg8bS29naFkKrv/7m9PCtG5i8GtH1jF+lJ4xyKlJppP26D+8Td3DYy
Tcn1C4jcJwVgHkCUcHDn66UxmtrV48EiLYka5Za4Jzt6NCjbMhstJ6Brww88/+Cb9Vo+dLZWBm/L
SW+F8vME54fZ/trwKFtp1fYGyivhp1rcKMqPMLgPX2+PbvqRi9HNjCANcG2EgKX7MO2+6dQI5YMy
DLasb8P+t+R1BwGSo7hf04mXZkfHPzYhQiU+kDAhk31tM3RTv+wUF7HY/nOnPQtKubFK4pJp7hTa
MpBU6bkFG/lWyxTD8WsnSYttbqbVfZ4Y29vjX5xkjm6LGiFKLeJsdV0hlKK64luCJLDrMXjI3nSQ
agd9hpX4vDjsC1PTp1zs8Xygj7yJUJwMRX9PL4NdSdJKTnmW1/tnZuFz4oyRuFbPqeUHVCY6vUef
UakeZMKITtd1oY9OHIS2oH+5PXWLxizgA+Qrp/zA7FCzTMjd6xxjZeV/6afKUbkTvAb+xzszb9Za
iaaFeOeoYLyAsIj0msy75xQAOdQbsSYkZ9eInDK9j8c1dZbFJaLn0CTJxLDmrcJll1eRZgTRKamF
H1poDM+ikfgrz9wll2OlqKdQwgWiNfMD3w8KLVLy6CSOqR0mD4SV2oZhHIGzZsXU0qRNbSw0l3Et
gOvp2uUqa3TzMERbUL2XXCf9kX39uAtc/v7sOAFXkVMNLqKTIcHcruzT2N+Y8XCfI8rbxeHutrXl
0fBIoXWKxOa8Bd4q4lZLG2JVj6AMrFKU1iynTdfEEeeFhrddBPDnf3Zm9/lUHDwhkpCGiuNTlFW2
L9aOUX0tIOqW3GQH+Ybd578rnnu3x7foGCTkAaZS4qMKfr1aEKYmXOGIRWl7X3UVmM2vfvJ3PIab
23aWvBzBkP+38zb+i0BUtkJWax6BKE2eyuAJAsTbv7+4TjTAcFxONJxzblIz8gy3ClAILaSHPCq3
Ftyo1hrZ0VL0MS6MzFy79XnOyQVbNUo3bvS3b8WfpEiv7Ea472pxJX8ypxr/xyUurM0c3U3SrmuG
KdYNu5TWQl+r7MhzpO95tdczng6j+RSLn3Qaez1o3GrVqarijoz06MubwPsxtfw1d4bpWBLSZi9U
WxrRqCl+aC+3537pPJ+qqCQDwRvQV3btQ4hDuHqlMvdp7FjCD0CvW63+W+gMWxDuKuXViz6WF/xn
Zi4MzmbG7Co1gCiaaMZLs6bqF9aRnQ4r9+PF1b6wMtsahm8afSBipW5+Q5K4hWNYtD5r4SbO1+on
i7tjYuWj2gD0c67QpfhDIPSIZ51aw/1lRYe26n/dXqPF/XFhYfqCi/0Xur1UmwUaqF2ebfMyCTeK
mzthra0VEBYDCkUw4DtTUlWZPuTCkJ9UZlDJKOda4Q8X/eSou+/g2VjNLi6uzoWd2YkmZkHnaQLH
DIrdoJ+dtD32wdHsin1ettsBHuj4L19+bZrUGfojSlwPRuid67w6pEOPUny1MsFr3zPbBGVBAaDW
meB+Y/jhodOMT/Df0Qvf7L068FbC9uJy0sdCFx6gDK6117Mc8c7RhRacQAoDU17cl/AJdvnKBpi9
Qv7ZZtCyUG+aULzz5Fmq5FY39mN00ozuW+GrZyWodhlKpBl8nfouNIJVwM703fMb19S0DeaQwZG8
ux4XndtcxmjgPnmQInTCoU3u3eKbYDSOVhz1LNuoaoPOA7cWR/8g69/bcLmGQdoCzwCIqdl+z+hO
TxDKw7bwLIztnZXViE82DrpeKw/VpT3yr6V3DyBdFSqhFFk9aSzu/RTQRwmoXHvm5bLiJ2uWZhkz
BHNrcNkTniSujwrUbzENxULSOCLaeStoqyWfvBzVzCetKEoCX4gR6UZwrxN+lOZzn/68HcYWx6PQ
8UT6jNznPO1JA7VPrwG7rO72quofveohyuDWGauV+4q8tJ8p/P7P0jz7XQqCJ8ot+3kwHYRrLTsz
tpa7EcpkI1X63143PMQ9ZeEkeR5C2UmM9GzE2bNPa5k0iofqZ9XEr1HY7jxPQrScJufuu9+NByix
LDtW+ztfqEc4oFG9HcW1a928+PKPM9OfM/FXwu475xjpUi9OmoDPT7vxNdQUuwn25fBLMn2HdpiK
ClejqY9aYh59r7Zp71m5vSwu1JScNqYLGQ201xu5gTWqk1WDzYT83F4KTZ1+5ET5ooxS8VhCIr+9
7RiLzmeQ++VVSL/unAoQNGkfgsXF+eKq2qgiLFJ1msBSkxdrZJSLd3X0Hui/hBNPNuaA0VYfFCUU
sJW5z62Q70f4SJ0szj8B17gXzeHV9MotFKzQUq8lB5cuCpemZ15Z+3WfD4UUnWLJyhxDaw2nb+U1
zenFyUS5Dd4v3tjv2uPk0Q+nwi+BPy+mndzUD+KqHvySh5AxgPML7empTeTaQ0ZX5D6SuVxv0/pu
NNI7PyoPUdNUNgnelbT+0rRZ9Cgh0ijSsTYn68gipSrgMOQhL0efDMSn5axaq94uTdqljenvLy4+
cg3dgN9N4/EqJ+gfajj3V++ki5M2Xa0mWa6J5ffaCEyWcqLFFlGp7nex9yOHasoPml0IdfXtDbU4
ZReWZsszWCyF5ppYUv6YaWqL7Z/bBhbn68LALELkhepGvsd8BbCeKCW6tyKqDStXmLX5mt0nGvjT
XLpAOS+EByUmSVQ+DO0Oft/dfxgMLCGQgSJhQsb2el20LqvpvWMwECJnSUx7xuuqhPriilzYmN1P
XLrZh9jHiVPhta2QzfPXiNsWZwuICsCRCcE2R4y3FUqtZhLFpyLKtmVV72sFRoka5NzaK2EOXpvO
J946sKCTBUVac/5epwvOK1KrIcRUQWfLPhc6QYBFSdJaS7Ibmbbs1nPpIY1LYaO69TdlcB+aOCyP
WhsFm0wUkq1BVas0Bf3jjnn1aTPHNAQIwweo605iW0LteA9kdh3asjwBoPYoVlFKIv5de4zgIV7X
N0J4EiUPzSD1EHqv6G8UACIz90s52AjeCEZrq+gMBDr5hWPYibYvr9F0LmxDkMg8I97UEbkqXH9H
YEitaGRkGYxS2NXC1opklIFfP7w9rozMroZD6plvSuungdRWoAzbwIzs2hAPt80s+K9K9ULlbALS
yvXieixoRAVgnhPCfGiggAMmvt8IuLKSrM3akiVoOSmUoEM78QlcW3ITrSp1AUt8x5Zm9Y3f5DsJ
Sl7UV26Pafrm2YtIRb6N9xBgHYY1iyweEOFaqHlPkxEPNnKt3htpm9mjUH0nGZY5CCd529sml1zi
0uQs0Fi5ntSaRDZiyOD1dYeXWA03XihtbptZnEOafChyvfXWzpwiKiUvHaWB1erkzm5bvzkU7cFv
njQtXlOfWBySQbmFMgUtDPPrsDt0JrRHxGd1eK0PsfZ5raa1EJw1ME7QjkGTwDttGuzF6S+lbdxo
tRefYl9P7RQWAKe3yrX38cIwrqzMHFyEal2U0iDmzrTrm96OCJt1n608TxetsCrAXun8Qlvleixa
URaSNIbxib4Ivx5fivLBrIuVMvfktzO/hlLrXyOzoaBdGiSml3DWZEZH11H0SexKbeOHtWkHahZv
a6Ex4bMOV16Qy4Mj141kDLC0eWte6DdAdSyy7KLUBxsRYYSs7rqN0Xz8AcT4/rUzixCxYHmB3jKJ
aR4erPSLb3S2lfWO0a4EvYUAgSEohAh9UAXPhQ+7slCBwpTxiQaeA1A7goT6KMcyFKGSZA+ozN/e
tosTCJuFCiUimZI5CluxmtI3yjQ+1Qk05PSwCc2fKjZW3GMOcJouCJMEIPF6UtbiD9dOCJnrKMc0
qp+63iOIS54NiHBrROKDL0GN3biPnflXFxrfvNqF4O/eh1wiCoEZfrakrVDlr2a6NvKFgHX1SbO4
qFm+5pI/iU99uW15EkXpYTrH2iZYea4sLum/Y9dmBXIJFflhaKuYDqDX3lUPUtWR7sqctN8lTbbi
P0upArTlkM+WearztJhtd1+uaqY2j0/ZINRfmiQO74pO8pHdhQ9KSJL0bOZm85LSwL0dwyjcwMzw
U+3U8Fy0qfXtP3gX3K8gl5E55JOul11PpDgLR7yLFsrPAthsG3juJo28lcNnjvt98y8JipmptZlW
vbl+iTnK9WgJzLE7xp1NMqwh8GgpmI4cXJa7E8Nq76rNvlUVB1UYNfqTUASOPkVAcfwVZ1/aUhff
Mm+/V8Y2insZxworXnXAEvw+22bJ+fbULnnVpZXZTQ8GADkbUtZZjL4Kma2qdksTr/Z9rWq+hLXg
nf2/qZ0r9mV9AkGvVlDItJvSqcv977xy4MsApDp8MnK7cTd/3JWwvrQ3L23OEiOqUiWVYhIuxFzZ
JlQBkrByiuSVAufKhWxxvwB3mEABhF2INK5dtA51RBdEVqstznSFUTMlII3avRTeydXGFz4JxjZC
pLH9dHv9lvJOPBj+NTy7MOVKx3kadMzr1Dbb3iMuPCqQ4e70+q0gCAIWgrU1trFF57ywOpvZHBC+
55sN4QEoqYB+outG6++hRSsgsxGX1KHbnOsVe1UyVO2Iz8RjhmKxaVvd62r75eIOoNANxgnRaAA4
1yvXVqVQ6hF7vpF++Eq5j3jpVPaYC3YfC2tuMrnB/IIDAhNKRhBVElW9a2PoViRCq6YJYPZmW8vS
HSiZgzfuav0TLexu1269YqsVP8J6JbQtTSWIOjheaKFRQGFcG6ZhQPeMoEpObv7YoTgdgi6lN+m2
My5N5WQBNQRtApTMjGillOiVYSWn0tD/bjrxM3xQuz6RP+fgt/pg7Uo6nfZXk0k0Ab0Frd4kEwA7
+PWYhp5MsxB6/dGIHUqWgijtfO6/lXT0FHXvVf3K8JbsMTQOGdQFSbWp1/YQ74zDHqznUW6s7Fdq
oAdHyPPg4/fDXZtqPylfmYcsrFaVA965DSMFsAv02JyoHeZpURHBzr4Uu+5YN3r4nGh+9NJH+tdA
Ha1DGqHArBR/N7Uo04wVtidf1/Q7CxG5Fe99t7x8BbENEPS0XXhTX4+/S6uhqQW/PyaNQj72R5pq
dmwVeys/ihT6b/vSu9jN+xngE93XdIpMVAXXxsqWnm8vMljc/lFpw22kag8AYg5Bqq+8bN6f+pz7
E1keMDUene/ydDHtBhBsY6r+pt53D/CHOsGr9xo9qM/ho3BfvmZ/VX8NLx8eH0anjlAaEGi6mV3n
FGHsYbQ3++MA3m/oMscyo60sRHbiryFUFqaSRwDtZpxNbP75O3cYK7PJkno49pC1WAX8y76dSw9p
9OX2kKYlme1HdBwnmm3LIIc1R8EaSaZLyAQMRzn86hXfwjXsxRxXDmQRGD7ZDjL2kPe+i54WpTWU
Z83hmJXBTjC+hFLqgF9zwiw9QWa38VNu+bnhjPI3iNf3Hx8dpCrTBZQMD4/6a4dUxGaMs8Dqjzz2
Zaf2EuCgcfHBxsBpiDQxkgAk2UlOYn7VrXspgI8ScEIlalu9hlAoEB+yqgztktTV7REtxLOJDRWG
A5R46PSexU9ZHtOxqDymU8/bTd3qxabNu3KTZnLyV2AE4iljOQ5cosTtbcvvTqNplDy23+BzEJ9M
X3aRGPFHIxiGROuPedy+cVTgjoW+8theNEKHPlGL7Av7+toIffGZFMv+cBQj164KzcGILH/0ijmN
hGYlXtscRuL8RTpItahETTAcm/h3BM+fxOPE6pwPdq6/uQUIZdod31AI80xSJntq2RTicIz1X4aw
06iKxfG9agWO2a7BSCZHnm1jttb0zKJfAhjJNK8Xi6MpcPsEdTAeKSzsk9z73I7J/aD8CUXZkWVH
Kl8bvT9/3CGQVQQdRAjmwjpziL5LhYJPIQTroe2qsAbGG3IlKw6/cIBx64KRcFJOp2t6toUtMEd+
FqDUngOQiYRtXim/4yF/bHLj2MXpipMvhMOprAgbNh2P0wpezyOqUGUZleN4TIOm/G0mcdPa4PLM
jx8kE4+eOgEfIJmdt9lXfaxnoaoNR6iwVVr8LWIGzWhPbUS0z6Ra/nF7qZaiBgQK8BFOzQCUCK6H
pdRqZ7mGMh4l2JPF/Kj4wq+Wrisj2lXFuKu0wLltcMEfuQtMWTnEuRnlLExVCM8YkeqLx1Grt740
btMICJXyRa/2ibzt1Q3VqRWTCyfmGx0wJEmIgkM6cz3GugkrIQkx6Rf+rraSrdDbafFbKVbmcsEh
Dej93/qGuAjos602jPB+Snoj0jCEMKE7hOqPLDP8Xa775l6I1fiJxrNi5SBbWMCpDAJsmUZwUtMz
vxx0LahSQx6PQX82q2bnxsdI0mzL1Xg2+nbyQYaGyfOv7M0cJucNrmopDoMkX7Id3W29D9eOsqWJ
vByTfL1gwxCbNPmo47HV7oz43NXd1pL3eoyedLwyfQvHCiiIqb4DMhvyklmoSiGXShEBHI7gqPZC
Bao4abdl5650wS64IE8oouEEe8PabNZq6EjSQc2H49BLoR245bkXt2HTHut8rba5ZApqKpF8H8EK
XND15CVRVAZpknKG5U5UR6+Cmoi2VskbU/NWbvVLk3dparaxMnhQlEbCVKy9SJFkc7K440pAXPAF
8HqU4WA7mACKMxtQColiHfbDUW8yW1Kf1F9NCx7CsPO1fOFChCe0UzCg+QRiL3XmdQkj8LWI0Ovm
ii2AMJXH37dj3/v0Dk9GLmc6OW8giNxlrtdGqH1ZQgSEwXj5OQueXY+u3c+5eFd2wbYtfDsw7iPx
822rS6tEUxSxD78j4M7OSXxyTBJf5kjRhMEWgvGgKKgJenQC/gdDk4DhRF2JuthsL4VKqHidwehw
B88tNlDTOZoVbm9bWZ5EDRPT4xU7MzOm3pWDLrBOeRZuBuFP5P7sdsFT6jR3rfA4rKFkFgIsJRfu
t3jGdCrPzNUeCTkDAuYjCIeNJwJWTWwhMvahfF8Ow72vCCsDXNjAGOTVAFerRAPqzKArZqMfV/l4
VHsNMG6WvQY+gAkXjMUuH+VfK9M5vfNnF0QLhBvKG9Dms3ozc5aMKnrTV+OxKNTuXjHQheqpGjpG
1HWHnJYpCLDokg5K3zxGQa8cFDFIn3Qj1ks7GKz6GCXjWo/iwlak9M4lCNgzvNfzrixZGoVBrmsu
W40vcke1Qqct8jWxgIWNgRU8CP6ZqXA8242kj1PPK5rx2N2L5+HvNXGhhZsOrKqTAtzEPQJj7fVm
r0XTU8Ws42rlGvvSpa/oxYx/xUZ017nIw0deHd0pfbay2xfiJY3tdC4bZO6QT5/tdqEhlOjGwNRB
HutW6aYdXpKUowDWr1Wi3KU3/KW1eRmro21VTdIWX0VqBHqxwE535mb4ZjZOdif/teKqizNKTof/
CTJE0usZdfsCH66Y0dKoj0i4H+ggPBSu/nlofsXxE53pdDU9KNXGGKGhPhYwNnXhqUi49HlOor0g
Wy8eAuWDcrvTlYgkAozBk3Qzaa7Jmy+eWP6oj3TU4keK8qLKD2EX2ur4GCZrw5+Gd71T4Vih4YLz
CcpU6H+u7XgmAiSyRiTSu1fV+mRQsy/ih6z8o0n1lzBQHdN6cvV7AeXx2xP/ft4xTLkOxiaUG2mU
nBlOxkk1oWCVq78Kq7U9rrdm6+ja7/KHr9l+tdYrt2SQop3GKYnK+bsOk0HU+zgqSi6ZYvpIjKQA
27CC+amRabfo7sJc6jaxNqw8FN4HBLAjE1QN54IKdy5x1lljlxo1oVCPvwrKvrY+jcFKuH1/mkzw
lImcBtJB8hizqSybmP4yHxNZuh2GYDN0iq1aXyy43cQ227kfxvnCiTqVWt+IqSyYgK6XrjHiStBU
woEYy/IhU6n88oLxf0h5sJKgeV/OfzM10UHRZEhycnZTq4dR7TlKxmP+Ky3SfQLBeKNWp7Lu7brw
N13Lk9JLabDyj3312NXFORlPuho7cMS0lPs7R42llRVdciQc1mS/AMLjv+vhRySTJD/hLJWS7/Sc
2MMOKrdWPlTeCdanD1KLEAh417JFQaFPsJd5yhRyZlMPYRc5utljJ/yhQbFZ48t6fzJem5gNiPJL
6UaqxCR3X9vxL+Xj7yGagejKoQRJpx+CD9cThqiDnhbTWxkE+g7OHbae33wRjGAFtbu0D6h0EjRJ
WdIiP4tldUNLduQFvMlBN+v7BpzJXV4+9ntPP98OXu8PREZ0YWm6/1xE5xFSfE0psCRDOBVKzc6y
gg29R8fB8+ETXXG4tXHNzgKV7KE0tFgLhfvfMIt5iqMNW6REbw9qKVIBMKNbmUYq1HRme60c0EKv
zckN0nDjxvkmp/zXD+7KaN4XwvFoUAPUiDh0p4Lq9eT1uVZyhyG7IBAydPjflMYO/SGFtaTYdP7f
KBR9kvr8qYu8vSLYVbDKPjMtz/zQu/yCmcOzd1OX6wxHQR3uBL86TVHT8qz7IdrxionF+ksc5LvA
3cjxNqrhyl+DnC7ONbITzDPQK5g/r+fAbSq1a2vmQMwfTbAGmXYS6o921E/zDBsl1wiycJRBr21o
QhvndUvGQ+9+puMLPU+rCfSlyME6gmbAX6i6zPZBBzdhzTnBLWXTHsrX2/74/s3C91/8+MztE1Wu
vNHkx2vhPspecv9h1OnX3N62sriVgaSRYuMORELgepZkj3JlHrjcbcuDmzmacOwyOyydptvdNrR0
bPB+Zc2nfl0gudeGxMFwpTrHEHWdB8Efn2I3+k1v/xdFPrhu+3nSOrCNbCV/uORopDnY1sSrqV50
bTUU4jbqxEg85lGFHOGDID+l4OP/w9AujMzmUBNDcDRaKB771vqSe80262GBh8crN2XHjORtCTk+
tKgrAWspLvKOmyqXYE4Z3fXYgqEiWd8VxPvys24860VjK+oTMxuGvBfKr7cHuTSTtG1RXqG0R9l5
FjTkOB9wVqxZdf+tEryj0FenRAjvbptZ8vpLM7NBpZZfF4Wfi8cg3Wqtk4THMCWf/eW2lSVnBCjw
1kXBWTmPwZ4VwXqnlOLRO8TSo1zY+rBrt66wSffwZd+2tThx03OVyii49zmiZShUvehkji9NJnfs
e1sp/GpxvNy2sjhvyL9PAnpUX+fIEqtJi4rWCPFoBoeBLq1WeZrodFe5B5dGA10NJDykiya5tGun
K+GfDMsKEqqCIKH6k3Szb0vhXx8fzaWVmbOVqZIUjd+Jx+7cVL8l45sw7OUP9+1wQHCz5l1PJhSK
/tm2DYBvtnEmisdBvh+GfS06brMPmpU09VKAxcGoy9CzRxF0mtCLu5LA6ufDoIh0jj6mjEFtKqf3
ILcctuuVyemTZyc7jDvAiyaNZwo0s6tm2sskuHqhPY4jV+a6j0I7TMv+0+3Vec+xQU1Gpt+JYwNP
QHfgekx8u1iGg9sei+RYGN+6dOdmxxQCUvm7IH0pi40b3g+/1ecu3CfpMYDqIx5O5qdAuPcPGY1J
ke066l8wSlbxyimzkMm8/rTZdIsDEnM9XaTH7Gd7F29exv2w+y6etO+3p2BO+Dy9S66mYNqPF8sa
Rlbqmj52YClHFbWD1lbJNoa1TZU7v7Kt7110VpWD/7oaT94uLu8X+d/Zn52kEUuvdC2my+wOLWHF
3WspqWdblu616pCEX9XAkb4JvmEP7s5NnOBzJjznO6hqSiG2rZcRFXXBO0WHUUVi43ct70v9VI4P
Hv84s+Wd/xq+5J6d1sWhEu5Tk+bt0XbTlYD1RmlxaxgzXzWNri2V1mqPFX3vwX0ZvpquZMvday3p
dkSlxTDskHxT4+/GDvb139lDlWQ7T3gJwn0EgjzM7sz+m5b7d+pR875JxXOabjQ1tetcpSNuE6Nh
rzV2ar6Gwp+qgzIfVolw5ex/q0DeGsZ01Fw4gu73hlX0XndU02eKg32+GRUdQvnDRD6D5oKTvfq/
UP+4M9zNSLxsUjt60jJHZxWKYwxGxj8ExqPgROhKmJvWuqtbfxOFXzLRKfRj/RSc+zvvXt6qMLxZ
zZZJs1mW8l5KPmW77FnoHXl4Us+mBWn/ayQ89uI+t7tP/ZdCsoPoqX3UIzuT7Z62P/kkuk9WsoHt
xvJXJmIhb8mOANmkTDRTU7f19UTkgymge9F0RxizgPwNSbXVy2K8S4rMc8w+lY9hFie2p+hP8ZB0
n5OqCR3ovNcazd9oX65XBNJwaGu5Z3I1h13z+kOkuC2atgu644i7gMF0JK393JLvnggBx7I+mr8L
Q7VLgBRZIW1jS98q4p01/IhQjAg7Zdtr9kCOpbaFOHDiLtrCMXaYkr2xH9kQkReN4NT7Ri8P5pTZ
p0/WTI51pR9EfeX6ujqW2aTKTSYX6D2Da0QK0HeMb4iEsi2yJ+XoRdveQ5UB1bT+YDWbIIFqyydb
TGkyu4ukp/BJMRAqOgTboN1nkePKmzb7O9v59yQYDeWcNTbHha19+AbH9IM+47JDsYXD6Hr6/Txr
O0VPuuMP9e5Zef5w3L3+9dmEoIbBozLm1916ZC3KXSLvaxPceuZM1QxBerTacVsPyfdGOVW5x6PJ
X8vdvjW+v/MwumsMugsnSb7Z+WeGkAgnTdiBKBmeBFF4hg/Mzjr/OYu0+zQY7VwuAS8TxuDFR/Ny
IxaO68b7TLZeGnP85LfDL/J3D34JdXPcVg9t4R6o2ry4XsKiOoGkbDx6F4Wd1UuHdOy2tbJTzKPR
vHQpcGhDdzxhZf++v0AysSDBaJtEjPsdiCQXFVTXzLQ7lmECBjLcZElLsWPrUvO4vYZvD5N303dh
auYheSmpRemVHXcH/aWESF3vwaxkOpq4yauiBRsEZMB9GxtRGR7aLv7WRvkmfan933FV27DNHFpT
tBvlZ1feK4nqyFq/l5PDyle+v0sxIRPCgEsOhdG5fqXrtWZW+WN39OLA2A1Cu0tTqdoknq5vUqEO
T5ngPoIZJ+ZHKoIlWrGp1TbcCNVg2UWcSs5YISGWwQiwKwCU7FRoKE4I1EM+0afpNijgWR2ShDzL
qPNkrPVdJav1y+1hvAHD3k02d2lwXYTn93qEXQwjh1V1R3QgdoYM6WMDT6iQaXfq2O4r7Q524X74
qQqO5T8UVrgzLTtFQshEXCnnJtNFP+ViXDn837+/ZNA1FPEogtBTOOc/pkNOmqa2O3am+5Ja+zo7
S566a6rkACy1aI/+WK/cDBeWE5P0gU6lSa6s8nVY6gv6ja1IxGRUOmN4D33kfxkUqlgW4mVvqnjX
FvLa+D/SrmxHblzJfpEAidpfJeVem7Jc5eVFKNtlat/3r59D35nrTBaRhD0No+FGAxkiGQzGdk5M
Sp+j+72EAxDHu5482CT3u3GXo+Y8HKtF0pfN7gl3tOip/COQLfnC9QBEsjQxFw5LmjdgPXYAITB3
i7kZZTdW8LbjvJBTZjQNqMrxvditq8xTPmPzNHufVukePta9+UDVh+5H+4rZ7VuqSYwEs+Mf1/ZH
IhcBRrkTFSuFxCTdd371A/3mh0HW7igUApcFDbaoNwLJdb2BAzUyx6q06eTUkVcs39xI2SbFWY/H
w1B8G2WFAKHWX4jTr8WVRrHWVYw15YfpXrV857E7KKlXHjuJYghsOSgj/6yLU4yFGEuTLRA0pi+k
KuCN/rSVO5B0Se6UINqCXlwI4qKtocutwnZgI/UvxW54j74Wvv7LAL7T6yTFDbEKXohia75Q9pys
PTDkEJU+tU+66imbYVsE1rY94gGxJVdZtoHcC7Ui71rbM4QtfnEGjH96BIuExDCz0/6g4RcL4jyZ
VEdtwW7Z3j3GT2Pv9d/Hz0MQH9XtcEBD2/BZIo/dmFvyuEAli822q+BLnPotwAHNS7HTd+pd7CkH
Ex3FMqqHj3miK83g63ZlM7uVYS8Tagz7cXjoZuiirElA9LZdqh/fvJCMQ+8mKu7vkHtN4hf7MvbK
NVhPBOPljoi845Oyc7aqF9jjJv4muWXCJULnUMtBIzhAwNcaqcxJWSoRzC/QCMe8g6WfNa+UAQkF
mQbs5IUYThfdtCgSRcFlpieMgKve+yqYkWkYt+O0dTG1YsG4Bcz6A7+VL3GBZAvkNNRWiJam7Mk0
so2T7mJz56yL7BoIrxoyyqiGgWgKIOjrXayLgab9SBAulAdjl97ppyr3LD99bHvPGrzqkG/U0VNC
o5U4vGKLwjBjKgNxg5DkWnIPdpUM/CFQUWRDRrLuhy+uiQkk5cnJJrC+AnVUfwVnmj8ZMqb63z3n
/GVkBDZAODJ0CR+j5mvf1X1k4nlr4tDId5312c7HnVHereqjqYN0ln5vDc9IwYZF7rUkCQx6GjDy
r/20sI9zv6rulhr7vyeJtVm/Dboa0XPIekM5KxEl1QiK2BzAk+RcT7+U9dsyvUoskUiv/sj40CSW
kiTu0Xczn9I709qDW2+bn+IHy5v3oJsKrWdvOsjmvgpFMmcT7F9oE+F5g1SltGmtYVnL/NaRh7na
GXZ4e1kiZwJN+P8VwT7h4oGy9ZE0AxBYp+jF8Nc9Rr89zMdY5oqJfIhLKZzSmiCVQvCRzTB5z7ab
eVaq7NYcDS/WrlUPXb+XkoHx00+R6oRKIHcNZQAkBOwj1wsj9VSUYJWYTyDL2FR7ukF5wX5o7s2j
67f78Tgf7afk+7q1dvRRNo5FZB0uZXPWwS5Kx1zXEpiy3YjqCdB5R+vl9rl9BN6z9aHqzzqICIh1
OBmYNQ6+og4y2gD91nvnkOz6fbaz/XpnnJVtsXUkJQHmfvGX/1Ig5wcWambMPeaqnyYf43IkBlW4
Yxer4Xy/Ti8mO+0L7FgxAeLePGrz91gZH3CCu9sb97v76NY6OI2f22iJ5hHrUJ63zbn+1G3oGziW
DqPnHNZ9cmyC7GgdmsO8y/fkS/pgf40ellP3JHENhXcbbTWgVQG9KdB6nH6mkdGTDCs2we79gDl+
nlZLJ0eJvDXga4BqxExL2EbuFXbQj1jr7MzcbfLSPxtHZwPC6X1y1z50h2Hc3t5aQeMXdPJCHPf0
6qmVVVVZA+X4q9u7zz1unr5NNtqp3k9P05f4IX97Rv5X8uALdedCKmf8M0zQSyyXKSbo+qcN2iX9
ovmUDZIknkTM76jiwlIW6lwOlQUxo7NX2udxfVyNh0WWmRelmS738Pf7fyEGRO/A99gVxDT7ogic
XX2wGs8rA0zbCLRj94wJpCBQfMJIaV8Px6N2dP5/+8n7NgutQK02NNhP64s67+JY87J2Bo2tJFwR
3oDfFK4AQKDhhG34xUqBFlXdquvnU7Pu0ESKOvYiA6QKbdaFCE7/CxsEvBES/KfZTdGd+qBhKyU6
z+zsB3NyIYLT+Sqpx3RxsIoinBqv/GoSLy/vy/GMrrl3SwVqFB3zEqH8DO3/PG4XQjmVt2xqaXmP
dSF7Tj39+3q3vDm7dg8WvK19r/6Aw2v9SPdH/SvCCaX2ZBQNgnYwdtMZ/S47O3SZX5+d0Q9z5nYt
PmB57Dzr2PnWT6P2OgyrNT0g3zHI6l/s5YVE7j1funZUkxr7DEoIR9klyabrJS8c04aPRwlV1Gwb
l4wfAF5QxTJaE+bLAaLDei3oc/MErmFPWsMXOvG4xf+VxJ2fGjVTF3W4YtnrdAQb7pYc6n20r33w
lPyTUYbzZQMfy0iMuYcm6tZYtYYBBoUEj/rorZWnf5ke1s8u9aw7+zj9ZOOjf1QBIt1SNsVPGAeC
Nue/0rlLTqO4NBQbmpoWPoa4VL9cpPwO9D0jHrKMznPzsyulxRxhoHIplbv3SVuTZkTLD/rUUdl0
6Z2qB5hIlj7Ouuo7ees5S1i6B5p/jq3vbhx7GPgcTYek/5HR8jMtX9J5fOgXfb/IQERCT/hiPzhz
0YB8qzJqdhrtZ4Mo4EnarLZHfpRJSHM/+7dI9XIrOFWrEnByr9oIVYs2ehNoeJUb/4AyPJ5LVHq8
cn9XF0HyyT38i2H8s1I+l6JFRrquEVaaNof8qV0ooHSfrXZLx0+t9rPJv40aXC4n7KW9BmLf+EI0
ZysGxQVQKsXxq2F0b4WdDzZ3v95MgeM1wXxsPSKxHMJ35kIgeyQunrLeNdUkmtT5RJ1KCxplBiox
UnRJ6kbogVxI4TzwhGj5QtIJy0r3LfE0xBZudjSkkS7bng928EIO54ybS5VldGCmFswRBzJ+LdTH
QTO8NPL02mJl+Up51JdR8qox1b8lljNU8HkMdcmxPPAmZb77EG2d/dJ7zefbiilyO4DJxgAWFFUs
AEuuz6qI2jjN+3U+VUviW/NurOE1ymhghEIAVwF4DwxXkHQtZFa0qkw7HZE7Obq15jd9SEwZOEYm
hLNycQU6FTMiCHH1Vzo4nmod+vJ8e7dEmm1eLISzV2ltjLQjkOFEz1H6XcGgt9sCRAbxUgB3HFM7
ASehQQD6q5zFHzB7p95YzQFAkbkCWE2SPxOuB7krABxRBAdo8fpg0rrTBq2CuPqg+DJqCOGBXPw4
dyBzbKZZNeDHsz1Kgl8USQTyG7HN3xAGFvq/j+cOg2Uj57nB75P7wgvnxxnjibwmTN+0kH7q/V/4
j+3t0xGa0kuR/PE4jjP1toYIMnkBDxAa86Jjbzf+UJiB04EhqnsH3Vm5PNdNixZBFeyq7eAt9Kvk
O9jWcUsHDIUtHEk+F1jv63NrI2r0qW3gQuVJYfujqddvjpPEx5QsOd0YuWktXjKpaCrTcrV4juLa
AHtFqmnzIWttdz8Cp5wHitGoGWjZCudomuV815vuQNEmVsv6+EXfyzClOC3Ymg8YKCd1cqWfmFp3
gAmXQ6H8qJom3xHqLn4ZmfHJXnUZGEQolFkbTJUCyIkveM5kxpRoE3QrzfhCpje3OzS1gbjnZ208
3z4PgaYzHDn8cZblx0C56+MYMZsln3JIymbdCIwmtvYpaSsfgYEr0XrBosDdBdZ0EN4i9uVPnuq1
Mhgqumox+0VtMuA51zsM5YoUzNouPt1eluAJQrMrmkmQKmEwBk7bF7c1os6I0Hg/qp+ReUWrlYvZ
1kDsVg9qugYg0ghvSxS86YBYYRQgY53Q3Q/zRVApArxdU4FkcOm2WDM3cDDc7jCAAq7DfJPdP4hj
G4mEMmCzfGwfl05ZTSW6h11QZmKM8knpjV2mOu/UbmXPk+DggEtiWBYdEPYPrKuJU2Cm2pRrJ6OK
QB7c+vG8+hmQ7Jaxfmp7WclJdHYaiPTQMII2V+D0r1WyqWPb6tHQDi6ldZss+75r3SBJlY1D7WNn
l18aS3v/+90E/IQxvaGvHASh1yJHm6pqVDjqKfulF/qvom8wbuKHRsxf/yAHR4amEw1YeD7X2yet
jYm2g3YqMJ4gW94AVO81r+sayeMouNUwHYh8QQyssW7I6/VopDHLrB9BtFjFX2y33k6rGYD+VKKE
ogI80MOA14KzQUdUyh1V1WWdhYYk7USUeg1Ns+iDAlHYVpu1eeO4o71Z5r57d9xUAU3uSA+j6chY
HwXayUYEMzIszJf6QK4wkGymCWqFJwftqX02bnOn3jqU3vcu2cTZz9snKIr4r8RxlkUz4srA+Art
ZKeqX6MoWdtNYMzfYULdPNtZeIAsg/pzaW1jDCL9eycL0sHzjxZH9DbyNLbzokVNCT7WU6VVnh3h
yVuj3eQ6aJe+r+tdrho/c6WWkMIILiTea3DdMNwNBvJwUZhj6F2H3YfWlvEnTNQtP5ejflDUT5WZ
b3WrlnSdig7URF8jCCwg0OTvv6OVceSOaNgFsVNQpmguj+q7pMm2RUcxUNWMJAkp0fLguALly4YM
qTyLLclWolZWQU409lcVlVC0A9LmfqRgjm7vUjSw3FYh4fowRgWwMBCxowp7fTn7ZRmsCjXnU7UO
HiM+du/MPNkX6MouiIycS/AsAZHzX2F8sttap9lp7I6chhHYn1FrAGhCUFskSfzUj7J5ipzdcUDo
A/w1EopAlzLUOKcpq97noF4t9bA1ej9OH21kh6b59fb+cef1WwhYTfASAS/IDux6/1C51e3IaPXQ
md5sN1ynzqPJXRYdQCo1VmpwWxp3Wv8rDU4EDAyIiX6XSi4yAmrXNqNNZj3M1kTxpjTZkCHvNkZi
BzUK6Gs/SlIQ3In9RyDw0/iDUYpoZ79enjvPLUYla3qItrp0CFs06pf5kYJK8PbCuADqf+XAciJ5
ycJnts0XC9Mx4S6vYNbDNtUHn5W2PJ1qw+62FPFq/kjhlL1OJjNNRqKHMaqnZreLNQyzpY2H2c+3
BYlUDxhNxBaYT2R+2La8K5o0dXU9NBTVL9BcnlSmB+6M21LEy/kjhVxvGkUfJx45LMcwze2UPQBC
4lla60mxvbLlcEquxABdVgYEQfsA2jjHzatjSwytSAPA8MluKvgNsKjrxazLmpi9jovUoYUYed1k
fMyMXMbVJ7queJqRsEbBDphHTp8rd5hY95wRDu6zQx9NtRrPLsj5azI+U0UHDxGZ58PtYxJdWqDo
4Wch/Y8XhFuZ3tRDOgJ9F5Ztu3Ha90g5ryhmADkWYATR9rYwkU5cCmMfc3GRnGju8rRWoBPkvk6+
GvUhbv3IlJBxiJbkYLSfjXZwGFd+pJAygjzJqhIjBAHOqzlvViBKyB2IP/Y9kfFViWQxbB1CdNuE
F8kdmZ43CYZcTUYYf0rGbxZeQKr/LPpxk9aSvROoIFSPEXajqI1gl12Di70jBl0MZ06tkEZre0CT
L9AlOSaB3z4hwXqYlUP0hdYimDru1rato7UDyKpDWg4EPDdmOGqtjxowyNOQCzMT+uW2QIFKABKN
YbggqAQaiQcjmauRWVla2GGN2xcoGP/n2415AuYcmLBFRmcglIa6OapCYKEj/BPVZ1NXVR2kLb0Z
Fz7yfBj7NJv5PPgzWZ3vILCMdcnrIbjVwHmymb9o9sBF4+z6MCT6Yqx4pZTmXgclxgpQX3lIS+eh
itA8R1uJogjsIeYzga4dkSjQsjzAuCmAjio6Uw8j8ARZ1VsRz/46y5KKwp28kMK9iaXer01TwW6g
HU8f0U4JB3uqUGr7h9fqajnc9qXqnJkpqCNCzVjRSKxVb9aEFKAdNVJgnEj5bRwVskiw8SjgXV+x
Rp/iakgpOHv7eWesobIkTw0dARPIMWHgwdUB4Ku8BnNxWmc8LeajPgUK9eN4vxZg+2saXeL/srVd
ZACZ40FsDI0ALxNa/MD9fP1BJSlaNaojPVxdxGjRryUnfvIAypg1CuuuwFyXie7//j4ioEBUgRQe
UCjcuc5NRTKrqM0wB/2NjUGSY/ZcLO8xSpa3BQnUFNB9RkEOVwP9XNzaunKx1R7zKsJFeXDQNQoO
SEsSjQl09EoEZzLTdalRkOitMF7XZOeU1iFTsxGY59z0YG0qyYoEFhrTdhxQtNkmMoQ8NyMdpzgl
DiifSZXQk7vUhaeXUSWx0KJ9+80szTqc2MCIa51wFsz16sfMDGmfwpsHc0CbgENYFj4L7oKOGgiU
DvcB5pIT01lw4hdMgghjY5PaAF+iY3vFWJ3BeFExFvq2Lgj0HMLgXyNqhufDKx1I9AYwBLdmiGh2
V9Hen0Di3n4vl5cuj7cqRutkr/8gEdQIaBAAOSF6H653EZPf6WhUkLhQ8qLHcXYcCv2la3sbzeGY
IG3nSXwYF0UJVjC9BreFC14EHcOVQWeAd9YyVE4vyyWjUZJWZmgZWzN60wPFV4f9NBxTGZZKdAMA
GkNOHkeJke/cMhu4SZGq9LjNiu4V5Ns8xF4edX7mhreXJFQXtMUAJ4YAEISP1/tpudOMFGdkhgBW
bXr1vdff7Pbcg5xmktVqRaJgM1CF0XUb3IOc4XA7EGvBRFkherTuV+rNvuVKDojP1jHDy4a3/lcG
d0K9Y6e5lpVW6IzLNp2aF2qBKqB9r8rCr/sYA8bnXUejpzSRmXzRiaGCihQ4S+kijL7eyKGcJ1q5
qxUWFmaSrLodkCnyzd59dLTk1+1D4ytdv5d5KYxTj54m7VqmixVaJKqSHSopqrrBAOb6zh4194e2
ThYoIxPryc3G4whQ1L3SDdm3ZVScbaw5SMpE0HHqdxlxP9/+NuE+GCZ4PF38G+719T6k8aQhH5Nb
YdRUP5b+G6EgCKDFtyKSzuplP8W9skjAgOYWLHmMDJvT3TRqmv88ExgQ54E9U9GCqLT3fa/4q+bF
ZeMNVffez8WWaG+3Vyl6MjDGFBluVJVAVcit0kjKxQKpkxUCu77LJ8lTIdrDy1/nnHkzMhXNyvHr
4JwAb0rm5+suf7m9AnYT+M1DvlPVcBNBI2tx0XfvrN3igEU3dKoHCgD3TI7/En1ja3DZEZ7CWn7A
YJh5n5dqZYdRcaqwFsxrv70I0UaBLQnkY4zJFI/qtbIly0xtrWnssI0Zl9FC9xiwISWYEW0VXhoH
+mwC8mez/38RwS1WVGXdMltIVO1iALueJye8vQ6h3boUwanygkEGzjxChKrQne2gC8lNNpEDzop0
Qxrqt7N6SNrJB4fo36d7QNPEwmAMHsMl4vyFKY+QuGB2q4o2beoGWmd7GOZLhlFim0WP54UgPk3r
5qOSjQOBzQLmuRzBGXGnaEjIKa2nFprn6pIko/DUwH+N1DDMA8Y3XZ/aoLeLo9WuFda16aF7d0ud
CM3BMtZniRi+jq31qz6lK8TEre08Fp027TGg6wfmdEt8LZHJAesjmvARVoFSizM5CmYXNkg+22Fv
U6/oU39qZdw+ousE+DE6ZZGBwSgZzu4sKxCT7UphE5TaJ1OHKUZhQVKvl879EUiCuuHKgtwdh8O3
ry71HKNWp1ihrb5O8LfX9gRqGszXlLj2Ap/jSg6nBFE/r0ORYkU56GGcM2B83mAXgU3CxR4k+QKB
JvyRhTZjzgNwpyGaSqZwaq97BFArJ/UdY3/bUgg3Ds4aaseM45KPItYlHl01xdMAQ2EElV7WoLZc
W19rl85riS3rGRdoHXjVQAsLRl64NnwK3e01J3IIEi9N/wM9XH6pPd9ekHDXLgRwJ5RSEGlFBgQk
2tcsf+h0AEzp4bYM4aa5qHojXQW/nW8rzoqedvVS2qHZHzTzF5oykjrs0L5wWwz7VO5JxV79EcM+
4+KdMEZdU9oBS8mtJNqYLfgIwbcxemWlJX7XLW9DNZiHxqrc5zivJeaOr9oyn9BA1IwJLugIAdaK
Uz/MP44j4Lic0ES7BBmXfTmC0fsFEacHIr59HD+T4m0wz6MxSC4Z32H/QTRnmkijNGtiQ7QOmZre
H9t23WlxFtiwUj9KsCXTaN5Q3diXbv7YRbnEDRCvnaCRQiMgjEG35PXOTxkGQzVjhgZdEBINMz1i
btQRSRDQ1NwBW3oiVnxK6xpcbU51rrIvt89ddEfwyDCuZiCKQIZ5Lb3JjWys8NqEZOxA7pqTzE9U
VebuCt5PlAJdtMJAhZGpYKbuQrvWtcqrommdEJ6hN7dfwfW0nYxzCl6eKdlOw6/bixLFGCgsgIMO
PiIDUHAX0wRASpkj1QFvSDDPz5kTVBUIHPe1Gu0xaDborTZYnU/KOL/Ujde6MZi1ZIUVkflGOIeJ
lxh3w/b2es11N0Bb+8IN72m/jdT92PqOEuSydhyRGNBZoSCPlAL6YzhfOEPzmE0XpOiVydpM7rhH
r8xmoJvasg6USKyEyBgBiYKgHhIt9PVer8keGox6nQwrzOcaJDAl6pF5p5uHgtTWlmBGl+R2igws
cgg2SlPo8EPZ8FresihUyRIdgambwNUya91DTh+saalsLJdwZYy9FPlrtKXxcxUccD2a7oiVLWOP
liYbFAFTpXkNvYsTS/IO8rCi3zbHvBDGXXmzx9DeDh5tiHGFoFeYltza12YF1joFY5gCsDOO3tgY
XaDTpNpoc7ExSQo4SU8+VVGlgsWgWraTHhN/imztCf2hzWbOG/2IqKjcK0sKoHwi49gQWQq2Nahs
gtTD4keExCjYqi3YysOmWl5APHPAbkneAbEIOFaY6Al2ML4QlMVNuTiIlcMkt95rrfm2qIsM0yW6
L6wLgjH+srE53H0hNOvmvjex9+bk55G2c4bhNDuRT7UWpDzx32EJfh81ctosSEEBDeEep8F5ViQg
9rLCtZi0e1NnHHeLO+0MTFb8ns/zGN42fSI9RtiK7lPoMJpXuOW5w9JZowvnNAbNkLmgQ6+rvA7k
iG65vS1JdFi4LyD6x8Lg0nFKXChoXJ0q5gaPdrJdXFxLy2pkTCHC9cCp18Eqi9CBfznqDigJq2Yu
VjntMlKB/xA0fTWisFyGpBEu6EIUe8QuHinHTBJttlCGREPxGCQY4ug5hSVDX4hMGpxREIKbxELJ
g3N1CGu3oBinFbpRTTzF6jsvttcRxFqRLCSSieJOaJryEVVV5tRX1m4qLMcbEqDS8nmV+MGiFABm
haHNHzUsNGLzMy8j4AUzy0gRfJVP6fhLsfvAynf5vE3sDHyD2cZNnqiMJkOoGsjfo94Ov1Xno9dF
Aw+dm0KoWVfHYjCeWqd6MmLQfVrd+R90Hd4EowJgncKcasRNNC1jjlyNauQPeoySoPqX6OrfhgLR
MSMaYINd+Yptn1OrdYvZDsemP0xuu00j+lrH6h1GR3y/vRqRCbwQxXvb+eRkzepAVGZ0R9N6T/TP
ZGi2rP9aOkNHdEhsGAj+MNoznksbfsKIJI1jh1O1oaA5LsBtvMllDfkyKZymr5oKTDocz1AjXr2e
6zlA/rqutrf3TSQFjZ0WulnBEvKBEgZr1GqtgMUjQ3GXJEdCdW+ZG19Bb9ZfS0JRChYPQTKL+tiX
XJgi6qyOorF4qMY0Bh9B1xeMj9k4fVF4jtvIgn+BPsCDRH4QWTxoIJ9tilyqL3obu+HcJbtydeGB
4DT9Ran8ORveCz3KJR6QwNSaAKJD23WkwDFs8Hp9Jbr5mmGu3NC08vcmKcDONCuyySCCkBbtqfAH
sSKw+jmcUnRFaxbT1LthO/gkB8cuNAOUlWvj1d+qenP7xAS21sQ/jLUQLEXwXa5XVGjwKpxkcEMt
XWtPTQn1Oiv5VBvm7rYg0WEhkWYgrmDlcv79iNy4WWO9dcNUe+/Ko9sqWwvC8or4tv75tizhokD3
yYSBY4ofmwyXvAZUY3FDOpzR5FZq95mMAF1wp1ic9l8RbLkXmp6lcYKZECP2zTV8FEq2FCzIKi2D
ZIoll0q0cwiGWPyCvCpc7GtRZE6KZmqwmtH+Pqb6sXppgVBeGb5JVlATqR76VFBf1lBG+oBwz9vK
ckdUs8IxwYRJP242D+nR6UG8jIrS7TMS5Q/A6v9HFheTLZnT0qVVsYO5XxzX7+jgdM/JIRm9jQJm
LhnFkOjA/ogDP/71Lk50qSoF1PmhDXaT7kSau/mzpf68vSjx/jH2XDShoF5NroUAzqB0zmK44TR9
65JXzXgp3GDqBs+lj8TIgjmTRB5C3QC/2P8J5AzSaE6mQ8nqoiOMeo4FVjHtS7Y+Verd2HQS4ye6
VRa4HJj5w0PyG8p/ofLVqGoLymQuKvFhN30aq6ep6f3bGyg6Jbjm7NKCmRMVhOsNXK156QpQb4bg
TvO1MjSrOYiMX9L57aK12ICywJsFT+aH8lIJ5FSvdVD0KO6zAM2k9dlt1eK+JOXuH1YE0AFCDZTL
UC+7XhFmN7blakTQO/0VQC6vSs7IrcT/UHlhBgI1BMTfKDByj0Zt9NXkqm0UtlGQmf7geoX96fZK
eMos5upBBgbSsZ5KBjW6XkpR9Aawk2oEqLKZbrG73cHR+s5vjTL1wfxc3ml5+pkQp90gl7b6E6hj
j2Vll7uh0JTHdNHGwFjjdVfEurrRxwy9Wbq63JMY9DE9MNmb2x/MvFsuN/y7kQPJLEwtRxfj9fc2
YGqce9uNwn5V76OWPpXKXRk95+O4M1GaWtyvt+WJLiNrHPk/eZxFi9KYViP4k0O02LvgmEaZuqNv
VDYURRS1XK6L901VBfulmVEUxib56UYaJgylRdAic4LWFrDjawhdom3aZV5ryPICoouDBjRW3EP2
9cPFcdY8WzJgt8JkegO/mqf0351alusQWQGQO0MMYgpkVThFs8HurCd9GoXFYoMWW5mynZbpX/vG
AKGoYsnIxQTnBtgTQ7NgoAnGf7DPuTBs2kTcqI9hdEzzTJJfzTCyW2phcFkpm0kseCAQjbEeDagj
8OXcK+TWK7qC61wJMww9NCrQTxaLr413y8jAyL6RRf5ayV51wZkh5wn2Q5fFgXjar9cXlU6+5LXN
7sGC7jAvVqgnU0qRDKDl2WwypK2xvGsZTavMqbIYSphOZDcCXBKVZOtmm9s37KMU1iqIpDGbWo7x
UNz2Ua0BwL2GYhDcLxobno4ho8T4awDDtZQPtjTSXHTyRKFVTn5kVEEsm0/2UcGZBJR9TUDVMWyG
07hIZW2JUxmFOagN9S/RFAdKf1+MT/+yXX/EMMW/UOxhUotITyrco1JpT4lrrEctKvdV6cqohT9e
oesFcaY2mTsjGTCAL7TB1tMFcWDu3N38l5hMPECoNKEMi3yNbqNZm9u2IunggIzEZRCtInJ8Vd3a
6KhKQd2Y6RJvR+CfMrw1ZGms1QnJoevNa/W5L7S6hhb022J4VJfRN427ZSp8Jd9a2VNOPtFJ2eZu
JekOEbyzTLLFGORN1uHJHRsil7qrTWxm1X3X0pdW90ob0xeKbW3tiH5e423XoMMucR6jp7LdqsoG
0zPc+VGNsy9G5HxqCxla7aPZwhdhM1Qd/ZEA4nEWBBOBTD1Bjh+grm8liNgTyx+rIx6f+YUMsU+D
23rLfu764UZjDBIIQI8BL4Kbfr31SC62PTzsCJRHMIrtqMRBWtWGxNcUGBPmprNpHgjmMbryWsqk
qBRk/R22eYG5yjZwCb1GhioU7BxgKHhb4NuZ8Mu4navsJJsUBQZ/beat2/n5+AogM3ME6yVYlh+F
/fP23gm8A0x3QH4bzboaG3zBLQtTlIy+7FsltKtubjeNooGnQAFUBvwpaz9/t8Y2JR7wHsUnBYWp
wW/QvtsDLd67f9/IwBTYtfGEY7w5OrCvd9jsxkZxSlMJtcJEcb5p3mZjlAEOeQoxZhXAQIIHAaEx
6qYfIrtlnN2l0rFgJ/cIKQ6GjYlJ8IT0xfHdfpuXoIK7d/TsEZCF7aAAr/X3zYP4BNbJi7YusO7z
oZFZ2hZFYVcJJ3JM28+YuOZ0PuZ33D5akcJeSuG2s26XzIxcWwmV+kvnPOmYrlqvEhkffWashGWC
4KCgYsVfikHpW62lGT0jdZLku509vaRVsDxXfw95RHKGUbYw8gck4Tk1XUFXMK1aQc8p3aF5OMjq
e3dN/SH7+vebdimHezPszhq63srpOU7R+LY0x4Zh92rJayF4/65Ww5nsZG06alrYtjRdURw5VuM+
Mi2vjEFFIzsiocLbxMXlNtD0bKmcHjRzUw+a09HzWn3N9Q2IN1PN2euK9mQah7jOg7R9MvPGm8OO
NIdhbmT9d7/pqTgDDaDNny/gDs/CwMeadj09vyaWh04E3bOmoAiHU2J7cebXCVJHfhv5d37RSF5H
0U7jVWb5ARCrf2ANaEjOBtSN9Mzm7S2btPvfEYfzIrkJotsG/nuEOkiLIvTlAvcV3A8gZNDpOW8f
63rjDLt4kuimwA0EafcfEdw7NykmqaLVoGeWRFT01rP0BzuPd1LYr+gVAoMMuo5t1q7E+zIuCKft
OGnjc/+0JMcueZ/bU183fkLfhvYxUhNZcxBzxHkFuRDIxznlinHQrdrH59KyvHF9b5QUMwSxwIiR
IdxVWuwRULHnaefdvu4i+8XwuRZS8Uig//bqLlxeVnfFZHkIztp6mzkm3KTPE8rIi4Ga3r0zyOjJ
REd4KY/Tkqov8G7aXXx2BzCuLOGaRR5jqpUBOX6jLfkdhUuELBJedfyFC0oaUE3MXTnFZ5LtzeVz
3Z1i68fkVF5r36HlDK5wRe8JhlKWZ239NpfPnbJtinGXNP9wLy4/hFuxncQqACwkPrfjKaffOvIa
zxL1EV09NurdQq4JDyo/XTR303mNiR6fa+hJHxFfBRFlP8qqVSJdQU3MAV0G8COAC1+7J/NA9NS1
aIIZXIFWfZvr5lUr9um5t/u3zPl0WzFFinIpjLvrTmy02dQ7Mdx3sEzOxinTnuLWI12/+f8J4l+H
QkPnUWfH5yTJgnp51/LSNzoNiRMikcTvHxBoeL8ZygAJH8ye4p/WHrdZj9IpbMqNm6rbTgvqBuxN
ehCvGzeSPLEfAjJeHPfGDhoIQ5MlmzBZwoB/55My0OLvq/2DWmdiaYGz/FySrZlIOmH4Bwc9Q7oK
zhiAc5C1xLCAay0htZmYZqSr4do221zBwErDmc7trBQ+iIoOfaL+un2AIoGItpAjYtVaQKuuBRZa
245WVmjonMXItdLa5+qr3eO1MxN/TGRj/0TSEGwhyYZ6FSAd3CGSqbKbSa+1cM6S0jc7+3tUqtuo
db4M4xIm1JAFBfxbxMZpMiArQTyAVhu+YcAp6qqrAYEIVzXz7dG8K/X1VVWqI/LaPs2HJ72JNn3j
SHIh7Jgu7Scnlm8eWBJwYi8ZxMKx+OXCSXHV7vX2wclEcCY6BecFwswY+d+MHIu836LgKblyvGVk
7Q9oREeCHdcIXADcabU1jevBTujZpcV2td0dnot90n6+vZCPR3QthenMxSNqWG4yRjl8c3XOMXmz
8kvd9QvtOc8zjAFGpc69RyHy+bZQ2dKYtbkQCtrGiIw9hOoDMK0UnaDVxv0f0r6syU5c6fYXEcEg
pldgj9SI7Sq3X4iyy2YQCDEIAb/+W1Tf757abO4mfG6cON0P7nBuiVQqlblyrVrbOM3zBl26AZYG
DChIEIGZRCvj0spIycQHE1YIaz2jqX27lT6mSYt8C5a1ZWnhDbE7MoWOLIkgcorqwqDuoM9Ct9rq
q7sGiSFr5kZC8XqxHmkyMbQcVkzIKDEXvC51sHkfX9UU4HYoVM7oHhxbVP4XVmqFqw4ZkAvLwQas
PlG81sbwcfHU7hlNP2aeKabnAnBGPN/2iuszBctwYqStqIaBnu/ye7GCQcREuPheqV4iuclB+5oT
e3/bysouokqBrBG5BtgnltVri5GkjXGbRa7OTuBQ8DotOVHr8baVFY+4sDL/+ScPT5RUp+AgSyPN
cXYp+8atc9rxvVJvjPJfPRDnz4X3Ox6IKD2h7DQv95OhweC5QUokNkb8RgWkXlInMNkzH/7UzUPZ
/hCq5o3mSQ4Yy4BaZvm3xCgf9lEQBooFm4oxt0v7ANMDCJuwDLekFqSQPmXDt/ELEPpb2ffad5sn
AOabGZxW5uKM6UnptG6Kl0QeTwfWQ9qgV442efr774ZBxFktFdgfvD0vlzMAO+gU6ZBFmpmB2cX2
9fixVYF/3tIwWHMQdAXweAGbAOaaFyGws1hjC2fMItM5QITwhJiRqpAMH+KN0ufaqQKfKKrooDtD
D3y5oqROKINeQhQb6Q/I81JPUxMa3N62q4QNJXoV4Dm4InYPXrj4OiApgFo44zQqxbdyfBY2uPa1
7lSQvUOrPeAf/lTnHp4wW0NBHx2tyyg/47DxPwsCmPOJvvxiuhhVJzGMPFLs0TMhpTg5B9XCUPrj
oEzH2s4ONvdFFhK73atdHTTF9ybf0i+53mQACGedCIB2AORaskU1WRxzJYtpVD2zaIu45qoEg83F
4DuqE+jFf7jl5RIZkVzJ7aSIkhKzDCcX4thxNAhxl/X06Ko7Cvxd9mBTfnDSA9RvHt30WHH9GRFn
w5muDyEmPtENxqsbH5l86Bl+ijYNyUCu049lNBa/DP4OnGQtNyLamgl4EmB+QJma6J9eLjbToVDg
AoMeNd9r8ajd/zU6DbsJ/p//GFhEzDQtzAr8xGUUm6an1CH3tBEJ932OQv3tU7G6FDDrYiIOFylU
Zy+XMuZxVwpZl5EUw0nGR6tiDwVRTretXEcSZ94qpPPAnQDcvLg2m6lrWkG0MkpH60zQ39CLn1AV
eSrH99uGVlIDWMIZmysTeEQvCy52xtVkjHV8mqL1MzCTiu8dA9EKPVei9TUIIFkESWS8hYpbOwAX
hhev9ymxnFHJYdjiUSprr6++ZeTMB3IoSu7TXgk4/kV9KNwbuHjE+Aepq4VyoRvd3oLlM3j2HVCn
ofkNaoKZzfjyi4KUCiDuySqjuhdekideIr9W8mQh9BB7JqHe8KBVex/5P8DJgPQuFg5mbcdGUQTn
TRu/Ed6Bx7zgrEGpdbBO0tByf9JYsc8r0h9vr3QOm4uwivcHAjraS0gxlnDyouqVAUw6oA0k4mwV
eAnYgaMGmUNeB2XYMLYWxMEF5uIinEteIHe63Ne6MBsIqk8MJ6VEsgLYySPJeRYIHge5Irlfdlm3
N0vSBZiEUw6VYxd3UM5pTlpVpsekG2ngDKzYgNytbT+aszhXiBigYlqEConBRzbWHCHdZXckNr+V
VnEyivg08vihZo9NDvji7X1f9XXw1gJaNDe40JG+3AoTuuKDyCwW2drD8D2Vh95AeB/qAxq/dXLo
69Sr+ifLPuta680gGfpSnPkWI+HKhYY2HoaPZgY/YKoWjl7VwOUkMaugbo+BtsmonZ0GcauN62Qt
dEHXHfobaALjTllkDZ1GSh1vpypyDmgHvRR2oG58wbUQ/NnC4gAZ5tjokwoLKVKQTH9Pp2eyYeLD
ORdHBYUjzP1g0ANocXP2ok+XYis7XaK8w6JJdT10Z4jyPd7p8hc5ONAsYTwg8VFPVU+yXWOdi+IN
HGkyjEFvW/4Zq+/sAfQM07CT3UHixWXqe6Giy3LbrVb2AVus4YChxAWg1WIfOkWAtFfDdK6Vj4ex
m2UAwDmaNlt11qtZZURIdKMxz4qmkTMLX15uxlSaQmOkZ3jak9KzuQPeddUHInwnzLP6k2cvHN1x
bvo0DpRN8MKKQ11Yn//806dw2TRJlqIuroKvynmY5IOinWn29l9s5vzacVETRU96UbWDwiAdAXBE
WIgVPHSo10GLIE+3XjxLeUrnYy/ndzheCPNg8uJ4qAxy7kqKUJBMx5ZDvS157FH7b11vAtxK5vcN
P+STxAu28l0nYtkeGETQoPkQk/Qy55x/y7LHZNh3g69x4UGj4cCcOy1uzorcaNWtxAu8jFAdBt0N
MsQlt2jWSXBP6TaLigo0UKaDmUjB6RYoaO3zAgsGQiJ31utZggy4O0xDbxEW1fItGdRDBsbmavJS
58/tD3xdFENPfKb5xJQTuNCWc9GqVlCHdkUV1fYXF4DXrP3jxNQfAURzf8riWcbWxvlcuW4vLC6i
fj50RZ6i9RE54JOrWVBDN5nTP3pdBr2SbRhbPaSgdQK6G8BrACEXDqylkCiYiKyicfTzCmrM/KWy
n9y2DZqm85PMeqHi1PQENQvyXGcbtZG1xyIyipkUCfcLwPPLGFEAcYcyDHK5intMDp6apfex0+9r
W3mSfPzBqsQjov9aDi2E3dtp49pZc1acKlTBQWeGFGcRsNMxi/sUMMmIqbGyb7uavY6tom6UElas
zIy0AGnjvYTLdHF6XSst8qKmPBrq1t5JZxpOZd5oG6nTiquiKoLkCS/7eYhtsZetYtWu3RMeCfK9
SB6grXyIVe2oZdre5bZvSyAh+r8ETSIuASYHVCMAprjylkxzTV1ZDZST6qikneNbWmX4fU+2aEdX
jgQMwDvAlINi3YcC0qdYXkwpSxSlrSMQpHxVi12W9Ec7kX5m/d5EGqxcjxe2FvcGJ7lTV6gOROaI
9uNEwrQdz6YrNzz/+mPB6aFGPSOIUChYghpNVqpZW7MmUsleiME4Er0m+2bIz3nOH/Ss+dF1qr63
nXRrdPM6k4VlkN7OqRZw/UsIToGDMEKerInG8lzleCK5D6gEKTkNDDdS462Jn+v9nM0BgTAP3KL2
Pp+NT9+u6XUgz2yriUoraPtQqR4AmtmIYiubiV8M8BoKEuhmLceuG9jW3IJ1kSbrEAC4R6f9QbMQ
BJJ7tPh+VNnO2Exvrs+0O3s86nVA5SPZW0QO2UgdUgh5hy3j5n6Uue4rAgDN29fPyu5hCt+Yhw9R
ZUGp4nL3eqthhVZYImrsX4r5zMzKK/Pvt22s7R5GbyAAMvMv486+tOFKWmc2N0WUG1qgZgoSVZqe
+7bwz1BI+UN5ArDRluTQSrUauHSXzGwuKCDg/5dWoTdktZR2XWSWxmPVuUArGie3Tzw0f+rUvJuy
zKM0/y5oGlhxFvT5Q160G4F5pY4x/4pZBHVu9eJ1c/krSohE57GougjKCIE17HBReqLYteM/xHjQ
FNWrqt6vMRNwe8uXmm3I5y7tzt/k06lQqFNLOdRdJP5IJ3CIR5WIg7RnCsyH9AVKN+luQHfK8Fzm
21vPlJVb98L6UqGoTCYTly6sq5n61vTvUh6ShHiD1u4Qxcf2CDItcOAEBJfu7YVfR/K5j6SBDREg
w1lQ93LdA8qbdt43sMzeTfOkyxPl6GgKb2rb3W1THxXIy8fYpS390hbIQCnFCwAeNnMyHXj82JEX
JkFjABEMMEOPteLxn/8Y8pG1CSoad6X7C03IRu6GDTfbWvXiCU1G9PXbpO8iPe1Ppgs2CMjIm2+l
7tyNJNswtvJWmNeNUjjCEvZz+QiFCIMNksOyi7hV6O+OIdUz6kXuCI1ftfkjJiEbPxvjbtpRkDsI
z4lzVYMcXsOqPeml2E1xXvKnukOLKilN8rNlOS+8bCjsL1XJdA5iBirN3WTp2TPJG70NQFFPlYOm
Frw8pJUp1NPQWrkROgpLHzNDsi3G+KWW78cBQikGtUAoqaAoo15+3Fa4dNDNER/XU3fVYTjmj8bR
PsZndQcNR8hAeFIcrPBL9dNKoCQc2Bu16dX49fkHLDw5a4yhMdnURd13nu+Jlzzru5KGw/BrUo95
LTz71NQB1TYS1ut3Dz6uoQOWgtkEDAssnZrLnIoU6xaZKHxuxbEndFYeBzvuX+0yTqKNUzRv5NUp
+mRw6buUVY0LmqEoH2oo/dRHHTgcWz9Ruwo6VB3L4aUkkw858duGV+5XtDgwdIB/osK6JG/COYX0
lqZ3UVbqhk8TKj2zn5L9bSsr9ysKFAhEqO0hZV7er4rZNZ1qFyKqy7DL/on137qxkemtlPHwwPhk
Y3HH2HFiqwm0jCLL/K72UV2c+2Ynd1V9J0FZ0IYAwrTfLE+Eenvf1G8JANi3F7ka7z//gsVtw3Q5
JUJSgSz9nCbivmmNgDa/U4qZ6F0XOkYXNlJ87egWV8PaR0T9B+46z8yDJ+nylPK01V2lqUWkTI76
pcqRvmAyIP52e32rVlBSQCUeTSLUSy+tgKMmqbneiMg0K/VU6E19MjFJvAFPXHkqo6qHBBYEEEBk
or1yaSZu+jzm1BARZvf25M05WH7lQ6L9xfC7B0Y2/F+fD9by4H02t9i71Og7wTNdRDLDyK2ZDRSs
sYP4QaSVBhPPxR1vlOkRo4QY2Tc0FhpWjDqQ5ggfhD3ZbpqSLkBNQ33A+HaODnbpnIqB9Xs1neS+
VTCHS/S4fqmpWzxU6gR69STbGiG6TrAA9J/x6ugeABlwxcU/4ulD2szpo1Lh6btRF6nPZKM9VTLR
7qaWx5jDNgowG0CrAQQ8fOrOGthkf932kKtjjl+BZ9bHqDSY9pavLWHYfTvmhQR83Dhl4CVp0uTU
dVtsSVeOOJuBG6JGB1E9/OvSQ5R0BFBLFxIn3Sy+J05nDeB1kZh1uL2cq0vgww7Ky+B7notTi5hs
KIwmcmxkVKMLHRRG+Yf1YAQkxQiVqqwKbltb3TyQ2v2vtXnVn3JVPXdMliBhiiyXxb5rFcpuKsDy
3qBQ8rfh+GNhaDPNU8YYmV1sIKN1M8R1KyO0HLxaj89F2Qd2Nm1c3uvf6T9mFpdoDdBPboA3K0od
8ytG2+Oz3rvpRtxf3TYQAIBIWJ/T/UVUylQheZb22La8OTBIWFp1c5aOtrv9dVZ94T9mliAt4RLq
9BgrjTr9d9efJYSE+/xLrQ8bdjaWsxQ2tOnETcXEp3EwqWyjm5G3wrM6fSPszVHtIuqhjoQzhHIk
0D0YPlwEWe5SPaPxICM1r9N/KjsGo2naxL0nVavfEWDEgzjTxwDSYltVhJUVgi4L3T1QUQC+tHzR
FxwqBnZZDJFQWt8p8BC0mp2GqenbH2xthSBQRaSAugWY1eaf8ek4pVqGXdOqAcWsHSeR3kKhuhg0
v0mxNOEAJl5uTe6s+MhMnY9JTsA1kDQvNlXnLTgE9WkAasQovboRkPtU899ZWmE2Y+jG4+0Vbplb
3FxOYxh9bskhklLuXXtqvQ78AR6PyyEwY2fjXl45zBhwh8OgOoKZ3Sv4VKc3zEjVIWJFeSRqf0Bz
62/ho3DKzyYWR5kIXYIvTh8iq3glrQxa5Z6StzjeksdZ9cD/LOXjMv3kGqwRQGXrxhDR4hWiJDuN
1tAhGTcC02LDUGrRMSeDjAwlJcD4lw3AFK9CapNaDxm36V41Y7BipN0U3HaCdStomIAFeu6Xz07y
aS0qbWNh00YP0RQdDnpm/bFYVm5chMs6yr9rQWVstgB2mqVnDzSfRIfvE1bQm+Je0+XTE1Ob8Ym0
vN2llUb3cWnuEu408L+W3ilVIb18yKddOoC9OQXT+5mrk+VBsnnwb2/BMvP/P79uVkmZRTqA77zc
AycbMD2gSz1M0wkTO7qnp+6BWu5JaiwoizA2wROdibBtnlXnwGrbS6aXpjw4OupO9sY5mQ/5p8j6
8WOA1Zq5byBhjmLf5Y9RFDUvFXTeoQ/hi/bNLXOvqQ7xOHoW3TC19u0tYAZQUcMk8FVVLUV9qa10
RQtbxRRHCl/zCzrwDT/+0PZarghz8sAZwsfQ+lhE0oI1vOxFAhcrC/1YTTo5yjjtj+aA7c0cpkYT
6fKgcpLXKsZ3NlOpHqQhTiSmX0FjJ07CQdLZjBBv0rq63kPgDgIQsjd8gr/Zy5sYA/esUQKnK3TU
eMF228ZasXOcSglcY7KOvQnJA8ZqLeik8mIatDylvRZjW9XvrRjIHkDcdHfbrRYXyMeHBMZLw2QE
YKlXJK21XdFeTkQPa3DPHIWjxiHhnP4iafuPLHvnCA1RJxiKxvjzXxjGSxxijsA4XMn0pdQ1qi5x
9XBSrH0T8weWsj1vm0dbHY9GMp6rYouzfs2TQB8HOlUAfSFisMh0lUw0Q0oKI0xRxoWW13lox63u
0vJ5/LGhmDnDYApgXOghLNNBEMeh0G9A1pgdxnZfH9KX9h938rLYk+/WT7olDLisHV0ZXKwKnR1N
6DEM5sbgJeVO+6lQr3izvtDMM96Sp8QIROxtEUKum0UtRYNiPJa7zK4Jp7bWQH84lPFTnwbFI723
7nqyV4WnPYC640U8Nd3GNbDEc/27VuA/EHVsUP0uKX5bRoZBxRRe2ArhJ9N9ngWV3Jnqq5OjxJ17
lesZ1UuuKl6R/9lEza2GYHBpQucccHEgyhZ1wqGKIcktYz1UFAcUVDnBnD6oUSefOEl5KisQg/eq
Ne0mR2t/NYlS7+vErs5VQgCed+svTNESz9I6gCwy1ty1zfDl9qFa3Pn/7g/moUBygnIe4thlWM5c
BS0ZBbVSjTtTVJWt2OlGZx4qQ27VgdYCxzx69a8pFLwuTQGpwgCnTYxwMnZWlgKieXJ11A+L6oSk
4E7fejguKyaLtYH+8dKgpKPV6BRrE4Sfx7q/H0t1L5X6AWRJ+7ypfK6HmlHsFWv0Aeb0G/Z2e3NX
V4wm1fweh1zhUt0bxfEe7dfMCEkLwHlXt9+5qga6Pf3gFsUTZkoOLKMbCf6az6Fdh41GhxeN+CWo
wVLjQUlyRw0z40wH5xCbiU9G/cGd3rvXBPoeRmAM94nNQ6Bnggk/pLblYUTva/v4rbgXzjsuYeQg
kLJessrEiRuzdCq00C7LfWZ+jVslrEHkku2K/mEEvEzn6lnlj4l1bACqZfFT4vxQ42Tj6lhJPpB1
okeLbwCytKtHj520hUGkFsbVA740wk+8G6cYOKbf1M22Ys7iATL7Haw5mItCe9sFYeel30EgrpY8
1rXQSRrP1IZ9ycaDw+mrtEwPPScj5kEGFb5CF95ghradBKxMnoemfcpYt1PGrcLQ2hUz1wAgroBk
GO2KxQusH620rBRbCxu1fpn0bynBwHhRfnF7sOWPoHsdUPBwk+HUGa8620Kfr+3+XP1CGES9CJ5w
uR+CWpZwB+RjvaLsy/GstXTHZOFhXl3bwkXPaeQiKUOt6H9toSB7actoqtQBD40Wau15fOmYJ4nn
vlp3VnfONpvIK+nBTFGEKTH8Y8bxXxrL8emdglM9JAbkUPrRd0Eum74/583XCl0+aSX3Vjf6I4Bo
DQYU4ucRCim3Q8zaTwBJ4TxeqAKasoTHupbIKREuDhjqfYHCLJTI7GKrT7GsBn+4NLpdKCuiOIY0
ZRG7dTJkGG7J8Gjr44OWAINtfjWa1reaamcb6bkCt0MfB31HT2rNvHgIazHtOed/0lE7uIhAhczA
/PBeQRBsmMqTxlMgiNUTxHw3jt910J2TKBuslIBF4BmwiPoF4VCNpK0edo2QeHXt6uRb1u1a46TG
QZbYv29/gBVzyEVB5IS6LqaolvP8hpUrWjPgkcWT3vXlCD6jxjw2ZuVnPWRKu2bEBS63GpAryRSi
KUiNUeY18dWXmanmpgyhTtPBhuDumPWzjAFNdwPXzO8FYPL2Sz79Kup3kuy0uehCuy0E5P/jF8z6
j5iNgdLtYp9BiOIqUhn1cMhkjoGH6pTz+E6oEEF2fpban1TJvyTSPNlK+xs1M9zzzO+H/nB7+6/P
+7wPDh4kANGBmmURW4a0YMnMWBNa30rT3qUECtDlXgAOI1zzWNNnQBluW1wJppcmFyGGNVVS9iUe
QKYiRJBRo97b02REepfLnTNCdYzkhL23BEOQTWEUfldmjqcIvqWVPhu6jHWXP2Rxz1S5Y2UI6nro
KrmyH4q0fhrdqdiTplefby96JQDAFlgxgFTE8ccXvwx1lpK3fQU0d9ikZJ8TIKotkr1ARpD1pq+0
jxnoyQ2vGoYdjyuQsD8Uije9dJZvxY/lsHeGX0BZjBpAnijbUg/yLVuf5frWvfyFi91IkpSim6rr
YVLF7yTNPCgJgalxNw5eHA9nXnzBXNs+U19j51SWd0j/Eu0hwztLbNXEl10nRMvLn7K4bqcGFIwT
NjMUwD1+gUCtpvq9cZL9saj9kgdNvlEhXLL3/WsRgHoMvSHFAWPe5ecB/5IL0llHD1WjlZ6Uj5b0
JnnXcMfLTe2kO+91zo8akArogbJu32hfR5C0dCk0IOv9mISC+k6y8as+VDmXDoqfg+LvXIUBlcbl
r6p1XlcKx/MZ8k7FV33M2h1L+iFQx+m+iQ3lcTLzbCbhtaO8bzHt7zJ1l3TasxbbYFUj1j+26GTg
xpbj11VaBJnr9MfUbd/wH4Uuns1PkKD4rnU2PXd2wZ4rqpcPAs3uYACmzSdTOZ560Wr/RdCZxarm
VBK47GWhdL7yrb5XPkogsvdQHxyfK82FZhWpFL9yrCfDTUBKWama64Ftwvn7Kw555Tx5P0uVXrWC
iVN2ugGuqNDqSVA36L9ansMzKOF6ymh5kMbY6hos0UyzgwHOA5g0viX66R/x4VM91bIVOwbZshGW
loDOb682X4beqQKRFekvUNGNdwbpx9zLWsqO6IODj2sy7hKqNUBsZCPg3In7JnmnAdRdF7/dCkqT
rKjTO6WOt/gqViIBrn5UbWaNPEyNLW4mOiRFXmu9EYJr8VATvffSWuiBgD6Dr2fxVmf+OgVDaxne
DT1oUAYgy770cjb0Wi66noRK910nmVdtkR+t3HEIGKBnBIobs3fuIpyAfqUhSSFJGIM+Iq/qoEab
xrCeIT44c5ccC+q1r7fj/fxXLk4uqHvBum5j2gOTvos1VWXV27zLSTihhX8sDTW/L0QDdsPU0XxV
5PmOC4vvbxtdi5u4ytHqQCoFiNGSFsZCEOtIkZlhM1XfQW54qo30a5y5x0mIx7oPkwSi3lN2JnG3
EapWsji8UwGjxRsRBY9lmWhwmVubvUNCt9HdUwfC8B3k38GoDanefUaBbfcw/fC7YUmzEUvmGLjY
6flanfVQkJfiqXzpPbFtCQf8imZY9K5HqxK++tKMG9f3iovOIzxgnEJCjOn0RZYEJBMKUehjhLQB
J1oCXhrPVeqt0a61TQS6Ei2XWXMDNDuXSxlKBYDu0TRDtetDSQzfTt+G+JQm6Y6PMUq1m1JK8+Ys
Nw9vStTV8LYEgnixrh7q2aLjjhkOSZBEc5MFcUf1oDnfjWhk+s2PP+VW+XTlaCADwhimY2DICIHm
cpW4FVrBq9IK3ewbK/cqPWTgsxiT0md02OgxrNlC6RIk2pjccI2l7LU+1IlAE8kKbaEfMgstuVrD
gJVyMFjpuen3vz9/H/kdNKJQjIaWxOXShNbWSkc0O+yUe9A2m92OZYeqglKrTp974dy5JCirLe3H
a7cBjyp2FBMw8zTVRwn309XS1E6WmmNsh2UsdwnTer838V5wLYgYDjKwjDL33WbYktm8PhMffN44
FXAdDHEtDh4oPKYK71Un1Bs67rmWHxuabwnSrnQIL60sau2jAraUijAnFHX63UioN2lgKFHyIHaq
vdHGASRVn+SrAZC7m4ZtrHh9+t7n2Y5vEble+xJ+CWI6MgdVwzTE/Bk+bbOt1LmiisQJea3uyuwe
JW8+Ck93U7QhN6oS1zfwpa1Fsy9227q3cFeELM2foJ6FZ7i1M4pHXkxbQWfl0phtobyKhAijntZi
XcUgSW02jRNq85YqffaWQbUQ7H2cBiJpqA8EqX5OSgv4BgA+7q2aytfbB2fNlT4ID2AfndZldWSg
1Rj3snVCJQVfoNp10jM4IYfbVlZXCgwFAG1wVwAOF77UyoSoExNOmORfBs69tDS9wngsQbU6qOUh
j2tEPifIs1+3Da99TRR9UExDvQFSXrNnffIc3e4HwRPscFWX9WmSw/BsJuq9nQ7qvWFJ9fT35kDd
4uA2BNcYLpRLc1SB/GJPJ+fjRlSUR9n8yFI8XrStIsraZ/tsaBEB3MGoxroenbAHdwOezBi98m4v
ZcvC4otBJHEUsoQFlYS6+zKmGy6xFjpnNTLUH3ETXVGkD8DSE6VTnRAMM1783j+LR2M6gN7J3Kqq
Xeeg81w8+I4wSoWrfdlLYSU1y0EoTuhW/8TMQyYtkqAYdz4bPGn+3QwvHhtIwjCOifyTqGg0L8JH
5jTYtMJywpJiOJ1UceND4NTcCFLXmRfEktC8B7EEursYcbr0s76zxNA0rR0y5Vs1qP7oVH4xbixl
y8jCmTmFUqWadXaY66nX9qrHtfv/byNLRzYEc2JQ9IWsSHydP2BELQDx7G1fXlkJUi28AGdidcxb
LrI7V8PTXR9TNRyz5AgqxTCrqV+TJrhtZsWl8YpCqEEBVwVH6nykPgWbRpfSzDCPH1pZFrhJ9ciT
O0pAlkRepwKUz+2wgcZciW4GclawS+BOnCu5lwZHNpUTIrYacvtgmV9tvzIaz92q0KztHnRQMN2I
rBF4/PlXfFoWU5NBjOWkhsid+6OTFQFVmL1Ph61ez5ohwF6c+TEDyoyraz5RVLXTsX9Au/9orNpn
qfvUN3Ij8qyaQUsV6BcE3qu6KxqeFmikYcbAmGpq36f5F2F++3tXwL3zUc+CLyyz+5RTlRO3VcOy
7ryx2bO+3/X8d89eoQ631Z2eL7HLpwRE12dpXpBSzMpm84I/fyA8ihz0QdUweeji+66ugtqyUKw7
i42n5sqdgOkZdAfnsIN6ysITIHY4qbndqaFi/STxH/BE3961rb9/cVu3mk5JKvH3T+ODU739d38/
8qy5IIS0/SNL+bRRxqDlhVX3kCd16hZBE6wT1G2Otxex5l6ob0EaD1zl6G8sYnNtlmnDc00NafW7
MGofHGNQZtvIa1Y/+Scji9gcm5oCOI+OlfQZqIP7R/hxYqZvhvoD8wEbqcBamPm8okWM1tskoX2n
qmHXtwdDf2OD8KhFA3NL3nUtgCJEQxNpnsMHifClIxsjsKI9Pl0IrvrKi9uXYYowP2tY+3KrdrHq
aogyuBVQ3AWFw6WpuEvwcG1dxOqZlWkCk/wWmGFt10wgoqFlMk/qLmHfxJTahCe+GmKi8E3vSKRC
TMHIvSKh+9set2oJERp3D8BJiAGXa0kVc7JTND5Dy9iXxDNrPEfBb7Q1gbr2debojHY8OPjRmLo0
49BepiUyn9AUriceOm2noEas9TZ0hVI0qzdy6bVzhG44sJ94W4O6dxHVeEbTykAJIbRjaOGhU43/
ZldtyV2sIG0+AL24bZAaAl+wuLTLHDAi087mDn99z5IhzKg5ejlz9p15tlzhdVniaRiR6qrkblCL
IN6SPl/bV3DRgpwG5ODIGRcBI9YTN2s0qoVj13lEvFTOk0thajw0VlAVz7edZcvawlkmi1sYHSqB
MC1TryF81yaqhHip5yT7SRl3dWdUG9nqWrBCSQZSCnNlBlC2S8dRGS0aDQJFIY8PBNRyjuwPuvs7
bwq/J8PPv18f0Ox4UMMfgCFaHGy1zmmPwQ41BAcK4MpuKFCDcZIxyGsPGEzPzIqN8Li6PMg8gqQQ
ow94Z14uz8oTQxsqOKoOYLAORoieQeGjPKLqjCRzCzWxdiwA2UWExEWMbHbx/Rwrn9AqbLWQQw/C
OuvxvZlvkHGttImRTnyysTjp5ZRVrknRp4JsgQe8F44f8Tvnq9S0YCQQQ2JH9MP67Fe3xXmxtpdz
7od8xsRY6fKGxo0q9BZTbnMZbwJ5QJX8kpbiQ6wE6eZG2FzbSTBRQNMUKfv8MLz8blraG2JMYMsC
gXpMzRdWc79ryw3vXzdjojgIsuSZ+vDSDK4g8KFoAk2/6tkQmNajniy2OEXXrgA4AzqVQDWjIDjv
66fMBnXIWkEfRgtlUvuQf0yU0Wucp2nYeBOuXJsE3wWqqSjGG3jpXtphFm8VMr8FhoJO3oB23VGv
2i2hhJXVzGFiLhahYkSWVZuJaONQsUENHVEOu8Qg7c6YNK9PhiBxuLIREVc+EN42KC6CDGsWtVx4
eyUr00glcimSf8nt+6mNNlWi1k3MVBkIgmgzLA5tjAeTiAVuaBCSuJC9tu7Z2PYQ/Wk3vs+WocVa
BqelvMZiQ4v/AV8vT59HcyNJXzWBTszMkjoP9C4uTMxDaXo2r2WcmOeMZ9xfHtvSbFr1M7BbzSyp
OCBLPyuVTMlSmWqhocUQehxdckLX9PX2VbHqZnimo2OAMACaqUtnlphvManGtbAgsgt4bFJfIWZ8
7Ka0fc9cQGtv21uLq3O2CcpqkAhdzx9MrSvNSjAtVKdanKBzNwXErHMfpR4VtSIl3dlZaUK7tYaj
9znGKjSdg7tMbiGg1lY+15tVVMYgGbN0+c7NkPMoOVKOKvcS/b5145eeBZYioo0lz8nL4m2Kp4MD
WAceXQ4Yzi/3WMfw4Qj6Ty2c9g2mls+dcUwL70C/ImXsNjxz5fIAF/2MKJurfYjpl7Ywveb2toQt
IL88kx/jEQkG1H1tzveEfLu9spU8akYUAL0Iqn0MXi4WxjFGPKgtvmVVhiULFQeQXOvHJHjgGC/C
2YhR69bQ3EJ014ENnP/8U3zX0LKu0wZLa3ADlzuQP7Y+ea+bQNsi0VtzDVxS/9fSIsJ3XY7gX8JS
D7Fi+ycvf0hT+hbb+FZrUeSTmWXSW0g3AyctkqbWeQVXk6+mb5D5vv2J5p+69L3PNhZRNxnAPQtJ
RfiD5xwqfhD27qGbfPEui43VrHkeUk6Q8YGsE4dq8Xkm16l7Wg1IJQyuB047sR2xs+aEFFX4/0Pa
de3GrSzbLyLAHF6ZJohKM5Jl6YWwLImpmTO//q7WPvd4pod3Gt7XBgwDAlTsVF1dtWqtIq+ie0hs
8W7Ji+EBI4loE9hZYGlQRma2ewtOUCMFBuJGXhZbDqPdGA0/u96fLGs3qJWdLB9jFv+4PqcX64Y0
E3XLiDEAmQNI/3wjik2iDs0gCzdCXt4L9S4V84OltbwI9MJtUDPAwlLkCH1wsk8G0OEIlhoKNySv
Xcl60j+gq1OjTwqtd5HfJ/VuKjjJ1JWR4SpAIRcNS2irYd/rRbagqUEV4yADBInK5A2LbY2cLckz
wlw5M5z/UGdyHCTiLk48aAgo5s+/XqGzcTBTF0LwV8k1mIj1FvpxXyNOME944eJ6pg/lk7litp5Q
W3jUjXMc6PvCb/76zsBvB6gEpwkpZ9qtd77HhoTg1xtYibG4Q07f1l4s45VMfjTtu/IrggK4Ofz9
tqZ5e6rphEIzElDnJmtdrSBNt8TQKwb62WrAOGw408BxExe+lQ4MeSXaV4IPFxnfOkYxSkGdHgeI
sR1BzID5aG0p38/D1/U9cOGPzg2xzyixMHWhhSBcAOIVPH5f8iQI9Q0aDx2Rh/C63NHIBFESICSe
MKaLSzcUFDBZanmQ4NjUqOCRyE7++rbALz41wizP0KpIkCwwIsTgqbJgQWj9PP/rwwkr6IalYa15
yYwbzlo6DKmaB4v5CwRuTkH2RcxZmUtUBR3KiRFmKN0QZ0gXKnlgRABM5aM35IbbVNnP2RxurRQ0
1mPY2HKvevEMFKLSoMWwqgPgFJ2pqdCMxEtfrC2gTt+/KiXnQbvf+daP466chiJJAisOKs1AmWpT
81raOTZYVSJ1mdU0luIkmKy3RrQceobrnpen5llh7ns1i62ybTCSRn/W2sqGAlcvN/b1o8Uzwnjw
sWjnKqFGoLGUQGxGmjtXSyLOO+6bhe0sdqESMIBKAOODw4Xc4PmqtHKSlNAlz4N2IHZmxts5jOxM
Ba2xY/bZrdhXXgkyCjADBFL5AjpXhTT+0ObAa2dORj6xebZiq+7kpLKXZnSvT8KlI8P7HGVnfCHy
5wq7npYYjxVwXGVQqS2gw4aQ+b2k504CeU9vVvpkc93e5X1zbo9ZWaiyRFJmxGUAXVRXXVrQffw/
LTDLmpE+XroxK4Mpixxd/0x474XLaO18CMy1PIjhHGsahoB65tA3dpPCjvAp6Y9NqbtIi3r6xLlI
ebPG3NIgCcWTsiJloJSaK2m3gyFyZm3lMJztA/rzk2eJNZZN2YdpGfTSZlqsm0XbaxmP6nrViIHn
Ixh/kXsymKWZtSSOyFSVYHzESwSF259DBR8SFs3n3+8yev/jiY4Dh6r6+WiyRCzR4FqXQR6D5hM9
84l6h+4wHhhq5fCgHITgBpkgiI6xfctSCxy3gNbhIIfemOGYP8cWvZY8Mvk1KwgyQHNA1ftM9onf
dsTqE0Q1QSZ4eSU+gpr5C2xowKzzwCgr2wwrg7Y5sP+ghsE2yhYjGpEHvSgDaynKm1CPZd9K2h/X
12ZlE9Byp4QcAoIjAF/O1wYiK2al5moZpGLU7iZorr8L05jaHdJ3PBe/NnWntpgNN5qZjNQwbCXL
s1g3O017nXAnqwWPkvISFodHIzK2NA2DqPCCi7MbZmROBh0n1BB8gojAWbJ+UzWNoyjEHURIptbR
PYn1Xds9XJ/QFX90ZpqZUCSVcsoMgVOFqriNvS+7BKFoXHod+bDSxjYEEvTJzKt2rU4ueJnRqI5g
EfIP5wspZWErZU1ZBq09mY9EtON4awy764Nb3S1/jLCvVBBEgEtkwEkWwREcVs99ChHhwhh4la21
rY9UCdL6aA1Gfp+ZROBEoWXSz9iVXazulbKc3JnUk319NJfRPE2hgTyEtoZABpb+/MTLymajZWoY
VYieUBcU8pvJ6O+QCfudoK3VtlSZ8/penT00g2A/QhMODEHn9pSyVwtQ/peBmZSFl81L6QmkMf1S
jHmkZWsTCH5DWoShvF6sL2yzXtMbJasCqw43rdyi7TXUemBkrs/g2ogAK4LzAAQVPRLspuulHF9Q
VkFrPsw6FD/xEmrzwbtuZWUwSB5Q6BdwUvDvzDp1CTEh8tNVgSpuwOMMC/8i7kJiBCEhGOFB6cJe
hXGXCiRuhjrIkurBLMlNGS+fqhx/aoXy11c76C7QRIOXAUhPUL093wQ9ybNCspI8SNNfQvmCV4Fq
PF6fr8tVOTfBxLhU160fyjQPUOybhsRGk4VUPF+3cenmYAP9DkjUAmiKLXA+jCWGTEWjwwYZ6l2o
gyD9uR5vzeigkI0IfhqRs9PotJzH7ef2mGkDqzDKZjLsWchXiLezkxXPo7kTeZKNa3OHaAiqeMip
IxVDf37qEzL8QQY/Dyoo2RSRfkOSWxXkDNdn79IKwiEQ3yEfBiYYGDq3YqZlpAvFlAfTpHrTfBjU
wuUmky6XCEZMBcVsBVERoohzI3UN51nreNyP9eKUk2GrI3oNhq8knhw0W5abtiSccV1eQucmGb/d
zXJn9ANe+qkmONL4wwBKDxti5KXtV+cPTKNIlSLdAzjC+dAALEr0SZRhZ1S9HB1SFpgGuBjaldEA
eUAZTb9pKlja8rnCJZTpRh7IFXGMUMKrLEfSQDxyl+rSw8FLn1hi/Oi85GLVabBk9S/JdGuNPK2+
SwNAZEFNAMEB6nGAYp5PmGwKEhJKc3hT59sia/054cHzLieLtiNR8CdiL4A/mcsNvPaKVLWldSP0
jZcJP6J8QXN3safs7NcPzyWbDcViAbwE7hY0JOH5dz6YeZEqEDrWIWAUH0XnWuIPFDzA2R/a8mwL
i7wdhD2anQVzfq+QSai6IGp2Spd4Gq+B5nIfIp8FemfAtig0ne3Uq1KrX5RhAd3ZbI5BZQzEW0aU
CRpLzLecUdMJPPeAIJajPFkoEANqaTE+I25SYF+zLkQtpNtU5mcXp57SldtJkPdTTh70QkQmv7UH
8g7S4udSTjmdZyuDxaTTGoUFkOoFs+EIqrUWrxzhplIGV1aCJHouIl6u6dLP44GIBnGER7jzUQU8
X9upBH/w2CHDWquhb+mTDe8YzZY/x2+98uv6lK4MCBsVhRCKH9DxZDy3ZWpNrVRDlATgbHwnxlsh
PWaF9uO6kZWTBweCqxJ3JFo5WZLDus27rNayKEimuncXkJ2B80Tl4VRWpg18vriPUcXE1mB9vUz6
epmRnAba7hasLHdKe5eqj1I+QHT1/fqAaPRwvg/x6kWFG5JqEroeFSa6kHNw/cehgESdObh53O6Q
nA6V1odCsEOqr1rnJPcvVwn20FRPVwknjBVE6WOEzEtsJdC4nLdqvARaJdxYINK4Pix2Bml2GukJ
dG1Tci7893wzJOq0GEnWI8mZ5MNN3Qo1Skh54YulgNgZvKFOitn4yyOF1jskXtBhANwP/mUlW/M0
IipeoWnQFntBeqYlpe7r+rjY/QcT6IWl6qWUofGisNiGiVHIWZIFsYH2nHKKjpGW89q0LydPw2MD
XEPY6DIKmHQNT6KmZDRTyA52WRACwmYCWxEasjcP4+8SjIUpJFKvj4ndEnRMABSBPgxgKQPDYsxB
dVTUwOMWGC1StGCST9Hb8nrdBhs9fduAaKCFnBJVD2T2g9GbSdpYUxZAOdyZK0Byyl/69AAuA3vq
n/LGHpq3v7eIzl7cJQg78XhjMplLLid5ZWYELPrS76ZPlgdI5473Jhy7W7dNuotDfd5M9dhusrrl
MXKxx5qOF7cKGJ2QvgBjCDNecQJJbSOmJFAt8Feknbmteu1nZ45uP04bZdlzg561GQZGUKdzjEZf
g7nQpqZTEwimkMBcINiCjl/FCcfOV8XasImQpY5GlNLLGzGEwtTQcs77RRSBAeMdDmwy3BhyeSx6
VuiF3pw0UgRLbyJYTepmo0lkcFTIxbhGO1YbsatqL5OrfitVoPm2oym1dsU09Ypd6MXsQY16OJRd
SG6SvCkPBAJqnGTSyuFFfz5E0RDiUkwY42uHSIPwjSKRAEo3mUcEtXkjmtBw8hIXvE3fU0EFJUFg
Aiwl24kEGrHClGoTqsXPZfWV3gPvWG70JxAxhreZ7FTQDPhUhO317b7iMyisHqBHhDM4YswhthRI
5y0Slr+SvprhM76ThX1+TJ+vW1nZ1mdWmLBU7Y0yR72HBFlxEyE4yqCobjyBD6vWiC3yaH505m78
ZyL/jIk5wprSGVGVKiTocm1yRrmJwF2jiV5IlMWL2i5yr49uxRECKwL6DxxdkL6wwcUQZRnl/yHB
XIKtEff9Plc51+/aMmFYYHqivCn4bee+ViNZ3+IEkaDsK4iniql1i0dRvC8kYjyUMlnsquFFmmuL
BpAKnCHCasp9f24TGaSky3Lsxz58mD0oytrS8juuv9LP69O34oHAr4+8D14sKvJXjJ3ZjGvRaPAM
bwcBTaVQHDtAzK+9rcKi9uZR0HZIt8Z3cym8AzXLK42tWqdMsPTNDIYRZrMIGbrTQYuTB/WU+TEZ
wUdfvxo18NmNNwjNcWnjtyLj7Ji1HYrgGvlHC6kytICcT+2ojjVwrDoyD2Fm09rnFD+GzdH0rs/s
2sbEDY1aDIJ50GzSn58EBEWidcYIBbuAdPsWZDRKdFvxSv5rOxOtk9+FXHQcsjxvo6L14yxSG4lt
bAFegGSB0dgjT57yu1XlNOKlpxqy0YCC0XcJ0NPng4GYjzpaeVUEc/WQQASwiEQHFNxp+6iItliA
b6/08x6Ygrcm7Gyhui8tNxQsr9Eje4SeZRwqAFl3Bhqjk/t2/CnFW2i87quF9zJem/XTD6UzdjLr
fYXPH9K2CBSQ6KJgDW10f8lyztpebiE8ZsD7ROUtkf9jm/HFvp7HOQNOTB6es4OCN/cikS2oyXnX
0uVwkJynJJbAuILthHUDXd0DzViJRTDlpS2Bs0mQ3us+tcWldCgniDYCT9TFz1J2NEUB7/wM6NTF
HnrNj4WP6xt6JVyAbgoArrgkkSG+eCwWI5rBZj0EHqfx+8IL74i16ZaPJN8jQPDjbtzmiwzObEjM
TR+VljzWSuPM+teY+Ne/5ALCgGN79iWM11r0uhJkiCcFuuGqswfE033vDf7gk138YO6HnXIoBzsb
7Jb4VXm3ZDb6L65/w0WBjf0G5lqtFOBBwE2NFLP7c/RiJ/Ps/md3xzt63yCZ86N3PlbGRyZNJwh5
Z8FHer0n+UPQ7VRPerL8co+7bp89JvvlZrjptob3APZYX9iANXiDs7WJ7r+2+bGx0Ra1HTalW3hg
G/YNjju9vKnwfXjv4CzQ95vO+Ll6atIaRKhFUGdZ42fKgvNvGo0jkb7fiFqqeG2sh15RdLwlWDmF
sExzJDLeDAb75FIWkupymhZBtgh2V23q3mmI3Xa76yu9ZgbsTQDV074vJDzPXUouICwQp7oIRI0Q
vHygGqGWtw1EsxJeOmZtLnW8PiCLhQcrxATPTVnw5aZVwXtNDcj6NIBF+yFQwhswqQGPU79qGc/B
0I9ndxeNnihXLnoV2G6IxSQzIFRxERDos4m1L4yfBgaWvoVoYg8lNJQTsMRGgSZtR07L90XPAj1B
J7bZjA2aIcMOqNgiaJbfVrxpJSSwo1dSd1ATsuvysZ9+l4Mf9ZwXBdcu4z1C6LRlaQm7lqn7xmi5
eftQxjtpb2EfQSx76cH/OL+V0Aa5vpPWvDkEcVCSpJU8pInPlzeVy6UY5gZHRWhSJ86KFIV45Iyk
tuTV2NZ2EsqzlAYFoRXU3M9Nxeo8omFSLYJEA82vFcfCpgdLjm2E4+KXVpd6qW70oCMsas5x+Q4Z
2S11YtpicopjXi8EOPYiiHTNUTL12dLfutGXrNQf1G4ndZBVVL0FPJtHa3bxvhynfSK/TA25DfVm
M3cPSNRv5Qe9xivz+gJctOTSLXf6bczSG2qiGOAdwdJbe9lwW2kbxWhToVxefjQ/WN6ENwuuL4tz
W3wXzS4nhXa2gYYCgi6M4VHvaqsuMCn5AYmU3T040MMfeul8NrbkILNidw7xZLuyX16hduJkLtpM
nMpJ/Min/89cxFNeyAlj6Ca4+CjkjpBNp6BojfFsXdPplpCNcKDFpk9Kp5zvl9wvSbGJ7Tq17Gbh
0cRdngB0CtJFAFIVKT+2Wg4tl0nuwd4WpGTRbKOJbkJLjGwhrrfXV/rSaZ8aQsr+fP+njdLKatYB
1jeYN2FmvESg82pU02lEziSqF5NILVGYMiW4RQPcuSVIFI3IogCoYfXxO7JLvTOQPOZcsisb99wK
s3/aXu/jTh+A7DIsBIGdI1efVl07eNE5c7nYsQZZtB7iBoIHWYXWrjSVk5tbXTpkvSm3Ozq7vr/w
JLLW1HERJjqjhvWMRG0j3Yry8/VFu3RaGCR6j+GvFGQQ2Js2qc22CMWxDMZHo9vXTqXZS+yEP7OY
4wcu303nhuianozFlOsiNYDHDzoLbfGuUG0G3deexIZz7FftfJ93muHGiM7tzJmi1mkvYs46Dafp
RUqPVts7SbM3QYR7ffJWd/yJLbp+J2OKw642qwi2OrADKd4sxU5Ue9xkyKXPwNSdmKGfcWIm7RtB
Dc0J4C7DiXQbrdPAP0Xe6EadN8n+9THx5o95zZmR2eT5LJWBnnyZcYrE5IEg/yfoXKIb3rCYq3nu
s7yoiAxYV1+im6u4TY2psWV5smWgnYfCD2fpflYiTmcQb4D0s05msx2hl0V0DLBZ1FsSqlsIsbva
uEWOwjYUDvJ7fYxwuoZBc+wsfW0rTRHw0xqMTV9h8qHJna3lNjajlCeO8TBJI2dLro/uj0Fm+YoF
sI+5xqRK2nsa2q1ZO+0uVO/1w/Vtsu4dQa/6vyNjVk8fEFrFIK4L0iTof2iC+TR33pi+zc2wWcat
hbjdyvod3ulokeLs0e82lPNblJ6IP8aZNQQ/L5HwBq8CQNcLO6nazBa0DJn8BrBLO9Lnn4Y0o1gB
DKbhpZkFMkulTl5CXU9dPU+LvdkJoPgUwOTNmRZ69Vx8mQ7mRbySkEVQmbOaR9YghCPQdvldclM7
gmELz9lDf5Rze3n4N7ZozzaVlAIggXF1mpK3VjLjeojNTaL+VEpbCSdHP7aj04mvsokYp9r8K5sW
0njITtH2yPPTYxHcIq0GX9T5s6h5ofVzqI8yNKCVgzA+R8vnVHNuKDoKdkbB8gZwNVKHaB9jruFK
ktpwyOFkl6p4iC3rtpNm7/qo1k4p6l/AdtCc8wV3xCgSEBgWJvayse3gBsb8Ju5HZxQf8pDYcfdW
q39XgqXEAdD2xcuWAq2R22NOj9WnptF2BsRPo85Rug+pfQ4XzhGlt8/JxF3YYA5J1cfTWJTCdIBW
HMgJMge82c4Q/rg+d4zD+ccKKKOBiqE4DVaothCqjIRNPB/CbhGPMTInLtLL6baupNwTmkS+08N5
5ARGTNTyH6Mo+oLcDRyCGnPx1lbX90icToe4UXXKyy/k0IuN63n2l0RtfoMCSH0Bfrfyx1gI2931
IbN5qG/zAIDBMuir8OJjDnktLIuQC5jZMa3uzGUrKIEG7HM57Aa0mY5yeui1rTX+XWTzH6tIgoJS
C4ENm0TXtaZY0jGdD2p/UAXi9bEr9G+jvh/jp+sDpN/P7hyYgAwbuEGg1cRMb5IBARVb8XQwLKRc
zLDxwzLTbRS1REcJVd4TcW018UJHsxog5KDcZO4sI8/msQBO7DBHSnuw2nFKbC1t9MG34nkhqHmb
0AecoxlMPKFeRsu/mFgE2TSnhfZ/XWM8jEqWTCoGeTksVQPYYuKaubWduvyTCNOrogw8eduLIwMd
GBRgQG0AShxkuZjpRf6hzod66A8xYp1Zg0wGCsDN8C7Evwue8tvFUlJbqHLj+aAhUcimtyRlaUgr
mP1BT0a/qGQQPQKHOUQ7WebM4uWpgCnKCQwXjYZyYD/Pr4YyGwejVZoB1aze08dbbNeNGk5+H34Q
o7KjvrL7OHnqdYET8zDu2wTnsgx3iuuITinK6ueGjRxKy9loQi29ipwpeTfjfRIDFgT96Nch1DZc
XZWVSQWjAhCguCrQK6Mr5wYJHupLWSTioQE6EzpSYVw9ylOKZ/zAuePXLaGgBfQbcCfs0Mw4aZqs
TMWDnLxUMpB2mzRCykLgAeBWphCNONDxgIgITV0xUxhJyTTFiyUessa4q+TOQ5QUoKW1Nhq7S9Og
mtL3MucUedcGd2pUPp9GKYq1pAcG4RC1idPGOzH6wPmflfe/9GaghAG8CvctxgcgIXPXpggU+3rG
2OIPERKfcvpDl2tnVji3woUX+26dpFQllHQAN9P5aKouakcpa6VDFcev8qyimcnNVelOjYcAcIY+
1r3r42KTqtj3yJFT3CKyyDSOYAYWDVIkKpOqHnAa/QX6bugM3JjEcgqZ2ClUWSYT9ON9dazFDOJY
vznmL5cPGQngrjCrFMIm0z118pAamlAoNX0xD13bQ8DnriizTdGgbp57pXi0kq9qek2Xx2JTK9s0
yTxdfxPQ5sCZBepVzu4qZNKQvvgmvqF5fOYsWnOhFCHRwwMRmpgiZISbEbEk5kLi4eYu/TbQ88D9
obSMqwpNIecDTsyZSESX42MuqrYSWMJ93eJaqpwwe+bMLf1qZlQozSO+ANAC7XEsRmDE0yQ35j45
Ki3R9lFU/xzHRLrL5kL2tULIXywigztGhKhXS8RlV0v6fZuN7T4ruhtFF2ROwHUxyxomGO3BSBCh
PwoptfOha5WSGJWE7xnM+3Z4GovRywzF54z64gjBCvRWaF2LQkvYUWfo65Hi71FHbv5l3A/u+7RN
vxJnfC2hkls5pk08w7VSe3rgEjde3l/f1uHWgc9C6wIL769kKYTm/JAcJzOz++XJyI9x/9iZCdBY
X2XVeDKKwTNPI4h53lB0NdosgaJB6y3qXez+FWXI7AJImxyzOvK0Gcx8WuFy5pV677PdxNig33By
UjEq1EBiuno/EVrJTupaXlLaw1dlV88GJ7+yPo8nI2L2ipCQQh7ELjn23jh6qeDobu9GjtS7Rury
IB+86WPOpKoJaIvuYUyYUjtUPpLY4kQXLMfDf1YIFIoAHqAM/10ZP5k9JbTyPhqxL5Di3WU30aPl
DXsAAgZPdJvbcSs8gTOAB6q48DV0yRQEbSjbQBD5W/P9xGhSdoaeyRhXipvYAWOUGxsE93FnHtok
e8tlXlrswpszBplVIyRG/irCHomKyM6taJ/K743+U68Gzv5YcyWI0yjvEA46WPzPN2ObNCSTtSk5
JpKKYpwOpRGCiNEZTZFH0cYzxex7IyYyiI1gaibHWYAghhXaeG3wNsjq8cLTAS0ZyPBdxJ96HmXT
Ioc4XuJnVEobPe4e21y5TaY9IdVO+TXK9U4gwl1m8Fh8WRDlP5vzxDYTQ5FQadD9ZCVH1XAW4iSm
W/lgqWrC91q4rWXbyHbRAHFfG8+a615lZcOAFRuEvniL0pZZZh2jRkt0acCxEI1yl9XzwVInyyZo
Z1D6LuXM8cpKAppHKX3xUAMmlTFGyg5FswQr2UC428Fr8SAARLsZTIUzqpVzR6vyEBM1QOuH2+h8
dxajSfAhWEvpXuuPteolCtK1Xv6XHCp03Wh2EOh4xCxoMGBiN6KB47kALeIREflWsJ4zcpeaEifL
dBHVUyPor4cbgagAYPLng0HVr4n7hqRHMHAvaZB0jStIh1TaQPXSnqrOVQROEMxmZv8Z14lJxo1k
SizjnQ4S/vILAPy4tH8Wrvn6KX9IhqPbsmXr25bXZsbmov9jFIkDNBygP4ttiJKKBSFinKfHRXHy
r/Iuf1O9cbPsdKfKdvngmBwYxfq8/rHH7MY21Wrgp2Fv6PfWS0UeYxEsSY5aA5y94WHAeMaYRSya
WehSpQKbaWxB0xSvv8h0jMk1hGNu7cbJxNOCJ5t0+bT43jl/Rsgs46A1aU9SjDAKR0AHnmrRnjK3
UkaHKJOXhZ/R6DfI1Wgj53bgriVzoROdKOI0Y89Kv8s+3Q2SuRWe62g+pl0wQF1tgJymOcSOld71
LY9pgM4lEyjhwPwZNvUOJ7euirZiMQff/3FWhcIj1bAgTqoL77rnXIuQ8GCD89SoFj2qlOdmmrya
yyEt0mMRwEfYsrEh5S6R7Tb2GsEelxteVWh1D50YZLxaDigC2PGxnLqzbNPYhjCujZaS+eXj+shY
IMo/J/HEEHMd1SE0HGUJhpIf81d1NG7Mz/wXqKFGj9xLuf2b2Mr+NZBLe5mc4iA50vP1D1jfPicf
wB5NUZ3SucP2KWc7OkByV7kdfdEf3fqp2xg7l2OOnoOLDXNijj2cwGcuwwRzkwvF5zf580G9rzwl
dqZNYD246afGschbSeZgVnGn5eAfTo9NeDuogMYfR6QaJIqhiQ/lU5rygJ9r1zy0KCkBK5Q2UNc6
36uCNJToAMGKjtXdBEhR8UXemtK/Po/r0/jHCHPoayVK56hs02NYyxDNXvT3WG4kJ5knnhDWWsBE
oSMGzRoC7M9mKYssLVrItKXHTkvRlLGf/XCnBH37rOn7KP1dN9v5Cfp7IJsXneuD/D8Oxx/TzCiN
VgaxA8RMj+Z0H5LPVr9ROqeFEHMd2bN408puU//Wn/pfae+o7Y9Ije3wNwHxfVs/ataLavopgEzX
P2p9ef98E+Px8nyswR+M6YhSIXS1Ouv9HKJbLvg6j8IyetetcaeACXuQI86T0ihxmbWx33xTA5DB
JtZ7pA0PXYea+LTXiVNV++krTqXdaG4nyU8zCK8CVZw48oKL9lFRdj3h4X3WT9afmaA/P/H9ICUE
MwtdHTG/kfe6M+W7wbaeoweRxypBncKl0/ivJZZvTUPdT9NLOglaI9nz3CRuqxY8pvr/wxX+McM4
/VK1YrMaMSDLepYNLwuGxs4UO3fNl3Qff15fWVaX+R/PDw5bmocHxoBlAhLiXuiibsAVk3uidQe2
5k05PFEJq1n2a+uZ7NLmeWydm+rDbG/m3ifCDhV66fX6d6zvsD/fwd6tupVNvajClRT6tlwcDbD5
jbrcEn3Gab/P9TtAALqqtWXNnaDQMZUtLYeA4DfI2kch3PbCLz231QPns1ZSW2gW+e/0sO+KdFgq
hQA0cRyG+FUw/aLdzjFU2O/xWGtJ+aj2tQM1j31TbTPrt5y+5oOdSAck/Gcl9YpeRT/Htpr9onaJ
luyIfBvlpbs0xo0y2sScIaTJK6usu8qTb2Yu8xFdwlmBusZRfS7fyDF7rG/zzeSNT+pL/JgdBV4d
cPUWOLHH3N2EKgZB6jw91mG0+HMLuU61huQemnq4cqhrpx3eH4o+Fu4BaB+cn3aSQ3ZDMnA4CgWQ
7xJkh3m0E4eDYrmVuO3iBYnzJ2Xx9c5ZzMEO86cZwjGzreZOi2Df6Ow84mzd1bDw9JsYX1yhL1Wo
uhrzDWHddnlVBXxWmrilsPhK9zsjpl0Nb6hh+Nc35+pCnxpmvPKoyItadzgzcXRTFkcFvMxKcm/U
UAK4LxMf1ckQjbhuZQQQ+r5ue+29fWqa8brVWCtGusB0JQoQn0VTdRTklWTHP02Z14W25ndPbH3P
/4mH16vGSjv8PTalZKtiYk+8I7N2m55aYFyuqqZSi2JTeszleUtmeZfX7XYpZUc0Yg6ybPWJBrA5
KK5BUAABPMZWlOhzJYsYTVt4uBU94ZfhVJvKmW6H25kTJaxvzRNjjCtYFqNr6mGEMRHyuc7Yu4NR
3VReCEbWrN8Ky89Z5+kir+YSTkfI+ANBR/G6VeAz5SG358rRum0jO82TdQ+hijJKbGQyzN5B24Ih
/ABZ6vWdueaNTq2zof3UEkNu4f3C2iw3EXJCrjWpuLdGhPfXTa1e1ae26Lec7My4KpqiBNfKMSpv
9MXJxVtJbMAnfGv2tjAFw5g4UXNf+iYvFFl1gyfryrhBaTKmJZthODa2k/JVI4VhOZMNwpdNYnwY
T9fHuXYJng6TcXCZYGlNhZfvMSnuGrHwUoCs0L8YDsgURQuiYfe6vfXRUZY4VOppEfh8WgeQ1AhR
N8PJ7zSqF4xmCKcaN3nnmkel4eZi6Ylj4zqAgf5rjtmvkZKBI87E8Cy0l1dedCsdDAfyY4gnoFeO
LDTvbbbq0JBBRIkQ/KbIpZ+Pr2mKPm9CEwZjwbKVMVnsRUMS4fosrhVAJMqA979mmOtBTgqgARPc
yym5jxV0RftGfY9mdhxQW6Wqu59gzQEKXi/sco5tRXYMnZcWWvWsJ9/A3BNTZaF7IcU3jNAM3yg3
kmSLn2XhVO1L86E8VK6e3RHpyaz2rVCg9M7LMbLtuN/x7Z9JQK/Y+VxH8ZAIpJdwOYsosu6j56Gw
NfO5z4AW2tSQJMm2XXbIxsB8LF+yamMJ+4SgDXBOnUFON7kBRjz5IalfR/OQ5vPm/7VGEFY//7wC
nX9IvuDzcnFD0PXT38Xdpu/el8wvoLJg+kv4KGRBJw47EUI16TLYZs1jQF093/9dpAuqySWc1GGU
daTPNlbs5tBreTzyxDlW7z2ItEB3HDuSKq2fj5TIcl+LkZwcrZssRcVDnj01+ciNoOje0qa3+0py
G9PThlfOFFNvwR7vU8PMMVjGDKSv45wcw+xHH3/lT3cAxe/Fzo7mDyG1+/fH6wbXtjzobcDRg3IE
pVE7H2jVzTEU1Vv4DS1Fi9a9mD+3ETqUUl7cveZGTg0xA0vI0omKWaPWOI12lYyOZv64PpS1jXFq
gTm94VBrRtdiKJlWOTI0u5cxyMj9mL7Xha8NPOnhVXNARYOwDRkraA2cz1wuJaqg0ZXqpNqpq8IN
M2Ln7QyCIC11QIgquUra+NfHyPZqf3sI2gcPw2C1QbXq3GoqCUYFDU1YdbvfwhHssVroPuSJPWxr
N/tQPEcenO3fosBZs2wzVDZVi7jUMNsjN28399GbchD95U18Ef5NeHsyQpYBSUryYtRHFMdSEjr6
cKMYbhc96hYnTFiNNqFZiEwxBZvg0Xc+k0C+qMOs0HR11ot4gQiTm8hJ+Yzu70DWi+axmbPZzuva
CkBT0z2omZburq8m3SLsYT/9BHo4TyIyqzUVIe/T9GhIrtp0dtzvhmK2C/NGUDnB9drxA4LxG/aC
jjY2I9mLHViQaqSDIrM293nVaDZSX4J7fUCrCRoDrwVsTXQ7ozfqfERGO5S4yPE2MebjEO3H+gfO
nbJ81Z8FIJugbeszO/lYND99D0V3tLZh5YEH6v1/SPuu5cpxZdkvYgS9eaVbXo6y/cKQ1GoS9J4E
v/4mtM/ZvRbEuxgzJ8aHYlQEUAAKVVmZ1z9jabDnX8FtkpJKvdC2eO9Fkahv9LICKlWEyMh1K4sB
NXCogGox2kB0yV8Odu71IWwTBO9Z7IGNG+IvsgcOQaG8QyMV7m2nNk/iceh+T6vZve99zrvOuW3O
dbp5Go3GQhioT7dQ4tiHnbDvy3yXT0+yuB9EVpVMnKl9k6tPMmQOlfx0OFIBdebd0H5QzR2SrSbt
2tKH/7tR+C5UyS6Vkq1KcohtCLtkSj0ybP7VnOExAPQuMN/8nOk6GqM6imh5zMEf9FGKp3nWtoKt
guJyfo7THUE+tKl8Y+VyYGvxc77QpK2iRVUCsu5yrbrZgrQ6YqSgjVVAbDILZBZKXG+oAKno62Nc
9D7QLv6vKXbFn+1qPRvnbBhnlGvQQeDFXTVv0V/yeN0Ic+Fr4+GeAYMZArPZiXi2VtI23ccNdfQo
teMoDMLoPRxNz4jWYFCLURFoxf87Mjbys5ENdQjgUo7FM6VoF0EVQCsSx1DwXO2JGymlGwMdqc/H
qbXFhLrXR7y0gqAyYjgl4KFBKnRpHN10xTCCjS9QQVPmyaVW+EIaC26a6MW/OJcZ1auIiAiknDyH
sQC5L7TSWyxVldsd6u9kcMFV5YmD7kXFSgS2OC4wQDKeDcij8EcmMqy1TpM4DZQwhvpWDIgtGVvi
9sW89nhcM8Wdi2pBAWjJ8zSou0zfpHgOe2kaEV/MzbVkzuIBxehH/2dYOveUEftUCOVEzwKxajLF
68ymy+zIao3eb8gw16dwlsac7gUNuSxHHBXIz41kDMEiNEual6JUSLxKl4myVZIwlXb5bET9obPk
SXZlkuDfI6VQaqcfDSG/N6KSNH8kMa6RR9TlaUNDLSltrWh0ejBHGZTXkT619bYRK+jPDIPYdjYI
MkrTwTZC09ba5bBwCjChDgZdQlYAROKX7mrRPCO1rKSImGrvY7Zr96t1iP2JbnU7AQ/A9c2xdPEi
KsSTDOBzwLV5sYt6TtGUaHZZ0Ji/Jb3ZG7iTQjWMgagQA6H8aiuQNQlIPWfzsafFaSSemj4WY+iP
ytckBKH2Gwocv69/1UKIrCAVg7Y6IF3BeMYduoU1Zt1URXmgxo0tC6JdiIWvZ+A9q3wQKtjV+Hbd
4NIJBYvf/RKs7soLNCNwrFoqkDzo/E6yCwihOvaX8j4/9QG0y/+FMfDeMuU/MFsC0HW5xEmfGyVo
nEDFsxuCfNPX9vCc7Z38NtnXK2CghZ0LDMdfU8zbzk7eMoYteWDjynA9x6bxFVfxuybla0ffoiOd
W2JfcmZJG8MQYmSwRPdjukXTNCoRIX2CUAWIv7alcCo8SL6r6MpEi/GzKb6gqxm9zUn1tDK7S86D
09ACEy9jeeVv7NyEnl6V13kwNadJ9tLJycTJs0A69SS/Ng917RX3UcE02nOR2hl5KGQ7njZa+XD9
QxaCdAaf+e93cPdOY9RzUgtlHuR5Z4PYRKqhnsmgJdEaJdTSkXFuifMnvSr0EV29eVD45L5cK8J/
d2FxIcPFQDgfMiJCaRFiQgl1jNJNmk2SPiagljoUX/VHGdvD1wxIgiO+0G3xZN6MWPi1mHmpcso6
DtBZCPo8pmx46V5dpsZQr+ngXuFds9PNm6p3Jldsbau3m7dmcKTxs3uGbGPR2K0CwbK7erCljdHg
sVmsYtYXtxUAfZCMZIw6Fre2eTEPmVzja/r9BIH1OXwbhENuohBFq20nHIAJiLU3Vb+d+s7Phxbk
rWSvxf+QrIm9rhV4GAi7AaIEcSF3TnZzOgmSMuTBs6S+QxHJNk2I6QxepoEe1pWHbSgFqvCWqu+j
snZRLa4I1N8RVUFQhTVjXq7IVId1Y5oT/PsBLZ/eTt3NH/WGbPKdcT94T6CCc8QPyxXBgNYe+pVz
bcnl/xr/kfAU46EpKnXOA7ADA6nQHnJxFVrPFpH3e/YWBRsvMMwQBbscoJbRFvTXIlxu3uuVk6l+
i2IHtE4d7bl5siAqbXjNmsLVd0bkmlUuPaShSRGkw2xk7uCOXuESMOj53a3qhNSe7N5N74S94r3t
ulvtOD1uiofhZrqJt9qf0kUF+IF8XD/GvvMZ1z6Ie5rHaO5vzRIfpNnyvn2v/I/YaZ3k96lGx8Hg
9p4WWFuIpX3V2/vyYOEbm4Pw8Nm6hhdtrCfTBVZg122jU2a/IZ7bSPj/ZtvY9I+JnTnXP5YnAvze
EedrxjllV9ZdJA/4WBBgos8svye6kwWdI7jyiyc9aF6/DW/El37XOdvrpn9eO0AyI/hnyGwUPfkc
t9zWRqKqtAkyAQIfIJq0Yh8l4x7HE7JsIZK+1+2xkVwuC1qe4J1AFDOwGF9eqZS0GOqm6gLzCQMd
dp+AaDbPubuWf13IdzE6UaZrA6JXCLlzh4w2qmaODjkYIrsYAIP+wZKP46jaxlS5Qrqre7QJr2DD
2dbiB2eAmItlK0FFLXI3WmsNUV2WZReoiXaQEnTsWvHvZlD8Qa7+XJ/HnycJ9NxECFBJsIauLs69
wylXiQloVRC14hG0EnhJrUlK/owELk1wTmkmY1HptO4CY5z8rK1Q49vWtUtMCRiZlTthZTh8P1BB
U73XCGxNnfoQZamvhGso6DUTnEOIlZ6UUs+GQyEmGGl2Er1cX5OfewmLj6c62HLx9x/SLHEblvWg
ZViTikLBBM1ZbWy6MyldLSu9pB7/WGKz0u+7ZpO70oG3UcUwzLsgDxNH0esdNSO7yO9wntj9AKyN
ur0+yKVpBFkCiAyYwDUIeC6vl0RJjEItMI3aTHWPGgkYoXTx9bqRhVwjm8q/VrjrZIwaNasluHdt
t0+gBXPT40vY2/Pe0Yg7rTSEL8/hX2Ps52dvANIV5axZRRdQh1KbvFu/OgrauufrY/oZfF0OidtO
udWAPT+ElcmPH+PntRt4abf+nTFwaFwOQhqxClGHs0drVU+YA80aEOAF6NTo1ZXraumYOzfF7aQx
rQA4m9kZ3n5WIOEBO+2T8E9pUXEnsvkygHuEHAqOOe4wldQ6bgmBlXkS3LzaEEnxGyX56HrTvr4y
y+P5a4m5/Nn6W1acTKXcdUFZWIUdypAtlooDcEfPQl2uRICLXoAmcwS/gH6j+/fSltZ1U5poFL5W
R24RA40nfcwIyq6PaHn/ILIGJzoQ2T90AEZg6Ctphpm4OUUtQNly4wlWsatMMGzHnmxEN+CydspI
eQXRsjdF09v1L1gcJwuv0WwNChtekZFEOUg6CrELsvSttDDM7BjFa/DiNSPcxtV76KrnsYRRWoIf
j/EhE8a7XCArZ+zCUxJaTYinwUPA2GUl7jQKI0voDTWEg+RfITJLoglG0MwB42PeQGA1ze1s/pJH
cDUrkBWbvGTIvb5EPaJMbrW0dGQ8QWvyWM3x9vosLwSOl1/GzQDQKjXpGwNXDh6RrtC44UMDoPuf
cPbyG2M7SkAFu8aTcaMNvv7bDMywtTU1WHvX/Dx88BmoqeONK4MHn29o6Du1MMNpQHNfajmxfDfJ
0iHL9zS3NX216MautMsoi2Wq8ZoGKJoVNLkxC4Kg0VateoZGnolN812TvpeWp/2K6ne8cW0gPYX8
C2xCK3v359UHGBI4dUD5grjL4kmGzWoCSYiBFsbY+KXphyb9uL6aCzErDDB+AhXlPLQps5GfHURN
r85lpiZD0LXjoNtWlYrSaUhR6T/mvWmRDf7d+pAEs1dcNTdnSNGntbGVBeC03Ovf8nNroYEetT72
JkB3KF8BF9M5Ss0wngIkqSXigoVD3CZUFysXOn5rfBM/D2AYk6FXwh4FjHXmcty9kEsRuCynQMiy
nZrT1qkknBlTMuHtWKyFzotDU6AGBA4TBbVMfjdPc9mbbTUFgLmIezDB6zcTCG93siEmK5HFoimg
10ycGhA54gH8IdHFtFAHDIyCugq9qdlW1koFlNRoNry+YItzyGRf8Nhhjw/2Kee+Y5KhjkN5CpKS
tHYkb+MUvKOUTl6v0dm7bmwBRsp4pZClBBSEdUNwc4jK+4houqKBOAnWnRXp7WCXWgRmKxAKWbMT
GbRK77CPMyeNosY38s5o9qQ2so+qH/DmM8owmyA4LA2P3Zhn+fP1D/y5VfF9jIEVbcBMrY0LUZq+
B0c1WgKDEODhQ26oBevsklem4eecf2s8iXBek9HhcJe5MUeGUCsCDWo0dB3QhU/3uiDEu65syaOo
jvUKYm9hVFhdcOIAg4M2au6VdH2Gfrom4878+7u4GUKCSA71SKWBfq98pDv95fqvXyhNXP5+7iwD
pUsEaTn8fhmaAr/SQxzsrNZGE1j1lGfsnyv2fl5Bl/a4tdDyROnBU0uB24RUySFrN9JLov+ams0E
rKipPkyCJ3W2uKuS2EGRzh6n+yb+XatrPfwLyP/LL+FOs7nStaiaFHTXRp7SH/R3vTrJSMfV74lf
F45YaKB9tfrb95UZYBH+5b14aZc7ASxZFWbUbmjQW69V7Tbptp39PPRRq36JPrPNdXNLvo/ORYZf
lVgCgnvOKANkafK2mAOSyqi+l4QCWx3eWqQO7UEu1yiIF/1JwaWL6ItxfPMUF6TtGMV/OQe9Irs6
+UrBrf8Y7t5madsPJljHielfH+HSbtPBIwOqc0Ao8Ai5PFGpJbVEGcUZzwK99RMxqXxqdGuJKvZb
+FU7t8LNY51ZcTiNwxyYTek0Urgpq01/Qs+/HR5MK1kJZZd2CTR8QMmJpzvud25XZl1WJJBAmwPL
jPIbEe8EO+uMeicJrbJp1TIYkqTc/Yt5PLPJ7cxBasYRhzRsikMCkFA1bfK6NLf/xgpK8EiIAcn6
o0cNsXZndATVX1ntTtAZfx2BVVoxsuT0jFzQYpKFOgLeS5eYUkjP9yJKzHI3RadIMnw5VB4ywyxc
SjR1ZeKWjmic0MBb4QWnob/20hrSl0IZVrkYzLji7NHsu09Mc3GjFX29cpMthJ4gNEMmkdEZgkHR
5BwjGtRZbUNzDgB7VHbTVEAiJG1LB/oP1ClSMXoeOtQdjRE6NHUDgWZjtPSVaGlxdlE7VxC94B98
tMQaUyRjRO5iRt50n6QQuSdKT90UmRMnns3f/8JjTKBwWZQAa9xizqmcT0YIWjVjmFp/ziXRNptK
cP65FfQRGEApMF5TXmRVywW51sZYDEpjvC/StLZ7q3/4v9ngzxCrFwySwffTXJBsMnSRM1hrtcyF
UjkwbIhyNJyIyHDz/LpGahSmkk+wggz+Ht227cEwqbULJ9o99CISc6nZQisrArV/pjbAl0ZUt6Uw
ol4NoLenEcHyx3aEVERNZ7cXdPIYVWrmxBklK51cS1sHHDCoaaAdETrE3F2IUnpdWLksAv8Zhm6K
6ykYOhA+9UmWBtcnf9kUpA8BaALRKc+bKyRyEbWpJQat0FNHzuLhqWxN1dYokCDXTS3dSKhagpyQ
iSpDfuPyQJg0jZCsVeBLYh/dzEkye6rcif/Gm86scEdB1+QQF8GJDQrqXvXjvip3etarK/HD4rRB
Hhqcv3hSI1N0ORZTzqYh1SMpALMFGDgHYAerWU5ukJLSV7bgQrMNPPevLZ5gu1IBwkkEUwxyZBRQ
ATKbYjhKELsYt5Eyi/1xoESB4Hg7D42rWHVOtwqxxNaGPH2Lkn2m9UiRZapui0RrI7trNLQ+l2qC
RoXrK7w8KwaoV0UDWTv+bQqNhV7opFBEg1xa7aXO0F6pOLb3YV9aKyUXNsF84AEtUgD58H4BQprb
IoDEGVVnpRLQjfLTNGsfTS0/xFoQSWgAQfTMsCXdSki1NDyQTbE7BjJwEKK6XPQmVud6amFzbKoY
9PKQuqqEOPYBnohWTC1FOiADh74a1h50lsqlKYpwYJDKSgriBGz2h053p9CD9mwzrsQES5vy3BD7
+dnDOwzDVE7MkjlycZfHxMmifCXxtHAx4noCcAP5LtDJ8uTGo8qe2swrojbaF127ScDuYWtjDmDL
03UHXIqzUaFl0u3YCwa843I4dGhiaxowHBFc544cDa7exapPpma6MdVGcDpSjseuUVHZ18yT3pv0
JReUamVWFzo/kC5BDQCxKnxF4hPIVYbeacj0SoBJ6HZUZqdJRW++/NyYEEGQJafeqx0IfiLZHSu8
8Kl+02a912fDbV6WO6GIppWtubBfLj7IvJyYqiktYZTZfokdXSW+nJWHELPQ09FOIflZ06O6BgJe
8C3YBCGcgeMAbyxuv5hTBWEx0sJmlLtqcicWa73iy6P6a4HbJhOeXFbXwILaxKGfoaJnTUE/kqdm
aJDMIPfVFB5ra1x5hywlkC5GxrnZjLRulTWdFNDit56+CDcQebDLmT4moropE2KXnVtR4lhK7aGj
9iYtbWKtELAuVEkwudCtloF5BkaLJ0kv5gIxtYAzAqgsBTiVShid1NCcYpQA1ixyJB/DfaJ3fihN
ul0kylGZ1oSGmdtwx/DFN3BuZbS4USyKe7AZ0/5dFES8/Iph6F+mAZHSDLLv45gOsjvnxZpw9uKx
cjZ87grWR7OQCBu+gW4EwfxE9OqoxsecrSWTlw+Vv5b4C7hu6iQCZBlnZJBBRh467zdIXifP9eN4
q36s8aYs3DKYUrBiofykIFjidk0TEhIPSSMFendUlUBofZWuZOIWbpcLE9y2GQY5y+hY43TSPzEi
sAzK+Xs0mrjOdtcP5OVF+jsYbqN0+aiNuo6Nks8OEEJbzcztUi9vs2klIFuK7y/GxAUEiDkphJdw
FPTIz9bprsl9vVUdRf2SUacU4tGVJEdIlDsI0fqTuakGLB5xG5X6dNBf1Fz50oj4+/rwF8+ns7Vk
03N2u0p4m0m5hok2pbeYuGJY2SoU7MmvVrgtpFslDq7bW3oIo+6MFKsOXmb0HHIGiz4hCXIUiBsG
u4GvKmBJeNd/57JtAqlUPbRrMNjlU+jMIvO1syHm5SzSic17G4deVUMxabY2FQRRabRRhfcyPY69
vKlKsbTb4VnrVo7ixTvmzDx3APV5TSFs2jPIpQXBVVNK7DaqE29lXhc3JaQvkM0AfSYYJS9HaZQT
CPMKmNFNR37aqdj9Myi6jrKNbA3INZy1Z8ziFj0zyLkzxIgIKmXYOCr0Q2jW2L0pe4L0llex282v
14e3NjrOa6K+q8hsYQ2rsvrV9lnhmIkk2XmWpc51S4sb4mxYnLeMBjVGOsHSrHVert2nptco21Y/
WtSpqtlBMmrF4uIJdGaRcxArH/NkNGDRGIqNGW7p8NrmaJob/Osj4zcCAHPoLTyTDOKGpsy1Kid5
CB2k/hUNnI7UAPJjSNVBRjqI6aTIpHVVq7QL8mC2DzENG/f6J7ChnF3GP76AH2pUkw59zuURD19I
96WpFtupjrKFkR+gHe7Owua6Qc5v/scgQIpIU4C2kkcjq2IHJFmIIasZ0tihE+fb0FxTEeEW8NsI
2JiAtwTnNQDX3GU1zUVhTkNSHifttzIdwjICLZYdaStj4W/5/9hhA0F3MbKwPGJHHKIYxCfQzrKi
zDXlV8vJpNKRNFtyLHkjfwxl0MVkJSznHwrfVmEPaGegytE8wUUxIlWrBoWP8hg9C8I+OYIKN3kU
dT8Hfl7ZUGmy698h8et6U1NnUt12leqJ+SXvNaoGHCayMiwvxsUb4qxWoSIY0Hvc39a2ZbO/FN+y
X0vbl4EP2Vfv5LV+ue45S66qGgARAeONlzR/Tyn9pIySAbm2DAFjl90S0JllVenkZCMrpypa63Bb
socoBNLRaHGDM3FOlI+tNgiRUh3NqXsqmye1JKciey3wjjcESPu03f31AS5tDVxL0KRDKhhZfW5W
pUqrSquM66PcmMPNKNN+l43GPmuotL1u6Vtkgl9AJPOZhCwyIsBvXt5NErSZ9MYg9ZGtW7TtdtE2
2ja7ETrlUWuHG+CmduY+OnS7dItn77aJT1F2FF3wth3jtdZ1PgL5dujzr+FmWmrmtDCzpD4q5Vsp
JE5ovibhKQmNTasLflVre8ivQAHw6fosLG6kc7vcDd2q5hyCFqM+TtPkq7k75KYDCpxwesIaS6lj
1oJrRa9R5ksPA/pvy9sGQmv92nZa2E1ogEJ5+1v/TOJlMQY9CYtqxGek1ugmxilpJluaelvRIkct
V/LE3+l3buklVO8BA4HCtAKdjMultyKjUwW9qo8Hg+3cZxAiu0C0+uVWw3//+pBshj6NvNj/zx+p
8wVcpYO+KC+0I0dzRFdyJo9C3Fi0lZWCyNKNqCBFCgk4wHDYFXz5dSkdAIaZMBdqP9uQXIUQDHmb
temuNeadmAhoSTgBDbQbU+pRLdt2tbEyQQuroSB7xhjA0cb0oyaTqlmRm2PeHvsRIjwQf7Qbuoul
2wSv4+v+t3DAYJ/jfEE3AkAifMMzUWNxHtF0dBzNmw7sFEp2asXOKeZ9M4E88J89q9gmgzWUQnFP
aUipcZssMUa5grBce2wzW97MeF7b+ZrexM+dDB8G370J4UoDLmZwUaHWlnHaIt48ZtEvORvcdGui
/zbr3Uw2bFK7Q1XdhGt0zVyACKkEGAXmEwBTDXlkjbsPiZAWltaN8RF1ytSbB7k4Cmj89YyhSU9F
LpdOiz5dp1daqNvMZCVV+cNfwMDPpMklhpJjSd5Lj42zUJ/LaY6PNIPa1YhKn5OqeehZUL3aRyOk
dlPa5ythGzuZLjYxWm6Z4jKryqKp6rsX6OwFlSBNZmaFEh9LWXTqUHqbWvCy/kP3ZDYAp2eoMTgp
f9+GattPsgEbcewVmodOGcPyQ1/NfkVruc+FObwwxX5+NhwlNc3ZrPT4CFcJiFLbOr3ThgehVu+k
4uH6sNZscetVyn3eK5oaH4vBjqpAfo1+hwOkXFdmb2krMPEVILFYKyR08y7HNPQiNbVCgl8kL02v
QwL5xqg32SFK3eyQd/N2qr6uj4zH4bCNcGGSu8/QUCUouca8opoeAKg6ZLiuyKS5Ou0cM4J+Nekg
pDfdi1NkgwF/Vr/yNN1c/4rF+T0bN3e/DG3XGJqAcZeGW7Z+us1PhoBWuOtW2G/5sQFYpgtMH2g/
4pP2Q5vMFZXhMW2M3mBkiohxP6fz2iLKK2a4wdC0KwqUiOGY7QYQnw2ZS9tShI1E7ol7Qr9LUT40
s73aev7jAcNW8mx43DlayvkoWCHsxvJXbM7ePKnOSAC+7lZOr58X7rclA3KgADahxMqN0JrRQ1HM
hBxTU408UqnAF0sT0tBzGUiJRJw8Ld5QjPksOzSmgzajcmhcPCpAoq/c/UtjBgwCiX8VtxPKpJcb
Jm3iqaA1xpzK1V4jnmkO6AafbWHFztLZCZUsNFug2oOwi5vb3qqJ3pZmfNTSqt30pfxijGq9ckD/
uNsxredGuBMtyUspUaiGwTTplz465Welpk4kofuagGaw6hPn+oZYnD0QP7F6LhQs+Yi+b1OFTDJG
ZYl3KX2zjAr8iU4nB9fN/HzyYmCyjOgMZCaIkkTusjW1SDcTNOkfywFiUhup050kAR8RmguBpAFN
tyPcgchgZSMuTacMRLEFYDGe9byXRiopCq2Z4KXiNp58UjrGRxM6SBCO5Rq5/5J/nNvi/GPs4zAl
OWyhmOqMOf6qVg6vNQucc0ThJNOJwgKoFsFV3NhZ/89SnN83AVDlhqICZ47+aw43YSLYk7N2Jkd0
tLprCfqls/f8l7ND8+y2zgaaAAUDFxDrxpn0Xxro+Ir214qjse3On/DnVrj705S0uNAHNgQUhV6I
N2w/TT/zdHt73dDaaNhinY1GlBtNEAUsRhw9gT99U4u1bSprRa/lJf+7INwxm4VWVlCVkuOcajbp
73P1/7jinNeGql6aSYnpQjeXU8T3rZSt7MG1IXBeqzQdsJQUQ+jB6U0hn9iRFYDG0hkmI5THFYA7
HWH15VIIkhQDWoulqKHzVIOSs0hMz2p/1ZV3fc0XjxOWPRMZ2RSwapeGBm1ooZ5cYIub6k5LyLOl
3LbKA+4mvO5ZAwpdcbLFa1Y+s8i+6MzLZlmttSqCxfhOQFZFzewqyA7U1QxbckB5O5Qr98GiW58Z
5OZyFNGoqiNldZSMpyjNvRoig/qaEZ5b4vucQQ4BIDk0ZDMw2OWw0qZom7oVyVG+14F8O4iZrT5F
nr7pvfSQ/9LuVT+zx8fk3dgnkb2rE19f8Rke6vSfT5BVcPCzfAa6lS4/oa2FfJJbnRwz6o/382fu
6vXBCvdzda9l6pEqzy2yWLfCZxRXtvEPld5+WOcmoI2zaKRAjx3F9l0BKpt0oiPWJ3P8yum/uZiQ
NsdbE92FFiDhlyO14jLWilBlW1y3bKaC4oL5ZK10vbTNEX0hxypCghsogUsrWsjonqDUegTkY2tZ
yZ6iRfj69lva58C8ovULKCyWpb80ATxPDxiMiaMdvIlq6UevOn2eppV0KvNw/gLRQBHFROE1UD1w
F8hoKkTuohBW0JJe2Agv/U7tnQ4AcJAizHRwlHiN12Lx1XdulBtaqmCbqzqM5vQX6jZjKNrNRnvR
pS89or7ex7tweL4+m0vjhOwrCGpRZ0RWnruOO3Cn6WFikSOiLgHJ3Mibj+Zdnfv/anCgw0R6GoEf
y1NfrluqhWZZtnFyNKYJT6ENin4GJbaOfLwQ38eTYicEKl1r+VG+Tv+9yXTEfsiUfcufcMd12ba1
DilTclRw6xC1hbBuDnpwDfRvkVNHN/RFkG5Bc7OXw3to38ofEN2p/eYr0R8NRVtxXr4D9T9f812/
Ag2qDqX6y1kQTCtr0QNGjtSbAvW5uDc/Zr9/iO7HB32HKtoWE4Pu/eG+Ad/+BwoU15dbZuvJ+zUg
4yg7/cc+d5UQE9VyQYH9rLTDk+Zqn9MdoMf2eN8B9/dL2swHyxO8fLSH8CZywP60y7b60/WvWHS6
s4/grhe5BQ+zWMPP5fGp1tFopJh2MztNvpUNP0YNIQNZ5XWTS5c2IzHC0QSqOTwCLue9ipIU9PGQ
kc9mZa9DC93oT0Ph1rHlR3f5x3VjbBF/TvJfY1w4ZZHRiqMUxuiebJOgl7G11o7BxbeUDjgwcGFs
KvkwhEh9L5RQSDwODNyYg69I7/5EIfShVWVfpfUdC0sVKz1F4RsBCvf6EJe3FQqIwIuiCo2/XU5o
WUVN2EKl7EgdnI/pfZm4RZC8zp09bsa7JvLJrehYb2UgvAlvo+WumGdvkB9TDC4egDxBToWk9KV5
Q+6lOUIX21G/n3YkdcPnNLXr1/AutOvi9feKtcVdg73Ligug/+H7I+O2SoUJxADHppu24ng/nsxP
0ttyadrC+NQ1juY+rTWJL24SOCpkI1C3BDEAN0KknasCHL7H/t3Y9k+pAxATcdBEsDKVizvjzA73
2kPnU1ENyZgcNe3ZmlGtM93COqrqu7Abmmnl/Fm84tgb/H9HxWb6LJTVZTgtKWCtc/8gLfUYuv1x
vkHBcjWFyjzgh4cYDIMK72BecmkpnzsrTAXMXwkVgCn2a/QYOHW8Jaan74bnSdlkqV0+t8ZJRpk0
XEuAL4UpQFL/1zx30BdQrgurFAP1pw8FLGnRyhmz7B5/fz93kKeGFc4awe+XTyq1LSbwUZwM4xEv
HnRU2vWKuf/Pwv21x53ZyWSiqR2wiGPRKl9JYmyKKt915l1Y6kA2o6vlJlJAxrX22FpZRb6kN0iT
KOs5zCp+etzr3vWNvXwd/l0lnvaqLEgStjVmcfCpF753vop2m137LLxarrmJ9nFmZ6JNP8M345cq
2eKJ+qDdk+vN9e9YGyW3K+RhqOahxWdE6NMUhV/DcNvUazkRFj3+2BAIm1FykpC95KdSSGIcmWzr
zW60fzO21NEO3QtxwkNzT4LaS1YGtXiwnNnjDhZRLUUTrJLJMS03uXo/M7a09kEZTxq9LdHpfn0K
l+/DM3PcHGpCM6C+BnOAvdvJAFY4dTNXbn00Uker7ppVTDZ7AlybT/bzs6Os6i2AryPM5+jkHr1H
ILFvj7/RzG9PXrv7h8jz/wSOZ8Njq3tmrVT0AXfEt7XqKDsqJJKGP5rz5/osLp5aZ1aYo55ZUXoj
omYzJcd8a95RVz2swjfXLLCfn1kAGUpRxAos9O/TAbH4aTrkXuUlAB+lPvRiXJAzP0AY+Pq4vnUh
ri0WdxwDDo5ncQzvUDfSgA57FfS/rQuoGnAJ6d7y2gr90dSN3RdhI26Vt9ipN+VWPCAVsdVcdBc7
1P+HUNIfS8od4fNY60VmYklDNYcdzQDoMu/XgAJL2x4xC1AR33ESX+BuqxjIp1iA9jroJuKwQoZh
ZaMvTi5QVZaMEgJTiuEGghQP6hPEwtPOHyAevVH3477eDL+zTXacguhQHC1kclqn2bbHatP9KV/b
Tf4Imkiv3/VudRN9VpvV1A7b7/yKn38Ud2EpoUyibMJHCbeNL3uV2zpokPXAi+xUjupf96/F6umZ
NZ4AhsqkajO8pHGRqA4BlXdtfxZ27hQgL0Cr3ErMpiydPefmuLN1llG+1HMMrgd36LidXn9LfgyH
jm/Hd+VW9KC69NJ4+V7bSNvwtsK1lZwQ7sg2Wvg23ZNpT1thkwO2c30avqlnrkw6X0hCV22vhCK+
yxVPwq2wAx5+p/QOKCwaCG4/EogR0GdlW7zj0bfXD8DHGPexB9XAL72yWzxDH6NPxRHvxGNihzfx
iqPybTTfO+582rgju51zTShTrJICtNJzzf40nLfZlpz91yrp+ooD8jQ9ZlRltZrAmLi3bGIrG/8V
mo924r2vvQWXwofzYXGntqZFgGGw/ZepX312p1R/8rVU5U+4GxJ35za4c7sXxEQFxREcHKdmfCvY
gw3OeJ/6kTuBsB7Zm83zn+vetPjGPLfJHdpQ7hU0q4XNyKR+1VcOKQA1C7NNF9FtFc57oW+3ZOzu
p7S/Na34ZgBjfZWB2WumG0WqvUgyn+b+VlirZqzOBnfiTbRPrJbiy6wgBQCOesq2hyhcBll7wRk8
waWvxb5a2fWLMfj5fHBHWj+OdTzOWGdxQx7mLSAZ96qb+/X/I+26diTHlewPrQB580pJ6ct1ua5+
EdpUy1COovzX71Hd3elMlpDE9J1pDGYwQIZIBoNkxIlzglZyV1x7XJwZEqvpYPiIbLXD8IbQOs1H
k3jbLBxI8nB9gVf9FqRIqKcvlIViOZhTrk5KEdMTTZug0aBQV/mZrFHn4/T5FJP+WPmY1bMbhwkZ
HqtSEnrSmn2a/dbGZOe4Ow+vpnHq78e0JontQRir9rOy83tj2CWaX0ST3wLils/F06A4pOzarRFV
G/A4oshn7ihTwjhrwtYx7haa0ojljx4FlwuXcU0sG0v4fCDv0PONfDoqTmIeoNYGoHqLNjmZaFeo
24aYEP/U4+dykKzGmntBrgw5HWQHga0XSwRFO0I8hTqAwrVsV7n5HW82KQ09davTZ3Co8T5Gw74s
/7DiBLg6OJDHBP8UAPeCU3P0muCFx9NTDPBb04NP2cbtuZKJlEnMiPmqKTYp74oWic/2gHa3YNIS
v1VzyRZdswII40JLB1YQQCYvb7dYSOgzmki8cfhP2Knv0lLtijsAIfnHwvIFZ97MFK9qTY5Caj6X
x6GyDoU7bppmepk7dXN9ey5BTPA8F/sS4gYodQKduHzKmamomdk86agK63lI+zRwJ80I8xFcFFk4
2jzf9okrQRQtEf2zScvQQQACZKIjJL3Soc/weMX8DWMI3W/S0AESrTbJvXIHvIN/fYCrqwUJkv+3
JtyiNIePjlYBi2AOQWt/p9GPSHYjkg1IeJUCy+nyTtHTU+vM4zYC2UegFOCatYrxvbMSdHWapizJ
v2oTnZxLrwNa4C3BCbWk4YqSo9SngZw/udl0zpbNkG2XvKlWDgnUxf6YETyR12atxxVqp6zRv5QD
aAniyFdaZTfOWshqJV2wPcoo0wte3QAmEhie/tF4LyxarkNv1uIWwBDZ8HO05q2nJ8FA88qnaGO5
7iCrOwAZbqCVEH0hwHC5A8DZog+sxRBTbc98A2hZwwetPdtE9fa/sySMSjHtyeAl6jJoodLi5yYm
unHKwqk9lhJLq95xNibBI9GW0Fadhvrp0qxVhjw9uKUf0ech+ptYeGZIuGyDuK0xXboYytRtVh0g
ZBEWTIKGWsNGuFAP+meJBGcfWO8pdMYSJWa3hXz9pvqe9FvbPWnGt7zYlg7KaXZCYj75vJFM5fLb
n6KVDXIOMJx+kDsK7mFmim0xFCGM+X2OH0ZZj4ns9wWncIyItz3aCU9x+ttSv0nPkrXfB5cBqGgd
CF/o9uIqZwG+d7njTW2B06oGFWxizIdR92R9imv79dyIcFVurSKvrDr72EPAe1F0AGXmvdv9vr6B
1mI5WgIXcCESEJ/KYebUDqmt0fTUeDeUvje6THl0bd8ggQhyKtTLbcsUxjFZLofEMSYLuSu7mbZq
rBBEB6IVBwU6OddHs/ZSxW3ojzXhVpRQp4tcCgROlgwDBS0UCB6mJEYbTd560LvX+7BQaftUZfxh
dqCMg3093HZdaYF8tuDBUA7PLp1zSUBc9Zg/nyUyE7hzUznJsGCf0ljxB1M1N7RRZTq2q2uJhBWo
WwDoQlLp0i8bzqa2txkAm8boIxTKF3Pt7EJ73j8WhJ3Vd+XYth0sALP8WEFAQRkjkuoDsSGyapqk
1s1D+y8VIpbsA7jiDFT9jQ8KQ8Go1ibaUprHyWWDF6anR87r+65Tfa1deoWSeHfdiVam8cKeEOkd
txgZY7AHPyLQ0kE70s3E/uI8vrAihPkkyfFA0WCl9m7M8SbvfufpTWdLXqSrY0GURUslKCYBF7t0
CZBXGFQF++gJzNm7HFq7aCD7lwyW/1kf8JJZjg6aO/SnXti4PvdrCUEPVF3//Jgw+R2AbzY1cS7x
rMs2ZZzuuZLE97ytwilLQTtHy2pTOdVv2lN6ymwG3JkRv06NMe/52MlatT+AJcJZhe9xFp0NZ6F6
uxzc/9ixlZpFjtM49vJjabODGn+vafSapnTjJTaxayTgDbRuziSD2hcyLsTNNxXVtw6lx9wc3tTM
/nF9klZCKt7li0418O6gohQW1Yi9tsgNzJGiBOkcWkfWPyFzlchScTI7QjDNIlaDjRGXq6SuDtD0
2qlzT1hi7bVKOzZZtb0+rJUT73xY4otdze3CGjogjqDzC5hdHwVRdGBc8niRWREWlDvQv5sSLGhB
1Oj+K3VeIkMSQNZNmFBMRGPcgne92BD/o2VWG40N5k0Hw9AwHoYgN74a/cPfTNcfK8vqnd1CWOIk
tM9hJXXICBXMk0dDaZRaObiwJnhTLvxYeMuKRrhpZt0M9Blz3Y5ko+X4Ex1l8K7FYT9tsjMrgkMD
J+OWpq4sl5CD4w6+CZrYaL7nakYsCOK2Mt7Gdcf+MyrBsQ2HZ8gHpCjKW+0xs+tnmn+r83vV5kBx
yziFrw4OHHjCqVxoDShPFwhVZuig+oNUd54T9WtX3VGQVkvTUasR30L7/NIgidZMYS6RLHKQGsLY
htrHOcnfhuz5uuOZyxb5tFzoscMNGPo8QGtcel5vumMFriVkcds4DbPCYUHsJpU/MaqQqS+zp65U
LWJ2NA9ZxugG8uhfR4MPxANXN9FqDg16G4trtuw3WEZiAtEOw5/TvvCxdzwfOtzfrZx3pNXKlySZ
aOAUWQQeUM0lPDHiGO2dINLy5nR68bo68nstTu7mIdaCqkLXac1yl5Ssb0IkRcAuO9rjSUtAGWGq
pRNq8aCQ0mxsUDUYxub65KxP/5+5EaY/cRmd6yzOTjWYjOqkD5RY8nRbjS5oHAO4CZ14n6jzEHXc
DmlZZLOtBy0+GdMuV3tiyW5da2lNnC9/7CwjPYsvdpc7WaXCjn0ovBD0U4rlRybuyof0p7I3KsnE
rUaaM3NC0KzmDJUIB06V3JNOwqMlmzLBYUFT3eqRht+ugBg175rD/HZ91WUGhFW3+7axqwlzFWcR
iHKem8HxYwiUZC//nR0hcJW5YdQtg50oP7TN1gUimN+oumSDS0bjCRGrqzpVKwxMV/Tc3br36dMo
6ZtZDYl/1lq4Mf6Po0DIgAHpiTKslhKuok92l/wY2tCTTdhqpD+zJFwngV0w9LmAJS3foI20A41R
TNBuqcq6qdf3/T+7RaR51mNjQukchqB75Iwp6ZMbbB5yfflXR4NShvXBbgV1mMstafKhw+ovy998
8QCwUuwOu9Ilzrsto6xYHc/yXMdfyHOIdxiuxGVVjiWAH+oW119ijAVhMhzZ6ngcMNAuOX/Imi8x
4SzE5GAzUFKLZSd3CAw0/pXcIYWTEDT/MVtyXVr1OSQ/kbUGtzQeGJe2PAb9uqpCUogXYZaGY78B
Aq8q0Fgb1jKM02osO7O1bLCzcSEdP2RKB1tQnAUyLZGcALKfF8KZPvdFZA6AMHcdskKcmk7QxZEk
CKw6wNkYhJAGxZGicVSMoRxvW+vdqg51mkju4qvrD8IRaKjgeQp4+eU8xSgx4NWKxBAy7smMlsNc
I02ekEo9Dblk/VfPMx2iR7YJYDA0gIRFietO6WZcW046iiXh1M+3zsDUbcxLLYinLvXRnHZjupMZ
TN1Yk9HVakn0XpvSpWSLhmHAfcB+ezlcKPEupAUVpnT+lcVP41/0iEKv6s/vC6eD7SZ1SRvArVnc
BiW1iVP+YIbEL9Z6v6AAgtUykNhHX7KwaAYDV0tioCJYD8dcZcxHtvrUtvdjB0lZnUFtJwVhMBAs
WFBaPGSduxmslozWvZPK9FjWZhQ3RbRefcjPqcKMQv3MjsYE36JBOidAToj5VZ7f9Vz2FF41tJCs
ALIPwmKRl4pXXqS7IJA/9bP+PkelFxqp0gUp9l14PcYviyRerkFUbuigjoEig1jXTat2TGqnQ8NZ
RZ/7ujvV012p7pNZ9zn/WqGVcS4k23AtNGIGQfwLHS5ESGEWrbGjY8NHvCRpvCl2DeQJk8yfYh2q
yjGJZPQHa9eLc3OCmyZFW+mNpiG/ljp7zSue8roAyEBjpFHT/V/M5p+hiYgMSMSAEaDH0NzqBe36
JBkaUnozGb8Y+oORzIEq6z9YA9SCfASPI1S/QE0j+mTZsjSbU7RnluPG0uixAltS/sWFYJ/rQcIv
C5Kjnd6xdJBcDtZOBQftrhaYhq2FJeAyupSabve2icRGwtL4N/LxEHYeKu0vYti5FeEKombejNMN
o7P6bFcbeOJkm7mtN9eXbc1Fzq0I17Yi9ya1y2HF0advOie4xB1AS+anpgzmsrax0Y0D4ivcP5Dm
E85SDudITBXP5Qjpgh0YJ3+gUVn102T8ixoA+K3wbEN/Jy42oq7fyNyij5Y3gj274NScaRLknMmE
fla94I8VEQmgTxALM0wkbBTj3cSbHLQwEj9bTYkCeQLiEuBdXHAIXTpaW6L50WhRmbJY6AHt326q
Z1W5ZTGB5pzXvnfjfvqFbnhr+prFpZ/PflHtdX5/3UXW7g4ueiLRa4qWWaB0L7/CmJWudViNJmC6
T4d4k1R7lt729rQxEll77po7LkIYEIYygE8Rl05xmqatGyA6+qjY9tx/K/LYT6GdeH1Ia3H4zIy4
donmFrWjLriK544SeyDuL/Utyu6orMln7Yw5NyRs4rE3LNZ3OM3o7+YNpuhIvsxKaEeBrL1gbXuh
zIyoZKuoDHw0kpzdhF2wyuMqhFh/1zyCQO7fw168818XaigNMAZ5ZOHXC2BcZvUEHQvaoF5jvTXR
7vrarA0E5H0W0u64rKLp99LdCqUAy9rSoV2OzRebWV+Sqt1ZyvtfWEGlAS1zlmWCb/PSypTgV1sQ
AJ2KNgN1KjGHR2fqJW62WmNBzRdoK9Akg8pUOO+7gap8zAGuGZuQoWhhsC6wvCcKzuSihKrOtPOK
rZ1swXJCSuOgqM7m+jDX9pPn2jb+GEAgiJwTVG0yvZ8wmU6TdWgS9zY1sFkBLcqGxEqc/Ov0D9Ku
6Eb/6OFHV5swq3OnREXt4SnTjszvWxA9smG3JE6sWnLd+DwwWMLBBad0dUhpLV505u5z5zkxa9B2
hQdgCoYZ0MyoaRNC1QKps+31SfzskZe2BI+cudbxOoOt4sXOyYxl1CUW1keD6/XSfg6OVCHQF65S
l9zC84wOQHtmmpHtyqrgpLdTj7gOdf9Le8J2nkGUbvG+Ay5EQYeL99sof2OHSRlP1icOyXGQUeE5
6Aju3zYsrnpzwutcqb8Du3pf8vxWiXMZf9IKxuZDGBufDXgm6nTLEXbmDVHpFm4ZYzxaXhI9Tnyn
UImNtwmLM1zjW2J72S7naC3h37t639ZOeN1F1hYQXWv/fIAwUqXQB3ue8SDMvGfNuqHKjREOMqje
yoUXw8SrCPVf9BRDEuFymGrJTYXjUX3K07BtaoISaDJkQcwKRBa0AJmJ31slMVloybC3a0t5Zlq8
80LFCVLTSy9ZiV68fAvwhiZLtqy8d1HW1nFrW0h7oY8i7AIo5hVqPbaYxE4JrWbnvtXog0elA8Qg
QTL9HKeAWb0P3m4DK9pRkI1BzqPQX6+v5Qqq//I7hN1h5/XAGo7voC/v3LcPTWCdfkRvyaZ+8Q5s
oxzs++LReYoDid0lOl4+SC/tCu99xiZtsko4EcS/y7A0/QXnUS8Sp/pBbUP0nJWyPOdKrgY2kQ8C
6cVCCqsKNlWvqIYIIgmnuGzRhW/6HDrNIw0XLJwdHbqeEaM7JbPkIbzSn3Bpd/G3sx1rNy3ELzTM
cUWUitz19jYJzHv2DDQmbnvtF+YSOyYJJcPr9EMyz4sffZpnUEkiH2aDoUXse6lTCiYOBdHWVCyi
Nj+9LgmTZNzq3rjpkuoma8v7HIJAWo+B59+scpJdC5d49OkLoGmJy/2C7RWpRpq6j1iWqMgfTcOt
2qD9y+M/cMd6ZVy54b35JhnxqmchGQsYIkRCoX16OdvdXLDZozPoAdQqANL9kCoDxBpq94v17GY+
V1+bcW+B05VQVTLba5ERvmUvPAg4B0Q2nMZhKGp3OkqYd/Dl8s4ow1xS5FidzTMTgi85uMdEkaMh
+ieBW1BSNuCfsomSdj6TgQU/v/rgt2e2hLtAYc9GPDkmktud+7P1TAJRii/XV2tZjE/OAckrA4gT
rJeYq5/KpkeyC84BmVBitEqI4lPVg1dNe0+VG1fpSCU7Wdaiu4EVsiHhBnIkMWNr2POkJrON25SF
7W9/A8eTpneS+La6TGdGlv9/tuWzpqrBrO/gwVx4VZh5dhz2nkpmvohIO21CGlYkEpur3odOkQ9e
DCTdhHO5yVycH4WVnUb9pVQT4tIXZ/xWAYR4fc3WxgaCZjyxIDSzsDlcji0FcVytN9hgI0YSADfZ
n6bI6gNz7lNfH+gvsD1oEpursXspTIMHbbl7fLoDR0k/FR7O5ME+stdxureh69OksW+Unj/mB5c9
FI5kr61NqAkMIEj14SbwzsuB0jLre8PFdk5Ax6T4UYYUtHIPQTvJAbE6oWd2BGeZqT1auQ07/dj8
UKtHTpOt9wryys2kRB65vnrmyo4DyS7Qlks6GBeQy0Gxua6o0qb05LxqoFeQ8YYvTiZu6POfF5zD
qHV9LIeCntj8bYgjUoMBv1YeO+Wgt4k/je/XR7O2mc/NCUtU4/YE8GuJdrLBItXw4IKqTUryuRak
zo0I68O9NmF5swADew88VffRkAfa+GCNgeeGNAbkSwqkX9Kq16ZR2Mul0o5jA8XdU1xty2aXxS8g
1SU9csxK8woRRc36ms3mw/XJXPX3M9cQTs4a1JZj0eYUiQ/wcWlf0JFDNO1uRi7nuqHVGxESN45j
QtoUT3Uhq9xxnUbtDHWoVN02NnjH2pzEgwfxkS65m5R0m1p2OA4QFaf7Xo02WjGH1aMFqrBZrY5q
1El24JobgRISAk9LgxVquZebYtTy1lKshp4m9cYxn/FElLYPrE3uR0oRpTQoeopDhkCVmY65RU/I
SRCt/70wXcfcJromm901d0UpDQkwqNngbSHscFUvPYXNNj1VoHBM9nGvHdsyPuZL33d5MGb61DcS
QPBaUEF9ALkJJHBBdy28InrHmFRumPTUGCPJ8CaVAtBWMPgL/e1yVQAIDeFYCCxN40VDylAUdOM7
dNv7mXKzdIkOwVB8m49aje4qA6UJvEjVkA+bzv7X5XHYx73hQx1gafq7dBGWKGNdLI9C2rnlJqmV
59KL/n1i89KIsAPNBLpp4MfDqzAqN0ZDSeOMvpz/dc3dz8bycdie3U5izrzWNfAQyrm+j8cH5CZ3
cj9ctQKQ5UJIjo4W8W5X197gLoifUzajUaPUAMBlpfZd8ToZvdPaoYNUEpplQZK8NNpdrk3tdSh8
urj51EruD7m3hQwstPZAO0wQhbYdj1UIBCR316PY6o4G0zpoPOGOlipYjVMLJSp1uR40+0lxjgzN
Hx2Wi/3V8BbxBtBRqmAM0i+HZ2C5mnIZHkD3u8xwduDQsjI8blJjU1QT9Ahk163VpTuzKOxnFW2z
SWXhjszotDfYtpsg2WJJrlerq+bggYFmc4huiCwdVsOMqO3hH9T+it4ZvrGivTa8sBqHTyOp66wG
qKWyZCBD7SIsXk5hm+RQBnc9pHScob2PC125qwrWhdc9YnVELqDzeHbCGcWUMGTlHaC0cLfqkGVc
6h+Q173tODh0rttZXZ4zO4JDqNyh6eSiiV4P31QiOQtX3RpNJAsNKY4pEUbXW3FXscRFXltHl6U+
++0I2XHlviok1w1j7aAC1y+kwiH8sDDiXC6Kil07Q6cdIZ0P7lurUCuYotHzgZ1JDtHSrJrNMdIG
8XzKWKb7INZIiGl29rHulRC5dztQ88LcsVF7ThQNIkilnm9qL8v32mSgVz6q54A3GX9N29HagKdC
JW6KDGk151/6ohmIQzukYhK9vuszfEc8dhoES+p0N+ZD6lc2IHdqZU8h0D9021dFcozxy8TIAI6C
4pFM7H2JGOKtb9GOwrMbFHm4F11OCEiemVtZMz2NCn2cWvMRqQz7IadGHrA6Tt4SpbEkq716rgLh
DJgGHleQLhKOnCa2azs1RtxLJtJAJZWYvveqPTmv9F39WfzSnCBrfCDornvw+kj/sSoWJdNCo6qR
wWodVB4/jM5b3LwrRrwfrOfrltZ2PkjePbRUoogCQoXLOaUW+r15hTk1GQCHjUqfmojJJnHtuo6y
8QcVAIghxPsjclyN1ikTRUOUvhvbV+o19yrgSd64Zd6uKAei5ox06dP1sa3U3HCundkVFi/Fryq9
h3tXUik1GVT6PGspu6utSD0WY1w+xGWcoe1lmILBtZR9pGtfy1gzgnEq6j0gA4lkXVff6WdfJPLa
uUDBMQXtYdBQIvXJ+RFrG/1n/10lXRW4XGJtLVSh/gbdTdSA8UYXhq9wrrVdAmNxhpa9Zp8XaP4t
IKQu665fNwTED5IAKEWINas0MSfqIeqeILWjovqgtS1xvsu0n1c3BTCLoPuA/BXkIC9dlU8c7J8N
4pBDfoBQzj/kW4m/rG6GMwvCwTF1TdeXAGahumdAg+ah3YHFZGeEvxIyBUrggj/ov7QoxPjccmjW
Dz1IlJ2fTYgkX252b0rZ7rRkB+g0UpeTe2P1FTGgD+DkpC9lyj9rh/KCBP3/WV3m5Oyym8edNY3L
rIK8IgCd6p5u06dE5iEfaeVPsfvMzHJmn5mZFFZEGYeZEVGUWFBehPbVNiXxN6T4yYaf0LCVBq/I
A4YoAwRsH9/14fP7HMqgfmvjRdINBWlcaNC2IYy3N3oQlugRTlU2+xlYcxqwidfsZTLDgtt4mVWS
Xbh2G8EVGEkyMMHj1SncrZAmTE2tyHK0IUMRw1PTX2iwvC2oLE22asfCPQHYbrTHi6fj1ABGAIAJ
7PCHsT6Y7h70qtfddcXEQiuMWbOXdICYZXT4nOesGqCPGVqv+TGRMe6u7HANN3gLirZoisdpdOkk
KHl1dVqN+ZL3MIEa2LEeGpG+Hv37JbmwIywJN3untL0+PxX1b2CsQYcgRaOvhETASdATj4GgE1gU
zI1TSl3FnvJTnTvQUL9Z2la5+i5FWK8uie0t4GZUu22xyT2JPUXNOzs/DdrW4jdDFgKI8xerfmZC
iLuxm7tjk8EEkCu8PMAEOPCvm1ir2i8YL8Bi9IU+SmyyQI63VfIOGJxoax2jTbbBcU1af9r9epbl
f9ZuBRe2hCiPNHpvJBy2suzZGQ7GAFZwgEQ9oyJqEpR2AOrqpgqH/IuR/5SlMIxVxzgbqRDx07gr
FbaMVEmI99PNyXSMb/uT+jxvkKL18+MPbdcG47EN000XdI+Zn+9YUD13W2geH6eNuWtCFBLShbj1
EUxz0ki9clm7mB4hQJZ2UxvFMj0vWqCGI5n3Oqw5vk0aPwpeq3sVNC8vHknC6z6w6slnEyNsfoju
zFmN+9kpH6JtY4WDqm/deXPdyGqEOTMi7Pyxg361XcOIVT/hel0oX9TxVfMnT+LQH2gq4by7mMXl
Q87OuzF1K9NaRqMFHWG33UHbuHvbN/B+qPzEz/bajt7WmzlwjnbAfO32Gz80+wSMfFsjAHV6oAbm
BhRufvcI7S99kz9o0KZNdhOxMfMGoUG6kXNiLmsrfvVSalxSzzgfxSxi7UUT0xcgK3TEm900B9dn
fw21AigfDl2kGS1QAAtbL4nUzskViCnUaOg3yFxsIorO4/aF52HMSJ0Txy7uCkdybq3tuXOzwp7T
bYXnVophOZmzaUc0u9BRP2l2993uE5li6coFA2OEmvaSvV8I3S9X3oYbx4aFMVLd3md8iyybVsab
fOdZG+5Irqxr/oy3KZJ6uGFALEKIzWYaRVa99KXypvEztTwitx3y6iFVR/BY//uM1NKv8I8xYfWK
HMoNUQ/YtpFMt5bDb+LuzXb6IG0YUTW6GUyZmNjqwnnQrULXLTzSFWKCGyPnV5douso4oH1TzUC6
bKNfqWxMjWToDdldd9B1e0jIWhCrAKBf2LVeBioyr0e7Uqztv+2zDPe1sZa9hhdvEzcZUhgopqBO
i0SSEIPUdIx1vnQk1dqLWtebHmkbPX3U2dfE3A/dPtYTkqP116HvzNwVzev1Ma7F2XPzwhinMp3m
PKqhoRDZgO1WyF5F82PMmi/X7Syvy8/DRAV8STsj2yNsuhrcRzGQtWj9Mt5M1ToaWbtrikfd/c60
+zwrwr6V0UysD+2PSWHrxUALAwAC1BT6JXgAirV3swXGr7CZZGxr2w6liH/GJvhlbBTKrBVYwilr
tq3tBfXUP7RunfiGzYgCjYHrc7kWl8/tCS4zp0qEprDFL8FklJpfOvfXdQOymROcQh06T4sWA/WT
1SV+XT2aliQIy/xhiZtnJyLL0KLRM/hd2UGeLAcdbIdTTr0H8Z5Bc+gq/TaA8bo+rNV10tBigq2s
Qi1UWKcJ2U1FNwBCru9H3GJinw47apC2/n7dzur0IUGIdDBeRp9YDCOm0mheIGwZd35MUU/9SItu
xlFG2bnqBwbeEwuJ29KTfDmHFsstt2wXuNr4bHc7xXr8i3GAXkI1XWguQHb78vfTpKuQEgPeaADV
VGEBuQJcqdrLaAfWCtzojPpjZ/GVM1+I1Ikq9oDahqLBVLQpKJgm0bz/G2m47eDogM0w088b9w3d
VS0p+b1FgerWx1OBxYzRHXt93GtxX0cwRlZZX1DXwrgNZWQTHZYKGXKF1h7p/JkSVyYEtG4Ft08I
mIGGT9QBUqAprFgzRg1kMK9/tHgSmsO9SSV3z1VnBLXc/5sRgkUR20MLWiUUjsCYCIFjOqIfKJfh
FpcpOQvvePx7GAXi+kdbPP79cgnNRtfgjK32aDYFSR6HbKu2JolN0ISkLNCKTrKVhVGJ9sTMaTSa
GW0trj2O9p47YBaOSjKrkt4WmRHhOgVgRxpNKQalD17YmT4FoiRSn687m/jY/TQU/XLqdAXaDkMD
K+oD/w5dr+2X6Fez+5ndMsQNyUkl+NxiCz10SD4B0wt5QLEDvxg8A+R8qvZYNY118qJI+xJVlvoj
wZM+AKbEklQS1+0BV7G0l3uGmKQ1M8MFHAj2emc7Wcex0oiil0BqOTvJLArv1P8b2R9LwiwOnlo1
A47hx7gK7XzPPFwLy5ssMNkbz+9wdRsGXeKDwhH2H5O4tC1gYfyHWEg3UakbK2PSHutyHvZqU6NO
1pTlxgPYNmw7df5iZU0+kcI0x108msZeMubF/4RNhyKKDr0E9DKik2jx37O4iXaGrF1K4I/FS/aL
cTI+WbfD1wISBO1tOUpGu7IZLowJcUTp89auYO2Rp/WxUJswb6k/TW0oGZTMjnD3KDynqo0Kdobe
DqwkvuuYC26j+cCgDddqPu2ghgUxBGLn5V09eHuX0oOa0C2N9UCb+u3171ld5LM5Fs4CtNmD12iw
MOx4forNg1bNNyll/qQZxzQHKr5UQyXjkllY3TdnVoVwCsW/ElrtsDrk3aa1400UpQEt9U3bTxJT
kvkW4S2jUmWeM8CJWvDADOb81eG3s+nIEklinu0/u+XPkD6SAWfO2kOoDXAUDEktfhfO177JD53m
klmrwrTSCcuVXYIjQ7XnTaWYBJ0Jvk1lmlyS1fyIxWcfYfGqr+IezqUg1Z8O1gG5zFszs49W2wcW
6/Z5DmJ8QzbHazEem2ehcQORGioKyyKc2Y0ZNRUnVRAq3sYWBTHSk9k/9NvyoUYjA+nfrjutmFn5
v8n+Y0/YrCwDBykyq1jUxN3VELKtUyOsit4fa7Q6mUgeoZxUgEluBDM099KNxP6qU4EIw1n6/QCS
FKKx51GrZb2rPZYdcANTdjNMGSBn/e2MokrvDVtrQi5rso98BsQP5fsMyrTpzlZm0hkS5NHqmp99
i/DybEatHcEHqD0a+WZQ0dMA+rPAmUKUemfkTenfHHngfcPsAjWPBMnlUoNbl+Xok9cep/ENnNvD
vNGg2CQTuv9oefoU+8/MCKNCTy8vB6fSH8scWgfAjIGtsW6AlTfVDEpGXY3WTz8buEc4zyK/sIDx
4m09hIZbeQF3Z3rQ+Rhtk04Zw16f3lJnZEcHmiUHCDmZ4awD+uHQag7Q+9PfxkWd7a87ifB6+fBR
UBoiJ6ZCfkkT69FD7OE2b8b6I43YXdtUj3Hnyhrl1/wQdWgQRC+FFwgFXy5G6mZdj/4PzJI9TbvU
iJ29yzW05EfQv7w+nNUAh2cMbjmQvUQFVTgpqmEykSev9UeHGt9oZm/sfDvot7oBBkVoraR6kKvf
E5b6OeWhNSKnWlZeeP0jhBcunmnA0YAaBc9b/MH2uxyvM9ZzlDqcP6GvFi+13EdKMIiM37UdB7H+
5bqxT3d+SCyg0xY3ILzVLQALLo0pqTKZmtLzp57WjwrTH9IRmtZ125FanffKXMPv1UGVHMhiM+Ay
RgSVhQlgSamiJ/bSbAy26LkwRv7E52njtv22zk8NfcBGU/i8aaevDcps6lPchr3Wbwe+nyHrZbXB
9cGLOlYfn4HyJ/hF8LTSgGi8/AzKQW89uR5/mtPn+a40fMCf8n7rdCRC03g4bWMldEqA26qln+qY
2ptCC7uHug4T69BO0GIl7JRo29QgqINHFdi4g248ajnplDv+KMt9iCX3/3yvboBPEF0ouDMKcSlx
mMEpi/hTvXd+FO9p2PsM6n/zLgrao3rfhAbOI75rNu1m2HUnSHA9Dsc2mO/U22mXSfxU+xSUF3mO
s68RwpdSmVRxU8yevu1C5Kj9LoyJ4uO+joMxIj/fpyAjv+NA8kxY2R86+HrBAAICKii5Lv//7Bwu
upnFXqm2T1oajHbld/rrIqetVYiYiJ3XXeRzRIDIBFSOkdoADS2cVnARxqchalt4atbXO6dsnkr6
5jX1liYtdKDiU0W1YNYgZmAPv1vlvXNfh1wGTv189Vg+wlzAY8iY429hl2ZRq/dKbfMnCu2Oym6A
UM0e4gerCjJT96c2qJSYMK8PIzYsXX7aV8ksrIQJ5MJAUgKsAKhXXWHOo7RMVbdM2ycze40gljtU
71ms742iJJ2jEqe+q2myH194sx/qmzqPd03S+twIrPhrqoFJVDclNwIRxrfsBUND1ttEXgSdbY5w
LCiDbnWsMNong4PtzDhVja/E2xG30TEjlWcFY/c7Hbd2ds/UkYASJKSGLkkuLPN+cYDjG9Avhbw/
CP7wD+Eb7KFsygjn01NcMVQvPCAl3UGXYSg+3wQXMxa6shZtJMP5JJTQJBOYhfvuCS3gPPYLGlL3
JTVuHbbJh6eoCtD32XW/JGu+BJPLwS0iTAuWHfSFCI7CmvceAKJqlliP7rxDWW+6nUbfHEGRah29
ieBGgLrlOO5m6Wvm854D+AHkDy6e48ipARd2ucMV8CPrDtPdx0D5X9Kua8dxJNl+EQF685q0ciVR
pTJdL0RXdRe99/z6e1i7wEopXhGzixoMprsHHUwXGRlx4hzH2nyGJjqWCafr8m7FldxfAJQl6mAl
vNRIXAVLo13sq01mDORvRlRjQlFX1KF5oFscZOYap0OhtjNDWzVkCM5xZmgE29Rid741ndbaDX9a
lG9mnvqqOSK68nC5JLSSBD/w3OqjPhjRH3WbbTJoO0LugQg7zkmsxMj1v4BZAb9hoCMEtWXZYmze
UmyejBB9jK3CTlYaQu78PfVZ1INkSgS2nrvsnnsdBMG6YmakALBrTZGL7tCHHNft8lMbjwNLXJ5H
P3byV6i4Y9CZcfHJ19vvinik3nuEJSu7/YcV/W7OkelHshh4R2B8budcY5k+lTJJfZ6sHnMuOJIz
OaHObaOn0UgNlGL1WXXQ2GJe7ccnbR4PZXoWZEAMAswPmBUp0xlfNvwQdtpzkF9U/lBCLzCqfoXF
IUGF9LGphSVEihcNnjzuzjntdTvKXujkoIrQnhiOJC91AM59NGQViFuQjzHYNcnA+cupkV2bo5U0
Ji6YsJVL5llBAbSMPtP6H0/dXL2GjgaIxwQ81Kipk8pB4CrA/S5CUxBBqolaWGAG0BFA6Jy/1jR3
v1Azqho0rrMaEzLl1AEQGb+OkACBNcCIPQFEXb/4N7HejWuiuYuGfoTwcMqxM+Y/v3IAiTh2edYI
4YVXS0AqzPRSIH9WOmW4cove7wfMGVDiIKZhNbhb6gJrkfuUFCaMLspzIgOGIiZm7jWkZPQkJyHL
m2D6ebwD7x+96H2QZ2IfDiBm6W7JkOnLiyj2o0sDzfP28CluR/2bIdEx1dESacfQr/zFGo1d4Ccw
1wo2NFwbzgXmwdCIvhjQ8cLR3E6tKjZsMwhJdJFfSn0yINjp1Jbevq2M8u7RSpmhrrCeK6MqCtLo
kgIXKwEdO5olCfTPifCbyvRtkQRPrVEBIJsAQfTrpdB9Y+0e4ef9eHv8bsdKnY4EAYtSh/iI4t13
GALBIL0jLVz3BEFY0RjM0wSNYPCrk8JWCZwruqyOLMlWlnxpN19POXWdyVHK+TKLKVfIyB0FRRch
3Vrs4ur58aTfBamY81k7BdlyBdEY7QxqcZTlLG6ii4TEoJoFkHwWWZ4onNtvoD782NjP25Ce3Gtr
1KjKtg1BrlJHl/p3bCZ6Z2kE20lXTV7ndcUCGIK0VmFyZDAm4/MM4LktA+Ie2vkeQpOAgzWk/iWT
dsOSyobGpd3q3xWJHMaIdEjVG4PRGMxGXVkLGqz4s/+VmeePRQcf7jrqs4Mo6qqYF6NLZwlGt9tM
xHcU0roTRKp5ALVHnd02RrEp7cjy3XNr9ZZM8g1rCQnu3t+pkW2HgTyHBnNa00deXD/cTvAOigig
LXU0h77BbRHOn9ZqgAI5TTsZTck5MuKMSCApe368hEvHA70rMgviW/RiiZQ9Xo21lOnKGJ148iab
Ej33NjKj7Jm1RN99AI+deW2J8gZVW+JRN8ASOxLB8kurbC1P2SWlLRoMcgvvbL7538ZGHf2g0gqB
yQqMrYWiTnBqh6cuHEizgh+jy/7YTuhFmS9f0DCjKklr6IZpnHGgV4guvGJU7S5NLj6C0WmDHhUi
AIbfiohHp13HOL0dP3PgAvlbr/n0+3XEN0BTZWbcQRxFQxzZqQ8kjgnjizw6lXL0wp1XHnju8/GM
Lg4VIjQ/jSpAa2hU7DTwA17ebBxfBks7Cr9KM/0uTpHBb2JTsQGEMiFHkpNyJRW9YvYuAdGjhc2H
JkJ8afatLbq5WxutpZnTtrVYq9gqBjzPkV8Z7L3LRoCIUzjn6ZDfpbHuSeL3ScwP8SVgLO8gPtWx
M3pIMXArKA1aHXneP4g8cPpkGaSxdy3TbIh3b+GzyWXa1+67QkqCQB9iKBa4hcnZPu33b/bf09+/
3nt/jI9MQbo17uuFoSK3DBEA5K9B2PTTs3kVa6WQsQeBVpldvI/MYn5zJhS1jZWtcx9mob6LRlzA
ewTQE9Bh91hwpddVQ3YZt+Jr+xEc/Q/gK2zJYc7jn8bsn703ONZDzJK8MKK1Mzp7l9ubCtZnfiY0
jIHQmE6gV73QpGUgZJfCGPaoCux8GwBpKLvgpk8Oa4DLn9ztI3OUW+VGyCnFkgxzm9RJ3QFq1jq7
0Z6qnbyBGqYjGOWL9FRbkKmwGzt8zl60i2eyTvumRER9Yn4lL6sLsDYFlANmtTBiCm3+JgDgC0vW
SzuwAEg3eCO3vKc1kdPF9b6accr7FkUXVmGuZBeGacikukJykMaj2Opa9SL0OsirH2+w+2jzdoWp
S71gOmUAD2p2Yb0nvksModyF4j+kRJ6PKjq80fUvobiIbCi1rqHsj4JSscGlBmcP91aspbkWBgHS
BIRtkDTFI1igBtFlGugkeS64SMqfoTkxmR16a5CjhcOOqB/VTPAzIE6kKVsHKdUGUc6jy1EwRPPM
k3rlQXWflsTb4toCdUsgLZkxXgELnH9G3xNRoxOXHNjRzqU/Km/lF9HfiXvptwaRJtRwH++DhdTJ
tfW7ywIVqZTnR1gXP/xS71/jv5I17ZLP3vAPRHDGyBQ3YbEpXgQir8lZL1zDmFUedFzYJICQUZly
McuEVqhKPHlS0uOx41SuvAZRmw/OtW9BiIFcPIyAIlOC+Ah1juupD2s59/OLPzIklp5UZERXppA+
u7QJ6uxmrac0fgoT2b7/Zr4wnNfylf+dboPnEG8laRt7ZPpOntJTf2FX8pF3if5/GUe/H2YSY6Qz
DF3VV7k6RjB+EXbFW6AHz/I+MZkTDkNA1m4G+sTR1ubTcnX1xflQFsNsDfQAxtDskwBpje718YTS
Uf1sBLEvBw0s5JvuIJJgkJrKVmRzuF5VtsqXONWHCS1SayTWdy972tC8P69GU/ZNmhbllF8E4o26
v8tfkh23LZ5UZ+2KWzVFTZw8sYXKg5jpwuy8Q7FJjr7t74NzRNbID5dW6Hry5sm9HpMWw+3KMKRI
eLF7f0r0n8T24wVa3HQo7YioAiMAgqjLrRFOZoTY47j80m9FUGWS7rN4015AqfuinKSIpCtFk7vX
EBYKyU4I3iERicSdSC1UhZummEOSi3DkE9Kfa1c9ItLcCd/hcc0pLey+G1vUSjWgt/cDJikv8S7c
NsRzSqt9WyNYnP8SyivdGKFWKZDVATz/MBJskpPgsEd+v7blFscBdCCkMPGWRNHrdo1CAND5uCjL
y/TV/xaegk+hIvyb9/vxVvhpyqRGgiseRV3o4aEnmC6I81KcAKael5fkPdCH3dm2rGFHECk+eeRN
d52ItM5jkwtzB4sqx8LbzfVc6tYHw2Hc+mxdXtKzXxL+2NjYdivE5QunaFbBwEsGm23ug7udPD9j
4jJnmOrCcoco0QgLYLrvr1wcS0ZQngN6GugNFvqQt0ZAWZJyXRHUl5DbRECHgdJQBZDg8Wzd3394
Ls3ZexQD8WKi0fxSolVlUWbAhigFCo4JtDzyNknM/80KNRS2ZdAzDz5q1BufGT4n+TCujOMOAIJp
wkA0+ACUPvAgoi5yKVfDqPZgouW2k/ibZTRL5nVZRjrqVIxktBq9y3XN3zICOLQ2WbayJRYnUoQK
AfYenkV0zYWL5VgS/LS+DB0EzSG9meptNXJrw1w2A0w9oMWopdI4FylovXH0Aa+p0HkrgdJbzyc9
63RosQAiyb+z8Uc3faBrBgqX3BrTDR2QzXMMlM3s2NGCDSDh7Y6cmBTQPg/4jGKsHIl98+TIHPlX
KEKvDPN+698aokImDhA2wN+V+gLWPT1FH19XoLvDfrwp76qi9HDmr7i6CxmJy+UgBwhCIqALserD
8On/zUDhvckcoJRQEwyNwnaUngxWZbg82QakJZIxZ999JNqfW/zy8TctLS+0pUDFMlP73xWqgymX
0hRMfJdaCYMzp7GaMU1BveIi70omPyMHoh+XCNgGNdorK9M4BarKNCgmqFtul54Ni9Uzi9spyDwB
g5o48g41X97Qtc3KZf0DALu9EbC2V7Yp39mWHQs4LGyDw+PtgGK0XhjVRt52x9pCRtjKN79zKzVe
WXCpJObzn8cT/NPM8Mg8f7voSVcIXOv77QUQTEu1i6OEFBFrFxsvIcixW5I9OIreWyhinPn98JRt
16redxgBevbpY9SnQ88KmAFf1fPmU3kb6q2nvDeBpbxFos4FeOTVVlySmrMzZrLTBqpmBpv9GQVQ
s+Z7kInKSg5RMMbI6wg8BLrMGKmG353OrW/nw18J2iQ9yPBzR2OtxxO4EKoiNQDINi4lMBij7nk7
gVIfyUHYAjviF3pY7GvflJkd49Rv2UHbr13mS+cBNx/ooJDumn3PrbGi5diqZNj2wra/OzEmXB8a
j8ez5NMQlqBwAdwNWvOo2DGMQlEZori9oCc02Q5Nnm3AFFjpbKtpBBD4csXeQrAK6BfwN0B/odeG
oyF39RijvT1JWzxfJHKInqWD8wxI2/fjYf3UGuh9fm2G3mRKomRMBDOjjfbarfQsfXE7yzpwhnyq
HG9vSx/EJuTckfNGM6PfJrNxXZYEH24LvMdzoY/ke2Xowny2Hn3TvNpXDpet6knSWnyTPJJY3UUK
oGVnNrA0VDFQTUQm0U1fUNUqLpNkte+QLwC9ERDZilE6I1jmarN5EaId991wm5r/1AxeItXeG41g
Lf91V+mcz+j19FF3Q5XWTdbUSXvh413dHYRCB63Ct29lumboPel3+BXkNEhkRmZl6/zZcBNu5aj9
oBkezRe1N/mhYxney9tLn9pjbAOYnrOfwGv5la45jObW0lZL3bQ/lsVEhH6XFJuQ/SzkRE8UgnpJ
muoC8z6penxQKkOTjVE7d8C7x6aIB7O47Xkr7cH4+l1sqh4MBIRj7Co+5rE5qDpU67n2KSieBu8U
1aCErqE6CIKPniRQmvkbp3a7Vwtzki1hE35FfrhTfWCaiT+sUvHcZ1B4BbTC+AdFtbnIfrtvaq3u
QDff1pf3j+MnQDMMaTbQszwx5BMqxSg9z+VnZPcZUJH4oKiaf3Id/43fZAAqenramluWbH8nzotg
ghMRV/szRBwAuhqRsv7XT+9kOs7A42O4dNohTYKOXxFhKVgJKW/ZVlWaDsqIsFDZJCz7FcrtQXyL
fiuMI2tWVjUXtX2Nompt69yfNJQF+LmjGRwaeA/dzpiQh4mHrF1z6aVuIvVUfoiR9s5G/kELJ3bl
XC9dCSAhBas8SkdI59IlYCGqwqyVZ9yukOzS8VJLtVGwoqEgMy2/R8Ix7UhdruUmlyKJG7PU8SiF
kq34GS6sHcE1U5zEkiTP8dZ/kY0euDXB5HSeMBvW4JBmYzY1OGlKJ/inxRB4CpRz5gTzjK+5kwfp
lbAQGXBfXnh2GxJNtfjIN5qX8Rkkd4MAgIKJB+JRLFai19lXUr4B1TQe4jfAD0HslVrhdIxSsWIR
xzDSIed9UvNrmKE71OTPyK5MUPPLBCVyUoPXXErOLrCUYCnp+MDufCtmtoWeFwh/+8/O9vvXx6dm
IWuAOb2yTCUn5CLitTTA4PCIsaoN6Khxkv925OsL+AYsJ6dXuKR8Q8PPGg7jrj5KD5uKOXjRz6Y2
CACOPYjbDn2c8Cn+NoBPAR6ef0dvFigprXGNz/MOMEjbpR7JveJVvspgumuzAlQj0GWdA2Qw3ktA
wQspHiQeya3MjQ0NwBd+pXB6V2egzNNvAi31/C4HnTBSkMWeeVKetPPwpjwph8FuP7VTcFhL2/0/
q4wULuDWaBShUciVz3eyP+DkeANJX+Nz8RxYk6Pp+VeAwQckhWbEL+HyXJusT1LDe1LNx/tsIVE5
77P/fAG11KwAREEqYqkLwVQS3bMhOJY6MZg/I+LxxDuypcn2f1asLl1naFJB7XTutgMr261zVhnW
y4QaYRD3NWxk9LNC+f6DNUXBCv0N2rvZEzfuVTwun8Xk0tZAxPJ6E6+s9+wf7v3Hfz6CisX6WkrY
QMbkq0nbmwEHX92HQq53cvH2eLyLnmpWZ8ZbQQVHNWVJ8weNzwsJ7RXTXz4/sFWjPzYwr9LdUK4M
UK5QE4oWpE1scxn2zLvkSHgI7aYXeWXCFm+5H5Xpf4+DcofcVGWK0HPNJf4Wvpj3+K/2ou7F5/KY
5SsDWt6XVyOi/N80ZsUUCjA1tYT/gIRgekgCvQRceMfuh4MG3rtfj+eQm/9KehLBNIQyGNTDkaml
vI/CgqwG/JvNpQDF7y/gln6lW0kC4+bwCsGdeqdc0jc/g0reSsZj8Za5MkxLxYk1yyCs0NAJgkd4
tZdt7V3bQVAIT4Lv1ApPa4rhS25nTmHh0kRchE1JrWOUoQs14/Hia8oDHtWBXNlS9FKJL1U5Oc1g
5qgsQUYjAWh1JAPriKJeZQKBZm+bb6vU07M4c/LMyteoiZam4ubLqGVv+0rgvBGPDjFy+HInofuk
OwX8ryyGMtCTx1jlr+YwbZPo8/Hi3zkkDn1zACHPNB2IVelG5EoN+qZFOOWiH00D0F/WcQme2/FU
epXJ9R46+tdw4/f5WmAqZ8JhrIAK5i6aqyP0axGF86J2A+boj66nMcYgHrMGiJ1qO74F4MGT93lr
CSB+1oxotNn27+NR32fB8AmABaDzbWYPA9jr1g/nhRoEodbUbqug7Zgw4JJkPxK+MYOctTiJ0WUF
b62ncNwk5UYJjDI98cz3NI5o3SqPGlRl/vgMWHf1lllZkDuPNn8ZOpBmChhcQnRVepKatkLfaO0K
dWB04r5kvpv60o/vjaw5Aq7LxzNxdxfM5mSQbiOCRxjwc2Ku3uVNnjJgB+lrV/ZjSCHsNDDCyPUa
7my+1m48DGWFp6ZbUtNklIfa7dNvpelI04ABviuNmkUGiT3HsRXxTualetk62fQCFYAVt7q84Ffj
nL/wapxsG0iSj/Znty31KMhshWnMqMwgSTVu6ik3uFAX44JMKFHGv34N5V6MP5rmBZQyphcYXr4V
lZpo0Qm9Z5yfOf/FIiAZiw3JgjmXjr9yPmNDOZqggAEIQus7g1frSbf550aQ7ELTF8DyEH6mXtKt
qoZVo3i126nMZ12HlRMrU2Kjpr5G7XCf5cRyQ1AEz/X5cAFCfTvZtdAGIFbjGrdjmw859Ex/OEwh
UMqizfu1DjaJufNIcLLUqIVz156FYSu1Tngqd5GH7qm02U/Jc8BboEAKPkI9Mnv0w6besSs3eWfn
CunB+1HqZbmG2FjcJ3NoNgNAoa1AU6jkAxSXJ01p3JjhduB8Mpm+I2MwnkM0t4i5qKfqiam/ZwHV
oEZoqnziHU7q8NSHQBZDJChOLP69xfukKYxEZA3oHK/s5fsQAdOrQVtQQZMPKjE/CayrvSyOY1Sm
Ut+4ZW9AvCTGjbRHF7lndhUpn5U/gHCOxuPNs3BN3Jik/GXDRb4kVzAJ3dj00AJvxAxnYXQ7PFSy
3/1qv+C8GWmHMaOBUZ9GqVWka10hHCQyTn7rtt9Ng+Z4mWjn1DuPp36oCOJUJ5RWGtIWHCHYEyCm
gnaSuQ2Teg8MAlCqmdQPLrI5k5EWPfpFfD6G4qWyJl87RxnU4Gbvjhw6Wo/RZUBFxWyuVQE3ToML
zJVR8BC00nw9L53WX+HUWxzTlaH5z682CtfxflU07OB2ja0kBWmibTuusR7dxfgIIK5HQ8VUal3j
jq0xmj5+86PPwnt9vPXu82iUAWrvjR4nh5EPAxJHOMXpWj0YLbRFoOwJbtzpqXvtVuL9+wUCj8Hs
wVgelXEM7nbeRL5NYsULBjfPw9wOpCLeNT07Guo05kCm82s8//d3PsobaKBBwg69v1DXvbU3eVIE
SEY1uH6oOM0xEX3iebWZjq0xxdjwfrTWBX6/aAAwAJvBwyzSd3QPdieCpgrFuMFNVA1p0xAt33Gm
rFm5f1mACeHnYQHZdTgt+iIYE7BFqqGEiexKZVMlqWoBx8DrPVvERlulhTMwTOwkFd4W9Zh9d2o7
muGgdMSHAIcJFiefoMWkswDR8001HhJb8Ku1JPM8vbfnEV8JuVFhzuSpaM6/nf6wk0KtBGmtqxU9
0bRQZ4E65HrVUHsr0tZYAJam/toatdi1ptUSPyLu7crc8GvJEetsBTi6NCCeR+spGttnVQFq/0Jh
VGx7MR5dAWAv7yWUsI0OsvDKcufHZ5O/D+zgnXFQRHTzI3ahVVPjxAslMW1HNyhyK0g+2MqCgjuJ
Gn04VifFR3uD+haovQGVIRzbjzA6p74daTswHRToPe6+pF9ZqBB15uQYVkLpe/cHHo6farqETDjK
CLfr2kMlXBvLfnTL2N+HEqAgWjmSMsjWWNuXlhRoeBUPS6RkcYRvDcl5q/A904zupDZPvlg5fBq8
PJ7pRRPon8Q0o54AQ7cmFAZ0qGKPsQRcgCdLxoF7uGRXxbbnQJw+CjMWFpfS3AhLQ8PGXObKSpZG
N/cgJeLBL9i+wjVGJeWNHrTq+CaFdedkTFDp6TjWJsRX021TVbWeNhFvPB700gLifQYNe7zYcTCp
Z0OS9HlRRdzoSrVylLBxkjY9gt7Ifmxmwd3PgrycDDYuVLZpSFeSKNgbMju6YR+cM7BixFNmVtXv
cY1tbOlcylBTwuUyF9HpOH+SapkvhXhy6y76W8WakeFfBHUig5+0S9nUa+WZ+7ANb/org9QJaBre
F9Teh8G2sXsu0rniS8wuCQvgNuHVL6EzH0/lQmwKi6g+gVMFqHs4/dt9OoHgMU0BVHLTaMu1gsFz
W09OwGjWEB/Pal/8M7aiNU7+UWGjTZ35K0+ppXOCZkRQKs6ZI8TJt/b7iCsFcFlOLjCUk14JfmGD
4ndNjOA+YY+LTQHeDI5PU/Cioo7jWAVMWoYKkhdK7HCF0Y1GFRK+MbxUJtGzoNhoWgYLl10wml20
pSFM/A7MPjVKs2H80ctOlJbbqhGeV+b/PnDGh6EvB1Se4EPHSb4df8rXTZVJ+LCBOcqAsfCCHjAm
Xx65F6GwQumjX8vxLh1STAQARYBmo/OJelfyIkrlsShMOD2+yXiCBUzFJkvWXiBLh3TuyAWJpgD+
fLroxUOXdUjYaXKHoUvQXB6BvUItKyIHIFDqgz+P53EhIkPwDS4nZKiwkWlxvSYoYm1ofNbl8oa1
8zB+URNG0llfaPZpFqV2WnGK2YnDWuPKwomFYTCIQjIZ2Vg6FgHcWRXHOoDhZ35bXXqb7/Up2zbf
XPvr8RAX1u3GEhWHpGwqcEWEIWpptiklUH6AWjIYldNjM0sDQrFjJkKb+ylphyCmyaQ1WT666iHR
cUbK13Mu6UKg5yx5bGlpza4tUbfFmIH4xsthqYotTf4LGKFesW6M/m1WvdSd9dja0riAGsKmB/D8
nlnNDwq2j7RqdBU2MZXABxCLMwTVGFUoWrPnrECB1Ls8trk0QjxKZigmKHHuuqYgGw9K3pTHCNGR
ILojWrrBHJeBoNLqohWw3potKmGW+KrqJRruXlZnn3Lg+EFTwe/yFStLjhStAsBS8yyoFMARdOuv
xCZXUrUUR3fUAEBs82PeZ4Y0RJYXyZs42UeMWQGB0p+ksLezqXllkHHw/mjyEyuB6l6v3FH9005f
jyd6wdncfNX851cP54HheoYJEQYNPjqe1W7DRyDGAT9YDOLgx6YW5/lqAqhj6Kk4hNDyHF2fFxNS
Z6j68D6EI/ESwc6NeizxmiLuQhiCkivE69EeDydDxztj5sdRMoXw2A3rer5deKypBZsu+YRu+OPR
LTmZmWgRYha4GdAbezuRHjfFXSXkkwtwXev0njpajIinYCRM5eaxqYWyAuCzGNOsvDq7T2rH5qMM
vzkVkxsnzxX/msZ/E+WrOaqREU5PTfWaMG9ZsWtSA5hKMNlF9mP7S0NF4AGkIvpjgcug7kFWZeo+
SEbMqjjEdprVX1BL9c2phnrBY0tLrudHOwxXhIr7kNqdPKj7tJHDjdsPenoWnvPxKOwmPgTBgeUH
axt0cVyzUtm/rVEbtBqmwmdyeXKlErXHDiBhNTTL1l95s97D7uZsBC52tFTgRYkOjtut0owI0H2R
mVyxM6DuziLdXria9iurCpLWAHoVZiQ5HVPpffSnqg0P2ZH45AkkirdlvSn5iID7Pyl0fnqShktY
qCTulYOcrTxKlg4ssq9ApKF1FR0g1Dp7QykOquRNLhDbLBEq4dSCel7v4orTtSDsjBpk2HquNv9F
lgg9BsjYIC8K1RQ67VuOdVEr4M5zlXeoHYh8bag+IOKbtByM9O3xFltYdERZKHkjlgQWne4djNHp
NOLxx7oBiARNLkg5UjR5aFZtUjiPTf1kI6g3J8pcUOfGowhJN3me8CtnG0Va38tKz7mq4l/khE2N
3EPknAwcr09jBTFBcI0bQ8WgkX+SwVApTZzVVmzq+HBk5yocMohghxWZWjneqYh+LaXreksIQ59U
idYeIl7MDDXhKgg45KqZVS2kpCbZ496FbmhNZJsFE1iI9JSMbHAeAl+F4myXGwn6vVa81MLNAm6L
+UGLlBMKb9QuL9qmjII2E9y83adNdUjHk1qjZKCqK9t0yR1eW6L9URqEeTl1ieCmigX8AgCkEyKh
ygyy3OHCJyUBMxiU4uKA5KJvRR+jt2uzkSgD8+vxAotYP2p9ZxZavAlZKHujHnS7vi1qf5Wm4UNY
LjNqEQn2NUDcPW4Lx+LaxLydr7ZQw6TToGWx4MbSTs6flAoNBogl+pa3lWE/1E8KkIBIqibjvpFH
nQc7UWQKQP1E5/9mrHgO4UbHpUf3VHFxHdeNXAquxDJ7gel0aI2vPfHmJ/T9fP7HBrWFoqpluaYp
BHfUM8FIZDvV80RX7GobV2bpGcn7/zQmeiPxHdqrkhRjCpF6l4DMAgT7sYV7fA2wQWhJwZEAXQ9a
0aghCUNVTGrGiG49bAb5uxbfGiKOf1tIv3yVvMlYj+3dezeYQ8sYyi+z12GpC7Ru+KkKQNDnYmda
YXYcUodN6hUj99seiq4s1K1kuEgUXqnQB/J2tRyDxdPtA7Suj1kDVm5UlVaO+Twzt5sB1ANwnnMt
Cf+SqXwLU6eKnzOy5DaWXIJGftozOhO6lfT+wkVr+MiFeUNbJXpA0IGNbKdChQJJ3Pl1HPqSK5fp
vgR0jDEyofvHqFqo1SlIHs1C2Ljl6P1WDQrbC0qNIXlFZUGkuoJuRgMWWMgC7bMhCE1ZnFSrjHvO
6QsFVG+tEjwpQpPbJe/nTi/F0cpazgOjZxldd0go4dLHlUhdUdUUgZmoKyS3NlXlnWFJKX71gJsx
9uONOW+8Wzvor8POkJFDA5XeHYtUM8mgJK85dwoMiRVI/iUPljSutTjcr6MIhDjeXLP+AHprqOEE
M/3RmMocXpBlYoNODRKSlaCZyKdVzuMRLTzwZlvzuRZQBwTUBkO+cs0arlBWqiXO5aa3sNbehCEy
eZTWY9boa7NTQr1VaoKWxUadALuyQ5l3YpHk+SZkANC6VKIRA3/T/Xn8XXfsFih8oY0XG3meaYTR
lA8oZdC+h6hduT1ItBowgbb9qSjf63L67BpOL5GzTDqQ1fqsLkTHKA9R+DtW5VvO9pcSSBE54/8I
k7ry8Lw/zsBDiZgoeENk+mmnwXV9X4HokHc5ZqukOenHHPJWuloFVj69DgwpxhXvvhAnzCZhbd50
8zV6u0BD72dchD9x0/PYpQDre0aUJxHx2VhnGsQNbKSS7qnUiBwLx6A3WSnSvU7Z+FW7csx+kkG3
+x+0RuAHnpu+wE1M73+1zOOuHwPR7StPM3klTq3S4wanG8vazcWCJUXOeECLiR3x1Fx2GCC20Yfa
d98r22P2zndfguPOzXptAK5Sj8m4qlPZZ0LRVbiBSIGpML8adGDXakQ4MAgnT43O7koIESvmY8v3
OwBTcGWYipbYJlaEWsQUxFoBTskxR8dLipesnmpbJj7Vwcq7ayFjD15mVD14aZbsZulUtqcyHEBQ
lewG+zy4tGMPAnCbcSOkIJmeZE1GpJ7UmmCxxQrkYsE3wDTcHQQf5o5mGg0dC6nH+F0ru4ISkjAV
iCZ+9B5ALHAObAAV4wQ0k1ZVmEJN/C+4ibwyCyileoUziocw2vh+YmrqsPJd995+/iw4ezCnQPCN
xmfwathkkdjLLiPxjlBvCh+U2BNnZLlkef8cBMtJAgc5CrTii9hqNK9tF3BiL0ij4rZogS33FXhS
52xiNFpR9DwC/3us+kMuboJo3CncWjB5f+NIAmA2LDInWP+79GzbZyiRaJ3iNoLZg+ZS9p47KNC1
z0n3JynPyusAuuxsiOxp7gN7A3JrHFba5+fbhjpqN59ABUos+rCrIewVVy50jrH4+BXYUyRPD2qz
i8AR/vh83d99twOmDragclPGMJPi4vkr630BySalGIElUfO1B/s9qBdLiwIR4kBEmUjcUsFZnzVT
0KSi4g4BmiqL1wClN3nHTcByi3mzQXYiAvBCMRLvELenx+NcXNgr29SsQtsnAjutoLiaYofFKffO
PlTgV5zHzwml1g7IDgHHBKSJ6OyeZ/vqdgeEQcrqRIjOIsNih5SJJ4aGr3gdeBCyOioNLeJQSG5K
AZiOsAFf76GsueEtLPyiJBE6oT1nYOvwdwnBmjdG06AqgyJL9hSlA9gcunyEVpGG/9k3MjZBX0YX
BpnnNHHEqnoxJZMKsQxgeY3O75W/aE0OCx1svXmqhwNXvahSn76Lwcj8zqc5G4BTMCl2JKS43aV+
UuQtCEOY1hLFAmlCLgQmUGcycf5LITiv93GT/G6mGtpE/0famfXGjSxZ+BcR4L68krVIpZItebdf
CLttc993/vr5qJ7urkpzirCnL9B9AQEVzC0yMuLEOTB+QFaq+cgkpTVAJDNMxo+D3PnDLo/MnjZN
Tcm8PNbo1inaysq9xMyKT7E1drzIjEJ6yqDzgiOMAqnhTegI2k9jTez+A4pyjU0wjGQwQIBP3+ps
aHJ3zHwjfzXj6z52TZdCIk/bxjlR0rTyytrPdjCPDdALdnY6QpHVSudZ1gLEo8iwNTuTuUl2gzEP
30wzbDKvyXqKL52qFs5Rmg09+Jo5JR5H7oyiOkSFDr/mlBW99n5q9PQ8+SDUNnL9wskD/UN1kIv9
H+FJ4fVgjfqUhwX6llpKuTSSzOcuynvX7jbubuEG/dvOwn1uI3wDyF+wA+eMP8+IxZ6LzHce4smx
PS0bjV2VZBEMJ0N9rJ3Gvi/Uaicp9W+yiv2vdVQOeMMsFVHhzCdTlvhBZcXn/ux8o9p7+1QLvvLl
15GI4IlMtLYkzK7PWxyqia9lc3xO02lfW+19ZLTeQHErK9+pzbEwfw9B+Is9wVs6Y2BXloQ9iz2q
Swmdf4W72SYkXLi/WBFinqJslFxSFJrVzZEVch7nxnlttu2pd8q7ONnwjMuvXfisv63xEtHJnkNb
LJbIF06kCXmN+Fzrs+wVWTB62qjMu9srJeY0/jYDWwovRmB9wEqvl6osiqyl7Tc+V0Zx0OU7Ceig
6tX2cJzJSU9puqMLfdfEW8kNwfH/Ynf5+4VLLstQkzSTJTOzV05/bLPm4JRPXbk1wNVpvBifcMyM
NFHUolrEgEd3ejtsvBvXnAWNB//O3nIQLkYhOVye/TJ7akOeUvoqBzL4vy1OnVUrACAX1SjkcGTh
OA2lEVejIXFYnfI4qI1rZjphzu/Fk3+vyIUV8RA5RkiPVUA3p/LB9EuvVXHTqbwvph+N9v72tls9
So5NvYbkCRjWxTlezpvc4GZhFj6ThDZczYBgUEsieafWQXxEkxzy+DLZUk5Ym0YIMBeHC3UCL9dr
o0HuK2yzKDkr+o8WfXBy53RTPN8e2aoRuP9I29H2/Esvoc9ws9LOk/OoK696Q34VtMarEVqD22bW
JhCtPmToAE7zEBUWq8+yflKTKjlb0yGpv1r6OQ92kEfukq2er/UB/WdJ8HpDT0OIpCIpzb67hyqP
1+TtoawaAMq36AoR4YtXUTBoY1e2GKjkbG+PR3mi6ybY2Nxr7oZy1L9GhCNkplC0yF2RnEs6ZZJ9
EZys/DhvJQVXh8KVSvZxeazKwqpoAJbnRB5Y/HovV0SHuRdym9+er7WhEKQvjVe8/kCzXm/jZC58
GKaN5FyHe51WS99zeIar+9tWxFfvizu4NCMcUZkAq7G0KD3LNQ3mJJkGr56Vz8pUUPOcfdNH7DxL
d2Sowv3od/SYtRYt97rUuXKLGmMxlZ5mTfmRN6q0b2sT4o1oDHa9NveeMfZozU3a/O72V68twMVH
i6/UWilLkJrMzdCfleqozXvF3LiX12KbBZJusFd5Dv9SAO7jOOjrliKu+dB17ys9eq02vcvjFLnM
H4NWbyzE6pDAKTo8XchRih0flRwURacM8Tlz2njXt4b8oNUQzzh1bBxvz97aXbnIzP1jSljyutbj
MY67+Nzsrf0W/936OIDFgaCxYfQSLvw5HTqlXuYtpVeeeoAXlrPnDBvud/VwUKL5x4pw3dfaFMyp
jpVGpZaalCdjSj2n+wo5y9vbk7U6HrYBnRdcKtxj18ewAaxfTtBqnNvoq2E9z8HzkP7JYABvLbUZ
GhREWIqZdtWUtoSAdP9Og+5aM+3NzvNm+Lz2FFlUBf+xI7gt3WkSSZ2JxbJO2xslPYYSXWvS5DWw
7CDE5jkK1JjhxgSuhp6gxME0W+BEfmkwmijRIDVI8DQZpRemr8kpH6HsGvsB/YvIC/2/1MDy7IbO
19tLt7rPeZeAXwQ0QAL3eunKQo1HbSAQSOPYq/yfTrHVPbG6OS4sLH+/iG/IYul12PC4G/33w3gi
OewO3Yfbo1h1REsBl2ZMw9REPskwMs3BjHnC2flRjjyfRl9l7zSHGAG1LdTQWrjxUiz+X1vCjDVD
nwC0wFZSghcu4BvUXwPJsvT6oBpbwKHV5VnSmuAxqXiI+ajQnCMaTwih7ECWYS7Nn4oi3cjmiUqe
L9cbP7100RGtUcq4XiFrXPoE6zg5Uyd07MYll9dEp8Nof5XUfVt80N9CdCenH+kvj5H+azQXhq1x
3JVD4iZqfri9lmvzu7CCAj1bmmHEB3MntfM0plly7uV8n2fPKrCOCb48OwM95WwEEGubkxZ61KCW
7naSRddDL3xSvJFM7JjeF3LmVs5jhkrJ7QGtuZTlYC9K2nD3iq/XSXFKf0TD49y10imOM+hh0n1Z
y27SKzXDgrA/a93CkLY6xdc2DyAOUBxAXumqEQK91kxapZJJ38hD/jZnzYYxub89ttXFujAhuMuk
081Ogln0THLPtPS3ivEYa/UhrzpvtLSNxdoyJpy8bGmvlQxjSUcdkgHFRph26ugQ6OO51+0NY2su
5XLyBLcldaOC6jbGknJ6baTzzox0Nx2yveW/atJ8n6qbYebqZtTogyCUWliihJgjW7pM1bJJzllD
nsPNye51XgOPK4LvoQoW0sxrSMbtLIfutFPoAo+VBvXXqVC/6VlrVW4UVkBQCUO7v7Laap6yKYni
vTFM0WFJvSJxVA8/AqcGEmI1vvwuHK3Id80u8Z+6VLF9DjdJx0cpSceNUHF9bA6vGspG0CkKIY9i
j0nSofwG3o/8kOIG7R3sLBsnbdUIvVYgOvmHLsnr0+wH1H4n0nlnyU9cdT7Sw+jK+tfbW371VFEA
ehEJx3eKu1BKc14cCY/AAa2hCHrWfTECxr9tZZkPMeWFv2e2bPpiUBu8Hkpsz11to610pmGiG2hS
AUR32oTxrI4FXLFlAb6VuQCurYRjkzeWhfuDrdDxune3x7C6HEuvDSUaeEFFWEhsw1/f2Py64bxP
4ldWWLtt+OG2jdURXNgQHLiso0OdR7yYGwQ87/0il9wqspvdbSsi39bfVyRv2QXsRJFfTA3OreQD
YlzezPNhSt1P9uPk9gHA1Tty9GnyxriTs9iTu6Px/rblNZ8HLI0yIw8eWOuEFRonmAzM1OSCirJp
3wQdPBNWjjZ7PxcP0iCfVSPfkqBfW7dLm8vfLyI2pZPzuGl19l4+HBA7eIQKZN/U48akrg8NoTeD
tDiVBtElRE1TD4OVnENd26GjvKtifafK+ZPTyW5Wb9QyRKTCyxKCVDO4Dtnsv0Ch0LHv9TLo2etI
yvavQoSITnUOm8mpM4/tpzvn3e2VW5tFMslUipeuM4SUr2fRGnNq3S1Jg6p4Sk2VlCjUFHGxv21l
bRJRCQUbB6yceEmwUkZabmS9xFoZ047e66mBe8556OXsXBb5H/jXpWMMImGQBxRLrodERY6n5Kyh
dR/D9VcdW+TGu60GhNURXRgRohbJNH2yLSrhUjF6cQ/wMzrM2uj5vr3Tuufb07e6SDrwMADay8EW
9mAx5XFfhezBXq7dYnheSnr9Fjphy8gy4ovzFBdOMsg5RhLKd/HsH+lfBywWbZynLTPCK9zRUsqY
Ese27dwxPCbS45aU55YF4VLqs3lqgnpJKQEoKnsY7ZH0jawNOOHi0sSrD4mmf9ZETFxNgTEGWsV0
2Ubj9VDq1fMf1MiWAIukFVUEvM/1ghiDbxS+tRya2HQt51scJ7sc4rQ/2FsmCgdLV+LCtnptRcmr
1tEkxmHIP/P6MYg6aAr+6EheGBGWpIzSzrdTOzlHDawkBuh0WMe3yiFrwQhtK/+MRBeqBUkZDVW4
eGpbOVVfU/9BSfdb0ItVGxZcRwuR/iIjdT1bMTAEu8l8gt/wo9b9zLXjEJ4rfWPlt6wIHkyZ7Cik
9xSnrDzmOzrVCaef+n7Dq6xboTduYV5fOm2vx1L3vGDVOE7PjZHfqeEpaR0EVI9O8fX2DlsW95eT
gsT2P3aEfRzYEdIVJT13YBwc1fHksuGJMrk2UnqR9i3tZW8z4NoamxBjFx2V7jbJyIV/iZ333SsL
HhLYT24PTIS4vVzWJPQJCoC5LcDa6xkEgsN1yVyc8/lpttW7UYMcuLlPW09rea/IbqP/KOd31Qz0
TNP3t62vuTkal7m3QWgvlHfXxvU555XujMAREEaGPrZ+tKIPt02sJvyWnmGVlAukH2IXpZnISuPE
VP1K3Q89VU6PejS9sno4ZNI32vS6g2c0B9NpNL/ZDbVMrUppiXzA8n8IaK9Hh7SLRpcMzm8uPkvg
VSvXSE+t7FHe/nl7kCtbBclLhbwcpmi7ErbnDPHFNI4VLaEgr0n96V11SJO7fCsjt26HkdhI0eqW
qABbzVIZV0qdnm1dej/qzdd+sO7zKTgVPEc3dubK3mBM/9lavuXiLg/kokL0tk3PVnsyoj2jCvsN
H7USAF2ZEBZIrRJjKiyG01dcgFkE+56qxU91mjxDp3PnIFZze51WLlwA7NCd60vdEazK9ZgyTaua
QmcvyuHHGcisvVXWXPFTVwaEEaV22mhjS9w4SwSM+0qdjkF2bz8FRXgw6+b4u3zbf+/xheoB/Rvq
BSJZcVm3hpIiZ3UeAvOHpBpPyIZvhPerm25RHaDhDjotMUoZndmSxokxtZ2Xfy/bh8C5C8qNkG51
ZYDpwfyEIBf4oeuVGRvZR1ADB5/T8NLbxiEcfz/Y4or6z8LyBRf7eZYDx6+ilLMTmi61Gzo4/uTE
XFhYTtSFBXLzWjbNWDDV5wr4Tlp/p5j6B0aoCkE4o1OCYhtfGzFiSymClPsisx7Kb51z72/cCWsr
cWlAGIU5lJOe5BjQCpcO1iHZOINrR4S6Fl06VJ5keAyvByDXcq9TJmYAcl+6uhHQSOncparlWtC5
6sOzMslvDTW8u33013bxpVnhZI5Tmw55mafn0H+Umx+STv6btsxgq8y0dt/xbvxvfMKdOpKCik2V
8cWpHZ39XJW8th3SHUxeT6nxOp2U11PkfMkH3aSY7m/Rly8/L0RKV+aFMDlQ+k5XS8zX/us5fUfT
BjIUHXRBk1F4jb+Ra1ifVQoKZGwo27xwcF1s+ahvwrTUsIYITgjIVkXnPT3lxhZt56odVVssvOhL
C7uel7IS6g6rB8Zi7k5GccrTE1Igt/fIsrV/mTvIuIDwvCRqhKWTLD2ug5lrHBP+8MxINkvVWyaE
5UlDq4F5DBO63nH/JNZHEN6v7Xyr7XR9wv4dikhSmVgOHdI2V2uSL9AX9FTm6uD8kTOiyY+Ih3cs
6WjhLJeACKu6T8+t/d4O7B3uaCirDYex6pCWjCC4WVqwX+R7LvaYMkm1L7VMmSZJ+S6rKIZIsfGb
/FcvFym3G1GwxQklVXc9lKnN1UIpsdIo5o7Fh+6+UuDV7neqsrHN1gbEVUQNB17dRY392hRg69zK
WiU9O2WB/o2Vyh7572lj2tZ22kJtgR00UH6BJUmzavRAufFDEShszf+8sDCkjrxV9V7babxeOJbU
OgBwCzd32bd2YaQaOxq8zzEZXFvzImvjnbk6GFLDL9WIJcy+nrJUKeo2UFVOJmFI/wEyMrvZcGVr
wSjcdf+YELkTJi01w1ZlVTLEdOv4buofzeCoyBaSQ1u5zLUdoC3IC/rp6C+RxeFoUVLNRp+dmyo4
8PBa0s63XdmqBfKkrL0KLswWnpWpKvFmDolFNClxJegF8z8A19EP+p8F4emflf1oaC/P4+Zrk2Sn
vPspp+8DK924uFcv1EtDwuMqDKwIjgSGAtjRD050nGrPxnvyzFN/0OE2G/4gwrq0J2zouNOcoV7C
uGXqFhxHDU3Bxstn7dDASUm/AZRonFBheeykm7rE5HGl+tpRqk03aRAZab/4xRahzqolaDlA+3M+
aaK8PjlVVtRWp+CiNflDUT05ZBUijRpYtiUUs3ZEdaAVvK40sGQiZC10Wh/2lPHlvdhE2j2bIdm8
1ta29aUR4eDgBZIybnFqgWmQNThBaPAHqw/HsrLUVXnxWMswL26bWO/8vuuxMGQNvUEARIwfsrHx
Flmdqwsjwr2pBYpkqhlzpUfZzul+LgcUppHdbR+wZUUIeQe9D5ImwkqZ0yWY9rbljXaFXhq0JhuX
zTLvYuQEFR3e06ErkaTL9axVk57DwIl/7j+ZP9O3+Zy4dxL6HPXHrWLTmpuGehuKEuBPvEmF9Ull
JBnyOc7OTg3F8pzXw/cmgE8nDGXpecrzr73ZbdFIr54h9jSaPODWaYK6Hp0SDGiXp0nGVepT+hy9
OmlcLe935vDj9pKtWTJMMvUKKFPiKWHJIimUqiJPs7NinJsy35XhM+TArlRvNMetbQ2gXQttANIa
aKJfj2gc6rJ3gjw7d3u/8r7VWwwvW78vzFiZ95JdZ4xDth664gzsOuifbk/V2pa7HIJwhujTGvMS
WdollzMOD8nXYngAo+t12g9KA3RPnm7bW3M9EAUAmESdCP144b5TKAnlsDpmnNkJgh7d7f4A20c0
uKRKQcYQiQiXgtrUzRggzHdOKp8uv2qfm5+izzW0xVbhZcmWUN3qxQrwZ4HggPTH411vgmwm8iyz
Ant+89Rk4XNBiSCQ6WyNTckd029B/nOIDoo/byzd2i6/NCxMZd37qpI1GG7Cmo4/ZLCj/uBnz+kW
MHhtG8JHuCS3F8ZXkd6njQwjnxy2udQdreLkd8c/KXkulIf/mhB2eiaX89jQT3V+mazIm7pTH/y8
vfW2hiFsdTh74mCE+PuM9MoQ79Po0RqP/z8TguMx09B3auhxl5miT4KZ0ouNA7Q+igUdQ6Z84dS6
3m6aEUPYVbfZWdWC+cAzDLk8zfppTEqwvz2YNdfAO5F0ATcFpU8hSoiDvFTyHkv22MIJUSk9DzkD
RLFTjzKyKkH72PlmdTdXrfJl7tWtwv7qSP+zL8KByhTFFAOp9bMpf2G9/OT9n62XDZkgxxenIZ7d
NpDSpY7JEbJLzy5QW549fas1YPWcXhgRzqlkD1zBlp2do2A4BsG4G/rnyFafyuEP4iGwWf+ORgjx
U9+RzSkz8EQQhtKBRubFajZC7rXAAZ5X8N/QiRAMizYSiIoqw8/OWijDa/3Y2LWby5K734i61hJw
3BFLOVTmWfxLSixHoqWRtJexSKqL+mf41n7Xh4+bN9LaiC4tCZe40ZpNbvc6NyCqD2H+3q9+6ml/
aBvfLfutV9iy1mKEZy3SgAbAc3hehdM7gPhGpQljyc8CgjpaLR603ZPdeZPvpl/MTZXPtTN0aU8Y
XJ9FfaTEbAlt7s5Wb44IcBWenZuu2Yb7ifYBEMXjcXB+wGt2CAf11HbGJ0cdvSoxNzzX6kST4VgY
IJHLFXWvZL+HrQ1lpnMnn4ZQO3SN71n5Q2u89Qf9/rbvWrHFw2DpV1oo7n8BXSJIMdl0rkZnqXTM
19Ukm64WoPkgDTRkWU1WoLlWpBsOUxTDWLJf2gKJX8IAaGVEbh8js9oI9YroTHOL53+ATASu8NFx
K/X1VFZ7R4uelPgxlXrIB7+MAxll5aNSdPs2/KnlW1Q7K26Hj1kSvbIFTbgIvjIHR+qMvozOqtMe
8oPRQP0B+VJVbDz11u0s2SSuCK5wIf7JDSOUc7WL6NeIqwNdN42r69G4px9ruKPNrdrwDMuWFY4Q
omny8j8CfLqVri9ACRLWRb6JSe7oVJ8TP991o/GbwgR/L+WFFcFpoywaWVqMFY3O57w+hNEhN9ON
XbpyOsn3kVkEvUTXo1jEgdqsCfV6iM4wuh8t9SkrpXs/+pP1uTCyHJWLp3iZ5Tzv7Z4iCr2h8Ttf
+wEfpLZxLaxugmXSeO2TjhGzywn0jKViMZJe1U6JvP8xT1BaJRvJxZfXwS9rf2FGcJ/RZEzq7I/R
OUhCL1FOifk60qVjaUze0OpvIbRz1eBZyd9P8r3TmJ7TjDu/ana6+qrlMV3vnfFsxV9hHLHsu1q7
4yyfpaS5LwaoZZXXxj3o2X1XSnu/ebS3Irc1nwSQlBY+DaCILXY/9upQFaGiRWfI2GrpobpPPvc/
yj9AkXHq/7Uipiwz5KL7VscKISixnZdAtda1+kamYnUs5ClAd9IKI4tp3jFTqDIvVnLN8ynwzLMX
PPkt7EHvft+Rc12AoiZHDPxi2XgXu1cZLalrO0qABnDqp9QOvtdtpO5mP5OORjCRwS65Rm7bXDuW
lzaFEzOH0pA2HYPjyvDM7OuonKJu465YOzB009NCRd7SoNXnelxGO8IVk0bxmeIP9F+PjfWtsI7B
4fZI9DVnSb8SNwB5OBKlwlCUOC3VIMNMtdeP/Vm6g2sh3/n30AV5sK3DAedaruIWXupmh/CQ7D+/
/1h72ul9vzfugqfaa1R3uLeOkN24tZfcJ7sPuZt78TG9739sfCsjFs/25acKKdZ+6kI/ssL4HOXE
Qs23UDveNrAGEtMuLQgPGmnsm1T1mQzNTI7U4w7mCJ+m/C5Vq/0IN5kdn2pjIae2LDj5thrcRQrb
lyvlwvxL1/jFVvaHJMj1jgGq8DtDh9bNbvMF+CXKE6/7r/6n9uv4Cln58JmU3+2Rr+8CCImBjq2w
QaJX1MtxWsDxUqHym6Z5uQstxdg4NiLh4t8DBJ1vc5XRiOIId6bp5xUXdg25mHQw4i/+EO0tM74r
OzeB2yhy0VtxKQjm064d0zf6cEcN0kT6iw7PAIKnabPosealyCr8+0HCIXMyZDaDgI5mC3X7mr4H
JKpG1fJ0n9zTuHGZrw9/oa7gpEE7awquygjDTIb4me3VTF7pJ7tZDd3E/xRCU949ao/5t1EtXK0/
qH18GB+VN/J0CJSngowNaou3V3x15BffIpz7KkZNrYA/6owCuTX/NUhwPxV3hemWyVb1eq3Xha5H
A8gOWd0lDLx2ZSniD44x0GXvy885TJJt2LqJ8ihVJ3+yDn4QuX67sxy0p/fjQuuHysTQb2RiV0Pv
y48Q914ZUQ1QaCnnBT889Hgtb24eAzcq3OBd+9MZd8qX2J1oeHjXvNvq/Vu7MC6NC/ssBP+iZxrN
/1OQ7UbzCyUrb1PDavFOv/hHsucLdS6TLAaLTlRP1Tgzwvo+JfBV1VOTn4bsm6yd+/4r0I4/uKHo
QwFrCn8y7B+LU7lwV8Zc5g5ymRye9lRFVCZBfUYFeZ8tZMJaBhURRg1VI5K2PAu0a0tBXPoSELz4
nCe9l4dvKsXylmqeD9Wb09PEgZfmkfjm9hFZa/CBih6ymYWpncSmsG8zLYmtLKTddSydQzWn3pwe
/Pr7ULvKOYmdR2d+D7PdKd4IlUXOwL/dJJEMwGfiNKoh18NV5LDU0kGNz476V6yOFBKLvWFE7lA8
5GGwq0MdLNfktsjRpvPsmlFzxxtrIxOxFn+wi/79CMFZjX4exY0BgYBsfQRx5w3QFNDyeR//Jtvp
y2jZQsDUQIoqrPH1aLUxM2z0NBNGu7Pbw/y1Td2g96K/bM7ixvtg7Z6jpEArCLg4xxTrPspoZhIC
Ajx1IuMHwnIDylixteFalw8Wz6FFrzlNdiQx6EO7HlCTDHPGncK2MfbIa4bVXvtahOcOSsGtYvCa
F780JfgVAHDUaUtMDV7xQTmnb0tQo+4fHINLI8Lp04twTpIBI5a6+9INSBy7vRfPrgoHMHC059vm
VmcPjSsZ6iUV9WjBmhUXdmwHWPMt+X7Sl/KziyrqqMDQAeNvs7HN1zyz5QASoWjPURdfQxbE9gtG
CKc5aJGXV/6jk6Y//drfuvzXlgptE7SMqarin4VdgZJx4CQyfCOtVt8ZCgIn2cPcHtEiV8IHRAmC
Kncj85XqfEBfqB4OqWzeNb0Xzu8CZQuztHYMbDhJARvzH8RqrnfoWAxyDfsVnGdamdzbVhvvo6BR
Ng7b2n3EIQNBC5MzXReCB8mLWZvKUY/Pc+8fw1Ta5xFw/bDZITDvtvmpqfrn2Co3Lvq1BaXZR4Xx
gbiCf12PDSocmj8ogpzD3vZge7CQmd28atcm8NKIcPUpSqErAxj681w/l/MHPZw3Dp26tl0uLQhL
5M8kbIyCyQud14XZ7Xwa9Y2sOMmQSuTW7GbB8qzOOukUZq/j5FEiYk0MN66SRTt9oMVNd3nl74c0
AsZpvYqHfZDOB107NoqbK/Vdqx6saKtffuurhSVPplqieXpZ8uQ8FWi+2whufIlSD0rrjRlaX2cE
2uETBcquLrvvIvqAJMJICodLEiYA8EqRK5FSTJXDbW+0utCA5amaEAXQ0HBtBY0ItU98rIS1DdA8
8uDfvm1hdRwXFoSFlhplHseWKSsUgKqD6dmQcOdb8KR1KxYYOPKwiyrk9Ti6QE+zruFUWKO16yn9
LDmscTreHsua70Yg4F8rwliyyK9CyAfgOpofVd/YOcMPin59nRKMQt4b/J5G90vkgEI8al8gYsji
C7utGKZRzxy4QqL8Ffm8bEweO1g2QeoFf7LZgFWRvlbpKDSEgUW1n+SNP/5NRTkRMTjDe1XZYnZd
vlcMHGg2+NeKMB6GOiOFN7PZunKfduglIh4jBae52Xrvr7nmJcWIvgR9ymB+r7eDZSZ1a/ksVGpG
uJPCqwzPSD/RqlHqyV7p92RIb2+NVc9wYXHZOhfHNcqtQAojDlJT9DtfVQ+TUwWu3Qd3RRt+rP2t
UsvqVjRAli1iGnQ/iStWJFmVzIwwyWuH7uXauBvN5j7P0W2o0iDaDewnBKbircfK8sO/LOKFYWER
Q5gwxyjnnjeXFvPuUdV/0Gj1J/sRjVsdCN3CU6gKswlozp992HJ9RzuCCE3IojTmRiS2umQwh1HD
xfuZYgtM4EMaHbX4DAqgbqfF9+NHp4fIWy+OTtJtBM2iBsVymBHhoFyzEGIs/c3XQ9Jzv29aCT9o
l5EbKvMdfJUOL62eijhir4UXPsqnzN13aXq0zL1Vvbm9QVcO36Jejo4vBTH0poXHXhhokmKkaUJu
ivQ7jPifqhCa7WKwPD8oNoKUVWMkW+nAImkt28LlZXX1mCYSlC+DPOXomqW9V7SZhtp8lOwJSLeI
m1bt2cCTF9IPquXiaUhsYzCGFgqEUaPBtVdO2dR4MhrXahT+dXsiVw4ASGtkBNDw4d4UM8pZZaul
zOGjXE73QJCOpJVojt/ppR9vbJotU4JTaaYiDiWoc86KTwYg6lxljN0acY7bI1pLzLIz8SULpS7M
s8KZHoKonCgv0FtrvkGlwit2ybvkXnb918W59PqDcZK84l66v2125fxdWRWcNGFBLGXyEkl5oWe5
P6xjsrttYTlTgq9COYqiyUJzR4VRsCClqL10Fn2a9dBDPyOjqBQOn2/bWLlquNLoDtYd3lmO+BoO
0ZaxSoPOSb0KR2R4rQc5SPZzgaCHsi+i7POiJib9vG10bWOADNGhfKBjnrrztTOZhjQuCs0mDqUv
K6m/pOTxpa31WbliKG7RgUaWhoYJEYybmbUVtzygzm3QeImjHuTgjXEKLU+W3m+y365tBhC/OAuY
jxCTEJ6P2dSZyCtgrMg/ZI5xiL5ose8OceYB6PuDyaMLCMT8wsP6C8tbWdYy9CKMKy40N/Al+QgI
K/PKetpS9F4d1YUp4bEmzcgi6CUHOAIUILdfhuHNZL+uyZNU5dbFvLbZaTzB2ZLVonghOPiuL7s0
GxiWE7zp0fHNCn3jVl7LU3J1LWyfNukfGuKvt12cDKE1aNwhdBG7gVMR807gaSYvQcUmauZjlH03
SH478h/0xC5cizzldZvmXnHDa5KZDEFM83CJwPznvvJ40t/eFWtXCMo0OHQ2H3Ify5G7COCo3Ycx
GTV4sab0XdqNyHMVpyh29tFWGXzt8F5aErxtH0ZThxoVzG5tjRxMZKKB7I+qZxupvOEAt0wJDhDx
rngsCnhIqvBnmf3s6y+2vgFqWp83HDlHl+S8KRzc2syctLAYjazHXiFlHgDZvAgOUbdxXayPBdDY
8iKm41fc31WZznXJWIZx3xd3i0bIRmJ6fSj/WRCGYmtl0OjstLM9ed/ADPkPf9LdAiLpPxNCYOvP
HbLCC32Sr34OS7fuv85bl97WPAk+ByqVPITLEO6A8l4/GEje3d0+KWtODYK6haQcIeNfygZmOYXO
FMH2gapE3ZUoOj0m/v1gP3+/bWfNoV3aEZaj1hJUh3Ps9AgJwK8qxdnx9y1Aik2CxSE7ilu7PvO2
bziFNcKcVSs78DCT9uH277+ANMUA5NKAEMA55SCpfrLQKqB7rjV7dV8UHgW64M6a3w7Rzzm/jym/
Z/N+6Euv/IgSmTkjzPdlyhw3PsXBfbmDX1jaIgBZ2yMQT9M2SrwHmEwY+DRJbd3YfJdlw0gr/RiD
500w7tryUc2igAbJCHet4OaGShut3nK4+5DcLWk70I2N87pWcCby+s+EMAw/UDOnkBB9arP4LlAf
p3jwzHEHUv+1H4M+13zZVQA9jtW7trbd6m1S7JAhOxZKstPCN0b0UJdbuJa1qGnBtLCtQAHw2Lre
U5NW9knf8U2BVTyq5ttw+q7E1YOaa69qTb9HsGULpr6M8pdNBrxlefcsvWbCRKfyrPYQOsIXUTwp
SnUore/dkpHOHszs/e0NvYY/Q0pt6QMEt8fuESKAEnGoolRhz7IfzVN+lu/sR23XHoyH/k7dGc+J
l+3Nt9Fj+3r+Bk3hTncRBdtJwHpaT99lB+sou9vSyKs77b+PEuvvo5Qhq57wUb7KIdLjO8Jur3f0
u0i2j8nU7FpIKPXucZx0z46i57wZn+zW/gjS93B7ftagAJfzI1ZBqIy0fqNzhUivszvpLnmVnfyD
8tG/g3fyHB+7+y2p5GVxxcVn1WnIpKsdtmTBSep+Uqrjcmd1dLOGg6uOH/sS2vCN7MHarr40I9xb
GTtdlUKmeOzfqpUXFXsu4eQO/9RuWFqrSusUN6CWJm9HnLT4rstArNZ7LbaoYXaV/tYx6u9O0D7o
qdG6c/TORio12efAGvza2im1uXG3rTlGnvY8RHjRKdwK18abTsrUCo7fc6Id/dnyqjY8jMUWKn3t
xALNBsoAEJIUpTCbgTZpRhWD6cNVuGZcSaAxUSF1aJEoe/2vsJE2SlWrBqnXQtz9ooQqOCUyU207
msxpeG/fG9Eh8+rnfCuNsDp3F0aEuVPUIYCoWQc1SK2mh4awcr6o9sYJWzvrtBr+OxJhd8xhDwDb
NKLzwd1Y+hdqBvEoXf604Ee7srGScvnpaZ/uMjd50I5xCUJN37Vn+UfznD/ND8on7RDf6x6vxSfY
EI7K+L6NTvYW9ERbFuTWtwg3myPXPHYcvsUJd8FD+D30jE/GAdQUlfB075+0s3LgYssPwzlsH8Yj
mKLkSX/IPo/74rX/V/a6fZUcEnd87wA22N12cqtRzeVELc7i4oT24Sz7YcBuwr3tYYXFH+wDWO32
U+RlJL1P5WendW02tDfdR/ej9Gr43u4j5GTvrI1HwdbGFu4jS53UaF42dkaKKv0Q7eL7cKOpaM3D
/jda7tnr0Upy2YaoULGtd92jeagfN6bz9o6mBnf9+5GRFrIhsdTyfh94t5fq9vTQL3D927nuD4Wx
rBRR5V/Fbvbk3VY/6+1Tj2L3tQlHSnwCPD7fNB/k7DSYd4r9dHsUWzO0/P1iv0nm3A3pAkeW+hNn
1G2ULdWIrXn6xav4IRWcZZ5St9fgBUU94XsCew/5jdtjWSt8Q7j+jwPDV10PRuHaC3obUzu/eKV6
PwHafo53ySt1/y54GN5HlfsDjkb1kDypDxOv6WPyqX+f3m117W7NqeBgYtnX9QRIyHm2H4uRKC3c
Cs6Xfft/uzCCh+uBzooc1P9D2nX2OI4r218kQDl8pYItp3bq+EXo6ZlWzlm//h31fe+uTfuamPuw
ix1gd+ESyWKxWDx1TtniOJCBt5ZIbAkvzQIvmE+QXNaessXjeWW5IRUIeqipSVWCgzvbOMNry3jP
uPt6c7FqdPFBgsBo5c+DaX6PO84cTvEiQSVqJKJZnHC5C5dVsevz7chKFe7W5i8tU+FBDKp8FEoM
LCeFZeAfm6gj/lJ8r93S7RfGDq1sPQTjGH46z9eD1fuBkl/sObkL0BrqwU0ncCPrJA+dWiGdlY3f
kn4KWoazsKxRQaTUBo4D4XO4qSx0bb51y9j1TcEM7P+Xk9BohyHg5CEU50DCWWVQOLGU2KXKOC/u
jgXqIegBwkMf2iiu/T7RWqNA4Q1jwdEdrIAmk+xgMNPXcc2iTbvvlhe2KOeogixQ/QjzxnNAogwi
MSaRDIO26AzAZaoRIilvQk6CJD2ErQYgdLJQdWWhq2lHmpgFAL8bUy6+hjpt9EEMmlHHUaCFXWRO
g3aUC4mJtp5/5cYzL6xQvqLJY+/xs2d628SaHG3JO9JG3yDdCJ3OYTW03z0ZLqxRZ48+SoOKajFO
/5Ck6Plwtd4qtP8mqb0wQh0/eR8LxsDPezwT7LF8HlOO4fmspaFOnVZWmjI1YMHIPtJ+nfMsxMX9
a9vFGKgDBV1IgdK3sMBJL1Er217kjlHrpLENLEnYr4Sgs3JIPuioGD7e1awNRx00eaJGfD07RPod
rtJFYQtr7llG5cd9bOc/7LYfjOMMr6VjYhUO1WD4LdCoYgz+36xVVNEM27gNzWJIM8HS+XxUcKGL
x55A/Lk/RIIOQeFy0iZIzeRSsWxFIQsXXpaq6IZtQhyHRiaxqNTmAd/ukH++k9ohQYdXXlQpEIE8
Rx6Qj1cFsX1xP/SMGbmbGoPHZFYsQbsQ/eSkCpOoSnM/URV7JjpsIO7teH1pddwfxtTf3fQXlqhA
x3ehpPujD7R2nZiRirYZA8Ly5+HYoJPxWYZAhYqIBrEtSTg9Nn13jBDZVmRc1UGWSvm1UhsJl0kp
JBvFlISRJJBON2zVk1ZYZ1a+fnflLoxRrixNfN61A7pWgnD6GHtfcrVsmJ/XAt4sO7RKjdA3c/Sx
YhWE7+4h6OVC2xbP2OjAvz60oH5aKUEKmHDj/TJQHQ37p1Hc+L1T+U8R0EQApTye1rsjvTA4f9BF
fpEoAucFHQyOdb8A2zHwSrsBbDiBgFckRbGCafXY4BxDbzaFjjYLgH3QZ0Wv41RC+QPQHmze70jK
VqNQv6gC+oEeW7l7XEBXVZLBcTyT8l0PKw8hrKcPdbRxNGjqDQtoXkUy8Vk8hndfYgHWmBcMnfYQ
+b620wMvOGo5RpOB0WBC56L4lYeLkUuIUO3RmEryElBaFib1h+WNnkRIz8A/0PiKJzhqeGEb5B0E
U+YOvmEzLtVVsOi3/kd/1HrSHtKD6uIU/iVyZFoXy+wwOjnKv+2pbEn1jNL7gnWbuhuSLz+Imoem
j/TYnz9oNDXHsGNbM/NFtY6c+Fl24ifpPTpMzKNujp+PZoE6TINklHrPg1Ee44/2vzyrsrnFZAqb
r3TPutjc86jLEVLxRwPTjVZxP1OeOX/QXEYy+7HP/ggEPhoPtfmnWlbCsIcJPDbtDKg074za3KDS
uhb31bFcFma7RBByhJX37rvVqnX518efcN+fLxyLDgcplGPVFp+QuIolL+JVQyri4dbLugLcC+cX
00lf5LxK9NLYgCHQ+FTNoShW4MGGYNjL4wHdizaXZqjzCsDCCWpnCG8olPNEMllwU4nhFnQu0vlT
pasZxiE9lcvWHvAI45nFu7wi2i7fya5vT6thIZ0Us3dGK1wkGZHt7FfkTLvRGnbBpn/FnyuRxL+C
ZWYqjMzgXo8XQIb/jhR0m0s0RQFqmPi+MXupAPzbymYRkDCB5JIZ7jKL1355xlrFNeXxxN/NQy8N
UyFqqH01BY8WQpTZmzyJTG0tE91KXZHojI1z7wy7NEUFnynryjQtZl+yFbfaoyxgzxVPxoBYrkRF
G19uJGgtwcp2+L2P3YHUpLM7+NQfyGy4xlPKqHWwRkUFnE5oxjIMYK+xVNtwWmseF0sVgrUNqZAj
84UeGh2MTALhdtMqho3H8/YDaH0Q1WiwkgLeHwwD3cho30RVugBdupmvRFu1lJfiiXfbzuy22W54
yRG+29+fkIB5/AV3x4imzvlZFrAliXIPYwr5SJtwRhvVAT2xxvBRS89ayyg33A0EoE9BeyHaYsGk
cp0JjGh08r20AfBcIWXWmpBniwxr8k2movT9wxYNAmihR8YBSOW1qRxMklkqoUtAOmlgv9edHp0v
evgyCILT6aKJJ1jSovdCa2XwDKF5bquknykYSB7P691HVjTsoXsTDXSQap0vCxe5Y8Sn6hB5GLLQ
mH3x21edsrA7qEq8hfxHBSoldRqIEaV2qmwmacXCRd6jUZBB7T1LNKDXDVWea/sI7omuDDM6vZDN
Nv6Sx4HI4IrM+mX/nUZODynS3hWG1WD8Zgz97mqDe2xuHATWlGZ85vVAkYsAKHJR7wji6pC/h6BM
QC8SJy/zlneadIFH6Lm5H2mj2cgHvinJNBZkVkdhaWnNp/LNFgPiALpgYIgGxcb1RGRQUFOKZO5F
izOdJBV3anPjFDbQ0zPQUmlHSRSQHuhvUGzF74ypmI/QR8apIzZuiqriCnRcQIjMCirhLEvvnb9B
94k7RfKubsGYlvp2/h38FyoCMrC+eMEF3lwByeb1sFHl8POmRV8OpF8afRvqm754Glhsjfcmd25g
0WcuXOw4ysuzPKzURjVwulTd2g+zlVi0GFl5LgMRt6Xmc6qENxDEfT2e13sedmmWKh549YT+oglm
xUWDxgS/SG3Oy4inldtmbBlb+d7ZBtA+PNkAXS3Q9NczOaoSVzQTZjIuviEmmKPflqkcde88A+8R
qFbnPSvSV9taToKAQ8ELnuGbufSOrE/OMyuO7LEFO1AuMML+3Yo9CNnx1o76LzoFqDDJi2X+r9ac
QsHLaP3plyD/L2uSVQdj2SacUwR4ZULXNG/gBSFcliIKt81k64X+WQQ84/Hs7hSjkwbEK1A9AFLk
eopbjk9kLsB6SnJFOOE5ltCRq7H67+6mXWDzUVAIAjEi7tfXZvoxKsRY57AnwOsiuW0TEz7W0BfZ
WV1kg3RFLswwM/H289hd7w4PfCszmy5w6j9v1RdngTdNSho0EVTwOn3WW1AG1eo9hpveHR0YJxRI
CsGPgLi/Hp0oNGIiFS3Q6WGYr/WMl8xYqgPb8PjIbSaxcVD/lNZjgX+V6+9SX6rrFtV2Ri3qHskH
0FdA2s7QPeDkqVywqbrI4FBx3HTj3o+tKuwJVBOJpCw1zc4nW+GkLYSiyqm2/Cx4F+WlJ285FCHy
Wcu68Zd/P/mXn0N5OrSxlQoNN4CaatGyBenLNDxnHMu37gVC8GCihR1sDeiZpwI9pISzvi9xyqS1
ZmvGxzhU61xDc7AKEsfa32liScqcxaJMORZQ5ihyzC1M2MkGKKqoOIh+7zoQ0yg8Cr66B1bH9uNP
ThsYB/q8+y4OsdkKqkX4/Zl+dWZOvHYscJWWRuwb0REy7a+c1+zQIcWqSVF56L9s6Oj9AnE/mADo
PnVPEjpfHrjoiEuE2QXrtF/poIOpuvNjb7hrB9w/BmrLkCWh5Ts5yWsywBDjYxMl1uAHjh6uZa90
tZCBZro7aReGqN04DH4meJBGP/LNLy97nqrnxwNh/D6t3gkwpapOYx4fDS3+ZYDb1VBZD550Dvuv
RflnDDK18CDsy4GwTOMjkAbbCjwI+EtYQ90Nl1Z3gLKYWcq4lz8eGF1mubFK5RReqSScxGFk6sfg
jH+8vewCObjxXqf3x5bu7B74wL99gSZp9lWuU3HyxsdBrx0+0dFWGbbOYPCszj8qOPzviACkm9l4
0RdAzSOqo0BcdlV8jBITLRQRqJVIlRJ5ky3Yhb/7o/rHGDV9XaBkKGzAWKE/pZ/9jvNJXUIMx8oI
tObNYZuhwmm1fxdlb4ZIRSI/lEex58r42MrFZpxQjwNGEYxaLAoPKlH6sSOoBpIxsGbMQOLrWOSV
hRoUnqYfEk/cT7jHeYWCs1xdjc2hSd9DZj/4vX0mgsICbZTIlXCsXRsMIxDdQVnTOEj9SdBXI5Q1
H3vhXQPz/UQ2QExyQ34i8l2tgg3SONTGRtafJp91xb83ZUg+8KaA4ArWASoStWAxTCrN8w55I5qe
8DST0Id16gCsBOydXPKMyz6dAPysEa7eIqCx/+pbuJ4yoYCauFgG3AHC2OlI1ES22vCl6l+KbnRT
QDVKq21PRo43ohc+JLmcEs9wlLIwo5wRJW83A2D9eBgCMwHOMLBTXn9KnndxXhYDd0AftylVg51C
d8+IGBwIdCERI4ZEKVo38dqBRm3cha7NJFyplV4W+cf1r/EYvSnqalooQDm64ZfsmXXBfFO4jSgq
lNswINxoMSq6cgl8QSYHShIe1QYlcMSSclpk++Q7CAXHz5yQVQq7E5TBvo3UZkZwQ7GSzgE0jh8G
3GHDYy4pZh2kC9l4Nb6UwFIEsxWS1aQF2wkNdo/3xj2zIDUDZBx1DLSQ0m0DkSblIF7pwmON66Cl
6nhFSo1Osz2p6o9RWmauZvSooxR94MZhKTwbuOQ7jz/i1odwJ9NldNvh/jeLR1wvLtelkB6rp/BY
hKNuQvsb26fJObdQPBZrMnWvhR9BcmNOs0RgcowbpnutG/tO4KPsqJ38mjjDKjrWm8ejufWcaxPU
aKRW8ZKsm00IROfspiUainKZfpimZJ34SzTn239vEaETXJMovsyEXNfz1/lhqod8kh0rcIv5ZDJI
Jm18w8pbs5NlorIeAO+N8NIeFe8kJROkWIE9GRV1fiJBYYuKPcWrGTCZnMXj4+HRFcefRbuwR5MW
eEkxhXEIe5xg6s2nWhGlXQdo62+KZZqbHVAHoduUOeKPbAaHBvhjlqAfXUeevwGK5CLOKCTo6HiZ
ffjihpnWCd/Fmpcd1bIhyqYadx336flboT2n+botvuril5ES/XsQDk2u21kumHWYEGkI13Gek8RP
V1PFM3bOnZNg/iwsPeIjmvHoNokWpBsh+trwWanF+RtV36TvwqdkBhrhf/mnOiXVQtn2bu2IUBFm
BI87fgDj6F8AaxBKN7QaWNQkgCSqUX4UWgOlC6tF8F8MBVIGtJomW42xsW5vFhgrri7z3RtYk5/r
+cUSZC0eByuJy46BnJ3jo6gjDUqf/SJeMPztTpCYu/hB8IOrH4Y2JxQXhuq6asZITPJj33zKck8M
b91b2Fep/f4NwM53CMyZfq4VVDlywE3WJeNm88MWcHUfRHs12JChs4hVRaGB+oCxlfhQrXn5WNrF
Jt8lrnxQD+Iqcv2V7k4H4yM49mdlAVyPVZmGy1IcoQsdOk6CK/uUsys65MdTFD6PGThRuvoUliHI
Ci1Qm+OPPRT0gG56Mka0KXYsweCfe+ijsc9ecDH5VeFnAyK4fBTNzAU4E1iuZp0tmyXaHtbDMlz4
ruqgzw8s5eJB2sdO7ohLcZEsWCLSt0fjPAuoR4J3C+xuPN3F1Zc8KLB9zIIqbOXiUxZXuDQRiXcV
biHlx0ZxelC8MXxPxPDo4aN1H03uM4cVOmWuh1+qRTGUYakcFSJ+g98UGqVbfwNBoL1H8icW/uZ2
pZFoII9EgoMsR4aG5LU5ftTVuhU59fiWPPkfcma2EVGfii2ualNk8Yw07mZjASOGPBGkrQCszE1P
19ZivBXHfhIbR9Gw285NwP4umyPhJIU1jXctgZ5gVizF6OgdVHdlXbV5Yhy7ZbfuXrNTuRXfPfTJ
6Mv4KVrUdrDJ/sg1wyzLKrVv4jHBc5UHq2Pw7R24/hsKXKRZaEHFivvzL125yTyTF+OjdknaVn49
1JjJokIHwavPgae8VEl7rHigwE1jfBGDD7wSwV2XLbqYMlZ9++bOg6s2hEV+nvbRukbfuL0Cr5pA
xXrHVgHsXVrHpu8vdurz4+1wZ5hXVubdchEMhMQr0n7qvWNKnNe/LoNQQ6AunnqbczwPGPGx3QGv
qT2d+73XkoKgDL94PIzb68tsSkMoV8DUheOaGkeZgOCW6yXvyB941N+/DCc7ee+8C8ePQtN7NfYs
VTT6/QGkrLhHgNgXvEvg3QOXyvXUeSPvy60i+Cdu6a/DzhrWBoi/V6lzapf8r2qr7/JXxVIsxkjn
LUw5pgp/gGAWOGl41KevzSoo0U6BHASnVHZwW6lNSEpI4M+XoDpROiyZ3TteCMJp1P0RMGetXWrD
lZVulH0WBieo6Sy0lPToxnjyUsIzOhNuUg+sHNIs3DsBGkTgojJeNY+zcAKTFS4NaKf7nXcn9M6T
sWFhdm8dBTzIOkxo8yvGzGJ1PX1VDiUxvw6SEx7d9IX6p+JJ8Bq8cjgNNqET/FF+D38H9AAG+Noi
tWCD6PlAOfvJSfjKCtK9QrGkxmMq6VhvNDfBkTJEOaTcD6XP+xha6JOBKEcNAu/S8rH73cQLygad
OImdlgg4Yk7d3rCRiD7+debqUO4GAku9jCT8fHDOd7UZWdouVpftm5VaCodMkACKwDA5f/HVfqJG
RAX6DuwFfj3BZG//6p8T0QRw5WDrzcozfx8g9/vY3E1GT1mb1/Ai3hp8N2nVPMAS7pcQbw/sPrK9
aWvsZVa7wz1bBiIFOLlEPK7Q4FVBbI1SqEWsVU4AvuNQYvkaW1Nfzp1hLIzC7TQCrgIjYIkA9teg
hXmCQYqn3o/7k84F0VMb9TUeYzUW0c6tiyM04GkFz5CwBWDK9fQFfMOVfZDJpzi1OsVWcClcN/l+
kg+Pl+nWzWEH1z2cJsjabgRXZWVMkohr5RP4XYQGT62cGervj23cpoaAul8aoZw9TSe5LPtBPr3F
n3CH8Bg4yWv2on51n/HrY1u3F54fW+CLRusIVoiO4xkgPuDam+RT4wzxh/yRdQQXa0P6Sr19HLtK
MZAkXveQoUHNWzjM1KfVS125BvosWlJvEhax5t2VBOPu/30Qte16ZRKiMRHkU/mSjnYOeaJIBn0L
2M8klzH22SmudzjmGQgivCrPJUe6tCkVU1vz0BM8rXvzzUBT34dsT5CiCazQHMz3+vz5+T2SU0tY
PVQ3h+c86ReG5w16sdn9Us3iJpCgF/UcqwBHRp++y+LXp1FSOF4ujYDr+doIL2eTpk0ijGyLU+H+
8tx4YQCMZSzAxu08nsrbQhFljDo98QKA8iyy3lNXLXkUhp60o+STBWlW6Okl/r7bqZ7Fsebx/k75
90TebPskn4yJjzCR8Yt0Fk0ZjfDCQdtyWxRU7cdDvElEqBFSh6hRlIkQISqcrPLgdi8co8RymzVS
v08doJowtHHjwe/FQ1qakWgF+zG1WnAVEc2usStTCy0vX9Noy8yr77w61EbAYWCAghLtJ6hlUf5Y
SFyPN91AOVUbUGGsvU1je0/wk0W9ZlE431uyS1v0s0Vk5GmpKp584hfDJrLI114xKzvfDPvH60WT
E83+f2WIcskaLTwyF2oI1afq7EgNadb8u7zP1rXVWjrwu9Uz0CIF4fa1//fpyrVt6jjqykGCIIsh
n6rA9tfefk+mBfehLKZvyfQDwjR4J6BcjZVyTrBi+3FcYVIVMjm83S2NRYWOb8aM3h7l16OiXDQt
8jEtB04+9WbkZvty65cEvReYUMnsnoNV+1ozsso7h8HVuKiTENDeKgPnt3LSFznZDDZjT98MCGwP
uBJClkpGdUSgERNy3AyA08ogiQKrgVC8gjWKMWU3R8xsQROAWJqRqvj7OgiHRpLON0TtVLzx35oT
RdjMXE1GJ0EqbsdWwMqUbzwB0vYQO8G9DHUKaG/O//3iaKnCXElDSfDPYEESzuhdh+4UNjdUbbTI
0SsgHRTwgB87I2AF45sAOVtGrgdkMArFGt16FUih303p4J+13NVx0y2Ruvbtb8aE3txyf6ygNAza
MVxz6XTS8/wAeiQYn1IGjhTaFfqOmxrAg4VcT66qxVayEBp/8djsvVlFqxdeJFFLANcitYwSgDUN
lND9MwBD5qRu8WpmFhCvy4OFEH1JyUQe27vx+5lvHi1eqH8iHEOa6HoVG0kKKmkUg/O44m1/5buC
3TNK3bdF1tkGvH/mhgOFOf32l3JDaISdHJwDV14Nm2GtuvVGdgDLZGzi26ONskTNnieVoxbLSnCu
HA6kXKDgXpXbahmbhY0Wo0PoCisI37GwAbcJEGWWmsQY6rttP8Fsvwr24VI2s71weI92pas7TEz6
Hb+8mk0qNmZBO3FcrgbneHf2oTZ3go63E23LZc6azXm2rg5ralhUTCxF3vdiD8PilvpCc0Cz9xsX
npVg88tgyzESu7uOeOEk86a/CCd9qktBkmFY4e5JeM0+c4c1njm3uB0OuBCxs4DDo4GrmWQkSsxL
wZk3e1td+cthCeqvJ9RBHm+p23wA84aXMsBr5pvvjb+j6J+rsVqF59yeHNGcrMQCbd5atWJ3MiUT
m9kKHbRRLl8Yhm9dY1b+wQMamkPw4E9ftwHJVzUPQPkf9weFM15Skm9tIa9ZdOV3tvS1JWq15EGo
/KSDpcbq3Il4TmG/Sna9zhnn5i16Dv00l0Oa3ebCLYI+D71pHpKEa9Puo9t/ObqlbEcnOPrveBhj
HaOsKaROtWKMJgDVYW9EpOJMzW7RF4WKKpNi4K4hcEwBQq2io4cGq4dJKpcg8Y/OKGvied0SdvqT
YKMl8yQfH7sFTXemA64EUOg/pqikOw8nLQHkJjqXdrVJnNJMrI/OSUm6hEzhsi/IuBef9KfSVX54
u8bj8PUbHSQsrVnWd6jzlFysZZTiVC8bfEe/SlwBO6PZ6Ae8f/HmaGeOb/uL0O2d9i12k5doZywk
s0EvquYynWr2zutIcDUhNJNxoJc6Mkx8SGE1Vk2m2uSOzevXOyj3t9UidDzbs6O/BnTNnWFQUZtR
wCJUKKgtE6di3inQwjt3DtAN0iYwp/XkmbrFP5Wb5nNlRodiW74KLNKM28B6bZfaQWmSzcUs2PU/
5ZWwFgW8J/MMF7sNrdc2qF0zFEEInNXPrkFHOPmlWt4pdVhHxHze0MuGNhxw4SsAZSObvfYfTgyb
sYbA0DlTNnW0H5Xf3sgK3jTl3c9muTRCHa+FJxRVO8IIv5BX3oJf9T9v8rUTAmDRLrxFvaiWwmqy
tYXq5Fbu9EtWuej2sgCdsZlueabFVESZ8pTRaHwJNPLJWQWf7iB1JI7NxyFhXg96Ji8tUD6RtFFU
RmKVnDs08o3FLtUzsxttLoZm61Fq8r8/ESEADab62fNB7U6/GEWiFkGzSY7PtXQYWrPhALWz/f7I
SeAME2wFEAQv5d28FRcVyA/BtgX5YCtHN2WxUQNQYeXO4wm450q4QUAkGN+FxzrKlSoxbbEVRUyx
V7QW6quTlUIyxY676vOxpdsyBPb9TCiCixnEYbFPrr22n3Q9V/siPbff9U5Yp+bGd8sv4TnaCnuG
qXuOA/QreifwNAjycfHaVBFHTdGEZXqekmkUzTH3iz9y34ac2aIx6o/WNLkGOeRm2qCDqn4bxWFU
zcT3+q0qNDnapjkjwkWn5pKvWlHbcsH4vnmotNtdfh81FaEajb5fNuk5ztdDNm4MMGcEE1rY+dAS
k985zgRZySBdW1rSczAAiNEfHn/C3RlSQdoMiDCIZ2mRRIUPuT6dkvRc6MrKAMUtV4NQ869tgC95
FuyDohEuj9QxV6Rp66MOnJ51vgBoNRJ908g7g+HB9zIj8PFoM4QIQUtRqCiBvgw0tExpdq6szpos
Aems7qqWDIi6scKD91JlIDtun8YQeiF/CKkmPDpDVIO6D2RCKnNgNcrOIHydiUDRA7+3P4vFUtuz
Esw76wRTGvrMAJDCgTn/94tUQdG6smi8HBgwc8+qr96fuYsfp8ZheIOWjVWRnb267Z8MrhLflDGq
DlzRtmYwrywR+E7VQbGsFfDJohYg5AxgrGQOKmoCi0ZPhcSsi2TGggdGHTDW9vatRMGVHAhhCe9m
CFE0ErHxtNEvdK0784WpA18SoP8L5FKH0v/ToOsYcCjj2HduJIYndPyRsoWkeH3228AcoTLlWRJn
GxJwDuWmYtGk/bjv9SbGt6GKhddyYBHRjne9NPzEl4nKVf2ZK5elLziF96vlEaKjox+gFXxajllt
x0pJUs0JudD1OuC2oNSYloSDVsnbYLw13AawlTxxVMUO0mUSfLfQBNafdLCJ4f9uqy2odMIOIPOp
IGDUU8eG5IXNoaLF41GveONkkBRuy6K2eO8r43M72IV/0m5Rxb/U6M3oSQ04/ONdfXtkKiCJ/sGL
QwpUpGMrgmgTdYLSn1OgEUimdqrNtwnvyFH4XcslSLJF/XfXciyu5Z/TnppvFEMlNB6gHIS6HnVW
CyEIzxpeBxhwePWUwR14J/fdPDuO+ZEP95IGhuwXY3gJOeTLASkMwS6epF+qK3KrdMOfIs2KdN2M
dqCXKnxTEZ6CGkhOV17LuqOolrAdQxBsDwdttAs73IuGAzUgUlRk2ObqogvNUno2/oiG9XhCb+G2
SAeACcceB2MCyk9U0pgpda95Fdef+TgAwBfMQfITqNxr1dTkRTBt27KAIrSlHRRTXSv+SdW2ZTUQ
LVrouzQgQczCukpzyKSn+vKLKNceKnmIx8Drz12YEcHpSycu97Fh1n5jFka6GFXInlt4Fck3qqsG
n92LF5CK2yu8mTZvXGdBf9DTl3DG7RjYk2aJ6TYDJwlnCQAue8s4KeE55tisfasJWKf/zdsK4PXQ
aIZcB5S2gduizp24j4thEof4rBDLG+1xwM3VPo1E2bOIkm+yJ8oS9eARi1ooF1kfnyOPU9wBmuNm
NQ261Qvg9XrsJTc3i9kUcFVoP0HhBnvgOtqUnt4l5TRBpYxY2uh0JmAyYLtk3ZFvzpvZjIJ4JuE4
VUFGf22m1tsoAQIbZgwg6pEhtaaoN6xT7admfOVgMIPQgWWaFalA/3ZtRjDEItXEOj/X1cAtM1/O
wSrLh168EEo1V8x81NDLkzRytZiStq3MRE5C3ezjMa5IV/LAPnFTqBdmBn2o0cy8ETJxHqSagP0q
wjpaRG3b+buQ44KADGjZEYgkeeKpLCQDrgnZoc5M1bFOSNFCPcbkg7hHlK08AwWpQO0/E4OLPKed
skAyp4zrPsIcpPUmX40ai6jy9hjGZEhApaJOBfwaurqvJ4OXq6xPDSE5D07jljvJqheBE+KJLtp9
ystkIC3Dl24TGMoitcpq13ZT5yPrb5xisw2lVdqboYsAN0G1grO8IxNffJPxzkclun1nKjqwcdBo
kXas4kICIAr3jF3j9LUDdDGE3Fqn7uwme5HX9e8ArQzIgx9vm9sCHQyjlRndDDKODRDUXU+uUOje
KIRpeq5tjcirbWCqbmOPZ0YQnw8fyqGvzFAzmmjBmDZQIzu3Zvr8fvpmAcqY46BOv9oAhYJfwIC3
0NYN2ewkOyLm30MaqemiziJe66aiqOdx2CWJEGZ0sgsAyDAZy3LPHy6XhTphlHDyaiPFsgAE42BI
juMT2dWJb2qriPwtRRZE0eEFuOvg4Q+4EwjDX3tBV/F6FUqzOau3G1f8U1uke6mI+vr78cBusiPK
EOVuwTBFY1+E6fkNHDRrn0R26jBc7faVZbaBSxuCNArr8OrrwSBHwuPOmMOG84Rpczfx5nRg1mXv
rtCFFfHaSqSXJXrKYAVlB4E4whL9nYCWPD8X5jfjMnpv0oAdmKmjQfODN4lrU4Ogx4kQ+tmZC8hb
PoABPvLJcvl4Ze4coKjuocWFx4OpgbT92kheGVIpSy1uUsT7kJ4ytyN8szBrBunm3Y16aWee14sb
W4vUl+My2HmbPGJsiX9uErI66aw28HuTdmmHcuk8kQbJCGHHO4hmbapPeFCxGa52kwfC0y5tUN4M
fc+2LdQmO689haCv6/fA4nq8rQpRJqi4xtUaSgJtjelKXHHBm5zNfUjmifX0Os8GHZ8vRzLP5sWq
8FMjKaGAkUSuunKqzdyk6GrVUc7IKXhmFU/vnQaX1iiHFoROMMYag0I3wmccEvObsTDzxD8YDq3/
lKBYqFYqbu6NK1vRivHr9/KDy3Wnu4GKDJKU0AbMzuoKAuKKrZJdZS5/j6ZEytfH25LlAHRJVKtU
v6uCMjuPJhJOMqualFa6EdArw6wLzpn/o2mj9iYYx7su76p5XZAIOGJEYid0OIvhbYytSRdtol4d
uGqCszXWcILg+6IyQ4ulSXMLALzeOXRtJE+GsR9jTFz5HTmy+8dYu2jKVOz4NC7FtYir1cvjpWIN
i8px+ohT/GKEQSs8/kk3qyVrSIxtQxMW517CexIPA2+yKSzlr8RkvSiwLFBhoC9Krp14bEx9u56c
geCyzdr7jHOGPswC2Z+SWMHi92DnKBeVvcIVnTBOzLs5wD8RBh101/FsBKmWqNXd7Mmj2W1Ak/27
d1ZL3eTc349XnREMbgh7Kn+S00rCprECMzIOG/uZ50lP5Nc6IJnJ6nJhnJ+3NwWp9gWem0ObYymQ
4TCLz9RKVoXJmsJ7Cc7lFFLBwBd9wfOLn2Aw63zoZuVMlrKs1uBWb0wzMRnzOKdl/zn4oIvnesn8
WpfzSpq3T0w+pHVkqdbmOX5ibaLHZzbaeq/NNF4Z9c2I+UPZUHZraJovGQN5HEVlWs8HStKDGFbw
PVxUm5O+D9ambeqsxnumI8x7+eLIzoq66TnQf5z5b0JqZzJNsD4S1lH3OCJoMhURukwSslFFGtWb
eObUTSCAnwIzNGXSfWa4n2rf7YZbZDbrQnff7oxVRKUKTQBUMI39avBRnUD0titrWxNopjPC9f1A
9I8Fav5SJex5Pk+ys3DKj5zZrCQ81LJY9FnDoKZPKJW+4sEBgaz6A6V4ZyntH3sbywCVSvHqEKJq
AgPpRBKSEf0ren5s4T842r8nioZjGC3aZcYRJra9bqnmtLOlzF6ZIwujPM/FbQD4x84cIC4cGuT/
yKuyOEONgH+JLP3pObEZe5Ox5ip1yZlVlWQIOM7ebBAOHW7/Q9p3LTeOLNv+0EEEPIjXKgAErRyl
lvoFIbUkeE/Yr78Luie2wBI2K073S09M9AwTWZWu0qzs7W1x4BD5LyHbNyOM5YyKVhsqI4KJcVbr
FP3PAonXtRUdE5enntMHXzszxmgmXZUq6RlPw2i/A+a0s1JIS1/GQ0ZdXlZs2XB+c8UYTqk8t12k
hajqbZ9Doj9wWPnZ9fMVr33/PqPxmVmHUtXgbqR6axBJtiSNSEfhiNoNSZ2K2Am6n+7v44+QGj2R
EV1xDMKyoCtIHk8YfOjkZSyCrLVaETRTMRFLvPqNRAwXzUZAD6M8XzdJwI9rm1FizAKmPZuk0FCT
lT9Kn1ZI6QTEtHb9oaAuJ9heSp9O5dj/cMVYCCPNkjRswdWAsReAQO9fqZ24288nBVGKzJH9xYfX
NzEWsgC5sQ7pYBALNsEDLZ3rpmjR2M1+nbEQq9LMPRiI7PT0ewzIffrn4frvL5oHpEInyIUp+c5c
S4muYCBAIPy1estK3eExSgkiq+tEph/5cfczIsx9FEVZFVKPOGe1hiNdP2Lm498oKEzwWwkYQQp8
hNjB80iwQAUz7KLLCQ8XL/qbC3bLMKBP/zfqvV/fcSR28ZZnP80YaXkI0cdZ44Dkp26tYSGB6nLu
mUdBufQ0xbkwYwy3wpSht+5sP3j3/8gCY5Y9dLmhRwYEktuWdpbNfUIv26rZITHWGAhp3RAYEFUA
7dy/5fS2s8R9RTl8cGSVLXclZgWoKRVUhrvnN/MVEeb7PykDa3IDUzhLjQwCwWl04/U+d6r1dQqL
bmt2UIxOD8M5zTWUkE7Jxn8UsRGO47eWvf2MAKPPq7wQymR6J6nrp8pSdqtgshnYO8vRag4jrGk1
1G6M4hJqUR6xWfeUUd7LfOGy0W6kYUURmp5EdBReakVaenhQnJUcYQte5tjT45DM50nU0nFdUJnY
nEV5BUbKTfyB0qatOG8S2WCBBUo1Ay+8X9DxCzrT38/oSHmZ9eLEDd7/m+nABp7sLlyIhuYmtNAD
OEeX2C76WFWwa1HXcrzEHTlBO2tfcq58KYd1QYI5LKD0A21FAAnvd2N3TzeFUz8WtmhJTzR+DwhH
2xfc3wU15sjMIpfGc6Hnp2fv4IglVYGggZ0CtPq4rpI8OoxKVvKqOyf1RAc95tiZfaTekffw4tFg
tBI+RND0Fic3UH3t3SHTaKF3viLl6TovC35wfmZspjk+G50RT3SAnkzylptMWMiKaBK6fKfGULTT
sTtzzXMnScKIswqfOrsmK2zPJgriRb76LyWyLkgxR+YJHfDbZJDSMAVr4NHiBNhqDgkI7IGIv3gJ
n8Ub+ubsy8PNFLSOlCaOJs40YjoCbSn2k39y3MuytZkRYSJGWfX7pulBJCbRZjfY4xF5kkdOLMSl
wkQsg3Y2jUAEldJW14d4V1L/Ufp8HH5xCPGOjIlb+mKM0SbxdWTNq+TqD3b2+/O6PP/stgIIDDqv
RQxqAu0cCwsu7WbeSV3VGer0RPYO8bHYDNv06K1PnhUewgNaIfYv/dOwzy30QdjXaX/9NhMaX9Bm
PJCPdmURK/+QzAho8l5ZoVVjjYtVBevU9lW3Acp7iUn+qtu2FlrBsUemVahoDxSYIf1Lnk5YIeEO
YxrqZ7o17HKrOElOVhVJD6uDvI2xd++jjEkVkfStUrChhUTP3T7zLd9zGz+lyiFJsTjSFV+91Rqb
89Rfq5gG/Su6DsPqdB7XbYYNJpuzTlqfUxddcL5AtdAwW4mxBfT8MDF7m2UAAK8kvH4lq9iNGnkM
LU6kwiPB6EJr4GmrmN2UE5epo+9fH3iDF0tR6QUXjCIogqwP8lnMTnlFnktbpopPMg3neMeb7V2y
VhekGF1osLlxpVfgprajTZHQZ6AhVrRM6FR3MTYpxzcu2PkLcoxamIEMzPwU5HbiB1qhpJfror9k
Qi5+nxF9daUm5xEdo6fxBlV+Ax1dAc2I+5S78v11UguB0QUlJqYo0bmg+BIoDWuZHur16o/7bwSY
MEKNtSpS9HEqIon0Tb+tOAwsWMELBpjwoZfqPMsiqApSwxvVrhLy6n5yrpunK9M3zJxT2YVy18QQ
5BAzd87Q2IPi8vJN1y8CXYOXNLAht9JzAzSaz0O+Vq3iyeN04l8/KYBzX1KIlfG88kTchPeYk/bU
mYTmFuX4WB4bjM57pY7twiXY2LVI1D92/1dMsgk14z+G8ccETiLVvVKKqKbk5BCSyLrHTk/eJAaP
BUa5gaKf+X09IO8joiiZWNhXzJnqW3grXHDBqLcnZHonJZP5CLfoE3ZkXts5x4DobNWpj8Na9jxQ
EHbi9jBVTQCl1TuPvsWbfb2uG7rI6LeIHP1YG7iRsiQrQn10IpQu175P0s/EAhcnxmh5kRuaEp9x
J894W8nw8gYt98bTlhNSXbfrOgs0gxG0XMlUMHPanAnvEcI5KTbEhVSrZpTgx8XWckaSfoSHc8lN
JnNO6ksyZrYqT1O17gLYw44qzu9prlIn4W3Ee+5yjMlXyX1GxlONQPNyCJhGHEd8oO+5zTG6ixSw
+AtwHypWNPx46+gr4CO0CpTEQDdVPhLtjnTvnChoqbcacxnfVBjTXmfKGPqmDEVxDWLViVsi++Bg
ia4FwOyceChut2sRTcU5Aov4qK/dM0bxm1+f9qt4s+XlURdNz/fXsCKCWDxUBBE8xyT/XVov6K/m
nOqiEM4oME4gl/PcLz1QOJ+JSYXbXQd1ve7xF63bjATjAjAMWWRyBhJPuDYdVHKPXKfAY4KJ9iIU
hwT1DBlPKssJyWof6KSgHNHgyN9XJWUm4UkTlHLXgYhGgpbUeHmYNw7GYvLTdWZ4dBhnoDarOizP
OK6B/q5Gx8RQBLW1x+tEeCfGhHlVvwprHbdy2lV7B72JVvVUcdJTPNllHEHYdn2cdyBh3DjtLnJ5
lo0nVhOLs/uodSM3yxr3gUFjrDMGuPDD9TPiEWBMgZmNqGvD/p/Gh2ftvnG4fdWLpvlbMb4e2zMO
1KgP4nSCqAf2/sYkz/GxJyhrJlvfuc4J5yq+BgVnhJpewUCvAELZn5zcQNPDd46Of23H/eGQZ7ww
Sl4LTaM3Em67tM+W5IhUQ10J+/tQaA4xU9pW1LizK/LwzmuG50gyu9BPU4NmmoGcDlGy6oj82nZE
e79+fhyVZDHCsUOpGIoSNKJNZ6+e/khrYz1+/Jt9+aqAzy6pXzVmkRkg0lEtB+yWJdGX6viPRBi9
V7xySAC7Ar0vn2DAjukGQ1eU156zVFWee1F22hAO9jy0k8BZvbnGOGxLN+dT+Rw76ttOdXnkfqIt
TK+AmfAxpiCqvbZrawjfc7uXdDvcH06YQryNe0wX91vlidK+t8CnFNufmB79y8zG7AMYUxE1fqIB
CGASwoPv+lv1YUUeDGv1Ny+2bzJs6VZt+y4LJmf9LK53w1eTCiYJ87fr0r6cp5mRYWKCMTCyovRw
ez1cA/rg3l89mq05OrVUvZhf2lckNpN3EcZiMAKcGXpJOxvrizws5ASSKUB55ENEClgPHnYMlzMm
UAi90MBwHA7QOmckj8gr8mih42L5yT8eoXrpnIIuKgc1xBHiVZo+hutfrxk1bnkZNY7tY2tyiSh4
RippXy2/PfE3rS3e/yMjjMHAOGWfaj1IHFLXcaL3rHZo8nydyCIbGGScOmuwFZod4cVm97Kv8hUi
BYA6v+QAj9Pd8G8M34wGo6FFHOqClIAGNh9heTyVturzsOMlURcdxTeVHx691DQUrPUpdotelDv0
4U/NvgaHl+XX/IwMo6D6CugTBuK3kzXQ4NYkWNxNpO356F6/l6+Olh9OfUaHcerY3LDyzznoxMUa
q1R/e2RCHSPUBobmZnusT7toIzirbU0MvIgKAPVioprzBF9O5c4+gtHZHFihehFOzMr5zr/DAiH9
AT7kV0CEdWrxfMmyiZiRYzR3DDwMvA4QlN1BxrSsJbVTk4y85rG1GPzN6DBhfpjmXZrXxvS0Q2WC
PLeWvx0/P6/fIEez2FWuVdomoS+CCMbQyqed3BG8jDCMcp3KZAOuiQkb6fdm4AG8GS05ABoiHVbR
/FWsPzusic+ZrxiyNBjKdhJEnagWhpvf/40DxjqE8hnjTR1+v8csyDHjtjVMinLlhFjHjSHwYYg1
nNBXmdZ58+1wQ18jm4eGsDTZAJiH/5hStvEq6GRkxQQwMvU1yPRmJOj6xbo3bv8/R7JY7932upd7
PjhKCYCfaUOCu6cGQ8LCTXBbbCpx3aIqjLEd43T9pjgWlp19F1ZdNpWhp1e4+SDctCfgBTh6YHFE
epE9gI1NvX5oMmfPEfNnFeyrCaPTPJ138eYxtrhWfNECzGgw1nXowljoOtDY6etsL24lqyeDQl//
7p25wvwu8CoBHcWiHwA2Kw59LCLHXT0lJwAuP/kkBGYKXNP1y1l8Z84IMTZNb9OmLsVoImRgnwum
A3ltxssCPiPBxCPY5DxKyRhPbUgSotPBrulHT+HLrYDwssyLsjajxdi1/twP2LGFc2tjegSqH14Q
oWXyYoZljzMjwxg3c1yNhRGBzPNojftb/abZ3+WcNN/yuWFrJ6b4Ic1YV3BpQet2HLAIIptaHVon
f+1eEZfS2hpyojqyxRW5KQL5YfC+yRmT7M8Mdh1hXZggFjkes6MzPAGlkNyO1HuWbI6HWz69GSUm
FirNzGwjDZREbMS+CSwVe5lSMMQThkXZntFhtBUrVxtBwerIk4XVCwL8nMCp8S9yYqBDAwtBphF1
tsjfdGobd2kFcQOapE6nuGNKN/M72Zf89ZwQc2SZ5/V66p0nNY2PITZmtZV13r/1pLTkP5CIel+e
zvRvLmpOlTlAUTh76jjgABUyPqd4V54BMt8iJ8QjNP0QK3tzQkzA2Eut0A9pk58M5AWTF5XW5D4j
o10diy0nRbioVnNaTLSYRKKfnUvc2dlBBDfY0qRVTm0VsBa8pRVL5mhOi7Gu2tBACHVcWzuh5bqY
5MgtwPVb1224xJOO6e9nqmvUionF3iBToN45oQ4D1/QGmyog8i0929hC5sMMcmHheGQZY4seWck4
m/VkoEan2gDk0FJfVRu9y2c7Ofa/pSedv99+SannR8qY3jhB+3IMPENowpiT5mmwDcdwzOfuNaA+
CmXGioqand5yR424gsPY47BV+pVWgd0Kp4wBNlrsACED7NhizQWjmITwvyvEj80qSprocqJOguPI
E3L63pH2Ok01mwwPPOlZCmq+TxRgS5fSg2d2JJwxJgMhTd5l2yd/OqvZeLs7jpROv3ONJ8aadF3R
nfUEdIBC9JbagfNxtrOjjCUS3JiaxxJjT8wxLvwuB6nRUVH+x4IhFLYzdD1yg5vpl64xxVgTTVBl
MShxUcYqIlrXOoryMah3JoqPmWhViKsrS2/d7rw2m9eyaP/PsNXIo2JhqvqFowZwY0YoEyMMq6Ae
pqZLAzUhBc7ULvDiz+j121tWu//Q+fKEMxODiFsT/OaLTv27cyQ7W/9F/yhgM4GQBQD1FQacGFaE
lSqcE6Of5BCzj9OdCQftlb/FcEkOsfPVQK1elDEWxlgQvzOF2gfWLdAKROpkkI5bbf0YO+/XT2zR
XszpMPxoUj0ErQE6wNH/g1W7JNwMjrmWUHz2LV6v/9cFsII4o8ZeUB+qaurJoIalwuSt3/0Zn7Y8
tKSvqsk1IoypGL2uKoPJLHVYUZcS5Q+ec5Y+EGAZWTf3o+Xg9Xrrb1TV7j8jd2tueNtaFssUczYZ
I5KEopy2Ir5gbLdavnvc3fnHhojk2G0Qdq04Ur/k4ebUGDvijU1sCCOoaUAdQCKjeT6/XpeSJb2a
U2DsR68OPYQUTsV/RW9dG1Bjc53Az53LsBBzCkwMYsiDeNZq8FBZ8gRqM1oZ+sANom1S8nzw70Ka
kM65VX2rf7St121GP3lWculpPv8EJj5pBMMcfW0KuYA3ECORK5NPHrY7jwYTjBhhil0uU6jVPG0K
+2y/+haPjcW85pwPxnKUdXYeVtqXOBjYfnpCF7HtWS26TR7FnXl7/eJ4DDHmI0hEKU8n86HcOBOZ
ng4ofFynMf3GFX1mk99nP/fq4Qw/iUSQ/KqSFKvbsFuBE2FwZJytZcvDKId9CCodxA7gzmNAj5//
xghjFjK1r1eCgMOyQgS7JKYjjdExxesrXLQHwItc6YAuVDX2SW5GhZTnrZiffivOuIlvVfc6G9Li
UX0TYB/hhYBlzmE5go8ssB19q9MeIBARkXNSwasfs4py16VNJuaHEMxoMkY9UhI/Mkr4XSDC05zo
GNaeolvdaqno0PLmX3lk7kou86KKUxwi4neVCliKKD8mTkz1U0tfA1vYiNOAa7vmSOGyhwS4vixD
hxWFFfa2KxSAbUpIO6xbK3qpaSCS/LSNem79Yyn8BLTtfygxJyqoMEaDAkqaDIk/Oxo59Lk1rhuZ
O07EI8UcZmfoeS8F8uShnMiKD/stIPT5VdjpZ37KyDdHjCMEnG+4ShXcWR27SBdj97NK1D+STbvR
4ckHjxbjEhHQZkWUgKXRaYE4HgWAlFNofXMXYkSFlyNarGnP74pxj3WnZSmQNDHqAwQmxU73ZoVE
wHk9vUrQMrjLXZTLaLC+ruiLhncmIYxHBCprn4stqCqrdV0/Fc3t6rzWHsXkUWycVCTXqS1WH5Gu
xL4vYC4jOc4caVwYoiDGCl4pNxsH7XbdYd+je+xvKrZzMsxZYgVeAWhDdXqbm6RRibQrfutvPD2e
tOenLH4zw5xdfAZ0vOSDGfT0lSR4noZB9x4xnoBueP3clm/pmxITUzRY+TvWJh49op3aHwnZT09I
XozJvZwpEJg9rSqzaPxyuhwr2R8yCwj78PSKzVOrZd/1zQwbT3iGKugByGS3ltNbjV0/lhvxoX/t
SEQrq+Gkr6evvnJLbP1MSLByIvegxc9jRopjge7OjIsx9WWzf1BRscMcaKfTmunJPM7OThIAPhqU
kLgJSk9ynkOLPjUhjV3FDRz5hM78TXuf2B5PCBclY0aXsfBof1D1IgHdChWN3+XjbXl7d132Fs9v
RoEx7AW6GCOtBoWdd8DwIYVd59wQjwfGpg9Yeo9yGShg60rq+sfeAzzcTVe7fvc307tIkX/fE2OA
tKzyh1IELQzwWdK9SLL1HW/acLIul7IAEG8VM+ISdl4ZPybuVNU/J7mpNidrw3Oz0+dd++nL675+
sT9DvMvPZC5WG5sh8EelAaJK7aSHzqG8givvIJiL7QAB3fkqDuLt/pbXl8r7beYi9f6c6o2B304p
d0/Ywvvq8mhY/+GbQgMw7eakWPe1Bbgee+/D+T68Pzxdv4OFmYFLSowPKWAJhXY6ophsgFrckR0M
xoNuEYc+3Gfr3W8L+mZbNkYPbU5H4Fch+powMV7Fw0RlXLUQgIPzu3sMH1d2Sj8APn2w2pv7wMK6
9w11wwebNtaDe0wtj/qOuXm/fgK8e2ScDrbGRmJb4SOce+RGOX7zp6u5PF3G1TTtahCHFX68Jx88
LV9Iq81//MeU3arRtNr3teb0FNvCMV0XbwkBhnv0aAm8DWrX1Z4dt/uXA8e+y0tPJUveWGnydOC3
nKvkfSWj7qVQe15YQpb/+ZcnyjPv2o6NYnqTqQJ2NK+x87oA6ixs4yCIadgN+GqNEMLJii/kKS9l
hFHvLE7PoTnJCNDv72vTlvPHu+T+7CClbO3f9w1wQ4fdXnk6a9Q4BG9BT6J9xIPil6cr/e+K/mOu
rpO8wVhNOoZl1lQhMbYuOvspr12TzC2d58eBrF378x/FgdHswTCyVhBxsD2hnJ9WeKLGKHZfoPEz
1vHbeJTFJYnv8vXWvtkP5J5adw3Zu6/0/aHZ0bU1YbttlcgqeXEs5xOYPPd1nfy5bml1ISdfoflM
wMNAwjjHCH52vxuCCndkOQdvUxGZ2B/YAnCdGvbsXReIL9M2I9fJ5mh0CcSyJBvLJJveEt5i8h6j
ZFq7AtlUDsYKU5KXRFWt+HhAg4y2EexN4Ow2A9Lbsk+Utxvt+HzOaCPvTj1A/bEtN7UPGhF9Utp+
Ybuj26yf6/XNSrSVP/qdhO1uaxUrfNfmXsE+PRKsSIjlk/22BLIFWR2ke6CCED9AW2qyaRJyvtU/
JXRRbgC/gP9gtMJdj02dWP21Tva/PpUIJfrVsbKkhzqzotvWwwqP+2xfnO38yXByesbnCn9Wr1r0
1RERZaRbKw52i9Y033tILqVrCfs+Drf5hJf2cRA3Z2ddOB8m0TDhukHFjIrb0j50IBrGbm9FDWra
SGlob6I97vqbkrQPNys7oEhkYxOZTgOrcKIVed6UBAum4c1y2t+gh9cRzmTjaGtIqplSPEcpYIMV
8rpfu8CCuDfWoW0bNjLSB/PO3xUZyhh3q21qA9qzcwqUzpM3DRv0RjJYvUTND2Mnb9Qz0VJUfI+3
gZX3ZKOHU9+UvkOC7u6M9ZqdZ71rmM5YkbKj+1fxLV1vf5W7Y2lpTzdya7fkAevTMisF3pOyEaw7
b1s8GietIEBcBaQxlgbZAkLjNQCHJdQ19GPbWYMr2ptm+5i/pTXV1oFFVw1wY0LHOML32WdqFEDy
wlwbWjQgI1gmEI/I3nkbu3AfOqIAEzf7fO8s+cZ9f+x+aQohwdbSt8NmdY+Biy26ZV1SfegdWW91
CP8okPOBkgyRB1Vhuv5gRdPJUIhTYXVF9GFQcxMd0epyQ+yHiiR2acUWkL5a7Dj+1dIWe5y2sfXZ
SICBciuy2SoHOt4dQ0ck0n31GMACnhD44j7a43GD/9npSNHj0JC5avEtlk9x+q7+ftTQGURX+FGc
hECfAyt7G9cO0Nkz/Ktk71LiYNfSLwHF/nfPzt86QFwnaM5VSWeFhW0m9tH9RZMPdX2T744NBacA
lDBQEl6H2I9yKtbmrSTtEtJY8eMHvNwAyd97e4DHFod3DIoStSDvoiuT2h0NZ7tOtjm5N9/9jASf
oTU8e86jcYuV1cVjg5rrNsfIsQVFE0lvI1/vEmW93QiZ5fmQysBuaHZAwXtNtffXmAI9VrmfYH+2
jVXXlLgJwdH+QSZU2ByTMxlu6l1iVzEh7sYuARJvWpiZ9m35VkC8E98UxB2oh7P5hK0CHik57x7f
n9Obp9Tp74JD9GplvTO6IpShSQ5bHfxfN2hLblYDkJFqqIqKIV/WfOpBZAhC6LXowVUcqH5PfofH
qSEjsc4pWd3ozgQDb25wVdsQfd8cd8Slz8RU0lgrVaKaLeAjpZRKu/B0ckLg6TcOeodu802ByFm5
NWFGswPnBfHFG+PcL3hnoi49DSIxW4F2OZDfJxMoBiH1CLKU7vVDXmjuwQTC7JAnhzhzGqLoGxgH
F9rTsxXaB6DeKMfyGcqiYZ2vwa9x/cyuXZJj3mD+6pyMeoU7LQry60V6ishOcqAAPLYW4j+wpWCl
iiIrOiDqLtmSizaQW8/vTiZBtT8THVhIjNLnt+h1j4CHVd5yEeQWKgATb980maOMy6hJ/RVoAtk9
C+AGsdsldD47Dm+8EOWStevXz/st5pN7JZejtkCEYt1zvvJn+ucy9mEuOvBrqcI6tykAN0lsa0cN
wP0dyTlkZB4dJhYHBFku1AnoPDsAVCPkcCPQ34eTb8PVERfLlp52tkgenlwevuKChM3yQfpXrW2m
OH5cl1I6vV5QzOK9XniRMDsAZaz6ohOm58vTrnWcwDpF6CPJyK8TAhDnnrj2RltvnwJCARX/PtCt
b/HaZb56wBkLdMEfE4x7qpyU5x78PVvW4f795sYtyQtCS2eXk9RGE6XjQM5zumt3noVVU8B/84k1
ojhKP9d3PbUf7K26e4BrILehdf8JZ73ZfrgfRxEe6pdCDocAIZi7sq9L9Nck6ZXvZutwgtnWAGxA
FCw5N5512BysDp/629HcGs8GDKuljkL22GCY3/Aq+Bxt+noPzEQiGiUso57SPim1eeKm/izFXSjU
13Nw9uN6F2R9OT0mrJNPDpvppNfUfjuhJSYgCNMyq7Gs9xBvwQE5nSla0yyK0EoneDpxcrtfMP7X
DvnSBv2PUuiJEMv4GOxdsDbP97/8O3XzvD5Ym5Kubs/EdteUPOCfmJxBW4Fu2/hAunYfsGQTMBku
T1o5yshWoITAWOntdOlAVOS54okXllcT6X8Fy1IxMvHDlQSDn55TLM3Fg6WSEAZ1zysXY6KCVe94
t7xkzea0GHusBegrA6RdC6sZ2q37xyMP011eV5Gl4AKrqr85Ymzz4IVp3OsaEJ7oIb5/S2nyimkG
LgL8AgQAvOGMDmObzWRV56YGOgYefJ39W3mrsBIEaLcZgMsFtORjyymxHz8r5zqDvFNkUqBNHaHC
m3ydomj7vw34ngejI7ymOB6Z1WWMEUTmMIYF2LMSjygp8f6kEIoEGnidncVMDwZ1sENUNr+2/F0S
0gIjzr1+hRjtIGF4C/6gcgW8OAM0B1V4RaSW73SusUk+JoSFkqPsSxWFOXVG16VCKYawnKg39/f1
JrPfr7O3mHKdE2CEfkjqSqoVEJBSJx2s3LBlj774G7G2zafBs3B1vMVF/4Um8CEN2ZCw65y5O3H0
YmEwodQHE/BE+jZCYvxsjzbNHv+Ku29KjB8VsK21USJwZ3lP0WjVFh6vsdW4Ii5M4GQmF1NA06zf
/7LFOj9AiGdVG4KtwtJIh52TEvE2IiaVAOFvAJWIcJhbckpzepeVq/+J1X70UwnMJS+jqx3XVEYh
Ntj6D9fpLD3FYEm++WKfYl5Qe2qI5xASKbmrWkrrCHaxQyuFvEuxoCs5eIgr8K7fRqih68fSIDyj
shTeX3wDowcBtr/UwXSRAxJGsX12V3vJfijf/vlQGX3wIkHAdDouccAOHcyPYJWO87g6/sUk/2Se
vw+VcQORLJdmO3wxNKHYpQBa6Bxs11pzOZq06acL/abEOIJQX6lD0oOjaV+oCeisFuPpmJ47TtNz
HmKlCHmKEAOVXMo8AWVcQSYKlWlKk547gK681S1h7YOidHtdQJddwTeDjDmJ1CATAh9PvxQzI/E6
Aebya8jtJpInEbt2jowtaZSViZVLuDH1rkNGFTt/KQCEUWAsENia1HNCQI2uW1jPbXIQNv5N7fL6
+ThXyTZeJEKdyp4K3zrQ+rFpgBmj+4WlB3brff6fzxT4troqywi8AHLLXF3aDUWVC2C2dZ5rgIRV
mDx44PnW5fzHjApzc3pjjqOPbeCnJ5MENO5JD8RWn9SWjCaZxA4d/2F441JduMgL3piLVNNEUVMV
Ytk6XzEl3qqSjVyks+Vu3li4sBmpH7M+tSeHfjnpXkpEzMZqtmw98FpwFR4Rxg9Iul76PkAeMVxh
7rKXDHmys6va5Z15P94lq2mEGf1utECgkruf1Z3s7mG9M7J9RI7UsjCCagG9xhJdk9tkvxSFXhwA
6zvydMiy6YZx1uKKltREL8+bt7/9KHa/CnQAEt0diLAZPFTRrovwks/QJDSDmiqGZ7D+naGdaaIf
RxHswkAxC+jt968FNzz8mnBnrMIFEcYxpV3UoR8UREo7PZpH9aZ59Lf6plxrdngXY6Z38onHzHZ3
PVLhnw0asj6zOwEpdDJg0IKXvFh6Xlx8D+O/zFjry9rA91TOQbZFlax7uz2e0aDFGy/nni/jwlLB
KBq9BinLm+owMTCQHx/MF96LacG8X3DE+C8R/baJFoDM4c3f3q4gMh3R7euysqhCM1FhzJ3clGKp
DqBR3Hr7yladO7zhOaE8jw/G2MW6FPniGdnXQ3Qb2n+EdYUn2N/43IvTYowbxnjkqBLBSWnXdm43
Npqw4d5T/kLlpTB+ToptaE98qdfgeLsTZpSJsVN2Pkpux9w5PxYHHl9LSY8LYoyRM0f0QqsCTk+6
kZ5FGJLDxkD1U7IcDBv+VrfDwd8mlg57Yr00G5q9am5OBbq3FZXAtHmElpttcFBQh0IRzPac49Zt
X65L0VL66+IjWYsTtHKRTCey6jGs8CtUUPzCrLPROXnrBvq6UUiuWGG1BmZ8JN2EAxk1Goy0EmmS
2l6E4hEa54fCjgIrGrdVcVeXa7F44Hzm9BlXbJbB2KwIJ6mfzyg7iNTbar/8Xf9V+Vzb4g4AwW5E
KA7o7b0EIEroPHGIL6uabigYslCxvYa5yF7XBy0PcJED7V6fUavsyBkF88wKt90hWaG+N9JiJHZ4
Um/guRr8bUy6nWkVFudLJko/jgE7YHWEOSv5x7pMURYUX8BmSQTGUYtEuYQyOKq3H+XmtndDjDK9
oPb2EBF1hyk4izfUtGypv4s/ImOpM6XyzKDFs0ppaPyBxaPpBkr6wOFy0erMqDBG2o8LXcp8HLdI
q3eBxi/IyvNwcZc9wYwIY6ITQELJqwhEEEk86RjSCfEa7E4iubt+ZQvZkHm9jEWzbsRSrNQCdIA5
fC8/KHgButcpLBu1GSuMlR6rdJWeJ/GEU2tvPl4SN7c4sTX3uBgbrWgY7a0y0BiwOUNyi127rd9p
tObtQVhUtW9evr5jlrX2gxY1sy8Jg3T3G+Fed1rkqK6f2LLR0wxF1ZEgU5GjhZrNqISqGGZNEXdI
mwJbxHsyY6rs0CuCsHrlJC59md5jMrqzVGQJtKdq/c4R8eUgc/YFjIyrQeKfRyXoTs99RgAl6G/b
nYnOhWmsLiLiLjusjsChxOblbM19TSwa0xlxRvYHU1GFPgbxvsGQ9iYj3t4mrW1zjPZSWyv6nw1d
U7H41DRVhskwChol0KoOOqaiU6ENcacA06B9hl1sh9BVtyXRRuv8q4lIfcIWwV1RwmyJEcAi9V/x
A/50C17X2KJ1mX0UwzxKPcaoJy3iJuxsSmKqnh4B+F//ui5iywqzkhQMuEiqIn3topmJGHbNZGGC
BSKnYTuikvRCH7mFhun4fjiDFdyAKOqYNmBXnXtYitAHXj9xkj3rv3fqXXKjb/r7PiUZdvX+vuM1
0i7lEzSMxCu4TuSBVIO50Bzz65rgJd0p/Iyfpr2zU2Y5pHvn158jqjg+MQ7S3Yi+m4dgXUSEc6ST
j2f5Bago6hArWdcUhYl4h1zM+0hMO5jSAfMV1Sm2gVm5F7G8tV8/8CaVpckIXCPHmNUwl4pwFZcd
4GawG6I8Oj0g/D10X1FhrfHg0L5qfT+oydiroBkG1IXF7vGzqiuzFeSlsnonOp1T6htUB7XEten+
5WVEMJi/iJiIfucc65IYyTPKTHRz9kYvD9u6+/+w+Oio2k+ZDazAfZcdmZTI8HFc4pIGzgkyIac/
KF4uNGA18MhB2SdES4jonHlGfsnKQVRNxTAmqdEZcWnjcUwqAIijm21FFKwDLDNaq3dpgR3G4mu/
cnTBpBi1oyawnvKjl7ykgjsYr1Egk7bY5hLaG7O2JXruSgGG+UXOBy7M+mlosf7+QEbAavn/kfZd
zXHrSre/iFUAwfjKMJGjZEuW9cKSZYk5Z/76u6j9neMZiHdQ3me79pOqpgmg0eiwenURsXK5TbhK
+iY5BFZwevdBmfEzsMkurcS0n2vOyLlE7hXX4rxnRoCdZ2C+qw5pA6vcsAWFKPnPmra/mU8mCkKh
3cPHBx+FkNV2zX+VYROJqWmmquncB4SRxPQpxgeo4Kv0Hkw0FYz2jSTM465bqj+CjCXPe2Z+jaGe
5nbRsScwu6Mp6jmxFNfc5N8ouMsPCjTBuXmVj6Xd5VZ8MO/akyjHtVaFw/H+d6181MB6uU9IhU84
Lnzm/X54r07lj/w4b7P9K7pIMd5+58buLt76N6JE0pobJSuahu5KqstfCHHn1JfTtJwQUldL1gxY
PyGeZaU5HOp7JoM7S8VIgcErIOPU3uWJveRSDnBcto/IS1qA0EiOKOWxfmP+iOTLVT6tymEa5gGF
aPWYIQpbwLLuHQjbw5Pk0H31S1j4W310zkRy1tH3k3LyYzyyzjLWrLnHxG5wjqHVGFojJoNZlaYy
DElVNcVUDG5PyZz2mFKi4EnfbyJi5w7oj7TbwWtf4sMkSO6sRnPIlf9HGP/k+F0G/pQGwp505FpQ
G6YY3ySDmCgVeYKrWfNzUdwualGagKtWHr772/Y3CKTCG1nfN8UG/yo3RDlufFS3M9KOQyeotKyV
ODE9988qudfG7NJJGzKIbje6dRvLbttawEmk9y0wGUCFi5ykVc/vXOByxmemJ8urLMG8kiXHFFOk
GGHgQLNmSYAu/puXW9WWgX7M0GWNc2UTxGRTZqqLAwgqE8CplhhitN9kZxe6YlzBaqAJR0GREYPh
f5XTTpZokgQGGliVkQEIbHRSP1ukTuZbLcMMZKvvCrN1ykwHCWnvV1FltWlNawxCNDrN9Tu5/WCS
Tt+ubwNbxH5xndByayxTkk35E/J3tuFkTqSCDsn4PUXIpti0e57kQ8qssRssMyw2Bjhl0hcCAlaK
zhrjIZ7fusSq2H2KElH6rL6aKTDtavUrpfdybsnTD6Tu3KY+Fewjkys7BSxT/pWUVkIADLeS3Nbq
7dTsQdWga4KK/KrhBkEOvGxwQpn8Wgo1JvrA4vE7Rg7G2nv/LS9AS/qafGOP13dt/TD/SOILc5VO
g1qWISnem6D/RidG8GsaDwlmYeH0XqJwGyOrNewFYlcKrCqqc/9Z4Gc74tlhLd5aAHKyEa2OFBg7
1OmYfWiFmf41T2cZmwyohon5rDrnW8Ujm4mEGvL3CINM55vmTpQL+4w2eK07l8BdBoNJRYL2mfG7
XgCvKvmWNrmTW+doB4kOszeaVr/Pb0vFVp/lcJ+GW79EXwuGs0RWN+5Az9bYMnMIw2jR4USQT4uh
rbM9lXsj2EoHDIHstZvUcLpyZwpDqTXfGDaREaZQIKpU3iiygSRZiYe0drKPUy/Z2r7EvBXXLt/7
k9jtW9Pqc3GcSZxzZaglZVhs8BK5nb7noATT3R9LXcRwP74haSpMcqxpwLlMLscz+erYAKk+YG46
8oi3YAMrMN9F22cg7/ASp3Dg++1UESXPquN5LpYLkfOyy6J5htgCXNbgg7gFhQJMkaUM8O4VZ/GM
yG4AoLE6FsfaiU+FiyqnIL20ZhGXpAswYJqO8eGcbhZq52dGQxZ4wa/U0d3Zfk23on6L1RzWmRQ+
V5fHCOKCig24ypX161ayUEKxMaqvtdpviRcf9UrUYrHqAJ6L5PyIopVTUERhYZOrvM/fnc2L03uK
E9z1W2WXvIWuwFqt+WPn8rh7Mko5AZIT8k4l5itFpf0+3yQY9I2CzBKf/RalP9dicRVMTpTiYhIM
5r70HVopKbOph0um9H7qhDoi1DFqU1uaQd94fW3rOvJHFBceD5NPZNoZSHlv2XOjWpXu6GjSkkDm
K29mRSBt9blRQXGo6CCPNgChuVxZ0GqRHypYmQPXtnkoDr6D5+VBO8ZCfOD6Jv4Rxdn+rp8kOsRw
iyZM2xz3U2X5DtAFKKHlrtN8k/YADYgUZS2wPV8ed+NINY8RAM5LYEvs7iZw3zpnBnQiF5bvlUUH
+IfnTBQfBNXV0DCJQVSaQS9amyqhk2o2BQ5rPiSdU+apm/4es1NRRHbXOa07zM+xMVsDOMjyA1NO
5uAMPjKEh6jZq0EAVbbrbuN3tvnSmd/T4uhrbp++teFzU57M8PcMApN8NyWbEBxjgVsg8qp91RuU
W9LcxOPOTwXjTFdjSyAtdaqbqsLAEnSpLUgcG0YKFubvz8cXotkFEJ2ufW86HyXa5xwhSOnT6+D3
9Fwed3w+YUXTM38EN/cEFKQJ7pEnlPac/cP+Qbfv3B8/9cmyVTvdHdot+EkwOjm4RS/C7+t38tPp
+vIdwH4AZiczVVe47ygSjLvNjWH6/vyMnMUMAlXw+s07QBVGtI1YnuW+xkAT9NtvpV1uPzBZHLXI
4/31r+BeazC8ywqISEFeQjRNlXXO6AEJnU7JoMZeqcP/7W2chD0/6SOzsmy25dm0r8vjFPr/5IGO
hWJYAoPUy8OemtFoA8wY8MzkEcSymzg+GMhBdYZgXZxd+EcOw+4amPxqqApvgqLGD4zJjD1J+Qgl
eFZAuLayJDAFq1JAv25qBgpLRFUuVxMoydD2bZ54RZOe1O4dbHabYH6/vmWcc/PPUs6ELB9x5kVP
VVZV3VwmnoJ236n6IGjZVu7mzMmHWmC5l+89U8kvorgnSZKyamxGrAfUwhhh2pFCIIB7iL4I4I4l
b5Kow8iHxNMG9oOCBQ+ULu5YK3sdgVdIlL3hj24U67V1fQ9X1e5sDzkb44+FOQY5FhY0/u9WTyw1
Gn/PmnScCasEKs4nQP5ZpAqlI7qOUJ3X8RoMQXqAycZe37pKeE9Gm2h3ebYx+ts8eDUo8hDzSddD
q9ROAXkOMjSnSYM9pqKZwavqefYhnAellqY8KAM+pIxim8qPspZY5by9vrWrOoOalK7piMlhxS/V
00zKYgh6qCcNMMAFI53CVBNozerpnYngTm+a+0mTemhN0IQ3taY6et1sQl35nTWa4PBWt+xMFGeU
/apQhn5ZTdR8kBLUYeF7qbvXd2xdhqqAbxrgUspH42qp0IEMbeLVJLcN6b020D0vqnuLhHBnn5pt
Vna4b54x30t+YpH+1E+6YLdWTRNKvv9ZCfd6DNmEuXUmhMgZBvWW21L6DpZSe+4Luwh+/ptdQyXS
QA1URk3pUs9k0k9BW0MJlixTVT+WumLViUDTVnfNkFXUNhEqY9zOpZA+yoY+LLvE0xt/sHKwqu+M
sfA3bZmIagYiUcvfz8z6UKSU+gX2zs+f8g6zyap7TH0S2L3Vy2mA8sdA6hCAfk7IVAP74LMh8Zpa
fxxm4x2MPQId4OO0f8wdsleEqFQnJj9kKdNDTcmaKfEyPeisJOxvqJId8yx1grbbRFl71+Kayn18
QuuCXfWulgeR20Shk7DAGzRf4FCubuzZ93BnKNOk90NtXNY8WcVw36jvZfJ0XRlXLJJK0D5ODEDE
wPrGGb0677HODnqSd91uJEa81eQSmd8UruNARJEin9detvhCHGcAS9ks+mDEMWblsMlrmIvhF53J
o0GGH3kNsuF0n6BjCOU9lmVuXgKtRgXHvOIoqhg3QwyCBQNJwy7VVRoB7M+nHq5OXFukySxV6gAM
nN1QRqgB1ofx79+VC4HcMSZaSCaznhOvlRm4mysdaQA/NwRSVizYhRTugjQYd6HkGKXjTcWHEYPN
harbQQusMnGvawwfFP9zhmcbyNkv+Bld3BY4w6l7CLX7MsKoC3aCv6/eJbgrCsbF16cWMwG6XmAE
/j+iGfA5DKRlpsGdnUJSgyQNw6OmfUvwOgflRo8skmwTGrmGOmGEsH8ywJOjyTfwAAXiV+4jthgl
YJkxBjwH5/LnwHFMeSIn3txnTtIibMU4pPTh+vauOJYqYbqKKqiuQTu5d9soU4NRo4u96CPD0MJ7
XzkClW2lsyfD28u09+vi+Kazf07zj7zPjuwz6101RVCTvo+9MNsM+T70kl1436VON9yiSGKl4MQZ
Xxr5+wR0Di3cQHmvm99UvfVTO1edYGGdcemttAUFzP/4ZdzDL5sqbRMVO6Gl1ixb7Ke/xVMW7ULP
/FZ+D5CR3hr3FGTXpkWWeoelhi4hd7mf2Ttg036a++sftPIEAeMHxVdAJYIQn/ueUY9bswcQwCuV
j1F7KQzBUazeYAX/YQYwMH488EyKOyhfSGIPk6qP4fAU9ZYMHh/1A7M+bq8v5bPzk4uPFryioWu4
RQpe1EsjWMoBbeUI0TJFsU/6MWQOVZ7kFjRNdQPT+x3D1JxU0T2jCMBFtMnH21DdVHXnSHD/Ne1l
FBU8V60yolt0kCgaVVTugyJ8aDia+KCOHMx+q5Xg7gLH+SaQX7r8IU2PlY7ahOHk5TZSHmWn7F5m
ZRemMWipUsE9Xz1o1aAGTsI0TXU5qLMroZMwmcHsGnujVtiq+tOMBI/u6h0/E8C9gnPNaG6O0CS/
eeqMaTtU454ZB7V6qxXj58ieUhBoXz/xVdt1JpIzKzSGHpQ9RObpoxIdAgCxo5Q514XwVeR/jAmK
V7JugiNG/vSwznYONrOgcWZAShkXbtrOmptgOuMG833w1pptu/GjfLYCMiZOhC6DbU+jXvAQrm7u
UkNgSJkAc85d00wbqiEMJRjQ8pX9gBa5iFtzkgAzNNuGfn99yat6i3tkomC3FNbkS13pCfODzMeK
J0W9hbVyxmmymmGn9vkhuRtJK2zQwA9+ublnArmL4pMirNmIfFDfnoIZAQQVqf/qBqLWyVSDaQby
mJdLSqKSqokRJR6TEitOX7POpo2d/9IS189BaaCKfPt1gQBWLck0gFy5dxU8BgiUGO6+roaw44oX
j7OrxKkbZJIdq45C3FAJ7OsHxwNJ/tFVhEfI1GKh4L6+XGbVIl8bB2Hihe2QOlVGI1sfS83pUK3Z
Zh1KocA6z46U6ttaNeOdrE/1w2QGkUBf124mKidUNUGOiueFcw9ZbrZR0uE7QImHZ8uWf1xfKD+8
5nOh5wKWDzi7lAGTBjoWOE9ty5zsNXCHLX3OdvomfGtBU/O9sGOAWDxw4j2oNmOgQExu4j2QA81t
+pfDHr98C+c76iRt0jjEt8Cl0ba0IC5lH706bLL6vu5eqO+FqcDYrjqN5+vnDnqceyn3QVLpnabU
Kp9Pc+1MqKqATA3xHMwCcNSiguraC0JRx0fojVwSkAOXWz74ZquMJEXOItGtsPqQtZ/XD5XH+f7f
Rv6RwF3SopaYliwb2dkhML4omGAmkMci9KRGO9Nlu8a3oikSvCICsYxwV7WdSFcbTYJEXG/FSv4q
Dy5aibv+Z170+7G9lVMrGJ+C/DFIG2sm6MXVBAZ3/ThlzUTS3YTJ4LvhlKrBE4M0hqe15XvS56Wl
T3STxuhCa8fbVE+3aNVWw8iWgl0TyAc5l3eCzV+eEN4GU/hpBmM4AZkH6U5xOpZoBEZOnoZPeZxZ
WgzbOEt2psk7GU1mRB4t8LXbXSxtRuXf2Mtz8Zx2pT3BBhh4AlQTWGC/tCu1AvCZhsqCgiG1w/RY
8LKvGqmzFXPqRuNYrcZyeVS71zxCzyYScQERzc9dewjATQ5yOdnQFcq7D1HeFmSifuwFMzhUCRCL
oVsPzyx4IYWXqdWGKbUgx7LqsjCCe4r85TLxmjO/SYJO3rAhsEh6AxfhuR1NJ4mfowyl3hyze+uT
P8z3WT8I3p81E8Hg6Csa1AgDIzm5OloYK/AMIxWcaJYxwqsVhauLLeW1VNHB409A2YAaFXdX+4FO
TSLBCJXmiQHIl0VP3YiaXPBx/Tos9vOaHN7hCuU2lAIk5zFByklbP7JZyuA4yx2eFbywiCcSUU/0
mtt1vjbO7WrnsiZGiRzqnGyM6mn8bRQvnSPXg5X2zb84KbgHTEfzooG0EbePQY2hPUNcw9QWH5IP
flz15foGrl0uxD34ZyDgAKvN5WthjmMt6TPS6PO3uDlJY+BEbSOw3J8F9i+nZKIobcBoEqzkUgiI
NoPATJG8aKNW3kW+MTlTVLQO5khLdiMxupuGQHLHPAK4rU87EBK11K7VSrVkoy5f0j65T0zDKQLf
t0N9WLylqXbHojZsv5Ey20wDJtj5tY2BUwSfEF8NyBe3MQkaseKISHCN2tFOmr1hWFqvCXZmVQjQ
5ij84I6on4ChM/dIQi2/j5Iq9ebIKjOEui9Ke3f9gNfuOh4s3EGZwCfg4YNR56N4HkaplyLjT/uP
vBCxdK3dB0TxsCQAH0BFeR+naUolJFgEckW2hNgjawK70U4w152MWtkgMJurm3Ymj9MmJUf8aiAl
5AXyfZ0pm74YbGFuem1R8Pzh66AsoyD5f6myodqruaw3qRfL6ClKYFLo7KpkdE1Sb7oi3imNiGlz
7aTORXK2TO2lpoj7OvXK4BV5aocYhUCnV/2XcxGcUpskVdvaH1Kvq3p9i2Y72Y5IiMbrqgq2OSI7
uy7aeVsSvThIUYnkC4O6ZCFwvlVros3w73Xz/HPY5Sancyp1uooVh4j2EgMt4CIEw9qrjvG6dGH1
Wx72RZfOLphqDEqlF23qtcU9nh/fofFJ8wpPUm1fMBdkTS3hEmKIvIleHTRAXIpqNcNPs75MPbU/
yvI97UJLlh6vb9jas6oD5ozaAdrqqck93Al6Q2ufLudXmHafY/IT23cUbfOiO7a6b3h0AGfRUazg
rV9Xg5Kuz5XUwxWx53HeKuQlVl/CXD34YeHUk+6GiSj4X1VPPBNkqdMsM/645QHkA2IuqqeejBHT
ZFDvi3ywoxStsOz70M8um35kemLrMeqk4eD4ZiUKntb8CYyhAt4F4ZOJHtzLQ8Qz1Pt09pd1h7O1
lIssbc5jux2Nw6TnrgTO/OtHumJoNAySowt4UdZkg7NmszIUhTxmqMhK6FhMj3rp9MrtNGOeYvoS
iZ77lfVpWBiuBGZgatpnn/fZffDzrgqHFOcayp6c/MjHt/q1LG5mUWlvTY6+AKLAMoFW3k+mjzM5
SZ7oKANrqTfkR8X3Ek29nZrmUQUZvybT1+tbuJZOgWOhgD1UQekUHaGXp5aYkaH3i7RGz0D80dPS
KRswbCR1bKK8DYSemfWHIdVbGwOmNJuEyrBN0lraXv+QlesJ9LCiMTASLW4Od5ZVSWtCuyzzpLqy
+/Jt7hwD3mgn6gpcuZ3g1kAlgGHYNgpSnJa2tEjycSwzr1aQ5BxaqzH21Z6ZNp0tRXnPQbJ1fWGr
x/lHIB/3DkWTVyFdBFZOVLiosM8/SHugqXtdzlptQIPWLNO99aVEyr2BuOt+X/vYwSbe5RiG8AGu
HsVpQ9sAfvghQKrhx7wdPzC1QbV3KTibBd7S6gmeyeceyDKOsjFSIT/WEDuQb1IZOdTsrTaeBVu6
du8xaxG3XsGKUVa71FkW0AGDXtTUK3xXIvEmidFJo2rhZijMXR5XIBMzZdFFWR5UzhHX8AgayPUB
bgf26Uuh8sKhZ/ht5unA+96MDflJfQ3gCdMPTWtIi9I2yiTb+Kmh3nTBXG5lY8wfxyQPHTMeZhcT
WBF8Xz/zlXdTQxUJbAcEQEP2ebnPTIUy+Lls+Enm5UGfbeYs7ewohEHSe1kE51lTYzipn8YPUA4e
ZVUnZR2DVDb19Pldq6dDTw6Dg2Bu20siYMoafg1viIKheehPx3xDTpNLyiLaR3nm0boebvpQ912f
EArsYRi44AyIdkVeGG4ERIA90QGYD7wS7jh0pZsOdePSIe8BhSDDcZwxB4I0VSHY+NXd0GChTQx/
YKibXCpDy/KMTFOdofpaFNukKNlWzUNzkxRa6s6qEt0pvp/vr5/22gUD0HPB0+mw13zqoWkjNrdA
Y3qzDtC3zu6m6bnWSGERX7S+RZl5ZcdbDjYNpsgKSraX66NpFAVDDmUv64Oq3aeF6AqvrEUnKFUs
AwtRNOV7D3KGYQtzgCMu1Yc+ekBH00Axo0Y0VHrlnMBLDJeSIPOoQwsu19FGARIpdMI5hXhPDbQ4
zZY6StYkt/tqfLt+PiubpgNMR+BiKsBTE05taZ6ZgRZS3Mb8Nm5PWS6aZbsmABTfCKxh3WFpl009
u+5jkycpjbGapigNN2EUs2qaVt9eX8ba0YCsBp0oS8yLKsullASN+2rvQ8oLkHQm2shiKxV1aKyd
y7kMbiVaXi68j8tKgBZCiitxM3TJAwcgAvevWMiFeee/i+Eu6gQ1ntIOgjqUDNg423R8RALz783B
hRTuQSJNP2V+ASlStx3LQx1YirGfCzsqBIUY0b5x3osva5U0KBA0TNuZ2OyjfBkmRxPdzlVFA5RF
RV5FQ1pi+fuZovVTxZiaGxgIraBSXyNIdFFFkwW7tqZoKiwA01CtZygLXEppsrErUK4vPNL4r6Z/
54f6ZkiMXZCWApVe0QLAcpBNRZjAdIy8vpTUsjpiGE+A8ykr/VgrDfj4QiXbRUrA3L++PUAgQMSC
+kdeiovLq9oYQbdrZp4hodG3eiyzD9agiaIWJB/XAj4UexeCcBNDZACsulyTmuWlnpRy5i15xwdJ
eeo0MNh7YPW0Bulo2DOzh/ZOap3r61tLvKNdhMF4Y54y1shZuXD0F++CZR4p2t0UJq7SP5j5cBxA
YaKNwalQa2SwjromCSSvqAuAsYiMVJg/9IXLlwsOOtNHCQtKuUS4rcKsoPg5Yjyb/Hh9hatyQIuD
TlUk+mU+/iqlWhsrihMMKrSMjlbRHLr6lIvweGs6KWMLMf8HbS9fnqagATS77KLcS+WPajiZ4wsN
BdZiXQQwDqYCDiM0AlzuWDfDXyV6lnuj9JLrLyFwYUN6f323VkyFIZsIINFtsKCsODUMs9EIY634
XIaKMmKT/ZvjOBPAWfCiJGOtxVXu1eYJCO95RgNofRJWQ9ZOfalg4U4BhIIx6pd7VQa0zGNW5l5F
T8DsMt1BhOaLDNGaFOQQFBStgBsAGO1SSk6mvgbPae7R/oiBkpaS/OqD56h4vn4oq2KQ5kUOHlll
YMUuxUiTTOqq63IP6OFt5jZgOK3k1jYrgQXnW+eWcrah/hH0aSzOHopJT5JaKnpoWGdazGhdCNyk
SXQPp7Hpj0vcEw2Vlarf4xRcmXOgeUZjHmYQavbvxPz+18sGnOfTPQaOCY7Y5bLVmZZTG6Jylucv
Sv/T1x4k7S5S//4xuZDCPfZB2Q0FzVHITs3hYLpqApbSUtQwu2ZmTYSb6JgHZhW9udw7gs4yOdIV
VK+AuCgmHYMksZcVASNpelBBXxJhWCHLBYQQKwYDQg1jsXxARfGEEHFW0ioGk5AXkW0IerxYuqOt
4OFa0c2FPg5ZCqpiLiw/DQflWkxp7Sa0eCmT0w8gVC2KTYKGKx+9ztf1YVFzLoq5EMXdNrMGPL0y
IGoiJy3ujxEmC9Zkj5yXLeXvYZPvAupeF7mo2DWRy+rPLoTPctKMLbD/xvhYOXlx1HXNasA7SCfR
hGbR6jhtD+sZDK06RJWq6z9NVXEXa8e8e6m1uyr56ZulYDfXUoUmEsyodEIzwIzHPcC4FH49UQDi
5+Y+JrJVSyG4eCt3VpgzhaGlRNZQ2LKOgCGrjL8vEVwI5+4DYtSMyiXOUs4/BplalN1r3e/rh7fm
U10IUS5PT29DNTSMZYXIn8WO9ipRWwczG7GM0DKJNUkgO9xWqi6wo8vv8lpzvrOcoiJIDqYhx+Jo
Xzh92TmBVgn2b7FK10Rwijm1sx8QH3iJJrSHLQCIGljJmr2owC9aCaeUOtWAEwto4g2HzShwZ9Z/
e5mXiMGJSHFyrxo6KJvCN7FLyNHKnujxWHvLcPj//XmeoapotJ76S6U93U+PyjZ7zw6mnX4DguW2
dg+FZE+uuV+I4q8rnWBVJud4xFnXlIOCTKLU1s1NE/iN61NJSDC5ZDq+nv+f1XGXNzObtE4zrA44
cVBGL7NiC1vBAFvRtLM1s7Tgd1WKWhTSFJwGgMSipUGiIjN6QsFHOoYgVW4clP+RfRFsnUgU9xKj
TMPyuoOoASOImTnYQWg4tEbaWX5u2n3SPeSTKDMmkskpoUSmum4qyCxQy66HDUBtVh1vmqnb5eax
I++mtP8XCvJnQ/kcViCHEoyyglXSbdJu0ah7/ffX0q2AQcPRQCCyEMhy2xiWRePnPrpzdGab3kN5
TA6Sq/8qto31xkCr9UB2CqbZXpe65mqcC+X20cgHqet1CK2dwH0Q8XGuPcOYyovUpQK0IfqgLw25
HCFylhQTYEP5Jy1OhJCdlj0i+Enjv696IL76I4nbPF8PKQ1jYF30yimi0fpVwbYq2eb6bq1q3ZkU
brcQYPV4GvzlYcKw6KG0R/U4N8cgeZRzTNGqF5yFKKn11TAhl7n494jvEIuq3MpyOYgM0L+jMgjA
w4bS4X6oiUgNVpyKRQpys0T+xNlw5k+bUvC7pWmK8tioWam0iXu7YupW7qnVBG8TaNXyMTr2T74q
uFdfHVFIRhr9M5kKCDu3p/Cvtc7Igb3pKcasyaiYsNgJBYAbgRCeP0Vrygj+NJANinwa0nQJXRv2
6CsCMSs9sBeL4Yt/6RiRdJYB7EkrsiuC57grEVwmbgJYad3+kKtHiqyJOXrT9zjb9rkO/AMtd5NU
Ctq/VrUGGT3U5Al6rb70wUk10+oMC9ayG4biozo/Xr8KAgF84xvLzLqs0gI4DlA++flLLOr7XAm9
sJcLOcgC8VzK4pfGIzFYl9U69lIOwfPUqJuyucvJqc/v4gnT4PNDOhIrmEQ8act9unyhIXbBnSPt
jpeTN8OTai4eyAixqYsQrP4tS3dZlLktMRwhdnF1FzUkPAAZWa4fd+3GmOZJPy7CQt3SpTsE0wKf
9quBx3KW4gsa1RBSfnKXnUVCsa/K4RxCQhJq8KAxqQJ9kEUhSkGIxCwLPRODBBpgnouYDBCrhTCh
yU+T2v2rxSzIVQNEZ0hBXkqJa/RHd/6MGlLWLC3daKeUAoF7u9JkDYo8qJy6ZDcB/eBCnDhF2VMh
CZZyo2QWmh7MBmHjTdxtFflFbZgd+K0dTgn4ScDZLEp7rpqQc/HcTiYAHkd+hotlYHqart9k2jc5
imyDnKQUg/56RypBl9K9GLHqtnK100EWmYFDzNKElB5fn2/sBEXGHhksbSEoutxuTGY1/EzBDVS2
Vf0WRDXayd9jdJaLN/2rX3wpinvlxiBVpbjCquM63/ogIA9upijZFMNkZ5FTGJlFBzt/+3sbdr4+
zsKUvtb205SlS2JWVx6LXvR2Lz/A2xLgItDlAO8Hbzi3qqomBSEz0IGE4AR1t4oeguAxUHbadnyU
JMHtWLNcTJZh78GoCR4WbjnpTMpcmSAtCvpwQ0uwb/iTNEFwk+y1Tk9B1ooGfV1Pnev7KBDMY2v0
muUqKMZxY5Z6xy4YnJS+jepWTb6FQIFeF7bo/5c9/bNK3mQatVzGWgJhQ/TbyE7+JPj9NVfhbBd5
OHmcAkjaZIs/UhiWqjwGamBhOJxFc4EzuW5oZAD1llSfBiDU5fXSwV6jk7FPvQlZxKH9yIL2pgxP
zVshHWT2JrGtzHyXgIGwZwcw0l/fx9VDY4u3h9SxgqzRpfQFtZd1HSw2Qy9rsEcyhT40TmtXw/t1
QatW5EwQt8w+lpQyUYH4rMf3XrE1L87dBkNI0IL+vwlaVnz2BsXZNHZzixXFP8NNOGGOQoQmFEGY
tvbQAYyBtCkKmaBsW9TzTIhc6XHJSqxmzF7Qxh41pzz8uL6OVQ1E0XKB1OMB4mkajCIcSzOT4fFj
KlpmU1vk4qyeyJkAbg09wDLJKENAuaegAA/syCYC//OzPebLNT2TwT3VEtHTsWCQURw061GxkgOA
2oc70y1377WV2j5GZjVubf/OEd3atmE/s03lfig7SfAlqwd29iGcnpM5TmM24UOYuo/bGzJsSPXt
+oHxrKhQBrxeZzI4FQf1VR03BWTUnoz+5WN1TF7DN/bRYFSoC8LpTW+rtVU+SN+MXeV0AjoCfrjj
F/Gc4neJEWZ0hvjO1TfQe3u2sgNICbLSno+KJVm6XWyAmAus+Kl0a0zRjZzawWC3Dd3mr/OT/Cv7
RV26l/GX6zuzamQAwVloAABh4LkAuixhcScxGOtX5qiAPHp0p+31aPe/ieE2QItJIIOVFk5uesgw
PW/4qEEVk+9Y9Ruo2n9jAc7WxD2z81gbs78Ay9UxsFofI46QymWC8syq1mIYKDjsFRV8SpzWKr6Z
SkYHIXr4iLY9S5OemrrfXN+2lUQ79PZMCqe3NEPbdiwDra7jbKLO6fwdU7xB/dnrLyi9Vq1hgxYv
AWw1FBWFVo2cSQw0LAJgDaqBSzvKCj+PJB9HFtFu3AYzU6zJqKlDs7rKrcpgIgDwSvMtFosSPKLh
z/eWs3qKEbRDlBuIzZXZ6TD2vMcgLHCnquw0lBh4WhV2DWdfvU8CFG8SoCgUgeas3oazL+BsIgVJ
WiB1+AJiD+qPOsF9zLfpAeANPRY5g+v7+2e1nAKZWjggkvBhkmZwlITvY/JN8sEBEj9d16E1FxdE
HxgQhW5eREz8bdBVYPvaOPPU5xDTinSn0X/k0XSnBrdy27pyJW2uC1xpyMdMRryKgI4D14POtkvN
GWUVPElpCACKWSuHZmCZ1bI2dqO+H0AnlmTgh9LmDUL8aN9NReiieU/amW3T3Q5JyWxaYNLP0PrS
98L0X3M961AuR8ZarSbwNKCv1MpB7OD2WYf+orwzDklYK8AojebJoJF5BIw12F9f09phLdTdKDGD
//8LU2QaFFIDCGnqSUazQTbWKtvIbkni1sbfM5lg9xQV+QbEJIhy5cvd6zFIMtHA9uqpeJzk2g3y
ypKI4IxWczcLMnLp8mFghOS0YmkK9JsQhmV8617QW19sUaAc4WGCU7YRmMrVzfsji+eVKtpYAQ0z
bhUS83l1UIuDSvdEFaX21iJUQGThkyGeQ9M6tySizJoeLLj6OZB9ex6mwCmN/qeSz5FtFsPr/yPt
Snsjx3XtLzLgffkq2a69kkoqneWLkZ50vO+7f/07zp07XaX4lTB9ZwboARooWhJJUeThYRS3iStV
CVXVFISU3ejc1pHFFO3FB3xbZ9E16AsByrywkcZB/8tZptZz99PviNDb3Z9kdEBtZGLoKOrM3+a+
yWap5r6I9aaYLZnT0dUs3ooWtxQYavCxoK0WRb9rXQxVvajLXoCPqmwwuk27JnUT9RAoJ/M5xlCF
19s7uBT2zpDt/4pjbrtoSELgueESUaT/qJInyetWvlw4ehrZTcMJymZ1YONfdLmhpweMLPo3koOh
aYrKMnBaikCnzBX+SurhGJkbzYzugFJ9HnKNY3SLy0ObLOptwDYhGr3ezdEzyq4OunQfp43tlzu9
RXsZWkBQ/Qtizk22FJ6oAByh1Qj0HOJXEuviFVS1sTxKMTDweVm5pVA4Ym5tcwxK+YMTuxDDKAiG
NqpmGrWzGHQI5cGqA88JkEW27E3bcDIbjrxFG5sRS3PTIJi42QmOYuCB69NAl5Cc/xiadQQCyyqr
1qoPvDomSmT5CsWroHxpapUjeik2uJTMxAZyEqCEqufpvvPtWkswh83W/GHV1MIWaket/nR7a5dO
EBxmMqrDCIjkr+TExQlKiRDJpYrWCak+ZXpIs/AQ5jwK5CWVvBTChFz6IGJWhQc1SYx1kEskinK7
B+V8vGpTHqZvcUG4PlX06qHTgO1WkfQqV9tAA+JXT1XaSWNGJwH0l4Ym8pa1KErXv7ghsAKW/s2Y
asloux5qqXQYZiBNo52L5kYGYJ9j07OCs14EbQxzByJeAijUXtt0roz6NBYeUL5mQYR2sNvghwgK
srhw/r06QOmxFugCvJZyLQjzA0C/r6BpYoy3OQh1xU34J0u5kMDoQtNmjTkqAEoH9SGPna6iqbfJ
eNn7JTO6XMd8dBdqHcUihqlJWEeoucIU2333IKqkfDK9zDHb7nx71xaP52JN899fSAvACN8aM6Ad
T8HBmUIFjZKtQYfCCFzVwIPqtriFxUEPJBnvabTRAER/LU6Pei2LVNwpdTCQcdr2+k+QXMrNNiuP
acxxEAtrQ9If+E1g95C6ZkmYrLzNi76dHVK5Hus9+sED3aMdb4rGgi2hkoPbH/jKL290vaYY7Q9+
BlTZXkQ3tGbSst1qAs9gF/zQlRBm41BcGDRl7gaIM6et6NgdQLWdlaBc4XjxJUGos2EI40zfB06S
69UoozaNVgx7ReUw8FVHGN50ISGt/ga0MUcblg4IIFsAvlHcA2CaUXVZHlMhwuyWOe71YifKtyB4
nDpO3MuTwmydUWixVE+QkkpbDWOrRSKXp4gXbC6AX+Y6CZo6MSQMm8dWSlqhBFdKFWf7VEZRVzmb
JjJWrYpb38j3Vq3ulfpTAOBMRC3bV83PWFRXGK+FkkYg7ZSMVwRYyoyASwZ4C5ALzaQL8vVBNtnY
ZCoaGFGPcoIhIKYJGKlQHaTcx9C0ezWhimW33YtvYZJ2Iv26behfdDKM34d44HKBA0Y/tsY4S1Vo
xsGvAejO4nBVeNu+35TCrgoElPy6E24d169H5GdqWg2tSLXsqRdLTA84DDpIFXaa8Msz3DZe9e0x
A6a3l7ad8itDUkOQd6G8SpuNyeP5WaDIAZ3DDDZAZ6QITDGzZVUqCm0w1YDuG3YSonai++sEY+bQ
4BNQjE3SSOGPjiBN1BA6gq/qRJKHx7g/SAMmo03GCs/Vu77mvXjnvfq2l5iAC84AVQNV1OxVL5y0
OOgd3rwAaQty7jsDguRVoZYNp2y8YPmmiHw9WtmVudFj/vsLKf6gVoFVhACkJVsRxMbKO95LlnHP
K4Ev9JejoQCJs/kdM/NvM4JayatVrQLbgvUY9Nsu+MvIXjMQ4+RKRBPRrvppN9T+nfUeVb+a9FcQ
do+tXBHcfYYYr9GaznkKLDiIuRCClmSAh9DWxXxPD1UwACWf+fhj2iTtZzvJqykyHvqC58aXRIHh
Ef2wKJlhwhnjXTsvnLxynmWQhrFtBhsZozwxHpxaGQ81sSwJDxs07OBIv5FWqVNoqgVg/y+NterL
Y6G/jDzg01LVAIydv4UwwR1KuELWtyVg/rJpJ55FheSnYGZU87WjMXzUq0hDNmHsXFNpHgOvtgNv
3Sid6yMfjOMEEkzYN/8eSIdJ63NXK0pbc9sKc5yRYOpVMQEQOFUvkueG/VYvXgde+9qCTV5JYWwy
EwutQY8gWgJWxZqjkPMXMvZuoh0cMew8bxo0AdeWqEldPTUeILZNvUUjaLrVrF1l7j5vu+iFuAVu
Dt3feCSiO5fNX4+gV0JtHwR0qAOaU0GA5SLewx/IwHVoobZkAmnNBOV6BaQ/5tUgRy6ftWmf+ugC
5rUTLGn63F36XxnMTTOKSeqVFWQguQvApEqj2IWtg/3Ssm+vZunM58lSIOvD5YDxHdfnAkfRFXoA
MGiYH9UQ/OM+j31nIT7GPNjfEhit8izg99MUEsZpLQ4AVFkuWKDQNoDGCE3jLGdx49CWDboWNLWi
j+Z6OcpQYeM6wITCBy10RhXJVMzcvr1lS6oMlgH8/pztBsHvtQygeip59CBDejHMn+WD0T6VPjo+
OVHr4r5diGFSm0aGp6fRzki7NwFoT6J7YIMXz6LxUPOihIW0GGIEDD6acTfAfDLqlsuZb04ZcNtZ
Ut8Zav1o+eIx0VF/MSP9LAniCr37aGBJB469LhzXlWAmWhbADJKEBTyO7A92rcrI79cEHLREFSuO
A1pa4zzrdp5BACg3myn21cnwhQ78phNixknaWP1HcYehEtKTItY00WX3tpYshQSoGvwjkH11IJfS
xkmDkMDLS+leMxrfjZQsPvpDkzpp1UZulcgNaWMJ3RMeZkApQJ1Qa6hGGoIIjPRd2LkjEvbntE9C
HQ2KWpa7MkgiXQwdGzgF+aUk29XnspYD8lXF9EHAaqbKPrCegjK8jzyw7nq70CI1ajdR6tvtMBJT
+/ePWmt2PVBogLK+jYeI0ZkYywF2SsNLsJFG0kk/TRHlVV3g+G55ds7MNTRPD0JIZIKNFd2/17br
ZVlpFDKCFaUGxXDpmFFDBs20QZa6Vuqdku58zKJDTZDWZraKAiIZblb+lYXrxrNssVhZmIE4IH0M
kvKxIZFVvCgtz/KX3jkXX/mNnbMZaz/x8hb9KKnT1a/ImJFxvOuU1hVAkgsg+HOASZJZtam7o9LG
97c1d8HxANOOyYOAH4HDmwWOyVMhlEGMMCuZmcNOupdRoaBSNxLfw5xkQ/of5TGalxR9LEw9zqQJ
9+gxIkqvbnxrUzQYgIrin/BH4oDGA0M6avhfj96LN0EoBOYQG9hcUJQSwXwSlJroRk8EDP0Q5HPr
15w76Qtf/k3pvohP5vZ83OvXSlfAmWXaiOEyWo+qbxejJTEKSaA020rQMSUUMzUx1DN7qqJqnfSi
G3oGNcvpKR29jSc9pNO+UBSQIkd3Te7mlusr5o/bR77khzHndr6mUaTAbK3rLzT10jeqEG00ctcB
nyGgsV82GreQR0eflJHTbrfkirH18/Yj1AYG5VpaUBitnGNcwj7Oc0fFfPgMOBwdPWWKf19iAG5d
y7+mTF/fXuNCbDifOQDKSJzNtYRrqU2TgY0JCGEQJ50FIyPTsDaml9syFvcRbbtzfxew8WzCJBdL
9OOXiD+N6L1p9LmjYaYqDXkTGpbk4CEASrgZJwKw4PVavNSv/kMiK0fbwhoJhpfTrHV1n5fOmn+I
Vd1LQYy/FORayXwdgWgdtG5a+ufBPGGCSac2q6HyHKX2V7d3cCG4AqcVwFPoVZ8B+IxuANySd80X
+td7Gnz1kKkHsaOFaWxTmUd3tygLLKyoiINoCeRl17uYi33nNxLaMcxQBcd73zo56EoL69jE4RqT
u3h8xYt3LJIQ/whkVLDymmRMdeCpw/RjEtwkUJ8k8ScmNth5Swf/NEWq7cHMwUb8B7uqowQ501Fg
iAnzZskSq6uHFi1SamYnRFXoGNgp7ymxBJ218PpCMgc9d+ArZc4OVMxaHamAelaG5a87YYbF1+Vk
G1OrorxkCqtM95JdFpf+TtfLwYnM7hRIvvUYlrJ2kMCNwHG9SzaP2blzOhaQKjSOXJ9wbXSBVSY9
sPI1eiysT7M6DT4vslw8VpTr5mQW/kDD27WUsjH0rlUkIIjU/thjIGE+GLbWpVvJ1/Fns5JDy64F
dau1p7iZ3Ntnu7ztYNOZ+y/gTdmm0mxSMmPoDTwU/AST3zy5s8sxTByxCPB47MuOwvU1VI0zz47a
wUTP05DRRsfDtWsLYS9OGC18+5sW9x0YNuSYdOTA2VelmA55EmozjqxNSBwZZBrf4pbHcr1kvzhZ
UwLh4Dzsj7Ff08rqNu9n0tG6tCeAPxwxKizihW20Ktv0WKen28taEogkF/RopnHFTX590JYOsuKu
Qz9eHemHtH+VRLQ+H9Sp2uphvLkta/541vNeymKUarJ0b5jmRqs6mAfDyp7g+KNqcC7FRd3FXEhg
GfH+x6t5vmkuoqFcNZPet2CzkVUWLghrIicITM8FJxwmuY79sNbEdnSUQcocPZksiWSZV+1HM9VX
txe8dNXMLVGYH4CqE87z+kuUvBr1Dn3Ye3UqwMPbAXDogxjb7fx4oIkSNBhhYJ37sOk4TmLpMkUY
CAIs9MIaeIVcC878MlAjDzvdKZ8VEvaWeqjbyDb/APOM/JcFMchN6N8mQRRyXA+qhwUCMoQgx1Tj
NeoEpd2MPu9Bv7gkZNp0QA1FsEQy/n7scAnUBW42TQG8t2oOsYLRv/Ennv8c77Nk6UiWAoo0j6eC
17/ePLVQvb6eGxbS6gFN+iTElC85Hf/An2BwkwLmX2gGcs3XUtBSDqLYDjXWHFH6Ac+Fp0YJjPVk
+R65rYVLO4cYEbls+QuSx5i4nAeWr5kosEazOy+JkR+H5C8t4Dy3F7ftQgxj3eOUdWFiguIRFVw5
/PR7jVi8qvviUuYqAIo/GDTAdh4B6B83X/hFqzoFXmGDds/AXLkgfb+9ZYtr+S2HfS+iWJdVZobr
L6yreZB1gOEfRczxDkvuEE92lHFniKTGstTBMRUxLhK4Q0kBVVJqe1C22+tY3q/fIua/v3CF/Shk
QpMBhFl4q8wzbVW+RyOh+AcgcjwMfothdNlE/FfJFVaSAGkhPbXWpvJ+3V4Jb7MYVzpUVZv76Cjb
S4FJhLKkvmhwnObyof9eBWP3HpApglrO1NiSAS7HKrBNNJuBN/5PHIyF4AZXro6WR3bGB9Dnlm94
ENSqsavI70qM/hjz8/aGLR09yoPgNwOjI9Ie84ZeHH2uB5kf94BEwRwt463WBIJ2H3uIGo4az9vC
3uoz6xgevxaQ0qy7DPVi9CYLBIE6IsPkFHbv6K/PMWkkEJ6rwXek4V+HLMCBg/UewDn89w2PUMZA
eRg9jDMe0OIx3k9mTUQfWH453vTV67/dRjSuoefmi7ISySNG7+KhBOFIBrxAnWHQ5eeY74v+zQdX
1m0x3yMFUDojVTHzC0s4LcZ5Cok8TXKFBJW8Ch0ot1M4Ek04NvT9pCAE4TzaIDDDRmWZRcTcSC2r
AmKkB7+HLtqmmLpVV+CCG0F7pFPcIJiyPK5vL20hHpvpqsHkCFpWA9ljxq40pR/7NEAqHtS1UbjS
lE+l9yICcBsVQIETqzEZwpzG07gXvX9t05CNxCOsGluLru1rKwgTEVmgBJUaXK6bQgFNdD+gdZRn
A9+N7VoM42fVPGxUs5gfo2VNotRtkPPXpQfddG/v5exIr23tWg7jaHWtlLIJTdh7s0+duAT8tj/0
SkOH8dyLvDGh3/3hLGyedgiFQezARFxSOUWR0AeIuLK7JLmT6gYsCBwGOvalZ87kc9rMfqCgaxnT
m5jgRKtbM7cirz/vRFr6pD0GLubpuj7FSLHTsPq8vX9fYzEuNvCbOMbOGnESM72EuJ7maLwhBwwt
TitaOWjX+CHuHfn1WCE9WxG6N6jzFLqfPUnd2N7y0hdsLeXblzC7m+c5EMCj0J8PpmG/mb/ik+UO
Hnkwih19+mzexz0N0Lp4e/1cqcytYCVt06UFpNr+g5uSeq2hi092AoDgPwmAHXJHslVwMDjHzBYp
vq2WscMu0apSNLHv4xPC9kbY6Biagzk2dOiILr7k90NJw9fmR/NZjj7FzILQtc6T+hwddQywplX0
8/ZGMK7w2/cwBhtERhDXNfYhRaKarETXXBe0oJyQ+Ou5fkvdGHutUbWpuwpiOjueaLYRt0ZL/OOP
iLx3DnlsiXbXowbxINNhM6F70ngLV+lBfjmK7urVeq9ItfIIpd2n6Pb28VV0FXri1ZfZHpq/9wIj
XOYSCbL5jCZiFE8cZ6I/nGMC/0iBe3PAybPx6b8lJfsmidG+0OvTvBghaXLt4RwhbxffNzR2OdvO
3jjf5DDaZqiDGaIeMZzbirx1mwK9qXVItrG95k1k4G4eo0jKWLeFlmBJ+iE+tsf2MB2tVVGTZMWz
XRb39m1VjDJVup5aUYVVFbaAeoshYuhORwZ5Ixkk+3wcgjVarIptmlJUgUqTlPomCmmFIdJAJ3Au
IrYA9PfHoPqggY16BiZcX6xWhmyAbECzi/3BnCjK+Q9SQOLDvTGS3P0013Ry6k20qw79mnOn/z93
xm/ZTEymTy0e1SU2Yqhs831od9V9pdKyoo2jn/OT5jZARSNleNtlLIvFHCCEEahTIPl6veQh1pUO
hNT9OY4xsfRkNI/RR+orKwWc9h1mkIC69S8FQCqt2PCaKJjw8D+7fSGaWbFZZGGljvO1ZR2FlpoR
GUbb0nZjgSldnHUuy9JnqnFkjxDZXy9T80F+NnQ42cZttxMmRZJyk9oftzeTJ4S59lXLazCWEAuS
t97K2iXkVfqRchaybJtoDfzvSpjLPm7zXJ9m7yv3Z9xtA2CDd+q4atLtOO6N/Mn0OdfrbOzf3P2F
QMaTTlYVKHmLVZVO8aFsJcpjm+cuSb0+nGay5AqzO/uzRuzyAbEmfOjgDKuYY98sO9DfGvd77xgX
6hVKjTImBJkrDe36Drpc2oy+ymQboX37uSemY9LbOsE2Tv8tE0AQjE9Cf43JnFeKXhsk9CGzp0ZL
vU/0igevsXOfvGfFLrUT5/G2wNlgvx/Xb3nMcY2BGHtdAHmN9oFy+VPxhkmy3ZPVlBxB/4/r+C2J
ObYAzatx1gXD+eWnj0I0vVft12Tdr+s1byoTb03MuVlZGAVmZCHA057DHEhBj9YcBPL/o4S/V8Pe
eaKaq80cMIif8VPQkIyIdrvzbYHjJJbvcSRJ/qsQjMdNo0puphHbFn6+wMm6Gwz2GW2Z7P7IUwA6
g9GHs+KxLAijKIImwMvnqxVopvWdQZ/Tc0TWt/Vt+dK8EMOsp1N8tYlMiGk1MAxTLXEFkq/083P8
0TjpSy0QfQ+6IdKthO0nWirLHW/y4mLce/EFzEXSTZXsVxq+IMLzhw6kBjOHSd593obO/vubaV3I
Yd78UeQXjVkW84YGNHK9e+QeN6/JqV/zoDacFbHXlWTGkeLVkJQ7/jGgD9463oBcnOObeFKY+2rK
kyhqK0hRHoOzTiO7tEV3+vy8rSDLHvD3trEeEG2hUTHFEOP9Uu5yAlDxL8sxbc8VTolTHLY8+uZl
x3QhkHGBeVrUvp5CYOca5C4/NGt/pWyPI7E2O2lze3W8PWScoBiLvdT6kGWtwVoD5dOcvfrCG5rE
k8I4QC0EBZYxm7J8EFpiEZ+Ij8bBJDlHxeffYTUcbWsY/gJ2gzlDcn0T91JTK+oYj+dG7BTwbnqV
3YVhvuqK3uKEFYuvdlT80Z6Dejg4w+Y1X+RyM23qEhGjN84G8XfdfXEHsvfIVomxkpzcIx7R3YDs
TAx8fvujB86FbLbbG0MVVVVNINtN7oI7L7jvnPZZtGzT8XLntoIsqv+lLMbKNH0Ma6uArDbfqdNb
4pEktMd2kzimZ8fivQ5Ua7ypbRnWp67+R+FM9NF4qEyDNRuO5NM77GwdtOk+nuRzfAVkkGOdOPKW
gsXLxTKmN4pR0qkp5FU2suQvoSNQcaOdsl3iIR/16tPP3KM8MrbFuG5uNUG/Cfg68Ya6VqXSnKEE
yXwFPRzcEDMw6YNOwo7K9uPjJ2+Ez2KkcCmNiRRCjJRH2hDSMBvpWMS0XvlIaGynkReSzJv1zRov
lsXcrFXuR7GuZ8PZVia7cmQik/X603P0I+8ZziJZv6LUyzUxhl+IYAcNa6zpJdsbJD6q70pqm6Rz
eArCWxNj9bEeBvAyELRzA9o9G7tw07ytbY8Cw05vK+OS07xYE0uyi5nzmFcxQpT/wy9JvRdsm7tv
PBmMcY91kIRJDxk/evqyi49viu0GdvikOWlB6COSYT9uL+ord3xDKVTGoiff1JO2gzvZ3dU0dn7+
LMnm4L4pgXNW7Wh02j3o6B59e02HA11nSK1tPnhzu3kGpzJm7gEErnjSfIqHwo196m+AN6frte9+
rDseaeBixHx5kMwdW5WVUrUTljzSF4Mkd7qtk5nXz7B50DjecTKORPOSRixLSIqJHR5V29+Y5EPh
3Hxsf+p/jM3QwYE4V61UlrnF7IskKSsJdq2+N3eJ7LSv3U+0ou/xAH1QiO6s7cf67pH2OySfQEnX
E+wrL524eNVffATjXJqhknLwvkNz7UO1D+4l123fS9JtHp6RbPN5CL/FoEy/kMd4mDjvqtqIIK+w
f7wA+UbLv46Unnjrmn/mm3mgvRGFaAvcb+zepuNYK0WqYW8RWDj9JiCUV1Jf1v4LGczWFXEUjjm6
4s92+p4aTre2HN3eS0/bluwOOXIyHCT8YsYdMNt/FsXsndVY1SCGECi+vRlE3sa+65OHh4eJoKq6
TVd3m3Ngl6BU2paPn+tT/vO0Dhz6RJ3hs3N8+rSmjyf4Pp4iz+u8tdeML09iE8CCUsWlAUbe3bi5
7emW76Tfq/66hy8CxCTINSMt8PNowPVX6uN2uz6dTpyId9HiL4QwDjztDAnjDiHETkuq2uCwo9DK
2yuZ/RO7T4YImn4QQYOyhY10xUpC74k+QfWDByWW7CKWOVfdUtiFidlAgKPTDbE7E5L4eVyo0ZCO
56yPXMz2olqJQSI6wNG8G4+lJv1yXgYGus8UGhgQy9bbwfDW1jqKfOfDT0VfhcRoSPrrAcAI13LU
+9WKOo/i82f1Fv9Fq1XkfGKoIiayOx+cc/tqCf+2qRffwRxc2wRdW3aoEb/Yh5yU5C7eosCmEnyK
IFKyohV5xGgn/PuZHHoydM6Oc6zS913X0byKUXvojUfsyd6CPWaEd6rX9GfMkAKqd9vtwZ4XkWIX
7hvHQngNRPEafVicw/6ustdimevQ06tu6jWI1YiHAzA3e7QaObyr8GuG2fUGQwwsA04bSXqN7ZGQ
wCWgeO3Yn/UVxnF6Wz9zLJI9TjbKARaxfkaY0GWrtNhnlq2Dy/Pd/yvzSVUTtTx0PyLe4KQFd3D9
PYy3EZqpwXiICE+Z2NI6OzdKayO1Wv9ZiIUKynzJGHJSSWV5tsbOBFWtYoRE7Fs5JJ6ao5GkV9OM
5wLZgUswh/mrdMDpYdrzKDjY/oWTSo1I9sBsgFw8yYlggam3QsfsUb6r7eNnRp+6w2N0yJ9vO5Tv
l9y1UCb8EhVwWHiGhBrAqnyqXe/uEaHQ+raMJS37GpuNkTqz0TMVE0s2ewEtMrOWjU7sBLa2wpg7
wlOzheBO/8947r/lMHacpE1YlwXktLRxwx+TWz1Lx3RTkIbyEkPq95jnWhZzWFI8GpGVQ1a/zfZn
jIW+K4GYMGxwiCqbF7iP7c4nGviVW8yebWx9K6f26OQPm5Uf2NH75KjuRJ1wbzmRZxunfj8SgK9t
TMY92Nwcxfdb4/pjmUNuh1hNRug3NCvZlM7hbNqGI290si1WHuW40yWNujxtxqdU4qQlwA3Pp/0C
Cz+8Z5S7oHl3WYdyKYMJrr2onSxBxe7P5wyyUZTkm7VBhYOwLei/z21e7x5zI5bGWAZ9/7V7Oblr
dp7rgBqOE0QvXQCXK2ICQa/Uc0AVIaQ8SCsgC3gohmUbBIAIrUDA0bFAr8Tvmx48RTOg487/5bx/
1rsff2LlvyUw29TWgzDGAyQYsPLILtYmSW3f5rrJWVm/n/1vOcxOja1uVMIMldHcu5eEvuTENV+7
H6nLDc5nf3FLEhMr+16gVUPytaK7cBXZKc0InsH9mvsIXjbQ32tiLqRaFCPFwijzc+1E55IgGO+J
+qgTQG6ilW+XOx7bxELmaVbqfySyacuxTAstsrCLP+pTSX9N9Jje+TYnvFi8aC+lMB45CtS4s3RU
wjQyuT8DW3z19hIFbMywY85Fxl0R45FDPQtEbz6tlLSOi4rsx1Gw2/Wf7dw8DAnh2szbyDhTXRT8
WpO/YCZv/gn3c0GAuEb6lfBQYQuvQxzShSjGlfbZYJSx9CUK2Qo3p8Ez+rlc4ehvaLZKa1pyburl
K/RCIuNYax387UWGimK0Geyf8WHYToDZ+e6JF/wv+qMLQYy3MLw6q9UY2d3SeQFDCIltMHltbnuk
2RN8s98LGaynELoqjKx4QL38JYE1JVvOdvEWwTgILQeo3yuQVd0lm2ndkXiDyhCPmO+rs/fWMhjn
ICmT1gottip7qdyRvgWPh5oCMIdoA6iarUilDWYu2jkpgJGTP9RXg+pEdU3XedVb/E9tj/fxZqtt
eh6eY17fjS9jn9WtpAd5WUJbDup2wsN6HvTBG2r59aS9JYTxIdbQtE2qQsiPLiOHN48miFk0zE04
mPeeag9UJIFz3D4QywlX4tnOfiUrrtFzTvrL0V3E5pUReklsfTkyi4iHA+pm6NBbv6ab4xPNwdGp
P/Ai8wWR88QBtNXOzHPfeR+TocY4hbY/v0wuEtzNurbzR07UseRh5poZ/sGI65kBCyd8sS4DpEah
N8NYMNfJRTrB7Xa4C6iwSpyAfHr047ZFslRb8xsH3G8QBqA9Zsl96/WOM1UYM+jyrtZpiifnwc2B
qkRA6oPwwpVoamcr8yFtiPhwW/QX7yyjR1eimaUKchZqmQpnWn6iSRnprmEPLpj5C16CQ2G/AWBL
hGNJ8D+BbdDele/Vx4G+x4/DUd1Rmu+31mbWPN9NVsY9J3paqGFe7wxzrchaV4HUHDsDnDeV8HQA
R+BRc/qItO6jeXSO3lHb8ErOC4iLWSpIWNA2iIbIr4rjxflnWo0pDyE8mAKJmFqCeo2bYAIp4GAG
RQF1+4h5k1vBBmcgXmw8bVgIe66kM7eNluKhXXnIkYsreXWQHWmNKN4ZtgUx3rJV/pzz1H0+Y1YH
dLTHYWAyUHrA7l+re+wVXeupWK5GKozcaVd4NxBtK2znO473bpDnO+ybNNCpzNzcuMg1xnFXSTt0
sYHSBp5cxs51FVfeGiS6q3YhjY7CqnCc9QlwcuLQ15Fgvgi5rfKL1j3zufz9AexyEVTmQTPXVhq8
PSVEDukK02wPeU+OoKoF6wpB/e8PYj507AEujWQWZimyHdPDpKdBoZhIg8pbdBG7LhJ7x3tUNf2/
bi9vofihX0liLLpGS00UKh5KLOsBWJAEV+DklpjUpPgkpP45A3x6oveh4whvEfVt2ScpiejaOEv3
3Nr8rDrsYV8um7FfbRTHTO2q8Wx5w7DNwHD1psalSoqyC3ZVZITUM1M0b4hptVKLQl17PSDvnB3h
fQQTMKKDPez8EnuvPEbWJkHLf0cw6qtzW81ONNd7NTCFjrQJLYAmtQAvd0GEJMKpdZvbX7Lo6C+3
gzHtVlaMpG0NVE5KW9irA82VlZGv1ZjqtjhsD1FAx/Fo+Juw2SVUXol0/GkoNucrFiLAKw1hosyq
kUFBIFkIUKCJtm6jqWDvYdJWR/UdIogTr7yydGdfrpqJOLO0UiMT1AwwuBwR0fNrtxoJb1ELUdfV
opioM0O+Fq8CLEqRCZh0ZKkAcZgTbmqDYkhmmsZEne4l67m1PqLO1cOHsDmLol02p1RrOdMVFnLn
1zbI+LgYrehaks3WPuXkkJKppW/hMdocsk20qT58x3AKww43xqq1M/KKQca2Y6bU5uU3FtD/+BDM
OAEpB8hftW8dgl4jelroj+cfw8ubeXhD7dx6T1ZHmyAaniPi0OYlAZcytlcyGZsvvMjoxAgyxZMG
xyI9HsK16mAOzn1gN+sex4NuKY/y0gVLIfGVXMbMhX78W60NEK8a9Vqw1sajkb2BI1UFNX3lAjnZ
ASTppjEtk52ZuYpJKvlJkbZCRJT0GQ1EQe1aPRGnnVHUpGwOTbwpKuo/3rbARQOcaUrQwmbNNLnX
F24t6qislOF4VlyVCtTaHnlZGp4Exhqmou6EoQ/Gc7qObIsmR2p93F7D0jWO4tQ/a2BUXAIZhiVW
8xqI8pMOK54aLTqNf34fqKPrPfIiMZebESuwJ2xScdeQV+r9vL2Gr0COuZ5ACzGXDkH7Ac5Hxh8n
JWozeAiM53orr1RHg6QHUBfTXzrgcd2JG3osHMuVPMbzTmqjqbIAedbjnI1HdrwGKlTf+KvetVag
mHZFwCHOt1e54BlBw4XJTYB44KnBNt3EEnjfqxGFvFY+ZQKajKyjWkmkbdaZj/x6wRl4tHBwV+IY
1StrP7eaCOIUmKFgGkTNTq1p0kjKiZU+e1ZLi/DH7SUupdSuhDLa6EulHgDyMQL8kP9oV+0hxdPw
r3qvPIXAHN4WNvsRVmku9vPL5168DkahSa0kRoE28KtznAd2NQbr/00E87pX21HGTEiISFvMPql+
RsnmDwRgLiRa96D70I1r67KMvPbbWSfMGIGokWN8jX1bwmw633bpQgJzC5hCaIShN45nH2D1wO45
psv7+fmQLg4hUcxWGRQsIAQrrBzbFi7a0OAZ7JK9SheLYPxDLbSFb8znoCXgwWkzIntoB8osaoEK
peZEDQttxmBSupDGeIdESoxwSqXxvNsdvkruyHmfk7/OOSUb8te+c/bxnryipZNmzvaxOmQ0O3wg
Z0z+t5NjbidPkIc8CvEZ4tSRWvmrx+DppuS9Axet6GKxjJuoEw0t1Yk4noGWRkXQ791BlzlK8jUu
7pYSMm4hskKM2MMbBDC6g9s/hBip6BPrOJDo8eFBqfEe2mdkSx7DjKR3j5/mw+fOOn/sxtXtHV3K
wl+c7DceU0No4m5Ioa3iKbgfNulDdyet0w8fSXIeZ+rivmLUwYx9A6Pk15ZcGIYapq0oyzg9r8qI
qXwELTfQWrxQLkT8H2lf1twqknX7ixTBKOA1GSU0WJZsy34hjo9tBIhJTIJff1fq6y7jPBzljeqq
qIjuF23vZM/D2oxqq7EezdMeJBBSoSm/3g6LQ+Ycrj5qf65rrzqrwCRtjRR+byy+Pji2flLzR9QZ
zT8BnkSNNXxT43JUy5css9OK870mGcTroQCIiR+cU/xpXK59rF6jNhoOuGLyW4ojqzGuZnitPppS
qG0xwT2IAKff7wvJJF+4dT1HbWJOAbh+ElVKDHoNUTIcLuU6SDaX+kEEuO7/RoNhrMlrMcqr83CI
9fe8aYkhLWch734zjxFG6RTjHJwFI4bpurSmLC/aQrRLhP/3WZmM3XDOAmAuwPoDspf0870GrRga
cciHWxfN190ZEcnMDJyMzNzcAsohh+BU4Yqeur3hwyGTYnFTUZjoNf1aDIh41y3KODhXurocpOf3
bb5zSGmttAt5vTymDxfSL/aZ6e3uczxV2fnxBzD+QVGvdZmeq+HgH68RCRHJPfT2+r1wnNR8jMzS
shurKM3sl72UrAs6VNEWTVleTefWFP/DqI7egRHUShnCuQw4y8Pz87pYvVXkvc/NkLgz08VSX/iw
kbCKllgnjNXGSAs46j+pmyPqjAjrw2yGmzKX4dAWOyXcd7iTJBRPgVrYUougNhBtzqvTV73HLiPO
V8EIeqEGuz5GN3r7bWs479X6ShafkenaMWrQFzPf73cza8fzxPKkKn0zyyKKqU3SpJJBaftH3X2L
P96UpwHx1IK4dmt31uvy137ZeV9LgZivrW0/xYTXDJn0JzeAaBxtBOAjY25rpQtPaZ/hvaXPfPZ4
UQ7335f3+/QJRv4qjDplVrRQ4zh9S/SnOQ9scOr3JQF40/QIDCDTmFD6EkuVeK3nw0Gb50f5dDka
+fVfWG5gWFFkOQzzAbXxJwtd0g5DeRKGQ1BGxOgXjfqc99b9Z5qqquD9v4lQPkfvNChGFcfqAK1T
nbkpnLGIedkfXlLJCh9qu3MwjdmkRDtwyFIryko/BcRGW18xgMPEKLugxamUN/D1XXydxWZnYP7b
DEOjzoGoqpQBGdIqCsxUhjH2571hrKNY1M6kvmJykzRRcXbKc44jz/f/Lmni7wJQJa5l06NcWPFm
/q5o3l0yjFCIsP4zyTxhhMsp1+n6MKCTMHtCyzUmS2MJKJSl5zXes3ef/FS+iSFgHLsDli7+Bwtf
JutRmobxIB6s41oxoyVOKdjLrx3H1k0NHozJsCeFSj256OoALks7JZjpSd9wEvmVP2lDbRjzlX/Q
YZQkUM+nPu1AZ+Yhnltv36+AFDIH14ZxI/udx/MhU84boyIY46AODZcOGJWRw7Ds21IVDxgbzclp
u3BhTFeCYy85uvmnu9AgHdiBxFw4bqUJjNrouGdRRg0WLi2nIv3ryhx44c5EcP+TBGPBAr3Prt3l
jOB+OfjEXi03+54j7hOC8JMG4/rDMhpmgFPH3ig6w6W5IKvesjlPNSHUP4kwOiVFCC9OQOY++DOi
vG4wQmBaGHHheTXugzEufCZgSBFRKIrSaxl7KtkjbzOf99EZlx30dV40F/rRq11/3M8fOcaY8/s3
Bke22MDNtmHI8fsVUsmMmLW759gXKv8/FfLHp7jJw4hCJLeYCGhBQSV0Ez4yT57nffC+BI8PamRH
VMJiSMtWxYdIfhm/gFrG2/2YaLX+ZIOyOSJwinGmY8BUMPJv1ctdPNUSUtWTHQ/dZ2KY/iclRs/V
OEc9WgGlYbs+Nubx+HYyvW1uvm/XToFlniu2LbeI0jgxOU9n2AqyUISXSqXKLx7fHlpCVrYdkyeO
Zv5pnilz2IIA4Cs9qscoTBbP6yi45FgJwTAGDDMSDDK83he5CbC1n0QYpRmMUppVYnazlE+PWwBt
Xb3Hx3Dd1NbjapcMllGQEKOrqOpyKHPYU5hS/6mle/ASKJ9WzSNmXlZVSU5O5NaejicVH1fkxc4X
WM99wpyp9voVDti10k2Zqw8T7bIfb3CblhnJazEDjtNFwEM/60/Pa3gMZ0EeNHN1sV/sjckT2r8Y
wn++K7tqWumVEZ4ykCtLdDfQivN31r8yVd8kGA28KnNsttHCuFWSJDdfAIsX887KTrS1fz4bo3xG
jWPAHY6SHtaW4zif0oP7sLLpmldsPqecaRXuN2Lc7VU7aVpf4NFQ0xucrSPiI7kXL/NW6NkUmADl
Ywz9mYb95I/xvq1wvnQFeiiHwW8c0zjcl/+/WMnvb8T4XbXNcCI2rcDRMdmssXV8QGuWnLxiY3Hn
UP7MZn+ywpiSBLN1sZTj9az1FWgQsYOlB5PY+wgTZobFcwATjfCf5BijksdKFQgKJMP3U2Kt8bkW
i4fWdD9r7xHR5RILxgYWPHiO7S/x0j9Pyi7X9EKFXaQZ2ExDU31bQhR1DIpVHkcYpx3oNxkmbs5x
c1XFmjYqoTkRFvOt5XW8wQaJ/safocA3DcZJ92kfXYwTlXfr6FQmpllRa5lbxLbNfeFiY5OXdPCY
YkyG2p+6pC/L/jB/UpFlOovU/FQsF0twr1h55T0h91MxxkOei7WWqxCRLAcwWbiujkts1+92nE81
MUr4QxTZ6wbiSS7CkNKBGMJmoA+AyVjXNm3PWOBYMq9OxfOnKmM0Yq0cDOFcwJekGNC9+ZLDJ/mN
+jhyKtMLLeuDY0f+nHP6ySFjR4yTokTzEBQTsra6deXAp2wtDhGOs2YvZMUBSrFNAek4WphhO5AF
av5Y6cXusK/bPD2eqLn+ZImxH1VSSZ2ogyUf5N5A7+Q8ks/Ace0M84HQ66/dx4fAOcs1ae4lSceB
MgE3c27J6ygKwBJVhfgekqI1JD8CSvX+E05r9Oj3GQ9WdH0W4D4rHZ14xgbD29t2gYKeQjAMpOMp
PY+n0VRj/zAhI4KMKF6BGiCi8A8VQ/sLKGU0sTcd3W5f73NGVfUeHUYAzyrO8rQNHk71FKt7uf/j
ExUwyMKIC8Z1FfNLquFQJn02AHhiFXolLmVz6RkPHeGGgpNGcESMEbxG66s5DjehfX1G2QBNQl5h
YtoefVNgxwjCJpzlWgx2CtSQtjDrn9QcoXgASBGe7Zu0DCNajJ9q5R5DkAE+jOHE28JDt/NEdh+8
4IKjN7ea3Uhv6vN/P7+8B2C7e//zT3Q/fnz+m70d/XpYCW1zpsHys/9/E61vieccSnfhohC/GszO
sjeb1EodD1kej7WJeuNP6oyX0vS+riUDL+hjaHlYnEVsoV+w/O7Uplm9Ay7R+/D2T4LPXQmiOnNH
p9gVxfR8wdVymhzFjXkOXmtywQFMyTnJHKPHEfibJR49r5HNsiQEzvJB2+oLFVVTjgxOx+0jGWSM
w0UcZkmd0xe00MtAlLtFblWjkdFZ5rL3eH0Lnrm4ydOIoUsLdGpAVNOSmYZ1Buf/jKxlq+bS+ldV
gBFvjLVQjUzRMp3CQ2BLQDNF99Vc7nY1x7xO54vfZNj1xAsuJRQJfcLoSgSIQgfEQuzASxonI5/A
kvkh7Sy+fmeU/xE63xJs1QuW2/L41L5hjYnr4SfD2xFPTHh7jcRcTEsqFil5Lkm9ctQVogoN5WAA
PNnJcclNu+lP3lEptvjcAwoX8KH4WqhKEasiV/+yN3BdkR6Xvm+0pjPjEXeM2ahKqUnVGFqF7Icm
P59AM0PwYpvel7/jIQpMF8FG1JjAQtDjQVIDMGahV7B2UhujQ4vHynJfl/ayJ3sP6Yn/cZ/F6TgX
VSmAlSg6btozvkVqr/O6EJG9ysBN3Bb7wwL5ibQgNj6fh7Xgr6/uVvHjkJ12Nt9kGbkpTvKs0KUb
2eNxi2PEuEJgI6g31Q0N6s0vzPEWmDMXPLRleE3Fif4FVZBv6kyOFGGI/yxdarTFzHoVH97WC3I1
Qf+w2fDQuf4SLn7TYmQoxvWqUB1Ay3/2a4tOhkXEeXRrtBpgO20E3vef9i9C+02QEaMyVErhQpNn
mnHCbAKGdW65qH/t5hsOLa70MKGpnBoVDshQry64R+z0rWkwHDgvrr35ZSMati2Pwx39xT+1/5s7
xg+1ehvHVxp9w5OTFCKD0Q3318Xlovz/JWb4psQErGUq4PTcDKbtuf6tERnasXAzb0Ck/4I7IYOp
OICN4rD3Fzf7TZRxRdqp+k8xtbJryz9hQkVfERe7ro1pfqiLXWh9PPMmwjjqgD473nzka+v6pLQG
jWUvlnUUzLXmbTFHXVlXt+Hw9xe3/l/+NPa2qnTS0jSlucybsQ2sBVFQczdvGTVv0EymT/V3SdEE
xsTUUQeogxNNPi3H2tIQ/TF1nch/Q5ETFRjwt1rZnmiae88CzpoXWbvzE6+ENl0d/MfUaOxmPUy6
ll406iCh+84hIqjHkGGJ+gH3bad98ffbMpamnWkzWbtQgQUyARYtMw8Jtr7heIw5jwxjX3Q5lLtL
BzJ6QowTts+OvSn/TkltnSP8P7r6ioW1iiwyHX/G4rfrrl6XS+RFe9smi5MTWL9/v2CB5Yh5WGOX
r8yPAEnzcmkjfcYNek66Pl2gGn0AxkTN5kEVB7S6bQFWr1hgy3mGsGHHMUvTKdr32zNmKcIW5jWg
RYccK7fm7E1wzJ3HA/WiFueeRDMWSROzXA9pCj0sSisgFOv0PhvTBZvRYzHmpw2lWqquYCMhKB7u
jphVodh5j9gyIzVUdWOb0QOgJfc7n4tSO13m+OcJ2bZsXKiBIdAMcQ2qlWnYwm9zGdacmI5j1nGh
+6exS/QqiXGFEVqCSiJiLESrbktWKMhezD1AIXgtHI5Jx2nYnwTz/orMN0bJzX8r6So2AqzHhzkQ
nCTytcRthX3s3v+KPJG/5Qcje94UV4wz3XqB82XQEXEHO6B2yDes/5EQY3Hqk1D0NU2rczd4hbvH
dQNvzxWM+7GixjZpY+Ga6PIVgvHsF8BAMTbCa7Q/m7tbbHifo1s+fkfFbph2o6drZ1IYqTMqHc/r
tQiXj8M6xE3MzENveG968qvGExCOn7q5zBHJRNU70cjwiP4JI71mZYWHHc883Y+acOTlpwyGQLKv
kxRsra3IQ+ljmx6/yhcc10BKwYW/vR3FufeIjBU51XKXiRkk/upYbz72Jtfbw+IxWn8ezttHzCb1
Mvn8JMSsMGIOJDFj5e+Tfe95vJflhMIaW6SLK2SnGVW9i+Uf37bO4QE3e+D09zttcTY5wTBP7W6Z
wOhD9nI0nEvK9sxzihMJPNk2KTYt52NyvABbp1OjGPekaZcbULitpaz1ggxnS+DpNo8MkyPFTfCf
hovjqB4a6Yb5SMxfS/TwoXu8EJSjA7fUePR0Q/hfQ+Kv0ekOHgAYd1+xeYEnW4hra1R5qjm0rHct
FJS2i9ip/d+w+nTRgTfrzbFYbDXuei7UQb9CEqLlJ1bFPzi88D4NE2yoRSqHJe2hWxjfpu4E4+Ou
Tb8MOm/PHGL0x+4oM1uIO13PHbwleAESwdsBddNgtbq1Ofz0nVdO+kvl6p8YgIWC7Qsjkgsq201q
CSrJ5l6seufr6mzs5RKyXipuVj/2WHjjnRrnvClbnMvaRBRaEWz63Zf0etl8cbR2Yr95XHP44+hl
00TnOKNhc/prjenzxHQXzlpxHYjiY+ii/Uw2NhaZOvKFASuO9HOJMzFIMcPs86UCd7l9RLvi8OZY
vrIWS6szh8IOmp2+NfsXa+d97c/rOIfZ8v9H68iW7eomng86JiVo/wegzIiSMe5xxr8cXv9SZv1H
hm57eiNbcslk8Vop9EtGvzBGppnSEVNrHCo8cWGSIGR1cY4Dtpj9yc3Cm5P80PNmxjk2UWYSl/6k
6ZGQYGwFWXm01FyPZ6V4eT973E7MjFgNK1A4rtONYL6RAjUpAIK7swXHiHAMIjsC18hK3cwpkEhn
4vLFKiSJ++g+bC6P6NxzSNH4/Y69upUFRp8/TJqk6+BODpbVzcmAGXLyC5XMEyfI5giAwtRMzrOy
qaMBHCGZzAFri2RF4fR0ONU1gCj/jNrkmVDo5x5F0s4EsI21xcXWkHwinybYIt3EtzGECmfZeCDx
0ymLjItshoolOv0mOKM3lEIx0EJqhg3v2Unsw9z6RKHGRteeVkv4M8WT4emIHqNNwXV2quIM30wl
/tUznpL3+0IxnfSNCDC6VGM14owNc0g6toCct3ckfeg6ngl53aBXtvP/nRSOCDIuOpO1RG8C+oJk
sXADB1NTJLD7x/t8TarViAoV0tF30os0u+YRDesHCzhxPJM9WdQY/Twbx4fn88koqSrNd5F7JreW
AMeQ8mSNjdFxUeI/ycLRB0oXHY7/RDq+Mi+mt0dliMfTZJXhmyc2SO8GWT91tDp+Wr3j02i4A+3P
geViWOJrxevETZrwETHG7aqCkUnS/xGz1mdH+O1ZPH4mzd2IBBOmn+eJYUS3Kqdiio8vqPIjQeWF
57e09w+jOqKi/BS05txWaSTj1c7WG875fF4Bf0UAz4MRnrCw7ws1lxhjDcqw63tZBzHreLysUuJ3
poLJUEd5FfRtufCqxuFQpH/+PfZY81BmEmD0QDEBUn7uElSHCRomnrrgSTvvczF2Afe+EErTgV40
0bGog5EoV0XLeYVmCdJSY9Fh8fX5Pnc8IWSMxAzDI1leUy1WLmSWYPeE23LivR9jKOTIKFqDCmG2
iNZX3zCvmB/+osFdjP84Ij9do/kWRjZUb4brvDQMUHteo66PJwSGrPUIACz8i84TRVjAWYGGCGhJ
33/K6RbtiDTjkRMpmcW9AUG5AKaUApVqqJN2prEvtiHpH353TrsclvI6TBBCe9596tPbCiPqrDlJ
yrxN6byq/5Z+Vo4KCd3p9jMPNmO6kDGiw9gUZehDKR/wwDIJAGm/STsc31l6+4hXjJ0u0IwoMXYl
kmqjixUqm2s6Hggk+QS6sERfzePhvkxPbI1oMWZFSeVUFU6IAS7WsbHR5oJjrglOUWBNDi0gzrfi
aN0f0Xse4gAsNf0WRh/fQwRui0c0QjA6gIvzXPvM8dRsJK/O1WBW96DWmOuShLbo4sANR++mW1mj
B2QMiQaGmpJWzpvleYWzB1+yr6YkxMG+DW7ofHFjKB5TjFW5NoEgRBro3banz5bxNnu4/5V4cSEb
xQ+JTJkCCWeb2ihyteQ3Rnx1skGpd+fJh/vkODLBxvPAkc10OaAMrc+WuMnI/JFbQeGEhOxSShN1
vVTTR8OUHXn8pKsINqaV7d2F4zR5hBgjkc+NStMKEFrjgu0i4qDp8H6dMQxFLEuyTgvW/hx4ptXi
/ofgWdLbJYxR4HyWjCKrJPx8Y3ZL60oPnv8eluXC9HkhOlWKP0OLOTIpxaAHrhmbHamYkCpj5HD6
Z2OZuYVbDryLi5MVOvmbBPMlgtlcyvUMJBzRlx7OROKaFx4TzNeoBuz7pgGiFow8r9fNW2zJAGx4
6Unm4hIbpqFQL+J8oelA6ZspxlrretJd5B4kpbczzgivHuzXpclxqNO5h4KjUECTBXAuu2ciDvpJ
bIuGxn0p6c014jHMy9QE+0/YA4Qb4sQPkwZgRI8JH8ROTmu66ngYfp+xuCMvYTc578YjwcibfGmj
sjVa+qmAJ4Axsi12JRaoNqLeBsea8LoR09EY7vvIhmwAbJnFIlOrXskHCg/amCmJKjJ4FE6ERmVv
J0uP/OD3co8djcjJ1nLs73gDbJOiOSLPCH8/D7K2OYH8NtwhRPkKOY58uggzIsDI/uw011sxoMik
5LRan8ytE1vN04I8Ch+YBLy6eyxfnZ94JZjpKuaILCP/eGwt7If59XC1BpI+RS7mbKsaUS2Hv0l5
GdGZ/8zsMuM6E1Idt/OenzV8Nd3qt+ULRyYnHfmIBpP00BHDWivBi28FQCzC+Ava3urrB4cM/RJ/
mNoRGSoqI6OO+6yXk0LvDpaPEY61PN5mGNGy2vc8hqgS3aNEH3VECe2q7qylYChugUlWVyZxks/Q
DdUFL7W6tYr+TkpiZ7MkVT+V8wHi52ModP6ZSMC7ViL3EqJ6np8ILrdQlO+TI2w+rJ0WYzfbVzki
Mh34/fOwEju0lUV1VfUiHtayzgUhGPDLSPa433PP7XCkXmJntgpgsSRGgHODftH66JylsB2etthx
JGUyuhgxxBiNLj53swSoYIf47IRZSKr2TGLA+LYLRSCiuIwsee4H9fFpNjzUstPpC84fcF9U/8S1
kOvTkMX0q64Fs3itos0Z+CO9hhphYGsFL2+d7n6OGGasyYCG4UU08K5KtNCFjIiJ2bjS78tzI5uC
QqKSXN2l9HH1B1s9Hee8PG8yQhmRZ4yM0WnBvFMAqJx+RQmJHpYhz5VPZ5IjEoyNCXEnWqtiyCj2
igHzlPhw5QRHbLTlL9neW9ylLB5LjLFJ1CwUtDP9glb3CzeGaXm8s672hXgmx7BJPFqMuWlDHM3R
I9B6tuidh9zG7Rcr36zfmsHU9yRfrFaF3TjzrXoBeEFi8QoPHPrsZFZ0mQNku4L0ZFb9vrHhhu6r
A49BdiarScuiMxLqhI7HYLmIbNhvR1qgcUdLHFbu+d5y7nimxS11UMm7Y17Z4awrwK6jnCqGtS4+
FldyaD5D4hReoJiA1vbUw31OpxOPbzFlR7P0JMaE0fVGLyedfcJdjGQ1dzKUyTiU7jt2ie3hFJGK
u63UxtG4rDdxgnZVeL/PhE7cbn7lOIBtcaLb6brRiDnGyuT5PC+UCGqe28/KV70szmTJ3eW6H/BJ
t+rxyPeejahqlAEBHzbgZ78V87pMW9yFvv96HAdxs6cjItdWH4qYarfz+HX/l6dHHEaPxBiOounO
ZUHPGVysRrP6yEweNcW9BHZbkuLZWGMoqvFyHg4eV/AYG6KXszxrazzb6YQgj7gwV5j9QmGPtzTD
0Si2n9PIl+s1od8n+RXvh1/e/efjmCK2fSNn80gWenyYdeA6mpNyTC1HuNjZKl1Lykihr4S5vwSN
/VeAst1ngCNZt3RjJFlqPxPDIgcDwQLbH9Xy/q9zsjEAoP6MTMW2aXuto9pxXHdLOo1dr7LIqc4m
ACUxarrbm6b9unl0C5VncCYz9m/BZiescIZIMtSaGpzlUd8hUyo664O3Czudso+oUPEbvZ9StFj/
SsEgUJZF540CHLgAVUb7BPduTO4EIX2vO/7h5rlG5AAdEnVRQt/zbF1qYkoE74hqMRqT3DCb94CM
ZRBnIfawZrAMzYUcj3m6L7z4eQj2J17OxzPU7JhVMpvXl4aat4tTrQMUOy4uH4jiftaH694/v5Qk
5kEo02spPQ4tvZTrsiXmjk+Go7LssmN2rSS9kZCLdcv13NQfErNF/w77XL2Fl/PlB+58Ky8fYrFr
hUQWzqkCkpqHirFNsM3gmaHzwRvb4vkKdmbKUIVYrKhKdaqV44zuZv+hfqChRvuE/2NOxI5NqZ0s
DGUN6UvQ0IqeW1zla60Wp8R6YLxdiF4vbcG5b61uMcgd7boBqI60K4mSPAzOoCk3AA95PJPfNaCa
AD3E8Roco8s2Y/JGlpRZjKNKRk2igFQ8o/6X/ApTJLjUohsKu+VTRm2bSQaOpgAtxMqc2WOyfjVx
9225jxyLi7843bYAqOd/yTFWvtFyvcGFd9pIoBuFu8Q/6Avld4RThYblLWPi7b0dxzX+5WN9E2Wi
u6YQRCOlR0mGre8snJk5POKY/RfXwtPk+0+h+KbDWPiqT1u5ndG39AHOuV0EFkbGKSLVBdfagKPH
JThdzfkmSGOOkRTWgLIsTgEIXjAOSfffsKBJATRppAy/AreCdXqLI/rTgcw3UcbYC9hJamQdIvns
g6Sz7jrc2nwI9pIlAE7f3JU+73LoX6z+N0kmBCyFsj51Aj4gAGYqoj+sKNQdQL44nE27zH/IsNni
CYh6w4UmHs/n1bo3Bwf1onzdR/TMMHcdlCMsN55H386oZrIqxTN6HMxx3rKD8itJSOD8yhubwxdP
6dhUMUyEOlPoiSrsDYW+6jhYPfcWZIlZg/3TplnIiAx44z3TwfT3W1L2R+zNCjFQ9BxSkmpWgPPT
p4jDFc9ysWmiFuD0tNZSU4JbqxI5Ki46u8+d7s4dlNMtjpfhyQZjQ3IjCTs032CIfaz6RS/3Re/m
6++YDjY3bAM5zBL1ZqKso7TEFW0cGX2nkFtXbJxEZo318lW6wGzPGfBb1tnF3uf9P4H7nowxKWql
iJIrOCxW6eY9s2BDqtXqZQV34PHGaidTfE3TceVSx6FTNtgvcWZVKooY86EV8MtwScEBpAkqwPdZ
mgywRlSYb3a+dkraScDInNXmWbXL3FZxBCxexIWf1hxxnBxUV+eyRq8d4coai9IPJILyNO/ptrwF
G9W+5ybgy2D/jc3n3HrAeHLoNH7ozDcfIQBPdZvz+ab0bUye8T2ZWuroc4E8bqjmmMw6fd5/y8lu
0pgAIx5iEPUAG0cH0F87787nfFF7dKAXrc0MwvjxPHPuE5ysqI8JMn5G1NJs3qXoBwKnyFfswose
PP/5PpEpCRnTYBzL9VorhhCBxvHoWFfgU8UlJ2ueLF+MSLBQ+kl96WKZfhh/Xezjl/I35jPCyvzg
HkWe8stjQjRJG1ncthFbPaJwDVhTCJaB9YABoTNZ0ZjUm9uch6PixNqrMTEamYyI6dfmKkdXEKts
rGvbPO8xmahosqoC+F9Ef5utlohhIwJ2WqBjDho2ssWa6ABeu4CX3awgWL3g8DMlCGN6DD+thDHu
LgI9OSLxy5mcdhlwUe8L26QKjYkwPjEUL921lUDk4hx9RGuN/Za9Rrb0WhkkWtQqiv4dePvyAsGM
3ZILDHHzIuxXG/8B1MmNvloX1tFcnQ0wEgnqK+v30iVIA0WXDLbniZwRJe43ZMxv1c1UNDbALojZ
awvY7vMDLd714JJj/SZDfE2R0FsW55os6UzKLkvibCg7+v3A2FH8jxGMN6R/4dmMW/r/xyuOaDGK
1mPBIA0q0Hr2NeK8FQ+aF2+v6MVZF8C1WfvAxhDg3pw7wAmEU+PWkacfdvQHMMKaJNig60T8Adbx
LQAOIjIMD9Gwxot5ppR8/KiMvM7DNJfTAnR8YL8UL+H+vj5M6tyIDUYa82R2Da4X/PwZeZKwaCzb
u3AxnqdqOWMeGCFsTnkOMA0Rb4Vpr7cFidzWVKzVS4ZtWrMh4qLjBIqTpY8xRfqqIyUbwjwvgxwU
aTni6Dgzu3LIfs/dgeJxxjjka6R0Ei7EUIgn7HsboGIulcf7n2jSe42ZYZywovVX8Yy6NY1qsLKJ
g/QKkV44hnEy9BxTYdxwV4hDiAECUCkwnTxAHFIz8137aemFDs9UUO34Q30Ro2FoStexJsQQm+cZ
9qxUGcRqekTDFtH49GAQOS9HBesOGbaIaARGrAiiAjJ0nul4tbSNQjBdjt7cv3q+b47YQmJ1PauB
PmiUI2edWeiFX8wHk5wQUn9c/z/m8qet7YggY4DCk5RIaijR9S6skB3fZUuxzpg8/eKxNjm2ro0o
MSYoPQuxkSR4RagSqg2nhwqoBgNGSPwHAZ1r2NdoL/ig+zG3eYrMERS2rpjrRaUH5RwQ+1bwMLir
/dL7Uhe6yft81F/ckxTGRAGB3kiGFnT8bmk4WAl4GXaiuVMxsnhfJqcDkNFrMqYpiqSkKg285nOC
Oj0G7Jwr9hkN03XdDXTta+fp5n2SXFFhrFQxr/NrmUBUrIul3gb7ro5sSYvsWbKWvJecNIkj/hhr
JZ+kUD/VUASrpTgG8iY/zlRYee6AN0+5GRuiDPMyi3XYeAFFh3Yx25z96vfmq0PtsuReyeF9NoUJ
btqZWMTpFW9Yvskv2PtSZFLb5Ml2CwT4NaAwPF1xdyi0w9SU3ArxpJv+flR29ru4xkokXkD9ubJx
UjzcOOvGlVOCm1PD7lV42T3zJo+nvc6IJGNfAkCCZgLOB9PRMRjNx1dYzS+cgXjmfkiOjiuMfTmn
2BUtKxVPa1N416ImM1t58T7ua8FUajayYoryMyTASOQsDzroXSm7Ue3OsE+5EF6Men2fzGS8hnlt
HBzDJUdVYNQbgbGuD5KOyWN32Hj81dDpx/r+fUaXk1qQ5u0cv1/aFvCj6bGMxukt7KHe52M6wB0x
wuhxBBCKNjBACEPuppU8hstwPQjmvCGX9Q6d/416uHLG9v9iqL6ZY1Raay/nWJRBUwX4NhFsHHJG
E/q3Tpanknx8cFEFJmViLkOMBRHvpjOPqeCQcxtQybsgMn3PtumTir2KGqXY+qkwQ8BY81cuKQ9/
eJq5oeuY6Eft7QaQNgpNJawl1EaA+6IAUwD+94yo3kk0pcX1ggM5PUkcb3c2JeFf+YARWUadT5eh
NSIpHhCpQsfE2Hx5Mr3G92SuYVapvt7jkNFnucYtHikGKWv+lhPZySwcH3EesSTx8okG64P98to7
ohmQp+VyiYnTI01tEMKg+/XxASw3c/OKXGoHQ8PxvdPyNXoExgaEKPgneo6/bC17KizaBgcUAZch
Lji6Q3/n3gsw0UQjAGZNoN8YrK3ztSSTcGEW5pf8kPtzm0Ns0g+OmGIsTqe081I6gylEnkdcPUIx
YSPiAc8mrzw9CYqIk23/yC6jL8FwavV5T0kBBUd3jzJuUoSJHaw8iuzjeSbAbWsy77Doj1V/Ghfi
sBTWOxof+Ti3PjVpakd/DWuhtFOongUczT1ab4MvN45h3tz/6UkJCXdj6RZq3vuojHGqZ1otSjLI
0S7tYJ2cxePitNUzE1WxKLY8GMXA1CWvACoFxHi/pBends+8iHgyFPjmmq1lCp18EpMIsoVP0Nlv
FS6EBSvZxXY9+pv0jtfHv0ujRiRp8DwyWUMV6/25B+dBQpxyKcRkhhjEtSNc6/DU14Y7TcD5shpj
rMLghHWbGQj6iovgQ0zRc1kKfoQLVMCr+OBVk6bLBSMGGYulxLgUOrSUHsbk432/9TyAeXKsD8fw
a4zxSYromqsaiKCBmgJCFG1abv2ZY3o1xvCgVC/FTR3SM8W+YziqYNpwZMB95WFi8EypxlidZgbf
OavAzTPiUdxUuZIQOPx06Z3zbLcy8x29Y29jp53WYro3oJMDnRmvNOwlweqgYituBEB3V4uvHVo5
gTm3uZEpx45rjIVRg6YSZhc8Z4JjHVa0kx/p3iXWT8xsRv43M64x5iVW5iEUm9K6EP+4ljJT+CjQ
YscJU6Ja/y4n/BZ5tlhbZFmtZQl10m+VmzyFawAw7gHf1JHZilftmQ6z/nEbOmM/ouyUFl0Ok7WG
zXLeM2S8mQ+M02jv+f8yQh5xxhgP7OT2yQzoOnSI8bQdkFLjBXmLYzz51xmTcb0akp6H1Axbye6q
oS+CAUkL9QLe9QkuJcZuNJ2kS80F8o8Vq1uZEfhHKzQLfK6dpy9zR9N0xnpoSZjIsXIa0FDC7Ayg
qSgIN+IW3swMz97qjPGQsuI8i2XIun+s1i3JvIIAj0ji7jNPTl2MAhY2wA+UPMvSFm/Xu6ecIBiL
7JmtGWawympS9FZxIXNSrRAtffinaGO05n2tvg3z3XtSxoLMNCMP4h5igmIPVkTnpuzjkvLZimzA
qC2C0gwAdux0GAyVIjs0dQ8eNUQsQfMdPlISV5YYI9OIUprMS2h9v3Sc0jR6nIoHtvJsgQ4Jrire
Z366pPytiewF42QQh1wWIE8oUK5xMGoBhOf144tOcLvMWHxwqFGhYZ9aV3AGYy7ruMN9S2hHUUrZ
SGo7aGeEg7KVr2UsCrpetM3Mj3j9gTSHQ21KV8bUGBEeUMTLWwPUsFVDMisyX3pEJ9wMdaouOSbD
RNzDOW8xlZLegoYZSYAH6fXvvB7TpFiMqTBSmp2yKOvUW/yDAf8IGG4Ap0c3i9sgnxzAHlNiBLAv
YzFpA/BzQXuwHnDyDXvtJh10RP7whZzFwLlR3reaypBGRG9/1EgyzmoW9CeVfquj1Qrgb3WiOIlI
kD54Qsgjxbg6VR8yQKyAFC3uHi0D5YuOVEclBbXnj/Pxf5NCduNAE1G9uNAPF7invTyQeYq+Lu02
xDz8jsnpqPEjMg7vAhT0UK/AWe+WWCHzHWwW67h8gVnHkKiGVWKK3hR8Sl5baBgxDm5FXy6+zGQ8
OP5DGH+YnKT2VFPNs9ZWXRNQx5ly/POFmgEKsB/PnAD0/7H2Hc2RM7m2v4gR9GZLW1ZSGdkNo9Vq
0XvPX39Pama+prJ5K9/teSstFFEgkEgACXOw2gSjy7qB152iopuOuh1hxikRVzYIqjFBDW39D9IS
4yzJd/9pv36Toa5GYLQdp/c57BdmuzBwD7i8R1LOYUVjDDr0bZCFWWh1cgXxDglOAdYVRQA7NCG4
2wytOt+F3L4OcnHttBANAYEEhuB3XYK0NG5G4MAjm0d8DtICe1aOd3WOc0mSWO0FyVLBHis9BUk0
NgPK5u0oudlOOXZbHpW4CH7Vvs3jalfskiB1K6S+5/RhIDym9xVglDenyWOQYJ0X+f+Cp2GS57Tr
SvD0Mh+SyjROMaIl0jdqf7C2CAnrTvQfJaTHcFJZTXi+h64/vcBk2So6AgBvtAHyAoMros03tP1r
cn3BlaLzgSpGFXk/2rx1H1pFZdYb+artPi/aK9kL+/+wGZbFHeVNOUVUgeMEovP9E/Y5kBRzbJf7
5JBcgavCan1cxYxaKgdlOIK2iPJUINr44vaX2LcR5mFlF2rCzx+fn0zg/vWQ5PfZUQaEbwJUoGWQ
I3gkLzZizY1mDVemAVmNSXRJBCK6gXiLpxRyarJRrWUdqWSglw0nxVF2Viy6qcd8f69ytKBEPUg6
MZEDHUxBgMpzjAEqDE9xW+AUMEzVWrFLQQesIGPRi6BjVeX3OyaGWd76rYxrLHvX8t04D691hbah
ffB+W+/X6ojfKFEBwlirHJfrCijtX+7d92v7fDacXz9NvPQBYp9ag6kwI+OVu4aZN4EXdEMlxRXq
wHw+LKoiMOarilzNE2cWVjVYOsB0ncp+vJTH0vv3LOcHy3itxXuogQEcQNQkmUcj4XfBRtOUCYlc
8DDIrr+7kvXW5utk3/3AFhAmtt/XRBNlVL5Ro8x/UOZ1Oo0d/5WiLbCSDDf8h+E25ntgxu4ZODbp
187B1x/1ne5i5K+0gL+y2eOpdfuY154+qgjGRaBQCJr6pQYL8xb1StnlQ8ijerY/ik4loxCOqJoH
xc2nsSWLmBgUiTGheP9GkTrklp+iccTqjmv6gMKwpgFvFelg9DxNzyfE1U/sRMtKrPuNInU7p56L
g9mPeVKKPEq2fyXIZ0i3MJcbr0US3ygRu76QZp5mM0B+E2hRj/zs/Tzb4sfzxuo2xvUDflAkAIMW
ukVZXkpecRiqKIgGqsOAeIIKfydcF6KEZ14KhVLM0e2hxPMBcDoOVt1rJjxkbJHqKLIymBSoPP1V
R1fAe/pseFY8WsN+g2U3gMS2wqfybGX3F7tnpQ3XWt6/fSF1CH2YDTVWYuELux0KE1hVcYS+zbXX
OsAKhGgs09IPmWwqZNem/g5Exp7V975mPr99BHU+VSInWchDTICzVkwM76Im4epmzAy3iLz/UPLF
eVAOPI4Do6iNHNzi1d1fxNfs6jx+Vu+s5/1apesbR5TrHuYZoV0IjrqdbW+MFsDjqNb6p+NeMSUz
xGBj6SZHA1MFiGg9rHA+Yk8JFIJ70pKNxawarz16vn0P5dvFBJ5Y7ckx2/a7/Dq/qzZwWIB22Zo9
Rh5JzmjvG4wEztqbb0mVbnrhGl9sUoFQ3R+nu+gkVoAFDO0HeesFhxFpAmzmCp3JxOIItO81+4/A
nvbdO8u0rRqa36dOd7/EWhCOho7PmFBERBbEqze+O2LLqoHVawwzSgL2GxpGI+4NQZEaalrx8M+4
7n5s9+cNEhPMQbd1m7Zgino5iF0o11z3RchFWjyVTCFAWny0OIxzYKDDAnNBztw19iWsWwxSJi0B
GBNf9CUYLMzJSXaFNW8C8/3eDUtTQevNXZqahY0gtfQuu9Gz7oDZZHUR4LCIhSWPepTsdSt5/pvi
1Tdto0xZ2RSzEaq4c7CnL6heYcYLu/XYfothRL6M/sKbaHESAGUCkvdPk1CamR+Yuv+Z2UHshsWP
wTeD2eZiE+s0jN0kvzEUbCWm/cYlZcKK0pB73of8kYziLS5y5Q85QpfoXLise8PwXjJlxDBwmOaC
Ro7aJotDnQDT+gfynOs2occymeS7/9ArSVJ5QxdERaMbn7iO65pBg1TTyTXMdLhT/R/8XtOcv5Hf
gg4lP20UfEgPdJ5c249NZEl49A4TvWQQWrUEC0KU9AZpHIywqYn0iINPdp37GsIb3Caz1l2L8PC3
3CjLjoxhq/g+yHRWa7vTnbT3Ae54MH9u4Vlyc9MevzIX6ZGZLFnVxN+U6VHbWNaDvu9AecRatOdf
vht8xOY8WikMEHMN2+qlWxCjHgKdCiwMwSDmTnQaK4Lf8mFmsDzpwqzmr7xPlxL9ilYW9zst+xDr
VcCXZB73AhrZFee19lgJDJb0KPutaL6iyCWocPeIrl4xDY1+F7RfWLf1Yy2l9Y0b2l4bNRBgib6r
mmWLv3wbeNpyiSnlbsvZmw/S6hLdn04Mqqsud3FclC3WxbxKh4jIsLfSe/3QueJLe2eXj5+c/RF6
zPXVayWIb2xSIWSmZ0JdaiAIUALBbo5dZ14+u3fYKubacWHVLi6Yo0xI0+S8nimEFpZSvVWmuw3M
FFhvF2Z+cA2A8RtblBHh5xhDCBlIlXbrki2nUWVhsNgwVStxuHMW7WerPn3Oj5tL7n1qpHWI4QUI
hRt2+Uu/FrcBW4ZCwyD6Q96hhaX+fGJ1oK098pdMfv1/QUIHCkdWtSDRWV8bgPHa5maMtn9ugJ9p
fbCgbtZDJ+SddLyseUHQqSuRJQrXDJhVuaq7ujSHY/ErOWaPP8PNrk3sS3ePN++eFDQZklxriVXF
BV3qUoxaFwtlC7rhYf9SX5GQknZIZFgXNBEyLuBKyuYbKeo68MFYRw0HUomZXoU7lPsvH4wrvmqR
F9xQtyDxg7rUdZAo7eN9/6w5GJW7bFKPlS9cf6IuCFF3QK/4VOnkCZFBvUFiMjOTT1SFMLdHeghF
p9ZN4Vw7nZ1cHafEDLrLnQY8881HVk/z2lWQBJXH+jQUkJCawVVZ6GmkhbyvqDNJRpWJJVWmzQqC
VvM+kijiNSbgj0xD6TdJEjR8q5Pb5p793vHR1Ft71udpQBMKRoAZZ7gWdC3JUaKVlCKepgLkEtN+
e5vNew/o06l597hhdgytPkGXtKhAhZs4OPGGsIY38PHl/uoC7trzNzIQTpA8Z8Zfq6f1W5T04zNF
4ldX0n+JUrXGDMEQXtrXwBsdQKx+nEJWLuXrbUebygWH9DszlfwZbwMN9zsypfdk3nGCE2FX+07f
7xwP432/zINv3u1MgjKkqruTjVTeh3oGLNqPAOgkNuN014zA8ntICLLQV1GvuUogEuczp272nncO
gd/789Wa0Ar5abWi+1dDvOqSJhXWcJMUK2kDGexfXkIkic3nu5248e8Y4ROLNcqE6xKX1VUKMrj9
nYDVVtF4asUfAWfxtWdoh9uSZOkujdivSWoQoMMON/8amGQRmmPE1tbzTLSA46mXW/Ev2PCKidOz
FmlIIhpSBIEkg1VKmj1qkdgb4uOxwgFZ2XwB6BymHYvRHCsLpRmWwqzFpEtylFSzHt6paUAOQVR/
GGMr3lgnH2Ns29vyXL+av9miHKGvFUXfEMXUzhc0KGJi9Pbvr3raJSOU+xP9NALgFgdG7FG0wovg
qS87+R177zfBPXO4azXGXpKjXGHQimqsE1ODpbipbZfyZnIDy5nc12q7a982zPHxNaRFXLPfEqQM
dxYPOkYkwCAK1bmN9T/YQUQgI70HsjvAItXxwdSdzlQdlmzXnkdL0pQdn8QkEPU0FK5Pkwd3jOWN
yWCqLNVnqAjdpl4XeiMVJUTaXgYb4BRoMGCYkNWX84IRjTC6MI9VM5TTjDUvCGAIVCUAzi0yTHnW
DwCPwG6+Hxesav5gnt1azX95dnR3utRH01joAQRodw6Hk0PWzmOF7WvF429UKNORz6JS9zk05Ml+
S2MTe5qDB9585E30TgQ22Y7FCm/JL/7p/v7RSbpMOOpjKdUG5NnVpmD62zkjvRqoIKDm+sk4vNWS
gYS9GairyOisoaF64rlWq1HJhGs3WTb/KJB61V3xYOkuC75vrdtUXZKijEnftmKvGqlAXJrNB9sI
Q5NOd7+bBIfZarZqgRdsUZZEF9MW+zNy6MaLnTj1RrJs4JYxHgerUd+CCGU81GEcxKYDEVuvTP6n
urlkzwwDTDzFH7qwIEEZiV4u5zSpcTwDdGETONfGrCx9q70J1q5VmdAv69r+mx5tLqqSF+tBxxmh
nibthU35UGZWWZUOZ9hhth9npx/M2jUSG8D6YonJTSl2iu7hNttf4fkNtmmTkufYmSEhaXrdNw5G
3cseVoVMTHeB+eR7mHEw8/fzGcVkO3YVwEup1+gFM2TbnVNt1cLstojymT05qwZ7IRsqDFSzvOyU
KRaupW4mw2aeLaSaJvNTzRhunXVTNMrmGJWCq8LhFHLRDg2MlW7C02b3uKtKk4m9RzTolqipWEVJ
Oy2LJoia5EWOx20MsLPe9A6H192OidK41sO3tAH0YEzEzRlSuaB2HCMTuy5jS37xn1kQcquZCUnR
JOQmgG2h0uvO1S5opS4ucG2s4E6yK8/fSud8M55lsnS3xqMW9TLUT6SPxFQfbyvvuj9cEKfubBT3
qi/nlYAoBvDGx3vVuke0e26R26qd0SLV+Y0tn//KbfwmS4NslKlQtdiGJVyVcpNv7qwxsOQ92irI
cpG/KgAvBPxVsVz4/NEXWskXIGA0shx7tzCxfsvobeT/90zws1UNVWUkmYCPh6YdSp6KBPAJf6qJ
33BFR7Xw4D3/NLFObHf5BFDq7dNbd4i/qdFijES/7LKpEZBcIkW5YDe+kxHVpLTRR8CgtepAFrSo
yMnIjHJWJHB2PMaBrQ6OLKKJtnIf27dLgrUwHstjredFFhQpGxbXfq7MNbiTzN7NReuwA7ytMzqi
geKN/TFfbnPIODqJMmRxXfrFLA3C1R28fCO7F56xXZt5XJT5irJk5tIBFGrOnh5a4Msm2KCz3bOm
Btdt8kJy1FsrD2NZ6nJIzkaaLnJQJMYYJLrl2eDoqyH7ghIVJ7UNsAuUZhSQTHqxyUv1KpjX6rGw
tvrB+2FZyf3mkjoXRJ+sPpt1u7kgTYdNnTIk4tCCyf3b8c29TpWJTYqmlW5Ckye9+qcNy2yx7gAV
RM1JVvpyC24hV0Ww+MqMHvM9mf6/TK15iXfde/F+WytXCw9AhfiPRaG3y4eCFkqlAZq8hxc62tMG
JzoatcV5VlPuUoudRFuNR39TpJNonTTkWqhATZ8A3hNa6JefvWrbvOusZ+XXlfrDny8oUTYlrv8j
T6UAKgUqHC6xzk/9K7qSjrlrnJXzr/MVWyW7x3HDhWgQKrbqgOoV631L1PTWh1CmRixauR4FoktA
dajvUzcHpN/L16ESiFP0cjBOlXFvaPwSLajrIo1xQ1t07rtv7dYwG6Tt9wMiDXenvqNKx6C4+lJb
yJoyPmndRYY0duSmCvdYcD19taDJ17lmvrIlljgp+yM2ocHrM2hVTu2SpRAv+WGydGAzFyaG6AQP
IG6vo+M8ezIghTBbg4W4KP0Ytr1nCZqlzJSBUkRZVcMA1yc/EB17byz1vsaFZb4YCU+3VIgyRwJa
4DPfAM8Aspc9wCYCdS1+LuEjc8f6b/WVMkStLwi5pIFYnFrHvfteKVZZevqdja7U2Ir+BmFbXRgh
mQprCoLdqPJQ1z2iQ7zrItOw4CE3PrJNt/X0K9y9IUd6Q2bZTLJSRMSjPNnFLrxvYkx9bbf3uV1Z
nGK2noUgcZ9a4RGIm+nxg9kV+7Vh49YXUFYpyPxYVbsJbto97rH15XjfWO+Rmey2BBTeSTe70hTd
18cLc+qMEYIolBkKslHP+wBm6GijH7d5ZjmwNZiV5Tl+/X8RCvu9gNWtQo9z7N0jetUkt3SLx8Fw
DAedU3i1XYb33LJ6b4cWUO9nbz2cHzKvQ0fqYwgMHyB0eLPH39/1Djaep9bmaRy8kfGgXs2sYg2r
Sl5DaOSnu4KiptW4auKJpeI2GGBOt6PdJLYSuVxqDlvjaVdj3fr+xMovrdakl4SpKzz2odEKwRdh
/qSYeWRi4OPlyE8AX9h1r3x1xGg9KyW5GhUuqVJ3uQpSQ6gANnRFZvDl/pidk8ASMnTTyYyrtRoW
LilRtziLWhVISYSSgT532cpbq4csd5IjHLXX2/d4tQ90QYzuFAKudicXCYjtMYIUVG7yFt6r1yy0
u61VaPA5lbPBSrDMvnPuJGuXOxtcbFUzWX6PFGjp27z8Duo28yEe3kVNmK5Dmzunk2mVO4JidJvf
1Zf0kg51d4Ugr8bMmMEvxsju7yvrjK1XnmY55g6+jcxnxxardLxmL5Y0qSdL1xZ9WM3gbeysdzdG
MQAN2zsmRjpLRb8acRZmo5KTf6vovr1I3isgB0+6xfLUJAC5dVBU0JDFc6DisCBA4/54TDCLjY7d
0CBtrR/smiU5jlvUqLgg7otKDX1Q82sT0/W7Xe/9KHcnhvathXnLA6IsihH1bd4GgnAVky13Rj16
Di2fY018rw0IqUsylAlROkPsc53o3hNak+7RmrQ9mw/PDqCVgCi0ZwNSs86KsiTzKMRNnJKz2re2
rQD44RH91feVGyrov2VmVdZi1wV/dBPGOKQpJsBBDihKhpvvMSKBfTNojrh9h1dLiKqKqSdVkUVB
oWMPYVZCQQKC4bWYNxpJ48bW/D6E9uMOJfwYsQczg7MWKS8pUtapFQouLAQJUeO+RhMxh4YFPCaR
CTudOEZBe1UXF8zRBqoM564biJJAinJuKRDi020BrtqjBQnKHtVqz2HbgChcuc6sjsozEHc6K8LC
27/yZAtCRD8XBimf+TSOevAyWHb6UFh1bZI52j0TlW0tql+eD2WU2iDUej/C+ex730SUvbvDdufk
/nQh6EHMStCqni/YoowSJ3FtPHIyfJX2s3wVsBAiE+yEt5E8YeImsjSPMk1h2Ley9qUOe/ftfjYr
qAMqyIA3YL4eWGxR5qniCwMABxBiaQOlaLYLT3vkdjATrAIhuS1/GPWF/CizxAMgutBbhWQMj/1V
OO9E+5F43ttavpp5WiiFSvWEFWVU61EOMkgoy97L8e3tfosxDKw6PTioSD5a+9C7TZJlmWgEyD7h
8p5PoBlAgDzWeMqKTli78d2+jE08hv5LQaqUrRj0upMMHuSeXjhT3qK7AB0bt1limCO6zSXUqrEV
YpAIY3P4xaNrwupFlkase0ZUjDUyU60pBmWRggmLZBIg/uJF5XvwjVt3++shsjw4RoAvWVhIys6f
rUacC5qUccIGR7kNAxW3GONfb/1huuMA8c+K/b6Crj+V/TdrlGka21EMq4aQwegmYP1ms3SxXBu5
Kt9iNdcQY3CLFmWYsnro9QyvhyvA+IWzb+6Yj751dfjNDWWOIrFWhLDSiOnD2+TlWDnHMQSor3SU
X7L70vvcsKOYdeP+myZll7DjqAZ+PbhCuvGlFs02NDUn/RGU5gX5aoZvXLe3v4lRtmkWWzVsUzBI
iB2j7e3btJomVv9ROpWnbNLYDXGcSOBFc9/RSn0+b/MNyYaj76/AfjeLQW41fF6Qo+KWUpcHf1ZA
jkM08TI45SXd10/AcrEZhNZMuobiKAFHltG8SekFP4R5OqEbA2O8tv/6kNlI7GNukUFlzUMtqVCa
MGKKIMk6UEEpwUBSXzYdycE+PAY3qz2FSzqUEsRpNUhTBTpfe2QANnLdoh8W874/fmCROqsZdLU5
dUGOdlSJOAOGPwM5YO/YboB44urea2aHHpbjdEKzgmbek1EG89y8Tg+lYj4406HG0lSMBG/y46l6
Bt7RbVGvJlmW30RpToaV0FXYkAMd7eMVE/Ym1sGiaQgWGWCkH8aBce/kNdu1JEj5MmXUEgk1dhHR
h+glkym/ITrIPlFhGJzjvRkdz4WVutft+Qw4/dGKn5DjUywgtGcGGlkdwXFy885C7YyF0rdmEZYf
RvmmUhk5sS7wYU812kAMNt7gmn1bEqAc0ZR3RTeWRNTusbFS3pS8fyEbCq8sb7Sa/ljSorxRb4x5
w5N7iqZVDA4iA5Lb2ysAb/nXn/GzahbbEuP2T5XPakFjSZH8f/EUkNthVHqi4xJ2zht3qXNbX1ez
kUvGKAMkZmnYTF+ntH95C7H8+aw5B2hrjE3zzLTEmhfUNMMQDWyjA3oAJUWtFfhpRMhyrbsd8JxE
tyWHpicHXWMEsasR5ZIUJbee79opx0jMdQ+Mwbe33AaqjWN4mY3JZYZ5ZXFFiRDQw+Go5CDFe0/H
d/mauAy7utqqs2SGst+z0mLsPAWF8tI7mCwggBIMPVh3Eb+PhjLdBgHo1wKQsIndwMLWLRp02D2w
q4+LBSt0V9s4l7IUGz3RZ9edjtfw/pf5k3Q4YWb1c9psYo91PP+LSf6HNbqDbQYG0MjPHbzSy9EF
5iJsofeAEJkM7rEyHqv1nSV/lDn2Rb1XRwH8ARjjWpwCM9ilIZrrTdQCPaxbtC5lZX4C+Jx7IN3M
HwxdXM1lLulTVpdM+cSzCPqTh44FGEU0q+IVwPK9RB3oiHlJhrK9mtJq/txCXTD30pjBsSX1EoZO
/i9G9/fBUeYi1YE2EVfgBWkQbM02kw6gkrGZuXbptdbuE2N0p88I2wEYd2Et+lsyR9mOErF63RWg
C3WBjddf+w3/3ryzyLBkSNmNafyP6d3b+unFMI/dj3Yjt+hKi3FqQB72SPcMg7e119uSN8qUZMIY
pmIE3rD04Ihlf4UZ/mAxxpIfZUtU1U/KkjjLwkwfZFRAvgbXWNqxHvj8ox00XLNS10mnS1BB6Lni
bt+THaYG5gPCPcPC9Q7Pdzur28t7cY8ZCYYUGRzS8M1qrnCw+DApe1fYBzvDqtzI3QNqkUFn3fv/
5pGyJigVi50wQ5J7VDLH1hw40kRhI5cFCM33rEU1nL2PcXUSY6EjNJDzbIw8b3TgjqCmoffoC6gQ
u88wjvHzwTu8OqHzNYzRMB8qjCtBj7HypTKhNE3kOs62u0VrIVA3LtwD6e8HYjWzGs86R8rCJMM8
aYUE+aI1A/tjpQ32sDcWuvxfya6GwEVnF3ZQ3z5Ulj+ioZ5TUSuR3QCTmA0GDCR87fWXB8icg4OR
fJZIV6npAq8rkizgRavKVABpxBnnJ4TF4+wiRYRuA7OynxVvBw7RdmsyuFsT6ZLeHyJtdTklDyAg
4e2QPGzMK1rD7UkyFeuOd3cWBhUNNMKwcjhrURimnzVRkUhwqQjf+RTTMuwn7HSG0rrdm4YG9ZJ1
7de0c0mCuo1KXEWC1AjQTtu+fx/cC8M4rwZHSwK0856NQFRSEEDOizwy0JaB9zPmnxzMnGCfEYPe
mgVdkqNUgyv6quUiiEyvzT5Ar/kvBoHVHtclBUoZOiUcMf4BCqgao3L3bmYkAgKI4G2lY9KhPDbg
yHq/60EHL/sXIGeG1tXTTgh9gF/AIEU+mY58lixRXjuMphRpri+WbBjG1BU8oObhKrEyaqtPsyUl
ylV3dRVir+xMjBO6BYUGEO1ySyx/aO6A7Guz0e7XgoMlRcpx61pf1Eiq4LgqU74ioGN7NMY1pXM2
RVuGiTKAREca9BA7IhpHxvoZPRKnz6fbZ8XQb7qqkJeVFGvRCAFOThi5usBeCL1u7f6xOnQloeCy
psh8nJHSOnz9lMSeNpohZ9WRVQlAk9RSW7TL8XqbMYYhoosLRT0Z+UCECLSOGLBUu43F2uawmstb
6ALtN9Ic08i4VyTj8fKiWjJgKmGKDk50vcNWZqa2r5YylvQoUyF3SaL3xBjZL8IL/1mY9fYenaqZ
Jw/WjPGiza4QzMcqNE+XD+ZVYx0jZT+UZpbnYSLE7QG7mwhiI8turIVyS/5ouzFWUyry0BSMTjTn
xiJr1bKHuw1WyaLLmaH5LIOoUrajn/xJTEOiIS/HEdCM7lW3z545eo8fjHBmNTmxZIwyGk2ZY2ut
hFsGdHdp0/xUXj9ua/tqPLqgQOcM5h4rE7BbGswc4XelTWRiOPhyJpMnaFtA5553GbBsdc+q7DJM
PZ04yJVxnoUYQoy8E7MZkmXe6ZlZQeqTiu/w60+28nMfbpGvRjWyv8qKlaaAu0Oah1lV+1+iwX/s
FT3OFqa+rnDBl09BXgwrTQAE+x44r8Bs+eFYzZblmRkmmB6glQA9PmoxiWjqh+jhwsKTZlkpeogt
EbQ6RaMO0fMC8UXiZJvGPJpRYEqBKffAi+8SBAGs28yUI2UwyiQZJUBCEJXElut5E9pkcfcPLBve
nNC5819eZ3rhE9+PmTqXuAGIb46uYF8r7BtWsCl8C1P1wTJVDB9N73jylUGpYvHrvinu8S38CE7J
Q3IttrBV/x8uAmVASlUMsmok5GwEiS/HJ957MdxYsILC9M8oiEXYOnnbpLAuH5080Gp/BkTslzVG
5sW9P3vy1XN2u68BPSbSG8O90OmCSo+kKdfA4YCmmpfj0UeZuXA2RuycWPsvGKGBTr1RqqxtZ1n6
Ojv/oTggPcCq66xW5hfmmE4P9HqBlgPyDAJaPB7LQFR/RW3rgnIBy7esZlOXpKgXSpJV5STnuGbo
6QIwGd7mSN8GWIL6oB9M8/CKPSnY1oNdPWQxEAtKiGVc6OVP6CYOA1EAowCEcFO73nie5aBDCi8Y
0lnBeMR8ISffeFnQeYFeiXslmUCus5CoRmocG6JHEyOWD575fMh/IO66TM+X9FQSZH7mxNkqiMNS
2FSEkmaaOmoa6Cdmjg4c2fYj8xOPAAafrIBBp2IToM5EHCcR24naeuaE6LVnpaeZOkrZlEnlNGxZ
IjqKJ8a8kbxHdI7YTCfOCk3ofU4CUp2RUIFO7b6geQTvzmuKSrRvn7etKdsmiquWY20SzmIlI1jq
YlAJjx6Yo3MigfQL6cNx37dYggavMG7IZllvPPmup5ojdqYcrDsMPpjNnjt8pIPJyvhQFkcTBACZ
GYD34mVZxHZk6jgzPx35OAjTg1zcibOF/T7cj5hzisyarrJm3jbcVEj2BzH6XPl6LnUhSA9lzJ+l
yjD1tjqKQ8MIahk80a/UrNYLXS7Ak6+YxWzOvDlhe09qBbFZFxZG9P4rruiHatVzfsbz4ErtUjNt
jqVwUjVGFE29P74kh4ltXceQnCrztFPvMI8yhHOWHvh4w/9o3owODRPTr9uMsIhQx9M2WL2bSiCS
ST2W3p6FLLFUObEm4y8OSJU1wQBwnQZUUSpTVoGdsk+L9DBkjakm21E3lf7XICg7jVPcMhOtNMsY
NNeYUxVNwc4GdAcix/g9wyjUqjbOfZketBgtR/621AM36mO7URkL09eUfEmIMsSSOoiDmDXpAcul
rITfFdEHr0oMblaJqIDjQx8YVjjRgYKhzLymECJiGEJYv1rRM4LdbXVYoSEAWlDE6hpNQpMTZaIa
Se9ivuGzgybHbl7tJgMVhVlh3J6VcxFEQRZAgQek2JehXLRI1EOUToohZ4d84E7qWNh6o1ua8hqP
3m125O+pP3KFQEjD2JahybJMd1v6vd7lWF+YHdpuJOxUWsmgQE52EQL8i4KIYUrZkHXsWKDuj+63
dTyUQnYQmlMylJYe1FYaHSsjcBuFAbu9djjif2gR0X1X53FSkz7mcTh5ajhD7LSybJfD/12VsfAD
wuIN0BIk8hGLswkAqtX7pZQdGlVrD7lUpC5X9/xBbvrAvX06q/zAC2EhGbL/Mg1oF+d8zol9mh8i
3mvbzO6MbYTG+f87EQWxCfF0kmLQQot0RZfaPM4PQXRqKwABkXVrgmT9BRVZkyE5VdR0GqtBDjI1
hGPLDzbXbN6FZPsXP48REEOWBR4oOtTJ98ZQd2VR5Ic6dATlqOWeXPzFzYdZ/ocEdfNbLZanJAYH
w+zI80ue7vTu8y+4UAUBreqKLkg8ZSUTQMXxpQQSUTlbHA/LIqsWrzAUeM24KCpwEAFILhgqHazG
uYAApweVRlDtIZJMTjwpyqsWR39z5gb2RyFbIarYD/T9pgAMvNSaQMgPU+EYMjmUPv9xW2Jr1kX5
TeIrqbG4jFrfVHKaiPnBCM6K/NhIijdHqsljApTjSuc2sTXBEakZOuJCwaCtcqrpNZIzRn4Yo3wb
y7GF+ygUuR3OPePir5nlJSXKxnQCV85Bp+YHwXwdGPedxQX5/0JkkZrNclhq+UHBmlz52IROkx3H
miGrlYPBji2oMNYiYdD8C3BgQSUWct0ISy49zOkbljVthXwz89EmSxUzFhjPrxWOvtGirg0/qToX
cqA17OQpslveag6pwNLmNSrwLQomzYD6ayiU3Gqx4Qquz7MDjx2ZZsUFWG1a/cTslGhrfOYz5Een
44jfJK7sH3IUU/MUh4mmFiD31oSN2SDBntWuHPhmW3tydVXGD6U2pcnMYlcPDrKncnYzHAwpsGBG
bH7acCwJEK2jXPm3T6KfRUERZ7EBCYT9vssP83AfqpvbV2xF8UFCQwyHzne0ZIjflXNOa8mY9TI7
iBMQpIOzUD/eJrDOw28CVJRdpL0yhISApjVmLG3z+mEw3P+OBmFyofuVVktTw9XZodMvffA46L6J
K3abBp0O+Ld+/GaEMLogInRyj8VcCENERe0sUYjai94Yuq0qgOYai6q9l8qgcBNVCB2g/CH7wfGC
G8ltsm1HI0WRTVSsLu+T8+0PY50gdU2CLNC1hAhY1y/59MH17//d71P3IuLbSQaoeXZQ09kxlGbf
hQlj7nJVR3Sy+VAHTqZCt+zMXJOoHY+IaGy9/sIJu9NfsKCrAgFLwJCEQh1dPyZawCX4fSFEM2O4
GxvWTV09hAUF6hB6Kco1f4qAoNLVVhZhbID1cFiVEaJ5/l/PIDoKluCeAhV4ewcu/hGNOz5/a3KG
LSAf+Ye5WZCgmEABTs2nGiQ6jMxlpdWJLn+Z9IbhD9dkJfESNkVgnY0h0HBNMt/0cdXhgRJ1P/j2
rZFGBoE1US0I0OhMk98NAh/hMWfIpccN3TFTeSCyJZ+3tYpFhopPGzUJ4kEFGbnXzFY7CqjZa/Zt
GgxZ0XuzpkGWuHEWwUrQmYJ+FfWP2wTWzlwSAFyDV4KOlAR1u/O+U/ieyArN5xvBEH+p3F2pBTO2
iLO6q1Z5EfGCR15CxU2nngxCLmshysl4x5VPY495B4U1HUz8Ia3AQEP5hwJ1IlypGKMWghl/rj5z
LUmwSHVbVM1Vk1/G5DhrIYsiiyfxu1Oos37uNJHwlCYmnz6mHcvtkG/+kyfJUERFNnSsGv1Oocti
QJ8MWnbog7S3ayH8ZYi1PSeNZErYdoJcLK/b8ay8FPy05X3dva0f5Pz/JA+IOqxvlTS8ib+Tz6dy
nkZZzxBWlkhfhuGu6uWdlj/Ng+zV/JgznjDrAv1NjzLVwVzi/aTCy/bKY1z+6nuGK1jVd2xN/Q8/
lDgbsZsLlcPvu+Kn/PLK+PVVkwCBI1uBUVr9a9BqESMoXStLyFhlh5FzFR37x/h9WrB0bvVISHaC
J7tfoRjfj0QK8OAqtCA/ZFP8XqVILQejozabFOUWVsaXRhD+inokBbirmBlHbp5G6xSSLhjaCBmR
Ie1Dz5enwOynYN7M+tRbgsL5Fp8o6gUj5eiikIrYjZvqVMbxa69zWO9YzrL1P6RdWZOkuM79RUSw
27wCuRZV3bV0zXS/EL0CBgw2O7/+O9TEnZvp4kui+0bMPNVMCtuyJEtHR32SJKHhMe+Yx21BA1Fn
WeB149YbbnXzXcSy1ARDE9ohr/eldGvZiTbHO6t3/OYn0zvszO+nPUxgQ9ECgan1cJVKRD4WlU1k
yRFJJHFgzF5QQdbIXm9fulUlvZCivOMxst4qTRtS6iRs0eRkP8zyE/1+W8j6dv2zFDTDqmkoZnjG
hCmUPCLtufX22fDcsg0Rt9axiFDsse6yIU+W3cr5bqzP3L6v62AzJbG1EPU+IA+qJSmkiO7bVH/q
5UMnD//bXimPGIdpFsE8eizEfEQtxzPO87z7AxHUg3ahLID+NmWvbF5VjKaSRzGNH6zJyXyi6amP
/Fd4W9DqoXh47GEIkW4j5r6+JklsiVnjeE4Ottwb4G3mqeGj3wLzMzbC+kVNVd+xPN0poWjUQ/7+
WpLOWlM3WtgO0vJAS/Z0CGn8Q5u+D5Qd0/LrROKNta15j0uJyvUs6DTMdVPyiOoYaOq9xqLaiC23
1qRcTdrXGAysQYI2jEfZfwTFut+6Z0FNv5HA1u5y9vn2ea2Z+zdr4xDPwBNG2cUiYTrPPdzTUcf7
xZ/QiktD/sWOX27LWdMLJNmRYQelt/FOAa2hmkktoIAzPdbsQ3HXzfs83xCydkAOlA7kljZaOFV3
MpUlK7vZhmUjPy0GyDj7g2uEBBilJpy866lU4U1nuIzUcI5jysvPpBASjGllGrG+mzdUQQUhvPlG
FyPgCUpGtuURRReIheH22gyr4GDCql89YgDePmHZTjejWjce56L1pfOzpFuPzTWDh8Wh+xW5d0ze
Wv5+EWUIVpG6SQfcKzHtapYGXvaTzb+ffbdQkEflDSPfqKtG6yRlA9gzxjwiTuE+yzoZ99Zojee6
7eOtGHclbkeA6+r2kre2UeK5XhDIYrohoVMeVVm8F2n2wUoxFtxsw1kcRnKOqxGhhj74rfXJHN2A
eP2j23c+v6ee8NvcKH3TA1yvirsPv30nrj5sUeeLnXaHvtVzr88jw/A+p17vZ+i8dDN2ZGTDVqrM
g4syXYlSDhWdxmAU7ro8yrtpz3VfpOds/tRRz7esD4Z1jOvIHYvQzXZjzuB+svBPlurZeJp5uEBv
lJ8XS62cXi9iZErgqxt/Sn6ZuY4X2sncApetKC/W+V85iolGvXDyGtfJo3KY4g/tUJYnJ5temh6s
t7dXtCrJNTEGRccNJboiiTqz5gz1nEdWwkPH+ZKm0q9Gd39bikor8s/BXYhRrEAv3LioTTOP3Dmw
iJcFyDb4M4/3s9F/y3sbNkDs8lbe94n9oFfDnnjtwTZHjEjW5x1NukAfyOn2R60uHVcXZtyDy1DJ
aKXrzoIMuFBg1/PNUxznPtso/a64JZg8cOqBhtSxELdcX4250CrgzAzcWZ1mR8llWDjjJ1eKx1Lv
XjH1Rt9Q0FWB1FqCo6VS5yl3cYwHkeLllkeJ9ldaOaE++9Vn0FmF+fjr9u6tmqMLScpVtBzExq6A
pGl6McHfwsAHjXFmLkWyH2MUh5fb4tYyyxYSe/gXSRECq3u9lSz3WCqYlkcD02dQppds59Tg1Css
PQnasYgx1yxvQyONR/QvF/0JDLjiaNccqOE0/xbX7RimmDr5J/fHs7AR1LIdT83K0sEce0fHZzX8
jDqzL2bpm93z7cWvauqFEHWvp65LjTmGEB/RoB0NRnBbwEpYYyPQJSiMISZ4R1jIadHXzCB5xCbp
hfb02C2ZtKR+TFGz3N2WtRyUEvBClg1LDoAHAmwlVOOYXayPNWybw60vUrbHtGs+3hahdmUs5gYy
CIJBRFFwmso7gVV9rxOODWtnceK09OMej27X95o84CawPuK1yl/nElTebvHZHFiQjGNIUIAYjCrg
E8pW7dY3rRzi1TeZ1wosTAeFOgoODi+3/p6z+VgANGGX6F+y/GF8Lk0wBRt92LcPUjZQZv0rM6sv
NmxlbmcbwcSKmbj6FsUutTFQ53oCHBzghPbJ7Qvi6/lUn0lXx34xa+V+LOfhcPtUVg/etMGehqQA
CIKVQ+FZWg/tgEMRDmuCOm3w+jD0+fetug3YyL9SlG3G9NqadomHkCw9eOyD25x4/Hp7IWsx7ZUM
ZfuGrPEKWmP7yuFThpjKROyly180+RXrNJBTE6TEOmogqbktePWamtTwnGXmjan25+SdKXkHFFZk
6we3PKf91/aT3mwIWbO0WN1/pSjnVFfgAkabVhFpmWMChjG2u6LI8qOsW6MIs96Y74jryb/YwOSp
7kbtAdktTJTWBAintZgFlDWdX7E43gj/1hXovx+mHG3RVCkfKlZEza7/qG34s9XrebFq5Uzdrpli
GEHANnXuN44Ip/FntsWWs3WAihMb7NxqJIXidEmySxJQaE2/GnDdejTd8EtbkhSXofPWS7kGYO08
7hPzfj7281Fav//8udKU5SMuwuG2yYeOJdDHsTuLpA7d+ESLfEMfV20VHnCW4dgoTVIldMw7gVz3
gtltWRw43R7mkjXfvOLMq6+3r9eqfv1XkgrXMst2xuHDlxtkOM/dE8vcPzFOFxKUq+UmyNtPJoxT
yPUHo/9YbQ3iWjbjnXO9EKBckaTsGWsZNssYHFjXc4k+zpJ8ZPrLEpgktvQxYOb2rq2fj6O7xAHH
vqFm2t3KiFk6Ad8692VzmJs4eWzK+JB4sV/CWCGK79in2yJX7yqGaNsoUXgIWJRtrGAGoRB4TQj7
c+7dNS7zHW0Lgag2yv4TRFxIUfZydik4tEYXnmRII3sMKhYOvPBHW/drc+T+bDeYNd88dwhAwXSa
+kPe+DnHm6VHHtcrm53lgJvBwUwyOYYWIFmtE/IuRq6leyYGWj9u78pKRI5Sx1K+tzCcwVGTo/3Y
L2ggfG9Wp77bTOGQfresc6H/3d67ZOspvHoGLmJFx0IuAuT313c/axmW0i3xOJX3OtzSoe3MQNiD
t4Gj2hK0/P3CyPRk1NuyQtwE6EDgkEfS4qWRTBubt3r3L5ajmLLURHBWuFhOrh8Bpe82Yh+15+cf
ZcKh4KFNUXp962+5WIXWAHnGJFYh+NkQPDD4Kedd0JYowbzwzA2TdvdM+NZ7cH1Zng3YCEC0qLdd
b15VlHWDuDOPTPPRJsk96b0Np7yqdUiy/UeCkkAoCBnRiwAf0HmVP1rENzP9S5bcabUofJpGo70V
SC+3+52Nu5CoOISJx1k9La0pRaodazct/b7fkY4jsk98jAw6usOJGXo4p8VfjdjKAN/eUeddRcg2
Cz0nWK90+clsy2MlNrzqquv+d32OWhCSrEHoN2J9IPn0uzn5SDP7Q2u7vs22ehO2FqOYuC7tRi9f
tjJDveZ+69m69etKSNVprT4XI7ZKnMfD8baxW79QaKfAoGIUT1AjudbsPtOqYc7x6ZXoAsn6Q1+5
YTrNJz4bf2eVhQ7QuH2WXvecyjRKuy1U/+riMEEYOVUbM2bUvDYdNKIZS2NMMxWNb6Jd5YkLOX67
vcw1wCXy10BHmKAgwSoV6+eZaWkVjBcRMp/BjGr5CCr32cGrMTGDqr4DhK6dmG+f7eEla+dd3uv7
uEiPbW75AHTtJ0OcJDP2o8iiIXW/3v68tU24/DrFatYtL1k24uv0pvCThvp1/npbwlpAg9e8vkxq
pgj0FANmdcTKa4FeoLI4JbLZsUzs+2Hy9SOiA7zn+yO3WXhb5lpEcylTMWm5S3mlkWXPk6+st4Mk
B4dK/RJjO/Pm121Zq3psoNcFgAjPhJtQLklvF5IRA+ETsV5LAAhL4Z2qZPyc904wc/fe7neGTHZj
6nzJ8moreFP7s9/80qX45YQv/BKtWFrSZCoi9JHZhOYHlO7RriYOvdDv2/Yp0dJwdAHclXcCFSI+
pL0vkTwIuzRMO7kHiHPvIfaa4zmw+dasiTXfbyyNGZQuwGO1iGOk7ZCWDjbHmPZV9lC+5M1GdLH6
lsdgDJNgdRRIEaXSm+euJSsPr91KYLB5nAZ982Q4VVAm+lNDQS0TxzsKSiCt34g41ooZKMP+V7Ji
wYwCXKO9qcP4DrOfNZOfDg+8/TnWP8X407JmX+dAmIk7DWGlEdu7Zsu4/D9rR3efTtAHgVr39eHr
ZkKrHsQOUafXARGPFeULIDfopzmYTWDWvfKctHcy6zes9+oNQwbIxsA34NzUvHhbOkPfJwM2PTaj
0kFfTGMFXSV9QpuDyLaaGFfV6EKcouQAcBQS3LGIGJKnfBAHLX30NvtKttakWOo5k65R2R3SJhbm
2QrvXhpfjfKMebcnIy93t83GqjD0YKGlEHlnWyUmotUg0CUH3TGlF2TDTmLEDNO/1EjkzdmGD9qS
peweyMsol0s+KOM71uA913ybNL/D68e1Rb1xK9aCH+NiYcou1vkIn7IIS8t+r5Ezmq/3gPsGBe7C
7S1ct7wXohTnZWW9nuiaicSC+62U1V1u3sWOtktYFUzkG0LXngErL6K67jcivFV9tMEQawPlab5r
cJ01V7oeh9E1KOaiDr9kJoKh3hCy6jnxOjNRlrY91CuvLzctvMpoO+ykkdIDTc4NK8O8hzGP923/
glSi3xr6Rq5m9fQuZC6qdOFNCNBlLrgei8iTp9L8wm10WVvlAXT8T7cPb1UQtg6YAoJa+JtluxCE
pjdMOGwFXHQxTodq6nuEQfUcNnri+W1Xbbw5Vg+MIjv4T/lZZeJI20SKdoAfKpLSN8xPfSZ9dys5
+BbLqQ8bA+BVxLQ2Ytp3nWk6pom1Nazi4BVhS5vuFBOUY53aCMqO+o1bfJJMr/z5O2uKQw04RW/s
0zI/zklYTXSrtLW6xx4clInWb+yxcpiy1Yuu86ClsnsQTTn7tOp82553FkMQcPs81zbYNNBfQw1X
x/NYUdbEiasuNm1EQUCcQlTff+o3b/xiqNT9vRSiLMg29bbJRgfd/2kdSn4ugem6vYw1U3kpQYkc
jYENZpu6OMGqCMzuh9EfMIvOb1HnNdH8d1vY2vmYNtUxlAZ1R0Bpry/b5OGlnSB8A/ikCgRn53qc
Tk36YHW4DbdFrR6PYziWRQkQzm98mhfXrQaEBEEALaLcZYE0Q94AXbXVArglRImES9JOZepi8xzv
E+8xHDbbFWXxP65EcWZ2bAwkswh4Lfoz1YzA5fea3Lo5q4p2sV3KyfAczUC1xHbpQ0CPotxYw6JF
7/QYQHcXx464zVHWMHeMOd6MzsLeFS9IrwZyzj91nX0eTf3QVPX3JPU2RK4qNrDauoOntg6E3bWu
9Wav5RbeolGWichxAa2xTlmNyiGQzkhy3ta21e1zAR82CIrecCfXwmrLjkXT5mjO11v4Yp0MB8qs
esNXraobGGwJmkHR76TqdF9aPNXGEn2DuccDZgo7sN3OgD8e+OH2glZvqkvRnw5nhW5tJWM1asxz
pI4WRW+w97X9KtNkP3a5T9jDbUHra/pXkDp4sAVilcQV2txqzAGR/bjzhk95526cz8ZyVLYJ0TZ4
M82ijBwS+0NJv0n6MS3ErnST3e31rGmCpS+cN8gvOu8a6POpKhrbTcooaWcgrlyQV35HZ8KWwq1p
tw3XjpAMqRZd3bait+yuc+F9hqm/mzS42Dqpf6ad8WRLVMbL+Pn2stY2EBbb8pZWd6CMFQWnQ5kk
mGZXRkLKgNOfzET2RGv2fHi8LWi1lnspSTEVJUEbwqA3ZcRAtBOYUwrEtNc4j41N3X2iU4x6nWR7
spO8Rx+G97Nz4yToLF0D944XMU24QVNayR/ch8uvUqyJlmHo4jjiPtTWK6E/DP0rynlpuUWgtnYb
qINgAhE2WjNsZfHmwMsU4ETYkbzeue158SZDu8UptGaNQVEBnC5wXguG+9pauQWlIOVEQ6BZNYlP
uzDpqi+kFefG1HasQ046MzauxZr+4E6gW8ChgEK9zUy+cMfSSVqOOmKJRsrZ8tP+o2nRwOgwhGLs
tszklizzenkAlLXUWdrFgLb5m2e7rmBhgoRAHM/hbWVdu4VI86ErH4Ad01BBO4icKl2bnDKyzDFi
jhHFYLcymvZQFO6+LvINDMza+whYMkwGBwgaiG7FKNuGtOuyBQh6KkGl5XbuQzP+bXXeXercWYAA
4f86e6O7YaHVuSFvCTfg2EwX/U8EtCPK3bfTwh21FG22ToqsUto+xlnzgSNJUFLrYDnI2M48KCt2
r4vhzp1jPxuaPzA/ngdENlJqhu6p5s6cWDaZBH243iTOgyB/lcwK6rw/ErFVHVrVHmSuAVrG0QLy
da090Mm8Mhx0N/B5ikZveCAAB/aTc083Y+8VUajGgC+IApyPZ71ynrzlYOWfADSn/BUD+QLZjaHg
BHiBT7f1dFUQXoIIhEDxhS626zWZRu1wQXCCwrh3qPORl7/4dNZc8vuPTkdHpwGIRAwDeQ4lO+c0
NEdaDF0UtqafEsAaS70B6/WGLV4xkldSlCyksMe0oT06J2qkrRh5zBxwQFd/ELJeSVGsiDW3KeYG
43D6XvvQA5Ppas+m1i4FQt5mYUza4PYhrd0zSFxofbw3H6CcUj0Ng5PVSwcPcTu/cIvAyx9d53Vy
4dHrXYVZaVXS+0L/KwHNHBp0Trc/YG1foRxI6SNvjfuuaH7lca0fKh333B79uvyFh8afkP84lzKU
52bjojJidpBR2rWP0rhFbd8pN2o8qwtBjd9GFgA+R8V3ZEWBWmQNMhtm/iIcqQj5yLwtsMXanTJ1
EJhQlMZRIld2q5uF3ouqqKI5s6tDN7m1H5fWz1oXH8CoJTc8zao0QzfAcoAKIsRd3+CO2aPj5RS9
Icl8kmbrJ0I8d1Yacr41+WT5cOWt5oA6BKYW6Bh0iCqKrzsgbczspIpS7xMmc8/libl3ZDhabCMo
XzsmE34M2RqkkDy1FUXoZl27scYjV1Q7Hrdn5Ifv8956+n21vhSjmIuRuR4KsnkVNTNeSgeM//CG
jX6S5Wa+27KLlShbZtJmBNM5q6KhL3yj/9UJ8Ud7BfYyCqQMXoCLflzET12T6hXpsAhXvEKA633S
+1+392klulh6wf8VoSg0GVs6Z+iEjQw0IPvZ1Evfa2fAE3Z5Nt6R0Q41Ud9ppft6W+5axI+cL3qE
DJRWHKSGrtcGkvikbYkDko1KWgevLutDnVmdn8UtePB1CtOLQOswjqbzOlgELcg1CXLOrB1lxD6h
9MkCvZ5AWnn7w9buHFqxCVDf6HQE2Fz5Ljmkg4esbWSK6eB4BI+ReT9Z99W8lRdbQ39jNg048Jaw
Di56uSoXxzsafYMHAa6CwZzTRMV+zk+WoDsyeAFtAx2l1CHzjmD6CZKPXuvsYzKEU5V9HOgYmPLZ
tbfAUmsqDWICgg4Q0AMgm3r9RXICe0SSVVXEhSN8Ku0kSO243/B5aybgUopyceQwmFVvQefGsZGw
n9IJzBRMkDSe6v3t01x1r/CvaCK0MBEbmZrrFVlVZWbGzCskg34RTOAYADOrs6VIOehgMLqrjeNo
3mEyZFB75OSK8Q9MOLB5dKE8Q6PJW0v+xRnXScnckssKpcvzZJ7LL01d+xt3eG0/8a4jeIpYmOek
5jmmgYPluxM4tUYLs+IwyzhMx41nyJYQ5dCcsQR1BMFCKsDbEH9RzN8zt8j1VoUg2QBXBNpOvEGu
T8vT48YqyAgh6SNyAoGQ97wf/uBIgIcBCBTVJuyXYnm8oZwrhDw1GvKbyifFfd2zn6aDjsTiT8IF
IKRcGz2sFkXB4Ho9DQMNXduKOmKyOTCufZvM70aZ3eHy3tbzFfcND2FbuFaoomF+67WgiekZeJfa
Ciw5bex7tbbX2uRMCZ4WbAid8q/b4lbO6UrcYkcutJq0cYk8WFNFtJv8uPpq5KgzVeL37QQ6ct8K
TRSBnQqfjcdS6GmsQ6+BCeZtc0iOmZNvePE1eINL0cO4nI+NjsllrRdrifUUGj3WddRo9DB49sc0
+VR32b2L9tW5qcOq+goobcCZ9JsY02e4FuRFu3G7VgwvymlgkX1jEQXA4/oj0EjBi6xr6ohW9amS
8sy3qHdXNAQNfsiJA9q5WCPlaqFq0RUdK+pINo4v4ofUPiQJ960y9eNxy7WtLAfJaoQVqJNZhKoN
IMRNOCXFVCM1YlhzCO0XX5w0xZPtth6uLQpVdQdnByHvMN2D3cXzPJmwF16L0UDC5Cd34Gzfc9vw
4xp9fnRO7Q21XFkcYnFUmLA6EGertPwl6n5DD5K2yCnqXT53mJnCzD9ofcfW2TiqpT3SUp9lrYGx
LN7o1ejA8OihrbX8nKWedrarsdm4ASubuJySay7NNMRReXK51DskdVEvyfAf7DFd2jrbost8d3at
PeeZ55OqtTaSBmubCIHIohEUh8Cneq3wY+t1WhlzERWx/KqlC0Tdiw+3tWPFSgF0j4Z3ZOrQ+ajS
IWaxo8sxtUWUNvcU1BvSw6AEtH/8vhTkyOgbwBIoKeXq5k7MeEWYjCyw55L5E0rCUtv9bzKUy8uS
0WwslsuoqKzgIND/Z+QbMIy1AwFyAK9aREueq2bA2n4yGzpkEl6RHeksf5bsT5q4QdWEnjDA5HAm
6iPTag1HdlYt0cnsHhKihYZIdl0XH2/v1qI71w8zLEJfstw2nhYgNL7WLV7JZgaTJx7pbhJJ+4tr
SF9iNmqfbRFubklartaF72hZXcC7pxVaL54J+1zG6LFzP+Ta59sLen82WBDsAI4Gj7V3Z9Mw4raT
1cO7fzMmv916km/9vJJmqMHrlHSIiCItJ6FDQp67G3dkS4ISctnCzZK0wwKGXYMZRbd35/01x1MF
fPcIr+B0wJZ7fQgALExt7eLzZXwgHvfb9pWmGzZyVQZytcgaWFAsFcWtC47EcEJwAvKRZq+gLtbN
T7eXsbZHsCH/ilADbFM2iRhdaC2dfN6/goDutoD3ygoWKhjc5VrAYarXAmNz0qmwjSrKm1H6qat3
kTRqVOXrmgWjNswbfvItpLi+h9cCldtRjwPakkBFE8k+oNOhrsPmUy92Mtlr54zfG/2GImwtUNHj
hHN71FGvjNwqtgJqi/g0ltpnrgOYaslSbljMRWnfLw8sEOjhJgjxlwO9uPxlrKW8s2YsT7OGkLdo
tbIRBxiD3Jn9D2G14WhUmh9Pw4Z9e++wl30FwEVHeOWgffxacB/PGbFivJIA2ynrfcmTEDMB4iYN
svzxts6srXGpHyyc6migUtnO0TrGOm4iwPKIjEqw35HqHGN2Ay33Zsz8ihLf3Qrq3l8EdBeCUghe
Ak7bVUfEVXllIcjRm8iyfrYLxfYGlHpl+65+X9k+bjIy5BZ+fxgzJB4eYp8lH6rMz+nG5q3oIxwd
tg0RCLBiKhXEQtHpWbPZIKj/MRQP0AUHPXnlZiJpdUGLGJBrI85RZ5+UZeOQeYybKHWdY03Ai/LS
aVUwi/5cOBt1wWVzFKWHC4cgBAp4K6kw9GrC69nUsxa+NfMr0NrYKV4Tn29r3aoQzCFZ8p4L14sS
UslKmxNqQ0iC/arYa9/ti+b1towVzab0QoYSUmmYe8+7pGhBKKMHtGBnAXDriDERU6bv0vqnNeT+
2JrZxotlVbkpQciLWAs3S1E+2duxO01lC/aRJ84fh2ErZ7yqdHjNWvh5ZPLU6UsFrdBMVzVtpIuP
xRgjRzOGsEijae5ub+DKSlAfJijLLplC691KuNCtaRi7KAOFw84aRH9q2szbciKL91YUDrgavFlR
+QYCSvVardamsdfZXTTxOSi84rVK6X1vGPshb323HJ6mrnyyZ352soObnw366vZfbq/0vaoAdgV4
z8JGi3efaujhH1HZdK0e3Ckx36VAFuyZZiIrbA6xL8282KUJSvMYbXJyxqk83Zb+/kAhHYlDB0Mt
kEtSb3dbIyxsBe0jNNwFvTf7hX6Ae/drd+NJ9t6MXAtS/JnRUx4nMemjnB15sR/q/YDWnuRec7fO
dLm/12eKSjscF6qN4CpGkH7twJoslrRx+yFqByZykHgX4qxbnO44iHODbAaDpeeVcQD0ufTrMTH2
mt5Uh9v7+t7I4CPQTYMHL14jqBtef0RmlC5rocFROcfhmIBBgo2+Ju2NC79yfMjLAt2Di4KioZqA
HuOYT84AOkY67NjHJllaJaO05hti3uvo8nYHASimRuDx4yyfcRGMNKidFCSXYBV0hH5XW918n2ro
dbL64mtLwMrtTnpztIvpGUB0ayMgUQcjIlELmlZ054BiDqBwoi6ynvuZjhUxIgfERZONYVjzS13c
Fz8GFuZ33vw0mczX+yDu9k5+bp/wQ4cpful/cfs5j0+6mwVbHGzv950ubcxgWURfIjL/y4ZdbEhp
cgcdxakZZWNT7yapS/LocdaLwEmdCo15NSo6GyZxpVEJ5Hog8lkaJnDUanm478yib4sZ44xI71to
PSs9DKIk1AepqW8LL6wKsptmtpPu75tjFG0xMwSth0iEoUvver2JwYqqKQwjskoNU/By14marBUv
ty/Nyq4CDAQkF54P4DZVc0WikD3w7wl2lWfGSe9dqfkV2vH8zsJDewAVwYZRen9L4cMQDwJEtnCP
qnkwweaREgy6jdBdaYKyzwWX1rdCOrK8Z2OV0Q1NXnmzoPrlvfGFocL/rvxXSdQ1WNUYke6GpQhs
gmlufm2FoM/HgDfvoUQbzvjbFv5aphKK6Cx25EAr440Mox4+dmHliAAc5LfPbsVEgCUWWgksHlhK
qHmtIbnAowKZPiMipd3LYHZaowyKSnK8W4pcVAHwupgbQut2DpN0RgtaqYG68fZHvHcyiL3/aR4B
B8Q7XmcMLqPaqPX4CM0wD8gx0XAE59neYJKcnDnbD52dbVzLNZlLDA5SNuRPUI27XjiI8ucR9HpG
NE40mtz0fkIF0K8sT2LUhx4lHttY5NpOA62Bgh8BfA4Ud9cCC81q7BZchhHnw/c0RbMi2CbNEhBL
0E4eOcsDrWp8kcsN7V25LPACuP7wroDBqHhdQ6amzEbYPKAEtR0dh/ZrZZZe0LKmnzac+IolAIEH
nDj6f4CRVdnRvbJEoIlpBuB4Sp7aHm3sudh1LriIEJvc1pn3kSa8GuqnSLugj+AdaW4+aLXsQQiH
SQB2+lW4st+bmtQ3Nm9dChLFAHXi3qu4vMTB+GcDFigCrjrzy6nujnk9bCHF144Ir3f8ENQChcFl
Wy/c0jC01VAQZkW0KOdIt7pfdpq0gQCScsOqrEtaWoUBvUVpZLkVF5Jq3LSc5YUVxYXzbRyc58lp
H7Q+/nn7cFbFwOsj+ECIDs60azEoR6N8WpQWgDYmCHzGxDss2ZJjLfR5Iwm3uLDrsBFzFsEDDC4X
jBF7p95zqjtak7gmOOGLM4BRgSX+ElIPyv6jpWkH/PPbS0NFDlbDQNcSsdWlCULMtAMQP+rGz3wu
fA/NbeYWbcx7tUMVGhoHBCZyl0SdKa3bReaAINwFibKNFvV6+szcMd8wSKtCgLhCoWUZZUAVg1Rl
Evo8JhBiN50eClGh7DfQmmZ/Igjk4LjkDqpJakuM1+V1xR3hLuSaIjB5ibgnmXn743dPBsePeilG
ncCso+/vWun0WdoMQz5dDERtSn3XeKQXx35CCOR3XBjs6ffFQe901OJQGcHD+lpc18YSnG4piQoi
O78n/bOd0qP7+1QdwN38E3ws3aKWImbuxAAS6oxEqSaiRQpI2H47feMB64nMGqb1AJSg0vt4RelW
hZaQqG+zT3i0xKjykR+ioFudeO/dwyIIrLVvSUoY7estsxnKvzHNCYqKX5pce6kw4qi095mxlSBY
E+Sgng3PYGPalDohVQ6dHtcpKJzdyguSAQy9CdradTA7bx3PbUnvRn0OgGjqnY7jAW3Wzmy/WLQO
hw5smHTLt74PWBCo/LsmDIC83ry0FR4epJBkxfdGJR/AxVRrzYORCDxSN7Kh66uCUcCoPdB1q2/x
QeAazwL7Z7IsDXhipntZZx+rsuJ3nDYbF3fFEAFcBpwFUKaA+agr60Dc3pX6gKghRWXe14zklQDp
/P32fV2VslTKgB1BBKZ2XWe56cTcFCaYiVgtfG6Z8mAg+Ptt1wea+DfYNrYPsaWi46I22qQuQRDf
kqIImYe2nULTrUC4xrj7gxWhBQTUK+gDAdb+WiOqzDT40LSI7OysD8AR3IP/g9CNisbqvr0Nf4Z5
gAFf/n4RMoB2d6Y07UF1wUrvCR2WbO/ylIa31/JOu8HcC6ONBjaiI4GoIiy1AUR8CUiPoq5MfBnb
TxgYFzYW3Dmxn62q2dg6lR8PVYRFB+CsAbZEh5UKA0DlPpdFb5gvuR/e3/cn4X87vZx8Efq1//nB
CYKjFj5urFHNBLwTuqQ1L7ZSs4zaMysITU9tGGZn+et8vPtxeyOVq/tOhnJcI9ApDMkY8yX88tdG
MKziJt/9thLWGS3J8rjAb+/vx9OH5MT8c3CMdxti1MTROzHKFeo1M248AO1fXu8dv/I/jP7p8P1j
5AcPx+djuLFfb376IoB8J00Jidt4lpIsh3IX/m3sv9wPTx9OT98PO+3w0Aag/gq21ODNn96SuIS0
F2owIQ+Ti2Ubw3tjL09z+CUNTqeTXx93Pvf7nRV8Yv7zL++0sVQ1j/FuqYrBmG19ynW5CAZV818z
lHw4bq5u8UP//+re3eTY/c/q7sB75Yf7F388nlj49PH7X9M+CLTPP8LbGr9+gkDxLkPqkQ13lRAJ
kPtulq5mvvzdhvf7xv/wlIZPh+/+rvaNIPbPj+Grtt+QubrKC5nKVe6Ar41jFpsv/KTPh4cp+kz9
h10VNh/OweA/P+v+8/H1tkwVGv7P8V3IVK52Vgyj5SHT9hKmJ+BTg9m3fxjn6geU5ZiEj49b7R/r
9upCoHLf46HDps+e+TIEie2bYXiMgx9sI2ew/Mg7fbkQotx29n+kfdlu60iy7RcRoDjzNZOTZsum
bdkvhL1dJsWZojh+/V30bZwtpdnKc7prowpVKEDByIyIjHFFKHdT1UryFSo+BI//7aEx6q0XWh4j
aJD80oI0JqPd+v3nEG+81PWe6fn5kFIeSSYk/XVPjH7LXSacLnAN/IEWKTL7xz+U5lt9efBW6Ktw
DlxpZB7PXwQZvU7MBkmeUyj7lvblfb8sOEkDFtuF/X22m00fh7MiniB4661Aalrgj/smWauIeBZP
HH7ml+7Iw69xgyQU1XaENmO3I91mZLvf7/3lo7b85+GBUPvjA2RXHbG+eKnQ+XfnrySynWiRENWy
sADl9bG3thF1lssHsjHIW0gp/eJICQuO+OtQGQuyqJu6V0VcWrRZW+/vNQ1JTx40370MhHqHr/CT
e7Qco8U2UZzPmHxoRQ0Mrh28q+1TatVuZKEMs/geSLf2kqeBhFbsch8FjpKz3Slno5BTtN1L/sV5
2W6jh23iOU5Ilo+K5W50d0MXVLLO1Ps63LeZHM1gh6VCIOQVSQZV/PRPJCS8Dm3uJTLWBe0I5zSf
np6t1VuOM5JH94HYtr16+uZ6KvPu15V8MnZFN7JTmHeQmPV7fcBiwgcrtDyOj/BvlABeIvJPJiaf
GZs/nuJFLC8SGRy9O6k1QiiXD3hLVzEp6cE7HGRy/4rYoa9/KcJfiswDgCH5fjFMFNfp8r1dKjmF
49VuB+IdeKAK/8ZV+EuLua/zqQn7BeBF/Yy8WO8Ly3ceYVn+uISm9vPT4fDFOc6fDtnf1uwvQebO
AmWRh5UWwzRbn83jfgSsuIVV97TqyUiW2NxDNqS3P07HlfcURuQ7IulhCj288SEheKM4gf380/T3
c5iXwuxKZZHU4N9KvKEj2TJ7snj7n/6NnP4PEXb2+1LlQdZewHOReOWrenaI97zyXhry3zHzI8pX
frQhNfplLMCM+pn4NKANUTmuJTsHwsrmjzxdkSiVM7avZ5Hsv1h7LbY7a7WyOuK1HeEIyrxvDuCS
f+kdiyqZpXk0lphk9GWi4s+xsxFjLTrL4rw73NtRbqOPNs8vcVSC0Fp4ip6Cxg6IFz4dTiJZc0j9
m6f8L0+MLSl7wNyf4kn4t0csTCcDBVsFeRft9+w5XYf+oYSzTGm6e6NPMWd65icxcUf12ExM1xhZ
INanSfWOzruz9H9smUuIjbD1Ge8d/vDkZf6d+8sxY19aPaxHfaLZ0BdtVSvWbgV3RXhYf3lcd4Vp
mPklm4xpKYamipMSsrleD3TrCMRxlm5LXBsB5AqB8n0zzbEc7F7HruqqITZBzYoCsjhcXrxvHkc8
0ZQnjq+0DY0sQJwRJ46wemC1nfrC/XKNAbxc4dkOLq3JV7qmVaD+2y8mzd46GjC4KeyvI/i8GIr3
nrL5++ESaKX2c0vHgWru9v2T+OTh9e2tsz4QgHNuicsW41UCQwQwdMkk9Au4eAZiQ3qyUmpx/Kqf
QuEd5ZIZK9KYUZqLPw/JcVsu3z8FghgfDh3RbZcY5CMmzxEchoHAZeCY/VmfDkl9FQgI04QXw6KK
6TRZVgoZAUJtjwdrzfn96Q38xdrV7zOsaViCmQEXHY65iQgEqfwLEb+GJe+mZtX3igxjHBXY4ECd
2HiBM6xvd/YUXN/X2fnA7YoG41q1ximoExOsZOTiwEhsnRNp18bJSvx4G7ml1XM6c7gUGQPYJ2EQ
5lk+XY7kXqyjSTDD3VNENB7veZl3HK+4Ywzgqbno2KyXyf7ZOVvTTfWbc2o9P3mHb15W9Wco955Q
MI6TMYZZpyg4yQZ0LCeytI0N9T3wmOIIH1ulkBRRGRUNPMUYjPCfvjsSfnKEgiN4P57IteUrc70r
M5B42Sq0em5Jiplqw+Fa80lP7hzZj6m6oiMlFbZAh6AzuOuj5r5nK6En+c7zKt6hzTtPfyWB7XEx
jXNWBCpuZ7uN0QRrw6voSIUnl5v34x0eYxzSQKgAZwtKlX209o7Tk8d8/SclNjxcun4pvPuXNf98
XHHGWAlsJMKS0RKHKJOMHJHeXD4+6vThQh42b15KDcq9tilbeu/aGJuRVGN/CdC74Z9eNMHtqe15
B9PPXtHOx4n8uMwxxqJIwzDGbP9kLODx6gTcLd1HZarC2HQFi8F5tX6AFe7xxliMqghOg6CBIFbQ
va+3e2d5IeOu/kO978PhPzhJNDugYIb+lKmMysZBbWCih0+5wJ2ZYI4dnSiHqLJaaYWBAuP1vqD8
FPtuWbslxvgzHYYI2kVSQavXR6SvkNhZuq55QM0Ef3FeyJlM9C2xSYauVNsU2gqg4xMxpDjJuMH+
qMhaEntXN1NJiEduErl7vDEvflUr53bsQA4L2C/WQKVVRYAabOnbDYZ1fLVHDEM57zOPJqPooZIP
SXw6yz469rLcLjA73olP6Nbl3Ntvb+b2KBkFj/JTlvYL8GYdERkB5OVk14Ozyu0nzxsFrtv7237d
kmO0exEL5qJrwNb6uBU1kn+IGyjafZ5+v2G3NBi1zs/tKewwBedXneUcI6o8iFgWRel9KjPP/y0Z
RpmHc18YAB+RUZ1Yi0ABsouQZHTYKw1tFnA4eFI4Sdk9KWRcAN2IL5pQg54l77dnPxHIuEU+jGul
OJLHRkHDiBbZs/RzRdk/52eewE3HcocNtk2qhIsxahVuJxnIEUIABYbn9OfYWoqdRY86hx5Hvtn4
RzBNaSynU9u+nD4ip3vIeUadcy8yYx3aMKkxsQqGhsNxHftKZ2mCk76USCysOZI9497eyBwb9gjq
Sc9GA7RetpZAtiRYthQh1lNHeCnzmeLbLSnGMOiRdNGMAAeHzv34QpqHCHR42aCZ/OQtFcYeRFmh
XAoDVF62x+blfbBNMparxjprU+D4ZFONvKWE7IS39XYt7Ldri1Z71I1R+flv30sWbUA7FYA37yfB
P2mkcf8B8BUcK4/fh8GTGMZyJGJqNOOAh7mjqAl28VKnwPTKNWJRiyP+HFsoM0ajWcRhfQlb5CjJ
2ipbgl7zP8kTzzRxlEyZrP7VezzWAEDsukksVbK1DNck7+97n7gu1kZH5IVjeCfJu2NBFMbVyM9B
lADXUPaPfWir5LyxTBICRcNWD2205dc9FA49xtuopeIsRQAHQ0liH1WrDaqpOrUWD6bV8BJ4MwWC
G31gB+vESqrFdDpJPCrBO1zugjj7Jco64fK03KA3iPta8t4xFpJVb4JLWHVgz4I53m9Jtu2WlOv6
8kSEMSdhXRnBZQSVhnarbCBIel0yQoRn1YWlRKGBZ5Y5ngbb1F4PgwlsckjJuH8xDhVKVQ03FTQT
+N1eF+NqnKPiEnRdPTn0R2tExqu3AnebRPZ9kecdHmMwRixnvHTmZCUzMq5zzq/zTP2vsbQyOott
Cy6yl0IjxupU0tpYKpildsw3k/eGcS6GRVDO63oAov/PmbWW+GI60lcjEcmrPV7BmSfaLAhdbKSA
MZJBytrCuV1YjritneoNLxkvKTiT7b+RBBbptRnOJ3TTg5SGnoGjBsRK/NmjylWTZbgSn8653bsV
1PebGw7xjAbb4F7lWi0PJd4TGWWOrSPZ6Oc6ISLKtrptuk1LqESeaUNLK99yjDHnfWHXaUh50iTZ
9JSlF1sZqS/Q1LDUkRcNcW+SMR+LAC5pcwadYVK0yEL4lTrIWcLF4nA0k2q7vUnGJVnU45DJfSmj
Y+dlixHq5lHdje9ItoUovXETbjMlvltyjAmRWkyeVVMAhqaIbflpkMmZW3Or3NNX33k02RF8TP9n
maiCTEdfjvresSS7a2wUo0bb9i4qvW+wZjIdt1wxfsdZKoZEm0LmF3UB/349lkR0Owr0ERsTZpTE
xPN0y+CRnZ7+O1yyQL5hqmTAjJoOE1uWyoBSkSTWd+jwvON5gwxcPMx/og7AtgsnRR+fu2SAc9xQ
bA4QDkpNeU7VPC9/aTBuTmsumgE7HCfjte5fbaQ4yDevjvJv0jZ/iTC+TWVk534MQOQ4dYHWdJlR
NB3t0HG0yl3vP4xf/pJjYiU96YBxMsALWG+P22xLa4s+IY3IObrJGPyWgr9UJofuyh3VtFzWRiwA
9l9KkQD+imchpkO59/uMMWovkpEszvj9hLxsZWux2yEG87gdWvMq+5cNxhBVRdsHff8jAPWH6Yzr
rYO/0GR6+TJpvqtOpNvQwcNrZjj0O37mqPD8O/2XPGOYBj0LlHMD8s7eQQe0jQlgjisw04k8WYm/
JBi/5pRXWqSoE4dHPNBoRN77PpreQtdGEzzaSlffpvXNEY55gwukkwk342fB3610CInSAeR5REgU
kXiT7NI38R9l3yxzG/uAg6fY4/YvzpwkhliwRGWCsAPYJcNmr2ZmGLSj6A9BPWIvlxy+hckFi+bj
UkSNbzxJm8IwB+9kSlhGh1HQHXyk/+OUFcr12AmFAXl1GorEpntG09EntlAFQRL9sj7EaUjk3DaK
1/syMxMpTS0kgETBEMW0n/T2aPVTMIhFXUl+n/jaQiMn4FDep/Az+sPoHkhMg0H/f1iMYcNQMWEg
VWcJbn1CjukSWfv38Ez3KWqM4W6/XKwfBerm3uZVI51VEnAqOc2m3uzs59Z94gjTLMPAOMYmuQn2
igXDTwDkrOZNiebhCCkDubLUmofVMeePqCLgagBlgS1OAAa5PdQ0w7xzeAnh3V3oEbilETF10pUk
6QgStSv00Pexpe0CzknPGFEAv03YvbKsAw6decFDQwqV5iyBrCKTovXaHih5XA99kgjmOgEjCKBo
YDdhiS7bdoSZoTSsChMWYF+9t6/BRlitvoHvrz5Y9wVnTu1vKDGPQqJ24VhGoHR21jqJfdNOFlZi
eeuGGPTs3Kc2Fw5gQkQ1sShhWkPCbjgv0kqBgwDLlpCEbKvcbiUyhkiMyOiSeWypgkmLetwJ214j
rfuMEpfFEc25Igk6VsQJpmLC32IvcAj7/qwEAlzmlbT77L3LiZw8OOi66GZLenJyao17HgzcTAOI
AapY8LKYsDQB/nIrrbEqXsZBzBRfPi9j02s6jYoA96PxY+ma2qYZaKMDdoDcP++5QBxnjekvyCpm
E9lZNLEDLoQeLEwfiXG7XUvLahkR6fXAs+U/fUaMwE5jvhO8FBBtMMd+y18mxFreVzIIWcNArepD
nPoLzi8p2WvLEE2VAsk+WvybvF1E9BWbkitLXokE7aTApVs88N7QOU/75oMY8xAvzPySCpLp13a4
26bOaVXT99ATiL5LU9LuYruIyIHXmTj96r1jYKxD0EWBGmJK3U9PxHxMNlCkJ+/+nc742FeMASX6
9qQXDYATU2BT+0Nr5REw5Nf9WlmeVJ43N+Nm3dBhJNZozLpehKCzjpeNPZi07Rxzp5Dap3aaWxjo
JyusNb7P3EzcfEOUecbii5KFDUb8fdAcbQDytKJVBB+XHn2kqn+fFkdEfoGR5mGiKlWpTTIrrboP
2epqEjsZVTWyW8nU1o6FxU3T3pcQTWTsbdSlQjxmOFbrvBTsnu5yGnJs+owyYjkQBu6BmaUCaZ6d
ohTqWkiLLjB92ZJJ7mKXT2+N7kjDZ2F/Wbavqls/x4g8VaKr2zDBwlInSWiIAt1yfCzfU3K+kCT1
Q9XlIVD85h6gpiKW1gD5SATzjFCJlz7MMJ0f+GNlaTWGcbNloZjYyII24TR1dB6Y7W95Aj1skwB6
xwQtpTGxQp+LWExSJYF/FG3fjygqF0feY61NV3ar9LdEGNunoeXTLM8g8nLc/+M4a4OuketyFtai
JZlXuFvHWm8xhrBfYqY19KL9w9tqZUe7j91uJ6+yB0TjB6Cfk9Xq5NDV6ol+8JI3P+W8e5843ctV
6BeexlALVHyihQ77z08T2fPWKtDOvK2I7+5WaJoaV6sFHW0PrQLYJMJ7iCbF/fUBQLMwgWOAFkH2
1R1PoSqdz0GAauDoYJew6o1e91YOJPWKvfDG62GZvZK/5NiERwaQsWQ8m4GvGCWNtaNaccAZZtxP
XPoVBUaSw0oGOkwLCmcnX55q8l4R0a5WFTVptAvfStK/nKnEsf0/zdHsMQLfBEutAVsm4jBv7/FU
lUafF7kyTcUWpCIK3Z+I80hc9B1tIE7P6JjhCc/MNA18CPiiEyAJsE9+qq/XwlOnQVyfOsVHULGw
0FCK9pzKCva7j44UdmPr8OWePu4b55+SLcPpDVFGczHLHiyUC4ieLWhNTTCWdPonsJbO9rj+Mq2v
r8KzutarCqjNKqf0oGFtVEkO//dn8JZ5Rrmxz7kVLhW+Q0EiyClWqXU6hIfgYUmGY25rr8qn4N9n
fcZG3nDO6KokGuoQV43i5yfyXspEWwKFmecFz+jjDRHGUQljqU4LFUQsc/+u/fMIyJzeRRHtcJ+X
387KzemxvVZRnev9WWoV33Cj/eODvBK+7hPgCSc7bTKcSj0QTVAY9+L7BYkg2cJEwdIlirXpV90x
JfS541izmQkKsKVh0wOAwwCNwE7sJUMG2Nt0wOlhVBwzDKHt11ufCNOw4PrR1alLVfokrgdyysn3
QV5ymJ491iv6TKZNUHrszVb7STkyNCBOVRynoj6cl+0yoQ+v04z17vkpWkU2suacO51Jjt5yz6gm
PLT8FGMfud8eTx/aCprZe2i4hFG3H143xXIHoIaI14YwZ/puzpxRRMT6+N/TmU8DqJazVz1/qQmY
g3vUbRtNJavv4XM68dCyuFWsWW25Om9GJeWh1pDOAG20Y4QoBb6kT0syHmw7e/hQNjFS0NT8T/oh
bs+Z0VFsPm31EWvdEMI4ueXD+LkKWjDfdJ48z8TEoIQUHBadIqMCmKzbZ0UzT3EeGgvcKNTnc7Fe
uinZAIjARj3iZA2E1300g/NxS3DKf1w9KcUp1C+LEQTX1vYdpUDI0KNhPWqWixZTafJZKRIQ3GrP
rGm94nNyG67Jol0Bzf0gi/6SbekslGW6kzZfur8+pO/T0BOvIDLneN2cLKOp+pgVutmDYkPXlpN4
ldt6/WtBzcd/0D3kXlBp+nh+Pm8TnLK5PKh7fWnYqa3sOAZ/Xn2uWGeUVrpE6iLK8CEJOl62TrsE
3jQGQ9zTZrORVyVZFRY6i8T/RR12zlW6OQNGcytsVVuoCUhX9gv62TBXUbjnAQ6v6B2481czHv8N
MUZVlUBu+7YWJz7jhzb3m4KqOjmLdqLttYQTrs5kz27lmFFRSZCFoiwnaiNtc9hB8eltVaPN8TBV
Ra37Zp93kCzWOsBwhRA7sqE1W4QXBmlRYcNEzzTPA8QQjpmfaQO/4Y0FojPO2Hgsn2H0jG21AsoL
IS6miTDMhrFjmtsnS+c8azMNF7cUGTNURElySi6gqKKA9O64ydLjnODsw/lXCwzG7tTjJTPSDhRK
y1E97Ojd2fZuhXAHng8v2Tn/Tl4RY6zNSVbPsprjulrLWNVEopb/4x88GJYruKmXOYIlWLwdR/PO
yRVZxuREZhZLiwRkM7LebjFMAn/IWRoWIX/IprMQ6q280PnyeMM4PBNjMCYmxfqodChA+OW4hkvi
OAtYmOJZsIn7Z2Mjqlw9CVZOUxpTnqxO9/YrWrjimTEx8SWtO6UD6YJEDxpdEEws4DHZoE3S/rDp
E1J9B+M/CAGvTQ27cCMbjBi5bBAVp5Eq3K2f0celGzjuTkJXFUd0eSwypiaOktRUGpia9Vrr6BkF
4qkS/Z+MR9woIbs14qKejSQCsL4fvUVP0peGGqrw1pH1gSeoP+2Pdy6Nhd7tzYWgiYkMeYk26j7Z
YbZ627ycNwvrczntdyCPj3gfNzsJo/g7jcCd39i6+wYc/9OE/JF8/ncnzKbN4rBbjM2kr5K9ILhO
klB3g6ndyFYe75OaaU26PWTGDl1ydaH1DQ4ZGioQ8cNZ9oSQE4W4PvcuZjQP3zwV+V1tvSXJWKMW
/V6pmKuIWUon3QNfVlyin8GjgmVa3foJuDuhZb4Jm5pXhPjplLx3z4xBiuNQPacXMIvNkxY2pdOL
YD06SE42bhUQ9Peib3mqB6FLFnq0ttZP3hN9e3uFazLStx1ajO6f/ky7+O1RMIYKa+bOUSniFdC2
lf0pIHJZLtzWpsieNOTrPjGeB8hWRgyxrKOhxrkn30A8tZFwc4CFtTy5i4xIf96mcUV9g2SG5dEP
5INhKO9/wHS6906fcYi0KGnyIVbwqH7+SXirDGYKTLdHyVilWi7kLuxwtzHUlgCfzd592PcZ4AQL
2Jhw67X34+XUiyMsnxqunYokWKvxEFGMlQgoGwqka1wEYZfHmNiV6Ykkf+aoznRCv04Q6IeaiAI7
ECoXt/TFoAlPMRaf+Ot8o34qf4AaxaEw65ZcUWAcn/MgX9ATAApJdJCyTdtYg0BVgbzcP8l5B/KK
DmN2gCitR/IIWRQp6o+2+/D6uqBT8yV8VV7APi8aV8QYg5NdsM95Crf8i0nO5d74brNnrHcmfW7X
/rBu0FDLQx+fFPfeTTGWxjSGNq8XOMfT97HG+hlh1fAWRc3HyldsMcbjHMV1sMgMVHLJcYLBmvAr
Hp+fJ5AkznXx5I5xasT+Emr1gANcn3JrXCvWaFgW10vlyR5jH3IpibENR5/cxSNmjXqRpJ+9DXiM
k/XdeSbAjF64/YjzNHVkVLAKUDFY1AoxNvEUKZGKmS0r3cMQ4iH67tYIYrwvbsF/Up7fQvE/xNjB
rbPaCkWXxCqiCmtrpVjwYRmEAruCS2n2icUegX+xxc5wVcawkMLwpCK6wCCSSYojF8dxPuK8osGY
iuGMFdaqFPykMN7biKB5wpXICuBEqcuRv5mmBRj3K1qMuShGrLYdAtAyva0loy/LkZa9nb3tGt6o
uDyvuX+PjjEWaAnBjipJgAXEJU2lqff9trHLpVVTx398fHRNWtobd/PWbHZAsVh9fwMhkDtnMh+B
XnHMGJDeDKIwOEMwTSefpsiDpdMspTWviXCmw+/2ZBkjkpyUpomDEAqwbi0gRSNAm1A68jXyQagd
rehTTg8Hiwe0Ne/5XPHHmJRF16aBPIC/l+P2qDvNdjzsnifxodzoaM56TW0+2JUtKsCzZ260bdpK
DrpU9esVyqEFlhohPSK8nJbKEY4WnM2vtXX/eZt+kVV0bPDACgUJuVGFRTYIxao8nzNZ9RWtwC61
E+l5bTyTN8NSwJpDdAmi/gaAeUY81DwMCl2ceCLlgpwJ/Vj8w3vDZt2dayKMbLRNlApGW6iYTyfW
e/2R7ER6XGff2yPWO8tI9VjD5n8BfztnJq/JMqKhKIUWlONEdnuxotM0+F9j6jnwL6S2XIBB2Re6
glB+3b+02SzJNV3m/VGKZhS6IZuMpg5+f8CSgCm5sZ+Ba8dzSuaE8poY466KhXG5nLNS9ceGGtUu
C1bjR5S6psVDpJjVtL+Ufjmtl1ptAyzjxHEe0QstvyabVfsM9EEeR7NpumtCjHfaZokaNROhBJUg
IAg7yKcD3dd9wBSD5Kh8LKPpB/+9EqCPD///KokeK8ZFaaYLSwiQCNHlTb+/+CgU3ANkHh8sAG/T
GgEryJyto+HqKHfraOMq19FjGBPL4p3kz9DnPcYYizXGYaPK2EXmI1d/3KpIVR8FT6zIaFraH2p5
LxNW7bDC3+4Bk7bPzyt7pK95iqZsCngb3vfMPvXXN8tYG1mu+naQ8T2oOjmZXbj9Y2t7cscNC+Zu
FDtxgduEChBWnDA3egYeXNNnHQgJOdmaRwlwsk6I+sATT9nnHL9rSsylKq1gmHEDSuMT3GchpTox
nRaWBm2gMKdTIptAmDgmZk7rr6kyF2tKQ6b3Va/6sUmGxMpc8YLU2fiAes+EhiUh+/vFq7dMv8kK
E/ZcGGhMVoHrznY6tViVfjkPquofjwvALRVoeCQLEjmqaZVedbYCYqvIxB5o42UB8EIHl8M07wOY
S8XyUriJkqL66McMPrB7WPJbT4xomH0oIkV/bYFJgqFy5ROH8uwDds06c8nxuReEPgXreW1VL6jQ
im8m3WwapJ7hahDdfaUi+iKjw8jbjj4b4F6TZm4aCdlQSyOQLv9Idn/2FWmpodW9CdAH11nSm/Fm
mlQM1gm6xdNVgZkyzqnPCbg+dRXj0hdYrsjwLpo5GB8jHYlogHrtty/FY3iIUvL83L1GqGt+3ac3
A/hmIjb7S49hOMswz9HooLeOS/jn0YJqVksCDAKWr2hnRv57cDbAZTY3KpBLCztyB4x+efJ/MNlm
ouVQUhQJqxwnL+z2VQg7MVEB3qf7KeaWRIVE+qFz1NVlqq0MXvd5OCgjQeMOT89mdPuGLuM+ZGc9
CjDdpiMcBy41QDOOFUZa/c8RuvaoLBX/Tw7k39X4vrpsPWH5rXNnxXhfwPgUFbbHDbmELwg99RVj
yJ+YaT28HJXVcV2vvkJn8DiXPifl02SAjp182N+EmZ3bsx5K4GpkaBPzu+Th5EsWCjrDOnOmNM6h
Xkeu+nZfyn6wOhhjdkOQYXFI81OYtgKkDL3d2EQY0X1vnTyxtYXnbPmxegp2TyubRC8/9SU0DaBl
4ALA6gQzBJxPmR495lMUrOvEzBBmM7EmhPmUGhsse7OrBd8InaTPiKL7xudZcM+nBxVzSoty1clv
xagTtfvOCidpDnFnncyenMSSlNJHVW7V+EximMAUSKBeEm86rJDL961B234ppA2VDP8s7KLRrgD7
+0/G6xedC6uvWfipi1w5UENZDJcS2zj9xVP9LV+WkhkB8rcxt8HCLg/Csgpo2/j3z23OTbwhyriJ
w6gtOiOrBF8QrTN8Jyf+Eha2uh7hzjiUGHu62Ir+s4helgOvG3MurL4hzrxFaZTpUWqC47xBs/FT
kopW+KDJj0NpFRXWBguPUs5Je890d0NF/goKCxlRyUal9EYp+KpEq9oJDLqQsBbun3b9Cchg+Z/q
vGz+BOSPrpJRgU2s4gXvMeDIqsIY5zEVMPkm4cxlicYS/edxP5UmS7sXbIyRYh+Fx7nk6RxvlANa
gbkkAwtDscX+F7SZ0RiiIJ77wA8N6myLXfmk2LGj6yRFvXBn09ZGRw/N9hyl/JHYe3QZ4TqXRqxG
EujWi+Xl9bzGIjmAyNdU9pBIsfytiIJa6hC3dlw/txw3dGO4z3G0fEptU0PzZu6mVH64fxq/E9A/
p4FpGxwEwJlYM6mKRa9pgRT41Yt5IkadkPYTxafPKrPO5pMgNkQrOb7Pb0lnaDLmyWgvQR4pMhqt
9T/y2jyodPXMg7z6XVK6JfIro1kAOxSTd4GPJFnm4dHTyXFdWm1kaw+Ji2Eb40EPbBWLkwEL5OAF
RpHvGzAS0vh/lvDpS9Baj43SqrzAf9y+RGY1tKmUa2BXDlDw33/uJ0DpuLbyABM2q6jnSNrv7DtD
kDlfsVLPUdaqgd+fvcsFzdbtV7PVt6N93u0yHybbOSE7KHkcur/9rFu67K6NvC3zACce+Ovke31M
dgXJbCyLTd4D5zU5Tc1y6DKYohfz4fCUHp4OHFme1ey/B60zGmakRbqQayPwC5WINbmI5GILh+wB
Xg0M9n1iv+dHJmYxr4o9rqaGJcRMBqoJG/MiKpHgrxU3OMQP+SawBxLb6Gmiygow4egzxVKM0B0x
D/SWtVN9HrNcT9/3v+O3n8N8B+NTYneuURQLIQCcgJtUWF5tSxuaWCfr5HzH9qUi32vNvk/z9yAt
Q5ORaCMSFlgXHAq+hQWVltNvnPSP75wS4i+3pHtXZPKhOZ60Xg2vB89Lbf3jY7A+nuHl8jzbSZRZ
o4qN92gvxvY9xBPM62GGVVgHAzwdzI68hEgCjn67j47ZTqHJynC7bbcgq9SuEUoqnrm6vMerM11V
C2Lxptpmrdr1pzCZiEHuz0LQ4FPq1FMvr71IVXndPYULEveYtheW9y9hMbHGsG4CmhOxy8Q7Bh1u
zUppdBesH4KWw09pdrCjdo9FF6hJRSgQfd0n9itiM7FmCK+lrmtYd4ilnre0MlHPClODkKkXOgCf
Ll8LBmahdqZ/n87vROcPIUxIYrWdjFtlCF1OcXOu9BgOCbGyx+a9TZBe1fbq94dkpXb77CHlr3PB
BH5nkW7Jsk2DbaIXSHlirWeJlBnOUonJpnI0B047b8XSnOGY1nYjIMM/JDggt2eZ9J1ZxAVotVNv
x6H1HNnrnpN3f7IXBM08WP1lPymvxR71KrTVfEJtunVDef3Fc0//zYfItx9SGJXeFDk+pNKIsovN
lRbYEu2NQ6P/udCsIWXH2WvwO3s4nfMV74y6JuUg9mMCki/rbW+VX47z/r5dr9deCTS7ep9DizW6
H/7x64o0z3bmL6asQPWG5znnJ2lnNQjlNEWVsRMZk0q3B7BYFAkKMKrgp6HdlMCvWovhvrxgqbnT
mK6RUq3fnd7MnnatW5sOR9QnI/lLf/GEIF2KpgnMHzPUS1OJmqaDEdVJsM0xo3SiYWx1jgRM369i
2gnCgzifZRhXoGEKWVrIPyblKqjKYyFJikbH9trFvsXRikXO8wF+lXfx86qJJAdCT6xm1tgzLYOw
H5omepaMHZoMaBYv5eRQCkdNAfht7gg0szXAAQThSy6/GWt5pDjgoVyp0lqN7dEMON7mrL5hnlyX
MVkOSIIfk3PFNNbWn4sTejqeR+EQXZZ9dVC6575/rZHdK6lRUKl6kYYLketjK1nxqNvtSMaXuPvQ
ddpiRlkPC0seSZn+I3T0ZJ7oWDidttVlC1viz6cLz1+cPAdWMKal4FgRr2CpKNtKE+plgCXabfgs
O3qAXQjpUdHhMF5yMjZEKagh2/nZrUI6IETLHtKQ41L8OKTsBwBQQcWucwkAEWzPoX7psjqt1Og5
y1HDezCAwG/Bj8uX3cdFsbqPEcjTVv0ylttF9XYpAZShAVle/ywKitaVuIot1cmAUuAYF9rIU25T
sQvhY3ysnjOTLkIiao+KSU52O9iiame6gyWzCzfYmAY1nT5Zaq/lSMfdadkEBBPoC9MqVpHmBJhQ
/wqQiPAv24Bi5VCcEVkgzcmKPjrs/gq+7qvorLkyZVMx0NI0STXjW0V1E6hioEXPQkyjfUXio0SN
VURTywEiPIUCWTb6EXPysFes1Essu3xcJc6H/uH9P86+a7lxLInyixABb15xYQhaiSLlXhBSlQiP
C+++fg80GzMkiCW2u6dnpqMrgonr0p48qTiSUVnaqvUW0zszRlJBrQwsJmPMBi6TieJOeF9UvF7E
Gxt2XKYHA8meaoXVpcJb5fmu2QUJYWKdvqjUSJmV5L4Und4cK5nU4tLrulcp+BYeUwjhBiOLP3WD
e1S50qEPg3OFzuTM6Tkj/sIJ5z9SaPVRp2fRqfAIzxmMtB79oFYvw0bvUVLwApOPLcbRJJJGJte8
tcySd3ivjJBgxl94S/BbUI2+VbFJFuYRbZPg7DvMu29R96kMV+ylROi9d3M9Q1M11SPmz/CTRJ8h
u9NCNAuwK/4fg6A1fIeIK4T2aowlEyb+Mu06uajaIjjH/ZP2gucjbZMzygx1/8zUAVh8rOJHRgZ+
MFjVzl+UZsHuzkRmIJpBhYUbzRwmo002ImCSoeB8JjznABg0pBwIVQj9Kd03ajL9ps3BKLJt9KLe
w11limNHrdwzW1Wn394hknYuA7fPKsNDeKwKIi0kIUan7lbf3H7deMeuNHTR+eUgjF9XoV3XJ2EA
wwQVPOw0enRZvamMx+96JkBWYBFQERAwSXlkdrkVmBdD3VeDn5xDfpthHsYX65p1aOTshu5c14KK
CU5sseIE3T/TkAy57i0hGO4TnJi0jZHhIOZhUQHjpm6gmxYh2whReq7tFNNuntwPQLygXY32rXbi
M+stmJWZh3ojb3IFEhlDtt0Q8lL2osHcATn5eFfv/ZlxQSJ8d3hSMgaI325ql6Sc4mlpegZ7pYeB
wJf2+/+jO230iiZ35UbK5K5wLroqZa9Iz43q1M/dRrCqjbZGstorVtQQN0y98HbGuzAVKGiqgiEI
QLTw06QC8B4VIwg+PbvFpfKtrnpt6Pbxzs2EjuASvZIxLvrqAdBgnI2bQ0bmvFe8zoYb+cTY7Kbo
UZV6LGvulEQEV1DXiigp2mT/XC3x+Kqp6Bm+RN2byHal4B0vTe6VWewknDura1mTZ5Y1eRhLQ0nP
yp+2gN7R2Y3vb6PwlakO8ntZk7KxYmo+XuBMnhWOJ/xbGZ3/sEq/TBRXmxnWuZBqgZKdfcyUH+BA
KO9R6jSMhbHDvrBtSiOJTPZJuOTxoCOfXUUnr14xz562ZaTPgAt1ntNzb6UCjtXqUmjwCYnTlaK8
V8xrXTpDaaql0wTItqx7eCZo0evhJ4aE1i/uUq70/vYhRwnjNT4ruNPTeDhLhcYP2jY/+4EhSZ80
3Yn1QiByr30hAjkEZBBkHhH36I5e7Vecli7jakN+Btu33nUvBWAGwZFtpVXvpM/y8fHx3JccNBUE
b4IMdin4Dchc3IoDGk7oWbbMz0iGNrWucKRx/ML2673slEZx5I4SGrO1KIK/+VfObWbpsY166PZB
4wPwmjVk7+CvTGkvwjBpEy7osN4OYDtQonlI/wM53OrNzi2J9lSvMnHB4txzeo2rvhI6SU0qXcsC
vQmhu+7En7+t7/AlHox4w4FxZl2hscMyiWKD5ORFckjYrB5v+twRa2M0gXePuWPTR5+VjStwbZWf
pcHIXL3tVDvqgCrWNCP9CioilSx5LPGXiflul2UeiwYBCAfewNtjjjWhcvO6x4wmQ+gsirpimnI6
x5vqJX+tQVWU65qZMsRljTg1ucCqqd6KZDgCZ6MHm14mKSpvX3mIHC7fG/DMYrQaFRga5JMiJoNH
yqfuJ81IB8hI7WRgvw1IPew6f1UkK/mbL0nDrPLMzBCbLDJn3c8eQCA5ks5hYQpI2qaXiOv4QB0a
qTj7gs5WMYmLtzAhXm4VUU+E9jOgNuu+ar4VffTSsRMNsX0RflBkkiSQ9pNUA4ObJaimlqxClHdK
AK4LpwGMijdYhKIohSkrrTN8ZVNzBtUs/EsJ+ezHh/TbfDc5pJtVTG4ll8eZzEpycUZLe6AZCgBH
yk4AK9ewLS/DN9ASKAG5dvqDWeDex6A6YWhxiu32RFFXZUiiYc2zdm/0shFWqza1teEpZrciY9LM
KlziHyXhQJ+Uz+AoZGYgvHktJkqisNyb3kH8U7mmQreYkei+dcymsAV5LWvPCoK6nzy0i8RggtdI
s8voEHHWwKzcyOIlUuwpYu5s34eZGTU5EX19sNEo4eNX/DUj6aFMBIjflrnJFhbXkL598r9r38g1
Hqkc/P3UAvvqSwvbed/bObkUoz280qRBVQpyoYrFmV+Hzo55P9R2kusxcmk2a4C809dluLb68JNh
ZC+iVzO1Czuwlsr/0nhs02OV0TQA7xJEKNxvNHD1HXnD+CAmU4uzcGgvyh+6z/eV41scSCC8U7K1
UsyaOfRksKK9pys7yQ73mKCK9Pw51t8I2C4xkojFDDL0GrLkFbN8zyvJ5q3gEC5EjzMpSJW7/tJJ
YNQXVIhKRinOrFKStLyM7dryS3qUbJxqZPlL8u69n1t5k/RynnWCUHjYGe5QWCXqNePE2gG0IKrh
W67jWtxePMSYXVwvaOCZMs2N5Gk5UkhZOYHOwN14jl69TSMdhw9x16qkLHW5/hh6B34HNcJoTSVc
Df7l8VPnZ6ze9U4Lk6feRrKL64+d1lY8CTzSIekMNNC7h5egBxZqcobg0E1KpA+XlGtq0o3gjOCU
x9/x/7ibMshk0QwGYr7JCUiohLZJMn7HJv+Sn0vSbVKjGCxeRvS5wXNhx3mPsZOlen1h37KnLjdy
JFr21V82JNofZZUkiS6tc5s2Zhjprs6UupYTBsxGtTXemujQnhjOboetSyojMZq9x+v1d/jcQIms
I8NVFtY0477jbBUBmAKgKXjltxR99d64to+1RAnKc98afgfn8SJTjahpvKr5LcvmJMyZfaH846gZ
UuFDIaegaki+TE5UZZtECiQXd1k03VivX7vO15VPf+M1L/ISo+tMtWmUpiBNrSJoVn5139Uac5EH
JIcJy7OP7E7541e8JVe7gr4BGCRmqyH8IzWBXgl2gIkFNUljfsGjmH26Vx8wycWFfu23LI3Ksxg5
MUCicLudKnLUctMtaImZtN/tWidaSR7SwhdUrJVd75hDeBos9usA6iCZJKtqbGVDxq8a2/bJWw0q
n8RBrKbHJCWV+ZXpuXWJnRUmJ8BUEc9aiqpmIoKbg5g8IHQMCn0ijh8XOVy2SkJRl7vj41d6TxgF
S6YgvYiAAL0pd69UTmWkPSvv90aH5UcunWJpJR2SCPyrylnuN3ltM5mlgEmIAWJil1fI05pV99GB
F7G32eDw+INmMjbjBymI6fA5qNiMmb7r66d6cd/IOH0FJrz2953Vwu+D11RhBiizHTDCR2KJqgHE
ozPuU0ykv/E6XQJwzt1BhJZgZZTx7sCsfPsVQCvLWS5VuIPg7K9zy/VfB/rHLQEwcLuFOGVOFvpo
FUUZxwWL09xlnkVR28p+dQYeu/oDR4ZBhhvJQtQfkPle2F5+xmNQR2QqQCoKnNpJDOgrZdPRIa/O
QrtRuXf1woBzWFFA/qNHni1IJVE9My+jNR8tpFfm4kHuWvTkXXNylmRBmlXn4g/3HQkCEXpDlAit
VJBHBaTUa9GgL7Jkd/tSDEgKlAEtNupSoD1TAgYi7GoLJo+epi3FUOOyOmOysHMKXySouQ/FflGR
LD4oBr/wxGYV6rW8yTtuxMzLWA7yXHaNYYMRv8sxYzYLUXF5rlpHrQkX6SxHlGalnLRmQZvOel4a
J4y4+18DMjlxTRhcylR1da4TFFSyTSaaYk7cbpdVklloISk5tAHkuiufFu7a+MtT7/Ra8uTA+7SW
uRItRuewbPU6hVOsJCQZTI9FJfAnKo2h+krzP0n/UtYbXnO8/i2pSPfx+DPuGWDGUiA8ZAE6hWWF
X4fpSqNEnN9JsYIN6OEEP4EFXTT4lOS7PtS1c/Z5UffPEmo4gcWRs+QkG9UMzVovV5LDLz2BccV3
O4Iym4hM8MhaOb7Oq0/xo6AWcgqV3kSf/a7JTaQZ1TEz0rcYpjl8MXQTiY7ik+CdO6itQbPV4834
9f7uvgCso0gQqLDuyuRM+HHsOl8m5Zl7p6b01CIhWPGxLrImG2wQpwDiVNrAC5ed1W/ALWK7MUry
4U+FaGtdFKiDBe8YuLvzPSJ1RAlswAeb9vnxV85pROT0/vuRkxeauTmvhRK2qaB6n5MA1jXZ5BnK
tB6B1/hY2H1r1Xg/NB6TD0Blj2OZuFcSl2C+aVnABBIQZMm6M6BfAIGm0b9Hp97xTaT+FupVsy/j
SuTkHtRKGoG9qizPVYRsIgJX392noREqC8HATAHxdm1jsHB14Yo6pJg9/rs2DVQj2bZGW5xgIGtv
oi/CAXPpVgDRWWymoJR+vK+zhzgien9b2kEMeSs6TuNGyeqmPKtr7tB6MSkGSAnrQ6wsGNDRGN/d
6StJkwPkhjbTYh+SqhRE8m3KSJZX5m+PlzNTxhm38n/rmZyZJ4RcI4JM7YyU2pn5li9hvkqB4RC2
cqqz1PF3pbuQTJzxAMFVL3KczGkSj7kct1tYt4EnKo0EeurKN0Poxij7kISFO/IbkE6270bKRCXU
bqcGIMkqz+26J6JZ/+QjF3Zm1KvcrIz4ydsI3x2SchxhrYYE+F+BtE5jsk6HPthuH70sIeRnrg5u
DQh9x2qZih6823VrhYTMbciU57h9CxSM2m6eG7SlBpaAGLptun+zzVfiJvenDfw4Hxi3POfpT00x
XEX9zqJg4TnMnqWIhqDxOGXMWbldEzzwcKgwmvdcayRyL4mAbopoCRA8J4RTVVgWlkOCX5ocZcZ1
NdOHYX32XNMTMTG3Atn5UlvZ7IUB7AftXCi/8OrUhjCFLDLwFOtzYcROZ3CG+OODg3RAW2qBNklT
dQKSOOohchAy+kewjIPekAgHQCtMccUbhX55/DZnkD+A+CPPzyLVgCrvNA+mta6q5ZTWZy7Vczs/
c99sbXimRkqrQo5LIUhKo+FYZEHjYUjbDRqvFEskmwaNYZ2eb+IlQz93g68/aHLaSjRodSqm9Vnh
joFMaLxh2nUQBYYa6p7o6YCjIZ1hJarOC+16eOdtGcM2XuV+QTXOGQAMMNLQFocCiHwXyHRcV6hN
U9TnTYJCO7jDnOYwrJRjf+jRDY3kemwmerM1sjW3KxbM+IxevpE93tYr4+MKudpELE6lQ1F94HZV
Rxds93ifp6oLI5NGoBumlyjKRCf3g1hmyVDXZyEB0KzbVdnGrVdx+SS61sIVG5XAtShtxOGghxE1
DqD48A+3iwkaTlVq0WvPXmtU74AzAZJlA1iRgvxxh0bOfuuBjUYlrbFCYfGx8Lu8E+oPIvo2gEwC
ilRVpqjVoaPikMV5c6Kh8z7giVXf7gFk3+2WLliD6cX9lSSjSoihLMgBTad8NnHt0jjk61Md63yb
rLOW3fkhJon51XPYO0DOLmzs9JL8RyDICkfYDJr3JipLDlg+rAq1PjE88sHoG2zEckG/z4oYceMo
vQOTMwXlYJR4nEZa0JziBJVe3kfzyz9U7r+LQPMh4EeShkL4JMSTNZ9Jk6BoTtwgW4z2lAuR7nn5
wjruyg6jGEBIcDRjnyOrCbd3sJZrrhlGMYUh28VWtdW1um5f1bW34ozUYEzFDDDTJnc4otnUyfa1
4694vYW+W7iQU0MzfgnQciIroiwG1u/JgrlBLQc4S80JhZZghYhKBR2BnjAYl7Tx2RW75alTf9NN
ierHPxetasjLYIgFEjP4jskmsHGoFlrUnWRUEgKz31FMhw/39TESX6TyJNZOw+9k/klKzXAPpr0F
+VOVg5WrwFYhPSrAiGN20US8lvl5SPPuFAQ+yRngHtUzqlGl6JTKQuQqjOd5q3NGWQIaO4DjAD50
ct5qKzKt59WQpbA6TKsWPovNTkSxjkFPM/Q5ql9KkxghIjhZsRPRJ0311y1NWSj0vnjzy3WUvbbl
Jkavu7CJOJumphvqWUVkbg0Y7gtXrWVqchHQjrm4ZHvuVebt509OSirclikUbFWlODx6YDkdFT/v
GGmXONI1QY81En/+m9vBAVQrAkyBCzq5mIEvupHvN90pUo2qXJWmUG+yTbPmRTN7o9xLD54kzWmi
vfRRAx34b6RjygyCa3gi2tRxRa9/pbBD1Z3q4ih2NSnQf9y7Op6z7gL2KHA6n61StUAexmFCk6OE
tq+c2i18x7ixt/dGQy80TCK0BLxNcXJHZSBmEFh27InNIoZkvJjA1+zTBSUwRh83UoDgANAajP8s
+kRQhbx9CTnlmb5DS/YpViNdiHd9b7XsExeajzf1rlcXrw1yUIP/lQMtfisH18iNAvzxqTtoL7TQ
y3XnlATl4JO7VRm98PRmnWy3H63Tb/x1wC3o9juL+CtegeEFkGpMmd6Kb5QGk/UoxEtbr9sFrZkF
Hw2HciI3AnKHhdXelQ9/VyvCi4V+lUQgOG/F9bXcIRqBOC475dxKyVdlaiYC5jCFelAqpBqylY8h
ymWS7cK6/gry8gvzr0jY2/mSmp89YeAmZRkXCYH8ZOeFIUopN35LV4C8uIvtIdwVzFMkLK563MTp
XQI8UpB59NlBvU82eZByEYXTgDtJpSn2z+lJTInKHJMjP9b3fcQwRW949aFjOB0gJiOKkgWXfe6Y
0YgE7AyPXAXoBG73XVbdTGmzmDvF7WXQ7Cp+5muIZME+H5+knF1we+6ykuM5Y19VNIVgzoB8Z8Zo
n0adq7AgGgQfiv66wQSbz8PBOTkNqKm3b7UBsLf+4qOJcvX8+vhJzZ3rtezJbidCyWueP77cbl+X
r8UmB+i/GuzHUu7web9LVCXA2uDcjTWm2y2twyRoKyXlTjusDeyQoo04B+PtdIsSG2T/th2BIdo5
cXpkDjrY7M6Cib+/xq77Xr8sUgjdBa7/+SD4UGD1wVFP0VGN4oZxLrvsyWhAqUzJ6XP3+f6+i8hA
aqu1cyPeF/Zm9fKy3z+Dbevt8X7cFR5G8dBhmEqqqRh9eNc12wKM3EUld1JKszwnoGuI5YIIyL+H
aY5xh4LOw4N8boaPREnX2tOC+Lk3pgCRB6MIsrY7Dq6kbzy4lgV3EpDSjAHvLlaFHwOv9Kw1n12b
oFH53PGSWUkYVhgZQnvKk3ES2uPPGHXG9KWP3LE8tJsgAhhweykUtCVFvthxJ162aGzmLaraX9kr
H1lNew7gzDwW91uSn8oDFB9KDC2UqOZNdFhRS2qZRRx3kuk+4jAF1R46DdZ4j/nwVYsOgEFaCbHR
uZbmGmV2Dl9FTLyTI7uTT0Kiy95WlkiH4UPhYLINwXy4pPgGtit2aLcbylTvEzNbGvx3VzMarwqc
SxwWNBLid/52l/quArNHgacDX8F/HzYBimLiigPD1ssFTIiP92jmYiioBAKXPE7/vSNQAe4tihnM
pD0J70Cmg4P65/Hvzxz5ze9PjmCQvTwVggoc6n+R/pDQq+s0G1WyV4/F3HnmYw31f8uY+iMaSith
02MZn4hBjN6oF97vwjZNgTWJ0nt5zuD3OcM1tB338fjz7wp1OPOb75+ceSX1DSs3+P2RH1LBf9u9
uG4c3Q8IXZA1YwBuRE0CC01oMyXTIMrdfQemtAufH69laatGB/Uq85MFriT04+/zF99CrX6xz2ZJ
wPjnVwKCPqprabxSkY5+NH3Yqmg3Muot+u4vI+/AMivcwiX+pWy9kji4ftoCuyZi/FCJKW+afuB0
RGAAh/wBls7srW6/uiyBqGackptzGq/8lVC0KApFkmCZGF4hE+ZrpR7/Pj6pOaMEHYP0EtKDiJim
MWbEyGXUjcOzduwufeEIXTd6/RRiiNymXah6zTzQG1GTWxEGQaeIaY9Rbh/RRjHFQOc3S0SrSzIm
F0NrkK3wBchgc1IS3d/XSxs2GqiJQVERXSEgQOcLYvLJ2/Fjha2YmBuvHhB1BKABGxS1vb4k5y56
HlvIruRMdguTIHiRgRk9eShbi1+O5wh29AQI7X6J5WH8pUcrmuwZE2VukQZYEdj43YVQdPY8rlYx
8QERIEk0CvHbSakDG9tuF/NBS/s0eSMilYqsHOcpnTDX9QjouGgJ6CtIj0uPcUYD3BzI+FivHqMM
WHsx+BC08Y7Wd0QEszUWnKOZ934jYvyEKxGehG6FkAG3v7zeeRvXaMzWYRfM5Izuv5YxBViFYEeV
Q1AhnoJjbcevmrE0lnNWAFxsUA3Bx1ambq4SerwLYBXcCZ0zPACfH2uspZ+fBMiYWZRRMcHPl5fw
idpDj9HojyXMeV/Anv1vBRNLrLocX7lQAGPDPtVxq46d/rPW7JdVvHDgS4uZKBOlp2nTIdN5MiRk
T2pCTwtLmX0dGDCLyiP6Qe6SNHGU+E3Ngc8eHK5UD/Sf0uAX57rNWOMx+f1fIZMjqdI+b+IWQnwj
M7V/nEYcFeHVr09Og1VyKe9r/DpFpMwTC3Q7EoZULXnBdwV++F83ciZn4YVBE5Up+N0NTAV+fk0d
yeJWXLtIhjyrR67WM1Hs7SC0UFpYz+i7JJgIf8psY+HYZ9XulYyJSsd5sDQIsZbXV6TlgfyAv4JZ
3pWn89vn5+clqOodtm+6d+M9v1JcmhxUbgfrfgpWzk45kvMLZiRt3vfG9nx5vLRZFXm1som6p0NW
tEGkwbV8ji3R2Q7gcFtaztLuTTS96Ec0VCusJnRKPdiuL8+P1zDn6t9ctYme79GWjDG6OJ7dxtun
zul0rMD3oC+Imb9oGsjPQA3JA4d/eyhDpKZFJUnjZNIU3ZE/aIw50yWWvTkhnISyGow8WOWm6LoG
LCOhSn0Q6xLV7k0OkRFYAPRiwY+YU5TXYqaPJkOHWV9jIoJqByvE6ra3ADyeu1fXAiYvxi09hakG
CAAK5pKf+fc/4bpfepZz2vhayOSZuLSt+o6FEDbGPMZSF56pIx+4tWeUK/ov7Py1rMlDCXNwHckd
ZPE2t3VX1Fly5+ePBDVABbUwIC8mWh+8R2B17jDfY9DQR6qLTjjAJ1p4KXPXC8QXEjKIyOBov+15
V4qlkpswKlxBQAT0LhjFW7pBNoZkBDlRaLENxqK+/huJyLmowJ4j/T7N9w+s11cUYxVOgU53urem
nd2tmz1ZAXn4LBl/Gasm3WHptO5mYIwaFEw9/xU7uRo9dUOXCVUBsygMidXDlxStb2C3My7P4He7
XNB5iP+UKxXYVAmcZkve7W82dhoFXH/A5L6wmInaKBQfgJ0eLJjA19fKiHaKqT89HY/c/uXim755
Wf19vN/8aL7v5I4QFXTNjl0nk5edNm6bsFk4mkNIRm9lcpbBmZuBmnm9JyaH43ZPIep1wBDri6ue
i+Z+QSr/V/rk2UsNH4QVD+mvr5C+sbiIuI7sePbHGm1yL+C8DYzUXgK4zfoa12Inp42pFlwllxDr
ghZM/ZuuMbB0nODyeG9nH8/V1k6OtAsykfUKSGFl4zCykHY6wkjOX3BiZ3MI16uZ2EulrGombiCn
XIMTkeq79ljvpNgAtur574IOFeeM87WwiVWLqqhipBjCxN2YKGtjXVi5T9rxGwxjn60ZvrkG3PWx
47vDiptNIj9RbuRgzkiQYYhTpTNP6Q8oQD3j5bI+f51RalgwvNLoKt7dadRfUQZGgUeSJ6qxcltZ
itT2Py7e+3vsKEhSKbpqj3yg3Wo8ipPjiE89Bwg6S6LE1P/8iUBWjjHAxSozK8AtSyM0VVz/9erv
ZUxoeVZKLpl9ufxd1HnzygfJf0AaJCA6piAcgfdi2idIApUm/5xtOwzDOVHbt/y3wrFKu9Q9x/2T
2gJZBwfwKxrUQMu28/iy3uGwfzXg1UdMblHYJTQaYnyEcIi3AppZ45dkF521XQ5pnuVv8qclasVR
t9ydE0AKqDmi2w0h0q2HlLdKIWT5gJRu1mRkJIYicKSyhWc46+4JnMDCB8M4KtAB3orJWpWiiS/H
5Kh3NL86g9OKgGcYAFeZCzdv1hG/FjVRLHzLCHKiUPEEiNrgSG+p4xMut7XPixIChMnroNm5qJZn
yAvUR3P+07Xgia5pVBCyCkMmnoptYOL1ERkNA0sK7R4IhwlcMFI8wGkaCyzUJEYryjAA9kgZTlmZ
61L/FlYvfWjnomS/dTGgyVyhi+lSyWpmaWgXQv0bADz8/xS6m3ZiHzZVw542mmSWtvsHtEH0sMTQ
PWOJbqRM9FosVlnDI247hdLF+2Jq0mDKy2DF3d/+bwW6CsVfrDLdm1689rEXBazFksQrkxcXJU2s
CAhHTxnGjbixYGnDa+mj1o52Oy8lWVO8AGxdisSVzj5vLbz3+wXfSp8sOKvyussbrj2xjTGg+yGv
BMulgZ6JTlaJRFZWRcRvQMm0IPfegECuKoHKTAAbIytOHI427mu1VylgSb0VN2tGKfWBDkBtZqYY
7f3+UmhW6IE+rNtIEmZ2aMoRUF67osRt/lb1gj2bcQXwOSABHDuKgWP9tSVXHq7oebwSaUV3Uv6U
4vNQPOfDijKfzUVuQLvwAhtar5boIWfUxK3QyR4EIvxeTgQ0i2ErU+VKs6j1ptvmCoZThqu+f2cq
0AQ5Km2/qdGHh5YDLSET6EP61Yu7Kj0vnMloEG8V8e33TDQkmzdtgNvfnYbc6NONEsEwUlNO0ez5
7HFPvc6H1FjESf36lvdiQVID+gSkmKatl0Pc0pxr2u7ErnmPKOJRKTvb4yW7zD5D9UNQrFxO9mEM
Tv4XDf2IHd1lpRMNjtDshJgk+VPHtXrln4TelsWDGuQLrtW47kcfODmnxkdLW8kCARi2wnumMb4d
1P6GSflh4TXeNQIDGYtr+L+tmJyAEvU+AzrP7uQVr5H7ooDvGVlQ9OFHmcXIJwXNg70hAPaELUjW
RU54d8eUx5B7LuIXjrdY72PhTsxpJwUwPjRMoBiOhrVbqykFQ6YKHtedtDhQOzNNsoh4YiR+ab06
WKmU/1TAhh8KKXdNlus2TAiUJMrYX22sJgtJyFEXXZ0D2hzAmz92VIBIDqPuflEG14/UL/2yoEW1
jWNLyleffWS7qxJ9MKIZ/MOc8K8s9CsCNwMgEiDF03Vj0GTXu1W9jVhGjzmNaKlGEkv0+oXLNV6e
yaKg/wAJAQHpmMGZGFO3K9GUwvH1tqqbV0/tE0vTGGFBiDazdeC8lbGD2Lmx7fj2GOuRTsCry2Fb
SJRpiCz0MboO0kb8jt04qwwpZFJh32HIX7wJ0bty1ARf1eyokWNlR12KNha1ENRBFzWMdoM16uS/
QpVJmelKSvCpSiF3oi7LgWao0yr07Je1uBfaNqqNnOHyY1Kk6G6tMqq90s4XLrSn+R+p4ocDgMTR
KY344jmuesaMPRfTTURFyF4avmsEvRZoTI1sqNtj2NfJAT1JYHQMFY2pzUZo8z98SqPvpHeDU+j6
capLaUaf3WgQY5INkrwTMjb3zb4ByQDJi8B/9yOeRY2tQSUZbfRtb/FD2Wg2EHExiFQbGgUnkaY+
BZxS63eFWDCi5Qc8swYuR/iW3ZAFZzGtBBZ8rEH83CTMkO7TgMEQmoHtvcr0kVQEQ0ECsmGPDaL3
QWnoZ6uUihOyef8OPRiBYiOsU0qEtFC/0jCOc7NMaAPeTiD/AzPGrK4XL+cbFq2p6HkzEonLQ1JV
KUxz7Fdlouc1L59B5NjVZpmGFPhWNM59+QGVolXd9egWcGtQ8DZsmCfgbM0ramglAl4zykPN1cGm
1H4EqUcHp8beybrUtJj70ndesoTdnAaL41tCl+s4dxPDqkG+OOqYq3cb8KFf8m3XbkGUnHaE6xta
ItMqt77FDlobGy6UxrEuKNjBklgLXipaKQE2RMBE3KamOAou1xrM7ui55MvNYmCHlAhkkjwGpACT
yYHcEbsiibLBZ7LamDHYdiOSyUECoFukVDs1UpA4CnrQDBBXUEYaIxijHVjtErPIhvxP7Q5Fbmjc
UP0wmZdGRtqoAbhkWzAJjshsf4P2RijkIEmYFVfHSW2hib/o7EorgFAU4rhLdeA3lWNXtixrML3k
gUC9G3rMBJdKb8h0EOUpaKgvCrVf8PrHxztRIWgsQnZ57I0BrdxEhYR9k/mp3LfbVs5I1dqy4FtN
/sPES2DjaY5hPElQoCAhx4E+URSmIarKoFBWs163VUOPOw6M3OmaVsoWyKFY2IYcYNy6q0I9T1UE
2eBFMmpXYSyq9DnaGTVwnIp5uNQMMKNBwSUgIe8Nxj44bxMXthO6SK7EpNsKyE4TQcEIv1iWL48N
4cRfxcoRmWJ70QKK9iOwdN3e4a6uS1oH4rCVFcnCKFTiK9W6LmVkP/ofjOhdUNhz4sa+Cnijsqbw
Uwz7MMiNSAeP3VIggw+1K2JkTobLmxR980STQSECBtCbj9d4f49ggsYyBSIRNB9NjUSslkpbdsyw
DbJQM6W6Tlawt/Ua5pwaFA0xC0HAaENv7+0oD0eGGBKDPZTJvW3KjuJQfXbrh4FCPE/MdlrDNKjC
NsxCYDeJHn+PDx0cLAsVjU4ZduLCKS0SdAUfsltWcntHktMvvlJbuwtAvSC6w7BPZa4iMcfk1uM9
nXkyIw06ukFh4cfs+RiAXSk/lsGcMsoLw7brcqL9H9LOazdyJFnDT0SA3tyS5SRRrlutNjdEW3rv
+fTnY+/BjopFFKHZ6eldYIVVMDMjI8P88Ucp70WzO/Wt9UxXuDOq8F0OL10D+lW5CfOamWATo7cK
bwsMtswszzswU+9SaaLqT5538R34nLXVNZnkQs8vOl2Oe2Ubvd4xLiODAoHJgZDyV7qDqYQgfgrJ
xEQdzZFhG/N/GXw77bvfZWioTis12V3aisK9KE7Tp6avacAO0mpHMSK5yarBOmVlUHykIN3YYzZ6
hyyNygfTz5uP1zf38uazppkCSrFwamg/XOxtEcpFLbeiqwzjQyGXn5tCUd+vpDpqarFthCcUWs5l
FGNYMXpmGtzJb5p7mYlSO/Q5/GHIrXW6vpzL+wDyi1yABP6TrMqyxyJVujAPlEJ287hUbUtrxlOd
TqmjDs2wcR/WRJEHI5kGfxYvxnLnMj2PBrwHl2SK3ju1dwR6fH01ly4nWzZXU+gIntHWC7PMuLxg
jnUUtxLD8k5uato1O03/kIF8v8MjAN/b6pBhDrrvWNPI3Pjr8pcxPRo/fwCtcfO/MBktkmGVlVSa
QtXKlYaDFvej7VnMe4h/CKq6s8Z9DamNOsH/IvaHzs+dbLz5Nx8ATTtJTZKbjDg/Vx0zNRUr1ecd
UNNdO/h7Rto6iVjeGur0KomfSqm8yQzFjQTzUexruwvrDYu+csy4XoRvyDfmAeHnX1C2yB87CbOX
p92nSlLz28hITBWqC48s3fX1rhz47B3QKjdfF+VvuuONpesVI2oitRHdVFSqHBd9YupXp6oHI677
114IvX0td/EhM6gvKROphevyL58v2nIVBT9iHpkDyvx8sWYwCB7aJMI5LFl32hh2e7S8xqfVk29Z
JryzS3fWL/kvoY9EidKEveFcnicJ4lRamuiGWaSfDCnLbn3PTA6mL3dPSeylD4LXk4/IjXIrwTwv
5fzlZH/ZZ1klETtzhp6LlhPP7M2OpSZy4Hi59TxG42s+U322PT1K1nOQBy91RG+5upW5u3xJZ9Gm
STg5P2jLlxQyjGAwYf9ySzGbnQLycV/zyFX12AbO7IT18fqpLrPN8zafCZx1/I1aKSEzy9UWgVbZ
20L5NTbjQ62kj8xRtCFmuw2D8DYrodTvDWlD9sr1gYlG53zxxQgI5HPRU5wogS6UsqunZrqTY1+i
StSlaLUWb4i6fMpU1VB1uq/nMjtZh3NRI42sQOcz2T0w+mTDmVymleYtfPvLl29YWNDPRsQvu0Oe
E4Tb2dDempl+P3nJLzGsHxraEoW4vCnK8EM/BXv5R993nyOrhiVK2HsxvUAiMOvoj1xCJdvrT9eP
eOXiqrjueGWz08kTeL52c9SNIhoa2dUUemf13AnLb1HWOzFUR9clzSZ/cW/OJC10qZ381Mt6JBnB
vhCg+qEMGSR3n65L2VrP4nYC+tIZCtjLbhx3O7G7b/Tm4Gk3hbU1U2pVEDlDLDwlGUjmzzcOdjyr
HrxKdrPaeuirb1FTHMxeoytyAzS+JogHlMkesJrQH7hwF7RoGGiPNmU3iZJdpn/PC/2kKP1eiI0N
XV27B4SWxHJUbsF1L4yq5Rlw7ai+4mpRk518I/2EH7FF0L3iGjBqh/VARwAjGXPBzjdOAnAv+Uks
uUrt+U5vtv1NnUj+ZFe63DIYXZv2OmOTTpU5D1lhtPF+xA2FP9ZqPlmq0W1s7+WiKWnNlpxaNe/m
0o9tAkHtgioW3bqWJ7urp/pIESreXVfLS2vGaGIGKxDdQQUPseL5ouPY4PXkIN20i24m3btvmvbG
1zc8y8v3AQcWU6kwvIGsxJL9phlTIRaDSXJjGVYzxh2XhUYWb7pjFtl3OMWelS0C0UvlpGzGuDwo
7hmwgP08X1eqWr3Vkb921SybniXo13dx5um3pt5OrtDrW/w+K6dFdV7BsaMGyioXt04g4WPmU4Vb
18jZXZDrzHLRA3qirx/XpRidshix+DxSB2TOwp2JKgrIoTiobp6qDDdS4/rY5/777xvAMdx0oK5U
VtGL881LhCrughopgZqCZxrI6ORtam7c6kvVQ8rMq4mNmmlNFvdtMtLMGxpFdc3BK11CR7iBcFqf
y7reAqtdmnjUGGnzQC3aaZZeWZ1KUxglkeYKRRMdtSLlxRIz8ZQmsnKkhDy+BkK79XqvrW/u3OOd
JcsOYdb5LtJC7KVZ3mhuWKl0TwZtFDHplgyzaqt17mvvVg1a4GF0xuZjJAluzsXl2dgWU19q7pSW
mmN2U3to62aLFGZtUfOgFEJR8gUXjC1WEXdTSX+Ba/iZnU+PVgzDSSRvWKW18yJ6h1yDqyTLy1b7
VIUBU25S3Q3NkCECnZrc6InSn0wvD05WQzEAAiN/f/1urSyNxoKZjJOKkkYn8GIDVX3orFbV3Fgv
up0ZBFSZ476wR8lqNkSt+K+gJGa6SVY3U4gsDksZtbhSPUtzS9NIjnk6Cncw4egnXapatzUq/yZL
gvY0CrriqL0c3aXDKG1iNuYbdu75MElUhCpMJZEJO9niBoZD54udl+muJWZEBcNto/p7NfuqJzDn
SXYuwbCsU7mwlfSjsRk0rO037zmkSVAYkHeYf/7Ghy8qS/S9SdTcIDZo4q2DYacGTCXD9y429ntV
FLE2tUIIZolRzkX5g2AIbWvqrqnTXH+nKfXQP0VjmDBpXegGZaMmeWmlGedCQlyFNklXjSUWJk2S
oFQZROAKOZOYq8SofxeDJ25EB5eLmqXgHWjUCvFZFh5lPekC1lXUXbkyq+9yZymHRKHcZYdxvYWF
WF0Rfp4MdwomdEl0nhsA+xIBfkirCXq4RpW6ZwAj82jVjUdhVRCkFhRzYfKCheH8pKTS1LK646R4
rLPXxDPSE6Piiw1KiSVzCcHP/LrN5GR/0R3mAgZYRxR8cj30XM238i9WkVo2ZOPCY9VX3W3ba+Kd
P0zSbTYI4z6Cd/4QR2J6rNO0/VBKyY0aRYkjxh5jlaPSO5pCp34TgT9+joqxeDSCXt91VRP/Migt
bpj5lVNniiZtoRwFxGfLeYhGXxH6h7XnGqnvOblPOlVPtY9asgmJv8wncDn/zhMELkleYeF1t8ZA
BVaTPbfh+WJujBgEX3TeaihJMyH8WeZ6+cL41JLpMnoXMGky7vPXLtakrSUv8YfzaeGg4g6jEZTE
l8WcPJHhz4sC0/XMKNoVkTi8VEJgNTvTjw9lZHinjunbuzjFratgNto3o/cQplb12Ad9fJ/E5qta
RcpdguHfCFNXjgP3BX+MHl0UdjlxTZTazmpa33TNVh9fdJ+yZJ76xfNEsmXjalw+ikRzTHlkei9E
RjTxnV+Npp2zXFkR3/dW6ujpT4Weoaql15UZiu8desWWW3QeQ1EEdR/oyCWT5Kj4davlRnqfmw+6
VdnSBI/Vt/c+uHPJgewgWXTs1DIZzFKorsXQmU8Zldl0kH6psKg5uk/O6rqki2iAdmDqk7RCcG/g
UViYSiW2MiXw8+Te4zF9TOJwTr0GhpN4WnTL1ekO1+XNz/fZwzoDUSBY4sCoDmLLzo8qmGd1t1TX
77NUVD+OpFl2ndrSDR/0vyev0UCnNNNOChTrgywO2Yb0i2gL6TjuJLqxD1QnFqttS69RqqbL77vY
V++jDCqkQh6GYx00v2MhCB/zQKycwIqlj9eXfaGhs2Ac3RkZxFuxrN0pbar4U2rl96AHrclWFJ8p
XoLn+fCYwzoyHNKpqX5HxTC+9xYiGANFpplYj7rPwlSFDMXoMiko7tspA2eCR7lHnULbTPpm49W9
dN1mWbC4AlPEAgM7Oj/bSMsgdVPgeNLK3ttlVWG5zYCbJuWS9DQFYvDHBHB/6zUD6DTDD+UnyRqy
0/WdXsIE8Sn4inkaA0XEedLefBRvnKfe9AOgDEVxP0mV/lEVgK2I2jCjFwym/cpM4Yr6MTuIkHx+
TLVW6+0QorHnMW8Se7Ji/RaovnFoPOuH7E/ZYbKgSdArZoHFTfH9+rdemMi/n0rFgcILibal9S7C
TrOKsCruYy9S9wlDqTO87GORmcqP65IunAckYYepZoIbpOa+iI4p+8SSLoCDmywp3JV6B7+tOKQb
dni+PueXe75dc+8eUNW5DHi+9aFZe2WolwoVUK+Jd2WXyWR/Kz19bmox6h09a7Th5vrKLvcQBgj4
qGYHdk5rLGw/sfiYcKt1t1Qnf/qYlTGDZjLwReVjMeTM8nqvOJWysIhmcZ8vSb+0Vumnpk1MN+5b
gFYGVVvzHlZoUbNDMfDrd6M1ZvgZN2qe0Mcrtsx1FWpVl8JoGq4vx8w+80Qz6g4Z5J3+hmd+uY+Q
9swsSzC6zJjexeVFZaYqzkLTHYD4ObRbBKENVCz+2HuBtkUsfamO58IWrwAZvEDLoHZyW/A9NhEV
HKdDZL7b2hO6AeIjJQT6BnDwuTqadR5MaScYblh28lGZKkY7o0WdHaoAxvueyQ661tDDWil6vAEy
ujT4uKFkvKj84CzgUp/Lrr1orHotsNzJHHZF592FQwg6oH6ZOulYCi/XtXJlP+EGgx4NwnWadJe5
Sr8Z8z7CQ3TbMhkNe9TERHAaU4+tDXfhQktgvyLGgUYVEOacMjpflmqWEjFIkbuiHp9Cg/dabiVh
b8lbdbMtQYuXWi9Nxcu0nAF8esfoiz95/2wU4cZbcbFtrIYIUdTgm6Qs8LcH5s1T4XljHYTekAMb
aqJDlOcvmdimGxneVSF/4VYkzmlsnn/+RkgVCIngmYwSbLsQIKPmt+GD6GdZtmF8V+XAX/ufgfDM
Xj+Xo1kJKSPLzN3BD72bPmUUD3XlLdbgpV7zqqPTuDGAuuhDWNb4giY1Z3oy7U4fnYLGw7aNbC/a
V8Z4HPx3mnZkAdODeE2eOdvB9p+vqNdHQys0T7tLxCezGZxyZzTN7vrNuXAX/grR54KfRQIEGMm5
kDEZ50yFpd+JkS6AYQ2i10k1steOkOi2HC3/S0OsejuB0Tv6yhQ6plKrn8VW95/1oWIWn2BmdqX6
9W1WJJUzpOrPPLcU5uZFqq9vOAxL/3X+WLouCM7/0vEvQ1ziOy8yp0y/81+NYn/QjtK+u+++Xt+S
ZWcdABBqU2QamMhKQYL87PmWFMo0VmaamHc4sqnTpZZ/SMpSOgDJzo9UBIddNlbMWRhKcxeZYfyg
17QgCI2e+aQEW+82l81y7xl58GDUtXdvCGH+0oh588Hqhu6EZPFmmgIv2lW1L+6aRrJaWx/bmUfT
AN9tBxKI3g3LtfRNWBQMhgbQMjCf5E0XBgVwdToNk27eqclIYHiU5PpGaL/F5Deub9+WoIX/WYgj
uI7aMO+66Q5oA/NWFTsNH+Pu9V/I4RklQ0hWm6Lm+SlNctY0oYocQxttYdL3VhZ+K9RyP0zG4bqo
lUtPePiPqIVpGfU2F9PANO8aq33yUv3VKA/NeN9ooi3L/Ya93BK2OCjBgCZNhknwLmZZ/u5eqD6c
mi22jLVDsngQIRsgUiBNdb55ctKGSgfqG5bpKXN6Jc1u6rwyT+bYPqjGKG2c1dI2z8oH/MOgX37u
qFySoIudEnhSjri+sgY71rN2V8lhtqF5y9YgIghGAeHASQZ9cVBbLFQiJucVWUYZuL0cFswg0nyP
mTlB032u/c5gkI3Ry9/rvp5t6ZgEgzPUtM844iA3oxPnVvvSmmIW7CofCm+bvLriK/aYx6piK/44
/ej0NHnWM4Zk77NYlT3cJ1+RfopFxbwMcWyr3txR9CGcDWW/3KqKXRg/XaIkRrcvJmlGhi4uVqqo
w6RFmnAHhL/81Bm2fmICmRAx/WljIy8iWTYSDxei9Ln/wyBdca4eRa1HmWm2vguVZXMoH0o7+zE3
v6aPxdb7c6EagHkpXMqkygi+L+DY0tiGniENvmtFYHI68xlE/0mtGLMqZoLdSN+6kukuSkRlLP08
8T9FXHe17fajsIXdvLh5559iLFadkq6R8rD33Ua4TZlnKrflMYH9tmfcl5Ad32lT/gqjQ4qx8UDQ
lvXavslHLWhG3w2Tz6Ei7LvxTxe8JEwd6YYv10UtfUlO0xDnwpXBac5NPeenKTSxAhx98l0pKney
dzvQ5zAGG1wsFxaFjlSyHjwvxL+zS3kuxNLyThZzI3Sr1LxvvVdPio99AIFwuxFZXMCTWA6SWAut
t9guc2EgO8vyvIAROa4qCXeakfd7hTijKZX8Y1/S1BcP+bBPJM0/6L4UPw2BWR/GAL7zPjC7I/04
8rPYA1vPJVzrEs/lycOtf2wz5UPe0TgKQLnfZJlf2R6GreP/0rQ1H8GcF3zjBasevSNhH0ZuQOuN
eiP57qDdUO9Nn6xbKd5p3+tfnrc7eM/Zb775+vnPv/ttWgKByCaCxv5yOMtsqp55QS1RmHBbhnYz
Pzh3p2foFazoOPQM0rku7AIscy7tgrJ4DIGwlwrSyuhX4Jc3YTHu5Ek9YmYOhkUn0njXQfSffcaW
Jsa0sdZV8RSH6QSYJ3CRjznf6JL2n2oUtciV0s5WyxxQmkf5UutsWpXsUhx4FrQnTfvqV5/bWt0F
EQi961uwYkest5+wuAq5FMdarOns9/jdj16NsYH/fNc1oqNsIa1W3oSZKwpEBnW+Ocw/X20wGCrc
WqzWG099+WfwIDftvqV0Ocr+Jy1uN2KsSy2GNYidnSsAeA5/W7feaHGfKU1SyW3gSqHbmbpTmTCt
gAnX0h/Xt3DlBUKSTPgDtAuo/jIsMb3QlyM8aLc7aBDIlfeJXTqBzoizekNhL60jWbN5FgKQFt7W
Zda2FwrRzFUlIKMlzx0XTET5lG4JWdJJ4JogBSs852JI0i1LspFUT1QQ/dDt94Pr3erOB13d+zth
V+225ravHdJbUQs/IUqypu0SRJX5b0Fw/OfMumuqjUjsolFlXhCAYmikZHwuZVlz0qOxDvOsDl35
WH5Qvoh7uvHsyjg8lz+SYaZr+XRdI9aO6a28hccal6MmRy3ycql2kmKXBJSexq305qWpPF/V4j7F
2lgzww4p4bQP9wcwTtK+erZ+b85ZuXR7wNcTZmKRDRK4SwdcMHzF8HQtpBfls6GkT6KfH3Mj+GBW
8aGYLCfMaqdSv1g+XAJmUz1Oo/CnpA9VaE/X93XFYBJBERgSWgNLYPnnJqTEjS6MNI1c41F61F/N
X/ruZ74TTwzw5M91YWuq+VbWfMhv7Mc0jIU1w63cOrstZBqajB9V2dr9sMURtaYt3Gc8BAIOgt3Z
br4RlIRlUCZmH7m6EDkZI+1aDWahaMPnuSg/z5eAVgkS/kxlnSOPczEzHMDP6ilyKTg/R0/6LZjQ
9EP6gZEALvN6d3kM1/yp3bBYa7s4TzWhnYC0PynPc6mBmgvBpKqR64utzbQhm3ZnmxxNp264WqtW
a8b7zZMP4MBZOqkGcbyEmobuF+2gj/Z01zO8O9nXNwRAG/7wqh6+lbV4NYspGqREQFYP8aVlf6vt
z3gJkBI2Tr/xQK9dvreiFg5xXUGcRnY4dOu9tv9XvxzgFBVlEDi8XuenI0qdHPgePQ511MBilfb2
7Jjt3n+RwOT+V8hiBUSHkj4NFe4kk7D1onkslNyOrWe/2iLnXt0rsviGRZhG5m2hbDKEI5YVt5Eb
GSksM0L0KArwcV1fzupzD/gKp4KhWaTxF1KGMi+qKuG+jnI3HKtA4pm0Jm1XARCmPGH+HAVFpGaq
JfsmG6y911tbA/suvTZ8ZCB+UEVwlYlhzs+NcH7QqR9iB0Mt2AmWeVfRhr4PROXPWBfablCJLa4v
e81KWVgPOoTh0QNJcy7Sm9Rq8OL5IkfWkWTNdCL4jZ0IVtuNDV4xGXg3wBzA89GLvSyD64XYln3m
x66k/cnZP1wCJa6cuZH23Us6E7Q4SD9o20KNhMjV5GQPRv3W6zUXQoz9dTEr7/Qca9L+AsvI3AJ5
vnM+XfpdGsaxG/ZWuS+8zO/tcbJ+6BFDJSlGMv4aRmi7yczep8u/34RArRzd2Qcsjm4SworgJo/d
WhK/yIJ4bEXtMRmFkyfqvT2Y6kOkK59LvzyN88wySpzgJ6MS/pkIStchSRlrCjJ5d31b1r6KHBtm
hzI3vbuLr8pysHiwO8RuUDFiYYj2yfTBKLSNDOWaMlFuo+pMWo8k0SKWLSMlaMGwzWuv78vye6A8
SnJ4skjUvH85zEMjFQUyE4O9uJIheahQtBKWo1R7SaU92PhRl+8u6UDI/1bK0mC3itF7dRq77V4H
AxFkn6T6d06P9afrq5l18jwMn4fZMBPQAlsLfmqxml7prKivpsQVZCtzqq7ICUn7/XUhaxrwVshi
MaPWFKqfi4kbJBC7ypn9L+63QbqOVBg94Lg/5xcv9SvmOWsFz0H9RU5eI/lURX+uL2FNvahEEWPC
IQuNwiJ+kcrUg1CiRIT/kHofhvim9XZ6enNdytppAILlsQFUwNSexUaVradVg4ZFVKCn/k3zWu1o
Gn3OG4Z3LU4CGPuPnMVLXdVFLvRSELvFlwRvUAhsj4HHXufZot84VSkevTS5TYrSnkY3MYKHTFI3
7uva63r2DYtDy+ukLQyRbyAJlv2iaqX/Nr8Wd5W5C/J98Hx9Y1fe0XmCwNzGDF6e/Ny5hhAVhrXW
R7GbC+4Ypo9DwuTK+tTHUNEWW61ZK+pOApVUAdO5eUSXyPy2ClXfiKSYkdmT3eh/fIY7JYa2calW
NJIWHtCz1PzJoEkLjeyEMui9auQMzR8i00kF/wAPDYe4hWddXQ7JYLrDQKxdDL6KfLMt60HmmW4r
W859Z5pux2wL87ii+nMRde5+mvsolcVy+jIL68gwMKumjjb6jlhX/2LHOHpq1mB3VND150qQ9HXk
N7Ueu2X1M5yeuw4mMlgB4+rjdWVbOxka82ibRtVw3BZPEUMxGBynWSwFP1jpA3iCfEdJjlB1bVzk
taPBUMzYTQI+6DHOV0Shh0GhrZ+4GgOJW/WzBVOPEb0/sptNxYzjnYlOlhj3uCs7L+1qhOih7Zt7
y3+Ugvsy2UKXrLhPlJJmJNdcTAJhu1gMXSVDnSKnjj07DON9VYU3sV4yftXtcv82aM1bGiGO1w9r
LcRDHp0tqAUv+kX3WNpW49RLPE6u/EzHQGuLx+zRhF1l1/7qYiB5G4d2mR6d8RP/CFyoRyFGNFjF
s8AXeZ/shE/TPtsrGy/JmpAZnQYajiCJtsLzzYy1SUzTbkzcSXqKBwbXywV4v8Mvtfi8sX+zh7Dw
IDReRfKH4PzJ9y5uVQRpP9BFJaFZxU73JuNyDkzlNV6n34y4G7dqFmt36620hcZnYlEK5E1Rxs4H
Vf5D9eGbFGtnOzk6/6Zr65oN1ptszZT7UqAJKjvY3k1Gchq+8TRm/b7RnTx2uvgujA51sWvL2/hw
fUtnU3dN8nzr30gudEVJB0umq+m+CNxhX/+qW9v88b8JWdy2zp+m0Dc4tqE+fou+x18naEk/XJex
Zp5ohCZ0xvkHsrKUIVZBa41J6tZN9Cun+aae6GbS693/JmbxdAi1OASjkKZuUWunLAtupmT8ZqjR
ltu0thxcwL9gdaKMpSEE6uYp2RSnbk8XtN3SXnOIe38uNGhb2bS115D3A5DTzKuIa36uAqBGAEBJ
WepaSqQ7kkejrs7M6+v7tnKXgNwTkYEjJTG09CAGv7KsfsJGkFt2Ag0igVp2KI2CiduQ9Df0Xag0
ncAYPYniPUWaxbU1zNJMWnNI3Ki9bevA1poHOflc5se2AHnxU+xux/BH6n+n9FxKmjM2W+7F6lpn
Eh+SOTOPzsKzjrwqV4Yedc/Fk0HQVoSH3gsdf8tZ+qvTFyulpoL7B3CNnsnzkwtquB35m7pwLx5U
Z9r9SG8Z+mQr5K2zvebElFeuH+P65r4RuVCWKfbHWO3DlKpHdxBv+724D+2gsZ+k2/JmOGaOtiFx
5SLookH3uEUwBOZj1t43BkqScs3qREyjl6THHD4wqlNC8HR9WStWEH4WdSaPm89ryTzU6gV9H42X
uAywo3X3OCWSUynPjfcq1Bsp85XHErcW5g6V/hN4nhYGt4GZudRiblsG+Y3dpX4EJWCUHtNRHW6K
lngypQfzPqQD81/s5Dy9ee45mBMKi2eaZI0sp/zjGqrbdb9bN+reDyCh3Qy8OjV+TAnEaeeHpXRe
XgR+ELht86MAhi9qtEK2tymtqxaF6OuHtqIZZGQBjoB/m9vLFvccDrNaF6YxdKegcLLytvZVBm5v
BHMrdxnvEBcaAC/h+DIvC8lnKseaSj1MfU6ndidqf3SLmsb70SNzn9c/chZqERoBjqFKOczQPuie
sWuF71H+AVD3hnVc0XRsPHW32TSigwuH0JS0oYK2NnShPN2bBAy7UJMozUs4n2n8beoKaeOYVnfw
vxLBDJ/rhFpLSkHfQegWRuKohP9y9CGDY1VnnNC/UIg3kpbmMCmiTMo8Soq1B5SqF1mg/n1ojY0g
ZVXx3shZ2ECrLYeZMjB005IKnhLttJQwcosYZL4rC+OOI0N6RgU6SIJucZfoX/NizcwAUVTacLSk
+NQp/VaYui4EZCLNOqASl4cT97Um9hHZLKqwk+7/gVH71/VDWbF3LOMfCYtD6Xw/bhMJCbFY7xP1
Owy+TiUaJ0G6h7dgR2jnXBe4tiQiYaryf0P8JUFCa0W0AOsIpNT7mMGMII7V63URlwqgzK8tQKYZ
osHmnas0nD/eIKXYcKEwnTyI7ab5MWzVRi43bhYCNdzMBgw2fSGkq414asmTu3nhHRJLe4iUT6Gu
3gXD8BikDXQtxun6si5vKtB+HghquRgjbOr5sipPUC0w3KlLk7bd8RANT7750kXvNgjnYhbXR22t
pBHaPHXpIIBf2WgfpuJB30LJbS1m8TqEhdcEVVbwzur7JNFCO6zJMKZlYlfW7+v7dmlTWdBcWKJ6
Z1AmXixItoTEjMQ+BRH06IXFawO3TTHULAsMbaDvrktb0wuoBkigz+PLaEw4PyVPbAUKBXjSQURl
PyQ5Jgyvpdo4ZdX8od9pOylzoe7z7aVkhjc7Nyku2fME32gGcSpaV02ialcD0dzB1JWflHbY4gpa
EYXvAHMDuAUc+GWYYICtysdA6tw49BiVNCRfBiazHiZDa4/Xt/HCTPCkA4uYKT7mViZx8RBWni4L
Zdl1LiXVnWAUuyDZSIvMv+HMgJ9LWGIjUi/R66pgLdxWwW5bsd0jsTpMWdycAO9FjiBW8kHVams3
xIP06foCL5NNs3yeeOqmAF+Z1nGuKIGZSxlOaOd2P1X5WXVuJIORSBkYT5gzncqpN9Z7oZh/5ZEw
IeaiuLPsczLTXI9Lk/UOtZP/DkBDwUPf7iZh45m/uG4LOYt1daUX0PIpI2c4+FppG/KLv6uUB3mz
KL+qjcY/K1pcNaVVI9mzWBEaX75CLHsT/raYc1XtQ+fTH3EXHzbObGtp88/fBDu+HwYM00Hg/fTz
KdgxY3HjcbywivPewf5N5pOqMU/YuQA8dr/uS/Zu+pmHzuTk8m5/Xe22JCyMYV6QcUxnLaj1uwRa
U6/WoDaFIfnndTmXkehiKQsDT/d2K5eawvUKP0T1LqyeVNVuTq7X2UViMxvi88DscY3Rh/+j4Nmy
vDmkQiv9KfERrD3KVsGY2v4QlM7n/qCIJ+32a/W9sDf2dFUP35za/PM3EqemjKVA4tQa8TVW7lX/
NVE2aF+2RCxUPfdCcQwjld1UnrrhR2/e58q3jY27yN4uTmyh3eAWpzSdlS8O0h20X1bgqF+K2o53
NIZlR0/eMBRrJh5GRBrS8Z+JSRdrgiU9UuBe7VwxHGzR4zFWtqakrW3bWxGLJdUB7dSRH/auPNj9
jX4Xbjz2W0uYbe6bk2cYQ4YMltBE3+TmMeo+bJzJloDFMxgoklCXatC7HtmH4obGgTJ4UL73L929
+SDefQofIyd5vi50Y9OWFO9J4wOdNfzeTbJyl0ulk4NPzLZmu61KgW8DosM522LOP3+zdUUI90CS
cTTe4Mg2QIBqw5auvXeQTP1XwEK9INHpk7qJezf7BXbDibSXOj123b4Kj+pWKWLV2hGiMRfEpNgH
Ocz5aoIs8WSYhHp3lL6JMw35gQyVHdiMWDUd9RuHtLG6Ne/lvwLnHumFwC4emsqYBTqF4oihY/xo
YGnpGS1DhmxDzde38v9Xh7CLZ6mNezPKexKZ4x/Ltoc/3zeQnCvaABESMS79GLjHSx/dbI2eZjZ0
rqies+glCe7H6OW6Wq8s4kzE4kHK86IwYshOXVn6mie/uK5l/ljT//8k5RvXdlathWt5Jmq+1W90
W24Luo4Z8eKmSU2i47tifh2YICJtxaDrcij2Uor9O+PiXM5s3PpO4Q6hAlZvOplJIo/JMKq1pQEr
ng8r+kfSwtDNDBjSaHCZmjxyYub1qJmwjxVH8AZb39i9FZsHabRJSoUhmhZYnvNV+eIoj2aR9GDc
WztTJ7sn+3VdF1Y3jtk9f8No+AwXxkeTlKmJCxS6F2/T0j9AmWir+kkd0tN1QWv7RsKaijJdMNTl
F5pgloPWq0k70PTf2uFwkxSfzezrnF+T2vf796THKc/P8yNmHMj5tiV51Iehkg/g5LuXWrAzaV+U
DniT+N3QJIj03kpaLIqxeX4vqvXgMvEAJiolCpy2yrYC6UtU0CwGqAF/qRziGJ8vCLon39BCJgg2
ilO44t7Lj6JwGnR7So7lTb7VnbtmH96KW6hdbzLiVBg4qkCJ7/RfguzvwvGz7O8l6QjK+J10LsR7
Z4tbnNZIXtIaYhanddEuzUU7ZWrzO7kPAalR0ONVAi8MkIZ2jvMdjCxhyKJ6Gl5AdjFPUMvUG9PX
twoXi427kLJ4+7I4SEIlYaae9iXqj1Cp9BI0ix8Yqif0X65fp2VDw1LWsntOjyolFWpkxYIrpF/N
FFKyb/o3OXNDqmpNZwfxKXrIh4/y+EBku1XtWqLl/iOfYiwkVkTuF8XLIDRLBc634YX+cJjldmm3
t+GY026ie7p+zcPr9fX+xSG9eUku5C2uWqZnRsghDy/qMWk+atOuY5DmgYnNGbW87Nifxh/8PYWH
kf8UbpLjTt9f/4S/YwivfcLCVnZzzqnWGOtjil8T87GhySfPun0enWpaVqM7g8aLXgof27jZVflX
vfk+AtqbshsKho6Z38XB77zc6wwbHO6aosE7+TBlx7jWHkyBeYdm7xTCU92UN40u3fZq74wb9YB1
pQGxZJL1B3+wtPZeo+ttGxjDC9MlRMc7zn+qGwbD8t+BM1SHQT4Gt7vr+7aw/P85OSB5f1lqKeks
rFcxWvRYysLwMgBzU3dFXlLQ8Uc1tHuYnHeeMU5wvtG0fl3susa8kbswY0PpN7oa68NLLRPdd7sw
6w8a/oHqPVHgidX/4+y7etzWlmZ/EQHm8LoYlUYaiZzgF2KCzZwzf/1XnH3vPhLFI8LnxTZgQM0V
u1d3dVVkdNQrk5tee2iUTeeBAEwhAUvETtB88S2JgPoVOjWAEme6y1a+bt6w88+sSKjkghVTxKNv
FrbGMsS3xhZLUfIhEYPvOH9Cfi+WUXXagKNI6ihSbt3VosOcNfUfuxPzzpRKBGR39hCMKR5NqB5W
Q/BbIxTB/gKmEdGFgLucaq4yEM+LIXunU+6uRM6AOeS5jawFAw6IsQlIMnI7CWLp4mnItjmYlR8v
2tK04BUE0BnSqmAKmYc8rdilopvLjV32Twmki/LgjL3a84EatSl0Am0vJ92wX5NHX9ijaNHiwAeI
thbQBs1nRSpSqKRRrT3SLxWTmaNoVllh9Gmic93fPVimFYAtEJeBpwSlnTlQQFEStDrwcmvz/THn
fdJ2LxFliCyy8jv0yvDnlSmdZTP+sTfhRwFnAe/cnN605alUGBmutYeoyS5977F6Drto8eZVGm1C
OhdDyCbAYl5Yr5O2cQr9ysffsOAYQdILABCYNPGwmYtC53wcs2WgtPZZ9llkmHlCo4mS+o7HUo3X
ump/Co6zexoQYGCScMfRoJKcuYp4VBoqTcTOjsQhfRp5gTrHUk1BvTDyRFCo1Nm2b7DjubwcNK8G
23KKun86KI0eDCO7p0YZIosiN6iDC5IthMe50UihrDZ10eyaQHagG8lpEjuI6iiB8bt181QtFFxm
ELmtdQ7SnyVT5SbV+IxBddD95IeaJw3Yuw2eHpAKrhoO943AFePKFb+0kXHngQoENRAAemcbuffp
wguSCGmROH0F//ozT31K3XNbPFWc83hR53n7n40FwDAQB6gvQmpsFrnFct2BmyXrbN7VFX4DrdKN
wkBvy89J3v1pQToINNjrUHVqIlFAFa+V0eewov/3AQiLIa+LYuAcZZm3jTdKVNHZBW+4vWw2hW9M
ErB5poH8cFeOmzTYJqjki/wX3VyyBgTHhQi6mLc09E6PZ2Npi4vgc4ZWJVQd8Ay8jTCFdBRaXsg7
m3J/Fc3XoByjnJQikbKn1QB9lvL4Z9woPKEWDuA2ENW3tkA2lnR+2nQ2W4efgGGSSBIRgwVH8aul
chUKwA27ggZaXuwrmzNv6pU9m2ds29mcS31xshm6ZpbDhXrbLK5MwFu0oQGbDtMTNx01tl5Fy00T
eHeq0ceiTKVmGizSt4Me8xpslkzd2Qm/48NN0eyF+BA1R6j11nrQqxm6dMp8x4S4QkctPYxrTEyL
K3z1AbOjVTZJwQ/TbuN8ShfihPRCargnHuThDajFpJRfifHXRjx90FXyBC5cDEMRyxwOzFPPVJsi
UfZCs5Z/XPS5OMD/zuzs2UJ1kFBTQszsQFUWExUajVd5Lm4CqieQsUO2ZtJ7841QIIlgPj42/2Vf
/Wt8nmN1e1bqBh6DrGPjIIpqriPbLr/po3OprJWga3kFoYwIVz9JNsz2MOWWSLJXsCUl7wVt1dEl
Bb5zOHPui7JianlSJ+JBbrKGd+ft4gW+17MBXXZ2l/7ugoMIpmoXr/dUQ/sacmGZa/zJ6j//y2Si
Ewt81RM5/l30lNUpXbc4pA18lwy6HUPAcymH1rJKKaQVLLmpN01t+b8fG/6hKr47nFeGZ64AelVy
nAkdDue4YfwzqCqdkQbcJMcdiHvQn/SLs5DQAcTsPMhkbLrukNeypSC46+pQhSzpJuRtvzgV9IV1
G9Afm8h19UiqNWxLIt6S25UX5XRfPPrkWZRQFV3dNxnmCtxC8UZGhs3rrJpa61lcmhqk1cByOXFq
Ityb3Vt+32XNCLEKO1QOguHraaNyVU6SF1cwRQ/y1loMXgAwD8eflaOUNpWi8WF0Saa4J5Y64AUv
ZgcQmW1LYE9O/Wh2nNXjff94BReOBvA7NJqAwLGO18jsK9GJ7DM5Nc2GmYzb3n0WuA1E0LWBPxbC
GsPhsjEIE4BuGN5y3ofhBmMfUYmAc5iCANnyuA7KBESMvmj04KdtuBJ9Lqw0xvYfc7P7DZBxBlTu
fGcrpNy7piEN/9Pk/WtgDqAIe0GA1jjd2XlcqQUt6kP64W09UxjR49atEdNPG3O2ca+H83PzXLmF
gso7vhownJ1A2pWp+sGtPPrx2RXJ51wdpS1+nA0vLoBwrFQh38JvUq/QSr7WqvpI1USqNzJOitvT
IGrigeQpj6VbbtmgPkTDWop6nv6cwh0MGH12QOehF2nejgv+ZdZD/xr2Jp2dFMnNn/whnhTka1ZS
5W6I3ltG+I3gXtoKYVWmRGjSvwRe//MN6JPEBwD9Ci2o2+u85fNG8Tls2bx49tkzaumQBhc9T+XZ
zeOTuOQRJ3KXf03N4oyw6DOl5EScjkI6FqlVvxXIhw5BtaepbfBVClp4cMHD4q6pwC9uLLwcfrID
KG7NbkQuct2yZCgYbjKZUEoHreI+rNe22EJYMz17/zUz/f/V/q36NA8H2e1serDkYDDaapepfV6S
5t1rzLI5Njt5JKAmigeQT6YfzMoE/zSv3e3xqw+YrWWdM2EZCz6SwZveaG3IbwQk0huzUuvTUTA4
4xdFRu0Q0mTQntrYqtXerFW8IjLreWWtp7W8+xSeR7e5PKUe5rQtnjskDapJSMjFTz10yoFBoUEm
Wmpx+RaGJuI/UvHn4q2uasKNqjs+Kc25Vhv3/fGHzAk5/9nfVx8ye1IUUZaNSZAhLXRsM/KG+WfO
VWLVEsQJzATKojFW5CyFaot3K9vtx+jMlEY9qlXUaHVhgAEkOvroUE3/kk7qny9D9h4PvCnRPCfy
rhACK3IQ9DbXZm+BUnwP9c5PPh6Pf3Ed0I81UcqDMXr+uJC5ehCYEOuQ9gyFrC7Ik1060MQy1TO3
BuPlGn5w8axNhUTgpuFw52ctRcWjS5qwt0H2EW65aow+Bj9MV/rJF4/alZXZUesVzo0lpsDcRQ2/
h2ixt8s53zcyoVYuj2fwR0robiujtIJgR4HE+ZwiRW7otAxqTCHiqdaojWHLmqyJpnmHMnwzf8Nu
MfovLdzQ20ofhmNmevvXaDMYyq/G8Da53hiM2RnpH/9DkNSq2eDPVr8ERqyuBQRLwbmCh/q/3zq7
AcDPCkRBjhsgZH2SDaRnkBVwD9D8iViWyIXleuf68L9k4m7Mzm52F3wcgVhjK1P5IaB/Ze6l5TZy
ehQAA0tOOYNb5vGiLK7/1ThnL8gskpnIl+Peltpg2GZ9X+pZ05YbUQ7Wuq6XkjEYHFJYkzojzuls
cCVYnhMvKHs707ttbbBmemI06ku8TKsLWvy9aKRmZT0e4OK5vTI6G2BL9VNbQor7k+rcHRTBAjUv
M35fVr5A/IzzCADA0kq4t+yhr6zOAsoEbHpy6mOobJfpvSXUI6DNx9KCnlqZHsB8xLrI6upUsnZr
LK/nv3M8f1QyDSJNF5VtmxbqI4t3AwpMMtWtXIb/5Xj8x8zcGcRQimvqHIUuBWn+U6TIaktvA5ew
0rf33qY+kZgLtRZ7LpUmkPZnJy5JtE4Lc8B44rIR04BGzw5oy0sUVULOtA6gmBtouIw3Qj+qtWsA
nmyWqacBgaTxzKlK35Xqo5A21IdH/WH7HTjXVJFfe7Islc5uPm62vZmSatOIw1FKXN0Lzap5rkNb
5rWh2yRoDVAhXp5pQrQLG5nUoDhS/j6xe2N/ttOpQIG+NYWlz1NPDfQk20eSXuelKuVr9f/F9xL8
LgeJOjAwzUXjKC5tW76E13D5N3awxOZdpMC2Yz4+uv9luf9jZhZuuqKXjhN4wg4pgwdNA0ohvHyp
kyNaffQCzUoIeVhARWQtxl4TsCFkwNUyxB+JZNHZsadyEgc7JmpVNmBWzvjaHMw8Z0Dxhcy2dW+D
I07lI19NXUOgsudmlQBx+eK8mu6ZM+rdTGoZuoFXiDIjDPaR8lQU4XuunJTQSr18N9Lv3HhO6G1Y
W27TaOC93FLyvlDWAOtLgwZdARzGJEV5p+YbyH7dC9mA60Uq+g8+aCc7fK/1ucjs2yQR1mZ52rTz
mOHaIDd7CtQKH/oFQATeUyWeOLomIMJtAiPItgm7Vi5Y8hUoLdIgdZ5YEucMJPJQc2yfuTjBH172
WfkbGnThTSGZ3efjnb1kCDV2JHtYBS3B864rlxI6eWIys/ui0MYclxjVOHnZWWMWHGV+7bZeqO8B
5YSkJuT3Jn2p2c0wRHifuy1Ko2MmmVHjdH0CkbZWlZstp+yUnNlywR8l/cuu1p+4/NrszAl6TM1F
gi8NdgCGkGobFG/RGufD0va4MjGvkY9CP2QpBU3Gtnrr2mNZ9tDbM4KYJ3Jkl9Gad11aN2RNGaAQ
gMgAB8DtbqQCt+CojBrs2kcaJ8KzT3pmG0vuGstHpfBvNwka70H9hvsPxW4o7d0a8+SyD30fKpg8
ACul0bIf3K+MJVK04jfuz/StnfkRk6MwDjzYoZRtLf0apbccvaDnx4O5f83cGpld5XUbQ4AxBDIG
SIdCZXmX3lLZQBuPrSw83GEG4mlT9QfZ1Hl6G2KHA90CKm8LPaP28iein54FJ60+UppXQVqk3WRv
bPBNDS+JsJOG7wEZhNynNAGogYIPLb/+8oPfPKANwzaVc4vlN2ymefA0XdNBaWJlWu737+33zuYe
aPFAkDqgzpLsNIzPtVVprUjQyiJ6K6jhNUuzBUgAVEG7DCyV0saXN5FQ6JH3ir48lQ5poDVWMHsL
2BqMDA4C6TD0l6JL+3b3YlCUH/UKRhbFB671rSrXy/bScz0puuaSgi1INrqKJl00EoBKQp5W0WBL
Ates6U3Tqkz6EabgI+xQUtqwa03q93GyiGse9Q9wgMkoD88+r2tBk9pX7IA6COPqclkMJMrBL9xG
4e+VPblwviaXIgEJB27oO14rLmPkCjAf1uZLuOheZdDrlenScFGEM6Ru8uLYij6JqEvpCeiCJEL2
nFPPNWBGwZ9Q2IV++JXI3xL63qDZ3bxBhJJqPCOrVzbIymfOdUI8JscV5vKs3fIRa4CSVq+lItgi
4Rqd/KFeawf54TS49ezwfwC4TFSmU7Ft9oQABVucRMCy2ruMIJ1WkKOofn5+8urnaf/6+vr+/v70
9LF1kGIjfzoSq99/vSywjzwO+vsmnp15K2jui2IHmlbB9vfAWRDR7A3BACPSwTMDs95xpmtw58Qc
LXHD6NlR1GlTCkm8DZ1V2u57/zypkEkT/zpkN+5a1wPFk8UYmme2AGACMWoITnkgt6LeK2sNoriQ
KkdZE/4EDCQTVHiuPMP4oRSUjSTa9NZ/V4zRAqnLU6qL4Ah/PMHM5N7nCzzR7YBeEj0rd2m5geZC
bmgU0c7IcVDBDK6+HT3ymyeFdtq/b33SkZfHJn+wK3cm0SYFDpkpfpuTkklojcjBRS7a2u5Qnuyj
8cs4aLE6qEpAPo3NEa3TxDYIrpVzdbIsS7W2um6SEIPXnncrfnXhQYipvvqaWfzjjyib01ku2hIJ
9KzVKgdAvsAOLVUt9v02RjZpuwZtWjPKzarK2NEQou0xBXhwvqi/hs8i1rlXbj8+QdGsfamhJH3x
LivzPrmpB/M+B3DSQYgnuF9g3rWD9utwNI7HVDOOvkqRXwX5nCbdSKA2R7JN+aRh3i8hUT9Ykh2t
Z+HUEGtlI8x1ZRB6TlMPYhi8UpSJG+/W+5RpLHpDX4m2e2jOB6Pcx4Gxf2UNRTfR96Myv5+B7/wz
bKU1eOLipr8yPN2yV6ULqAAhPczC8MhorJodlEvZmkWE979Rc2+Pp30hy4RRgiDqpy+aR0vQrbEe
9B1ZQNc4YQkZ963idCPIO069d3BfpUANzz6Ex1am9j4EBjQYEk9ghEKbAXSIbm2CiJjqgt6T7Rwr
KuhObmbWyrDuffOtiSmUuZrDNICScue6kk2b/BaAWz00Ap1SW/L6imqaxVurUIw1i7OTCiBCw8Ue
Jdm91mqd6lnUU7mLHObMapmBDWqlB3flevypSszODIhcAfRUIDEMzoXZFhWZYmC9uMIowZHf7nxV
0Qv109fAV67GBOV/IzNSci7MYluY1QFoCGOag8T0CG2cYy2wQq0nJ8EsSaiHz2DJJhGZvr7Bv3Iz
0GJCqa+AL6rdTtjEB2pTq57hqv6mAE/+hTLklREt7oyrAc12o5iUSUBJpWRrueE9O9lxrY/vp0Aw
mzIg0mXQM4IgdFKkvd0YEsr0ddJKkl1rvMrt3BN1zo3QwIzpoxX98rXR8raVybxWRknkXWb4O5/U
Zm1GWET3zGIeQO5tuU/dul9duAJRq8HrBdjKBbqHUG6DVI4D2YbKnN7ov8qNZIx7VieeHQeq+/r4
jCykxoCNuDI3OyMwl8RjGsp2o6M/HdB8Q9KRByKK/pFpgRGavo6YmkjaY7vz5s3pYr2xOzspnlv5
fMlhmKIpb+tN9hSQnrSgEXgtNq3ZPrn6Y4ML9+kP2lqBaAVYSea9m2MJIe4w7mXbNUONs+odFtag
rWLlzlkzMwtGOYiGIWsKMwgDrX7jPStmaOWq9P54NAvgCWizADz+/4cze3bEkHiWiq6T7bd0gwYc
I3oGIvbsHcT9aDZQyJDgIpHUfGfWDE8/PD86YJ6DbjpaqcDXOhugiFA+i4VBtut9sRU/xG2slTqv
SeZwib6E0+NhTptvbgzSC8he8MD8SnP2HTp0C6ZrfcXmCj3gCW4oFNE8tAes6XMsRbPIPv/H0mw+
vZrzIYYXKrbi650q+MC17itOi5qLqHeMyq6EdNMVdj8wEeoWYBfCtT1toyvPVKF1pR6TVLHTfXgR
L6y2Jnm2PHP/GphX+yEkyAzuZEA8UBaQ4WdvTxv8ymZfnjU8NKCVJYAlcJ6+ByhFkVqxUGz+QH8U
W/a7/AMiM509sytvykVLiBImcA6aVJHEup2wJnH5Rqo7xQZ9RnEOvyTIpxkoZoLdefyQVrbd4uV0
bW2W46gjsQ0Et1GQnpvgYmiSyZ69Z+ZQ7qQnOlLLX5CeZBOy9sJfcHxTKPTvIGeePEQDs8syMKsc
wWtw4b+Z380a+/HSBXVtY+ZclSyXmCBqFQS0fku6D3SEHcs/mVGvkGcs1Bpk+HD0/uA1isajOeyA
CVyoMCWpa2tRReJT52zY06CpglrtGX0bHGPn8V2xkCiCQQC4GORi0GQ8Z5GM6Tal5BoG6a1ECtPH
k1TYNfCfPqrC4JknrJEAA8CpECxVm133ucqCsji3V18wm1toD3sQs8IXlBoaup6JpPsG91mZ4ub1
idVA7vEeO6G5Jq54f5cABzEVz4ApAXMTP3uoDXKZMCCDcm2JHg2X3RQlsx3/UHVnPJ7gJTtQS8fc
gilxkki4PYKlWFRVk1eUTSv5FnHoVzF6kgXKt1bP2Z5eCRCmX7u5IXkkFxhkMfBCABvVvHls4CLI
fOQRa8cULuGoK1MtgzqDznINtxJv8nfrhjQ8KOtQjoJ61oSgvR0Z6wMeM4ycYFPjE1Ns6Xwnh5tc
IRI60Vzq1XW/AyiZhAcaMBPvMvYnISMC6yBKUyXO7L9p76OxJPeSx+roMKhg4+/f5UeWWYp86UqV
Rs+Ttxt6KI65hutpTaXVaF4QIZ0E/r+ENK9RTOpWFwsE5glqYE4f7ThvBaFz5xIwSrhQxJWTsOGd
z+Ehz5Kk04sy9WVXL6oBQqcS0oghiBP0OAgLy2dzTy+awV3ZOUuWZX5i/ocGDciOp5115e14oQc7
IFWKtthT6OvuwS/vcWy+qXpMciAoiSlVUfosKMNaoX9paacOJSRmESqh2DLzGx1VFh4UFETAb4CT
YAjlQmMj2gqpwzEkPyS+0WRbEKWL4WH0tqF8TJVILZgD3ak0Y/mUOoIs+VMZduNoVCXxxBPTAI2Z
/2I9K5J1DlTNlUFlL/GfoDgktYseTrOJ3z1IxAukiVR5x76lW4F/puXRCELidkYp7zn86/HhvI/j
f3YwWM0EpP7QXDgbqMiDs7QekY6DlO0J76cS2GNwSTZF7ll5VQ9a2casFpVcuymE6rmORXB1DcXF
E5NGYxlXVgXF1bok/ZNMI4ReTKbWXCIFhOUSjhTgwyNtKvWbx999DwCZsHYKkGmIZzGEeTzJ+Wwn
jp4cO1wlxxtQ/CVPLCVu/Bj6BgEA7G0PxTzO7Q0lx1lDSJwbQhL+rbg1ritJECBTjMfglEmeX25t
BqB8WI6unYeQcqiZ7DnEkeXLjoDChBRYyUisT770EjArt8998gWmZbzcQTUOUQx6HgvyrsgVdEl7
TpKZbqdyVscYLW12tRY4Xb0FHFNwf/OrXVbThri9YGEWY4ZsDt7BwlySRYwyjo6q1HPCRpF1mkK5
qHNpVx+y1jergIEob1tV1ui7/Jb1qdZAXwlpwjHXZAi360pX1Gvh5N3bggejCqsI0HaFPgii/tk9
0dbgXQ8rzykjHpm2sFJFOhLUSSzbKLlsMBpACrWoLmRT8egRmmhVatRBGG7kgV1DKNwnCfA1IJtH
WR3CNbg6Zv7OC+kgB8WG5zAX2VeT6DD8oUHMNapoKA3xzuK1rtPTQOfcI8PrlWcAmpPxBaGTY5x9
sXsW/d+5lUBvKyYhqmPfQ2sK4TYTdInZCZymKC+S4/GqRK3N4xSezpZ2SlaiNwd+GsTWk7+7um8T
AeIMWdJhR724IvE9vHe5ffLcSE8Fr5Cqfsu638MuHM1EHFfuoZ8M7Z1tvD5RocKfYBK5tT1wHQtt
g9xzWPkJl4ereeeBAjSO+Pm2kVW2tSL+VAsG7WqsVn7Ez/S5e+H1odeEcMeoks6zhDsJdiJrnau1
lK6Af3/t0rl3+Fjaq4+cO6SmECS/yDwHdInKkarMntM5aesdBNQN6yOj8zvoyr9xniU9U7j1S41R
aWFlmX4KQ7OpAjMCTuEEYp3wG7dTxaEztGsE2XOqLtKz56F4SQu990w3U0X3d03t29wsmvd0DAnH
7/3hq6Q1kTEl4IJ6gTCpiRxDq0MfEcrahM71uNV4yhwHtCY8xbEeuicIZfClTkVWoxAm1oVn7hsV
UveinOtwU4JKokZyl/rNi88+KAga5tBsx/pdUkgPmddgE1yiAXIs6bYW1jCcP7TnjwY/yyPwVNLy
CYSaHPFQiQaaHUnVnwPvoLRqtA3C16IgqZVEr2hpgtNGc/57egozKxK00d97tSEKr2yvDd+it/Go
Mw9keLaVBq3Bja1UR9GNCVeecduQtHfQhj5M3SNq0J0k0QCfvfTL5TdS68TRpkiPQBn6kwb5XpQM
fjyk+S4GrjQgLbXxZDVH4Th7SUstl/Si35VmID3nb2hSeewJFzw4Ck0iAPoI0ZBbEWYJ8UGqao+m
RM+pI0MsVGDjC28DJvxWA1grJmxgyrU6HLIa7Wo62t8qNUU/11aUVXE48GuiHktu6eZzpqDu6hKJ
U4gZdZXrOcMh4dH2a1SR1qGI7tMk81/qQeV5nacjTWbX6DQWTueN5dn11cRsPyY85TlUSpIkBs9R
riqVRATRALNSmSYEHecrs3//5EdsjOgfl/3EIQx6qtvhor2b48vS852afqLgecKxP/ieTKoceIp0
oknUo2ogYE7aMgiaWxnH0R82irxKa3f3zsKXcP80Ik35tXnLdRLmbME3nO9kstCBpC9QnoSG7c2i
lRi1G6p0X0mxbGdMd/Jqut6litdrWTKAFMxn2LdMbBR1oONIYwsm+84pdw3qff+0xxdCmBQqAyxI
8EC/dztX6EeSgqTyA6dxOasMQk2RShVQ9koy88rwm1avqE0atlCSO4fUS1zuldKIJMCVPx+fmfsi
JYrdYN5CWIiFkyVxdpGLOc8NYpJFjmhGgDQxr5IxHHBZRbzKuhtWsErCvkdHUAU5jy3fA4Qmy1Dz
5eBhAWEUZrFKCywGWyl+7IjFU6oYpQdOHiuLTpLrcOJXKB2Sirhot6CfalGv5EpLXfotZ+0ejAF+
OklpZACavnU0kNWxq8p5sIUpaAHWKid8+zK4YvyVB+Bdemn2yVPYcHWiGT7mKcRdkcOKCef0uIaM
sKsqoHhiSIiUYaryfeav+NqF3YwiHCIR6GsgiTvPTlApML4BXcZOCUjEvlojt5m22syN3Pz8zI0E
bFcCp46fZ4YnaXjpviVumz+1srqW2P+pCd1aQhYC/ToAIyH3jRzT7exJZeJmnB/FzhCPWy888MOW
KaWD2+wLpxh5vcve88FqVcQWGsW79uP9dp8ARXoHCBdwuUB0kIEy+635hKX4xvVd3ymZiQYr7Eg0
oOPTaONDWoYkKU16rXflfr/cmpwdrngAVxTTKr4ziYlEbENijkED1vs4Cr8pJJkej3AawGx+kdyV
UPMCWRAo9WYHqk+yHkyVUuBwfhdrfjNWhM5oleqkSH1s6b6oj7mELCSQfQqHW2Me2WdF5fWMFIZO
lu4G8dlrR9D+oNeM/Y2MjvABvtI41QuDCUm3F+WjUhvjAfw8pKlIyu6itQruPcAF3wPeSKTQwT49
CRferq1U52HIUnHo1NShm+glWDWhzsKza1AjydNNcpRRkhxIdeIcRTyVveXlSPNBVi5dmZr7utL0
KTzSB4CLTgTps/OU031SZuDKckr+O8/ttnyuqBOXQBLK172AiC6a+kNH6DUOtWJ+60KuD+El27BQ
ptQfL9PS9psuDOAvUfuBs7mdlSgr+o6BEofTcBzCIaVJzZILa+Bys9EKpSLWECSsvV+WjIKcCZw+
WAt4lplRIap8JvGDyIl9Wbb4tqI3XfPO1O0OKKQRT7xQWXkxLWRAfvgTsPIQGJ+4Im7HORQuxDkG
zOrIf/HDZpAYaDLgvcFXJLn0CMarQGcaXV6DBS8dOAG8PWjBp6fs2CzMYrsmD/EIDx1JbMcDA4aT
KEGvS12OK3fX5FfmJ1sCARWDBAtI/ObNNlzT0YMk+xESHJA/4gJcXitOZulyZq9NTMt65dpc3M3o
8g8jx68YwsgRaUbE7d8coAsvdPo+cASaUlW0D3vSr5SmlnbMtelZMCR6nIJwqIgcORckULP0lBrG
DCBJuYTnrpTJoJ1KEvPvz4aEFz56l0QgHucR2Oj7zEgrVeTUQ4iGWdvlCs3nPDXsc5zHZG2L3nvZ
SRyJR8AjACcETz6b3qyN/DHDGNGuyhhZJ7NQUe+L7ciMZ4ieT0oOUqR5iFUtpsmBDAvRqsv7TaDV
VAkqBHlM9QgYe6OpxG8pHDhQW1HBLhnZ1Zb26YK622woNyHRjfYuMPjcfmoNYow8GRksR7JrBKRd
0apHZO6pgh7cuEVrKl2Z0Rpfz+L+wxSBVx0KZsh8zG5wOhMGjh+EyFGSSgOVN3TPL9SoJqmNXDdX
Gg1e6L28q2gNPb+0txYFTUd1Pmj00E21UQWkGnO2mZp22Xxk89ihszY4UJmMFmo5jk8h7zsRaOyP
6QgFN0F2E3XIu/e/3ovIX6DuBoQm1OV/YvSrsydwXpT3eR07oCZCt+2OE7Su0PkUlCy/Hlu6bx3H
Frw2NbsqwawKASiuih32gJ7LzZsUG7WrvzZvgQoCAT020IS5zSNVgtRfcgyh32V5R3G1Gn0f0wLx
K+MygxTlJGg9O/KQ4+XGKIgTB+npSstYBoxjESSm/94B3piZXdCFnMVJ2EWJk4whupS34Jry2R3Y
Y/q1XOfCO+pmRPPgli08n25kmOIurDlmRHqV3yGeLEMFRq11pMACo+8Ial+XlRVl73cusMoAASIS
m5SUZ/EGePzDtgzyxAHcTEfC/WNwqkNo/A6PFTFCTQa4pNOqk7iD+Ouwg/9YC74WnNPNB0wfeL17
BzEATDFNnJJOFTKISqx70ZAaj8e5kE3BBF+NcxZXeHwG5H6eJU6uie6p6TRQx7FQ6wUXpkGxVmWz
5VZMrRWrC77pxursMhTlqoTiCQYnHb/Lr4SgNhVp/FuvIhO8KVVuq+rD5/Njowu+AjZBhQ1qOjz4
fhItVxNKe6wHDoM6cagIL0pQo37CaUDJomkjNWgDymw6tlf5NFsDlN43AuB2wIEBFpIGDhKP89ul
RAXHQ6GoiZ0Y7HzHsO5zBq7Y4xvVyykGYCyhGOXLlHt78ehoqEkfZ6Wwz7OsztRgiJIX3wvb74hS
qva7xy5ojkGQU584goJncW1DgZxDkUsfjSQFOGVLhs9LjQ5FaTx4wghGkaCschFliU75oiAiLBh9
lPEZkouKoDNx739yfeAFWtOHZXSApHefqlkqwjfwQp122uOFWDzUEx0Y/DVcIcpLt/PBZq0gFHkR
O8gp1FSryRVhPBAluM+SonZ7AaVrWY0C8EJ1Kjp90eP6+APYBbcEvbb/fMDscPM8nYaQx8KTObQa
gQaYtAkgUh1tK+iyc2oE7tkv8FT2hgygKYokhl8RYUc14Fqu/5TUm/+CWY7rc+1hxgOiJJdCPKDu
8j98JkDPIEoFBz1yObN906EFdsjDMQaP2O/gg7bCPeXzoOctjaDR2s4QS9LKBM8ltfAatRTeKPcp
ASa7VZUyVnuE6dHGdXUULCNWLaNN22/KAL6fFBKh1xQV7km+sMt5FNKB9gVuE2+021VtkCqnxp6J
nWywCvH/SPuu5ciRJdkvghm0eM2EKIFiURXVSxrZJKGR0Orrr6Nn7w4LVUvY2bUe3TYMpIqMjAh3
37dlQpLQRaZQAao5Vr7aPnIaZPm7WCJd8jKCi57tImixJAACoZRZbk3lyRqp3gPX9jzG9yMaHTK7
KgXSr5Xfr/kCvKbwpMfLfn7EnX+rEFZRP8ZWekJ9v7ODVi/sMhsZsTDlDgqrOknTjG+qSljjybry
uJl7BsGgNENzoHVzbhkqS6xMdBWzpIvBph6UGi0H43SjZWWxck1fiwZQgoQICeJwsJctguPCKAOt
miK4dkVSwWzdjk5s8ScUfHZiUq4VTq7eJAhvoeeNbn38WhwqAZFm1ILR5SRmADxJlhu3pAFBVvOo
jy4qA9FzMtljuHaBzc5iEWIqP80u7klmhhGLyzY7lTrRy1tDO7Ti3nRxQIVkXwzeWK08cS77ubDR
QeOLHDPKr2glWyzhoJW1FEK87zR2yEagxwi6WR8y2tZr0srPKIuYtyHiotgRRrurqeGKuFPR3m+B
1Xr6lsYdU1c+6Zo/Q+cMCG8NNNGgVn2+qcRSEqJWEBAlhVa3AyMtmkga7UEWau0AOepwL/EyoKKQ
RbRF7+7KQ/NaokCBi7LwBEORHKxZ5+YTg4VgN0/yE+SJiB6/GCPqfOpGMHaK4uVD46XBXWXWTrQm
+nY17oZRWZ0VIZCFXHhIVcrQT9TBcq+Robyrxdy2IBHCYifpMlqJnNb6c9f4QPWTIHM1vYZrxKuw
cAC4nySU9ELIdYJh7GaInszUFhkFH9/vbvzKMYRiK4JxJAmRvVoeQ2FstFjKpPwEzWoqKNug7sCO
cbDWOm2uVIrQy4S3tzUnKnW0i5wvQ1m2ulkkSn5K/epB2GakppDRIvf30v2fishrrI7XsoNn9ha7
rp/yrqlC2OPkELrq9wzfuP+abm4TXyfPBZTNTzV0E1dv7ysn/szu4qLJc6k2p1jOT90fvAgSdZ+H
77nhabwAeQb0nCqTMO0Ati5xeKiFPcPnFHaaOANARO2eFw5PV3pKr5y/sy+at8CP0FKYVJ3hAZqf
UC6f8QKF3YkZdv1ApPCrHlZpQ67aQ9OaCKZKwDuXPEPjmEZGXcDeOABIuUHalWy5Fz4MWHP02FOR
0OIw42WcrqR00xP7M9uzmjz9vrP/9kwsfO8cm/z3dyyOX9YBfBxa2AF7EJIQiygoDRMQu2LffbWv
Xm37OZpbC7I7PfQfd3dridhrSeEz+4trvM47pZTKed4JGlvBRlj5eL/w2Bt2nGH4IZ6HkX0XfPw+
7ms1j592lxxE0diCbyLCuFs6agRwezy3acogdOHZyvZ3Y1eeSme2lteq2kepGWKMprHvwAcbN7ds
fBqCr9UWmWvJojNTi6s0MxOVjwqGpRwzAG2QkwFGuNvXPR65pFJv4rcezYoHtpbbvu65/t1HyxKL
FgQIKkKc6FHa8JK0nIoH8UmcdskXenSmxBZAwMKd8kHWVzI3V53zD8sLH4bt0/fphNkVlTtdQlNd
7A6QoFsNjq/6rDmpDbpXtFAseTWqXhdUPUB3pybs5+5Hzc0kwB7Ahb8VoEBszFWexK3e5WdRa6lo
ulZ8g0xlhnKhVa3xmM9b5vLY/vsxC3eVt1IaDhLWOS4OXegMeNcIFPoLAMSn6ODZZ7awliG7vov/
NTn//g8POT9/QTODeVY0X4rdBgyp6gs6jKVVUpHl4URtCLz/P5SiFktaDUNvjUoz+HJ1g+YaneJR
2d2I2QGPOKFzhBXEzNIJXdhbXEc9k/S+1yAVxZ0O8Pr4yE/IYtiMNEQCDjEkn5kdHqzN725hcQX8
l1V0h4LJB2mF5ZGpJLTS1U01+GO5j1gFymBkxcrXqiQK+zRTV23DlThmsYSzRQM4JPDOz72gCLnP
l3AqqyRt8x4KXHZ5KMj7bg39OC/Mj215YWBxm9SK3glCNAx+rxy4FpKK/edzdjaCxXWhIP0sqi1G
oCeD0ycxbQsCHoJEU0gqG7gviqCwf1+mxXNvOaa/m/XHvh9ASJK0AkxKJVT5tAMeBpDlWFmZpeO+
sLK4I8YgZVahQj8M/YCu8qK4zYev7caXxmHIS/Ln38e0vPb/yxweHJDrRGp/qW/ZgAQ5U3vs+J6G
txD52kLgkqhE82pX81Q7Qr609kCz6N9MA8TaBKBSM8CMP3//jGsHHcv5/z/DWj47YsC/zAKy5n4S
b7sxIJOi0xLAha7VSRLbYtASY6KKqK+EPfM+vNyn/9pdznYqVknQYfjptnjsHfba+sW9uLJXl3fi
YpItcXEZg2olnjILunpmDbJ8W2qJ3Eezlvtb2b4oEXdE9Fpy60NNNDIiDYTSV5+spRCub99/h7p4
UjBw9oL6HEN9vKVrdIIr2whpo3OHwnhege8aPzyQVSJAxRi0LLYeHhoMNRZojTh+MmyW3ZehA8Kj
KXdrqKqUJEXPMjS+W68rXd6xrZoUdJo84Bga66aG+sbv++y630MWDaWkWaZqcVuiU70bGwtHuBW9
Gg1tAGBbqDI6THL+b4YWDrbSY7MCZRpOsQvlq+2u3axJPP0Pm+rfsSxcrDBAvSQJcWQacDfEOLWS
axDJDt87kBve2VD/pr+P6fohRa4EZTio5KGT5HyRTSloVRaLgx9JaFaEDkPVVCTtvlq0bhgAVrOb
uHHbaK15YRHX/XN6fphduPoJ5BhaFmIuB/HBCjhJnwOVESFYO6VXD8h/27lIfYSWboqVCjuK9W6m
XnordN54ArBw3sHhaxe81XbRKWRqZPw9omv44CthAHKYIgIAJKPQArZIvciFFsRAzMBLRCLQO4LT
F99Q43AnUNPLUecKw0lg25U1nU/9hQP8YXThANO2b9AKBaNQbb4zBfQLhkBr8R26GjRtH4B2T35S
jXQr4ryGOV5FfCXmWjZK/bO8cO9IXhlAQiyL6RLUqXp5kuD6tSz3lOaxVRKnYfWbVLqq2DmtMW7L
vkRq1Q5BYpdDFCeRHjrApuSQb5MAukhvhnVoU7bLgpXrYZkOu/i4ec/8uPP7CtpyYLyDX9M1V2OZ
3Vi3rPWUwWbVoceU3EvjtmD/oXzFP2ZnVjg4ZURqy0dpnvGMTf1slgV0CrxGoWkWHCrBep8GzTFN
4T/M+11YXOwDZQzlamphUXsQNo/sVtoNO/m2tK1ttBJyXHdcPwa3vA2zKA3LAabqzJHcR2brtubd
OJB/9dIbf42T4brX+mFuce/lZZTHaIAefEGyx4lC21P3hW8hs4u7nK6lc5ZtyxfzuLgIQ9NKIgDv
B7/Ite00tZugRK+tTDRfB81FeKhVCb/1pCCdmSMDEEAWEcWcCddRpfxv4tUZCQn6LAsa3Isl1aEl
xotAxqe0ntwdNPmxUFa2zezxz72HDkwd5HlMvIYBaVu4Zl4XgxJwafRf0CThwCOuBRaXPhEGULNH
DhT/gMrr+fmbxlqJxgIGjCB/FCpag44O+YxIdcqSQ0P6VS66lVj06phm1TP4YMDElogZBk7GZkId
x1deenRyxRQCBrft3Ojxu+v9izS7mLwfhhbrI4sNxPNGGMLplmnzgRSjshmfFFsi0c5wBifa1u5X
5UAMrQQkwbZu+4+HNbWs66MFRg+FPlwmfytBPxwcoAH6oFWYYFmnAa2ouhfstfaHywscaweNyBkV
jJ+3ZHCwWFnneqqPfmZSBu0Ps3Sk2K5XqYevjuWHncXZSyCSN1WqNvrxo6iTvPKEjFTPlXjXynwl
FlpC0HDOz8e0uBgEKY2KRjRGf3ATYjqNC5YfD7K5O5OON2QC2ZQ1/6KVA54UmngF/NsuJ7uKzjw3
bDUCvwxezr9nEdmWicUTKTPxPXgqpbHL9BpafSujvm4EZJMIGEC3sOwiLYcuVYIeRnTVbVDmHSes
YrPitq447Hko/1pZxM4WmgALXYAVNX7OjfveyyExjBgoVd76wLGMjCqDtjKyy4cBcISQfQb5H44C
zsG5n1FDc4QqD2waiRtbf/rYM5qbwqIWYMm/H/srmxTltZlOeZ5GVHjOLY1SpipFXQ4+S0j1yEDS
uGfHamfd/m7mylKBbE2fCaLxrodq/LmZRjJHK6mTyS9iEXPWHgvLn6LS+d3KlfgISSv0fsx3DIws
L4C2aJqhn+LJN/iR31d+gVFlxUZpCRoCB1DHg+o8xb+tmL1crpljAFQU2ISSflEONxAwGkmO0ZkH
gRzzbeOKDncmPIIE56t1lZCOIABZS2pdLt251fn3f/hKYICmvtBgtVY1KvN9jp6agWrKYxDHtIk2
K4OcA5Pz++Hc3GKnqDNARGtgbkpcFh7UCkw01WPX79h9knqtITiq4ggz33IIYcPu4/9mfrmDgkSH
kmKTTX7zxzz16DjiqAK7UA+qvMAFtUSEAHyterCyrkua1aYECoTn+eTnUUFV8aXUn8cXEbmgvv/+
fXjXLUHoFdhr9I6YC3+p1m2K20LANmkfYuEksrew+lbYF1/jwrmS0MMyzurk6C/AZv0r7/tj15hW
10bFGE5+3Bp2GUdOUkYEF66ARGLduSWnBUsBQvZHSbgr3rqmXmE3li7v3/kLIFAla3O38rI3fkrR
tjs26eSHW+40oc3DDbrWKoc9hPfWjtEHMBzfhV/J8+9TfBm7zWZn9Aua/8G8sJhiORMb0Qqwf0d0
c+jop/CkCcoIpGlSWho7+f53c1fujXN785L/mGg5a5usMuGLRvEgTA/1O6fInwLOHJmkmLbIl6xc
GtcnFhMKnnr0AV0wuIIsIuNGwcFm6YK6wDlUR7Qfzr+2KmHkM0bxNli5Ha/6oB8mF07BbJWhDvpi
8kUq7UGJttO2BlnLRCzbYrBXMJX/WlnyslZGkHThBCutkx9l+jiRkE6b4/1HR14D4NTxTqepB+4+
W6Er4ffVzfrD9OImNoAqbRIRLqCZShqpqEFPFehBjsDBruyXyyvyfJDyYr9YeiNpHJZUUHfKga1n
k61NbiI+8vQFBEtFqIEE3JPFgBaFtMVLgY71tmlXHO0clV64+R8Dnq+BH9u2qnOzHixsIou9RtZH
Mqyci6ue7sfPn+3/+PnmBDxTGJbzWmbFvcmeUuUol3airr19r2RygFFBszr+BJ8x3p3nlvJKY3Va
YdcMLshdnqbNQIpNs0ltwz3mRNlJFI7ABVMNYDLPq9avXZc/rS/msQ/auhNiWNd3movqAc0oxBUO
1cZwIjpQfABltLLVQwx2UXWPFDtZSWUtu2j+Hhu0ks1xJB6turXwQCAik3hQY6obt3aEI3pOncDV
7NoptvKI3CzaIRuDIOUspy6UQTldTXZccw9grgPADnI3KE0vJgHlr7Huwm7y+VPT0uS+esxv5Xej
s/Ob/lneA/cLETKolO774xpiW7+6AD9sLzaaoaVmrort5JdOSUb0AFfb6nbYsm9wft4h7aLa6CPy
Avr+WtAnDa+gln6C9tM5eTenk0kiatH7lLwH9NV7rMkWpEdEQN+T8+4HdHD8m+pGdjXaeA+nfq/f
r8WU1/zOz5mbvcWPY9JOqSHzDDMHfnW/2Wc+ZDlWHM68/5cnHe2i6FwHsyUekIv4sajzdEzrCb47
SA8aDzOQH9XmRhDFFJ2Hk3DIeqA/lbzuKNdBtWHwcptVbYzyUKC4v3/MNa8DlBxeIOguA85kcTk3
YieNZSRPflT+McJjnq5410uvg0GCfxVNEuhaFZcxR4oGP6aGmuk3KkUTWevnoBD/fQhXqvWAAMig
asR2R/ZpGWBEcq2mRh8z3zyVTyJ48NAiSFN3oKIrb0dbJ+DjS53++XezV9wczIIFEP3ukjSzt5/v
FC0ECWAtV8x3i9CZnrOSbLsP9REhFeRyvYKMW/UZjf8gnwGpinA7rLzsrlzOsK8jssIBh5tZEmkL
WaD0LWjA/L2VUn0nPwk3yVv+ORB5a71Zh97mj+VtA0rYeqNR5Va8WQPwXjoZcBKAlF81RXRdK8uW
NXQwMVbIOvODDNQcUEMYbzXhFgkyJDR7eeWJ+TdNeX5qzq0tTo3UFJLFNYOhQs2JcIzeBTIT6she
72hudA/eRzfxdHsgSAuSx3vdDsjtzTO6Fm8kmt3228ERbdntPBFNAZMDSRr79/1weZKg+ozUGdDe
6NhFw+b5drDCKTF4EjA/zEuiArq8JruyxFjgWjm3sNhwoChMWTMIlq96gqu91B4/FU596p6tU3XD
H3JPug3XspNXoulzo4vLnGWAu4I6nfn1fbOfwNA8OTlNSE7X2iqueAqkQ0DOBiosCIcuL02zL8Js
MPH+gcA89KtuMkdJ7lQpgaf/faGuHVxLhJInjGGd5L/h/A8Xz3jTN9AFF/wM/ESH8LbbKvv0gR8K
kahbccs24c3oayd1HxzZjeCvcWguB4qK4gwxB5jWAgEPoMTnG0XK9G4oC0XwBaTogugzLzqSQq2z
UmrKy5XBXjOGIABZOowVqeyFMSaOss6nODg09Ta/xe2yyYKJmDkgvNMKqcLSHczj+mlqsVOasaoA
C02Cg8LYFvp2QOuXglvWSNQFULeLkSUQg7UnyvJxuTS6CHSGMShA0oPxVY9HM7ajg75N4G2xRT9+
3zUXQd0/ltTZ3aNGiQ7d82VDKlLJIbqE/QBZU1+mhZvasV3tkdJNEbRAadWpCHezo3W7Jgd6cQiX
tudV/rFj9bpV4xZoAN+CElEbPOqT1/eb4BBth+I7mMAuGX3+Ptyr84rwHV3nqOcAhn1uceQyM2oB
8yo1nqzZ5SAS8SXmATHY/bg1ov80ZP47QjhNVLzhQ3GtnNvjSS+nU4LNM0XpQzpwu+xyItUB0mpb
5RRmD3J0CtiMay75MU7vUqOgNbjbZzot4I+KL3mKyO9TcBFXLL5pSSeTSkMFoQ7MgRUSJBiPbNce
ktPYw0skPvcBiLhpt7PkLVltQLx2lsBCgXIdAqQ5p3o+HWHT522YFCCJQzvlIf5TPLPX4th6Bg0g
wjIpbh0SwVdOoyts19RYluRguL1g+YfxxdpLfdmOZgHjJTQBMmfYN8fsXaecJofI10KK4Hzcd474
cCPcdkByrVEALENw2FdldALMhAMW4uNFCM5VuMcWos6HIPey9liHdwO7laU12NaamcWBVvJ+lMoW
ZurvbjfRFW+4DAf+DgIkuADqz7Dtv6+kH0dW1KQoR4AEx2t2ryyqtkGbrCT0/qZffoZEsw1FA6cp
Sgjg8VrCs0IonuCd3YUHkFJ6hWvuJjvb1QdtcxAc/bM+cCAad5Y9HYo7sMEeGbI0mw3KDShSpQcL
Nf3//MCcfc/iBkhzE3gVMLoe6uqpM99QByQcZHlgL3s1y9NY29g8FQSEq8/aT1rSgXU1O2nI7fz+
HVcOz9lnLO4E04oMIZIxLSkIeC20tlvKnSqAX3+nJF6srVi7qN9iFTQUWKDbA5YfDc/+87NaZSFQ
eXyIDiGHXFRCpecmJ+NIwOYLHYEpQ9Nw4ajHwUHC4Xvci3ZYEg7oBt38PuyLIsw/H4L0Lsg4kX75
G/f82HK9kY5KqPfRwRoeZI3kyk0fQEg3Gki4SY5Ifh60tSfAXzTWYgtqCKHACT73wSPncz54aQCC
bLDGCBRkvuGWA+D8bmXsYtWN7oZ8o1iuWgKFDjmRz8DNSGj6eA9xc2UNLpLr89B/fsZ8Gn8MXYAq
Wx/oU3RQgvdeqmmBflFWH7NbBtqzYd8Wj3JhF1AMA0Bb0J5/n/grdyWQn3MPNfjDUWNb+MuhCsFK
ERjxIdGfTRDXMtDISowkbxzaaxGU+vJilU/nIq5DXwJcCyC5MjK0F3AhaByVRZKWwyEjHAkSsNfS
muhUdrpbnU4v+M9vH7evow0uYTqR54okNlRlkD8p0McwIVr5+qtNNNGJoqF40xLL7vEworaI4H4f
2AUSZaCkgjrP73O1TLbiqWziqY66JxJTOuiyzxdqKqykbdECe+iKx0gICJSetXDlIFy43tkGIvwZ
mw8+pyWCMA3DLmC8Gw6tUZAeNI4JYKu/D0NawhSNeSDI7YkWIKMKxrFY9LYR+tQKw/Ew0rfDvrM3
9KWypz8gltgg6ynTj4E8R+Qtwwy+qA45urkNbn709dLj4xEMqYRs3x63f6CnYj/PUjQPd3cKsXd+
R1+/M7LrXZXo5BapITxgU7qZm2puJA//WNnfHX3/bp0EAoAp7em3flQByVLwr5+dq+H/pZX7YJKB
miTZpuQGSTbtiBS95yvec2+/5uTkp8Rp6e9zcnEMFjOyCOHMSkQn6hhgRrypftQEW/wz5NiaIthK
tla+kg9Q5gk+8zzn5pZ1SaHjfasaMLc/vB1EaifkiZPt4fNt690f7MNxWzn4w3d2u3fP/6q8l439
+3j/KhD/9gWLt1UWDXHWS/gC/a2xK1+n27ej++W6t47twOeTB6cjnk484mycG58+bXyHkFuyI967
bdK1LXnNI/zYkEvtUn1U1cCY8DUJKZ0Xg66StK6s75L1vQv1KLZ6GGggc4F+BVxy3+2X8EdvHaAw
c2z67eTUe/WYRndAiIp2/gJh89/n/DImX6z6wtHXpgm28BIfwYtbEc256HWWZwAdQYwOReXwU2B7
Dv4GgEQD9P6gdJzkwAavBXdrk70IUfOOsSBX8RnuU45DfXg5ciLSfUIO4HWhjwSHj2IPvLjufYP7
3/ec253nPzwrlO5PdziBn2vLf3kTg1wdpO4oNyCxDNy4fO5ZWddZYxGBojGT0R+zretTzXO7fIvy
Z/Cr8zq2M9EHIUg+HnpGxRrd9jXA/ARABCteEyVf8qPM7hFyljOzOjoPQXO7OBuGYMS9Jkzp4UWA
vpvdbIN9bgs36XGwc5NokIGD9IEtedXG3GKCGg/ctgzO0gYDtl263/GhOeVrbf9X5kjGqwJxGth3
0WT8N6X6M0wohbyW8rA+RDlHEzMQ9AdcRonNCiZ6lswaR9aC0pPGoXHATdf8UXPZ2oKdOLtJjDS1
0zEP3dyUIye3xszray4cREMPnCkS19AilzclvlUFV/6cXkW2arHTB1mdDC7H9aHgr60CieXsIR7W
AN+XTnQ2gpWaKW11PFXON01pWGHZWTCiz1nbRwDtJ9DTmERfYw0DecD8s87dJeoL2BO6gsbXeX+c
2xq4zEulEoZHRDXgPEnRojdBpAQ662obSO+B2sV/pnBIRQqBH0BSBaH5GkeIzHqAJjEor45Z7lc9
mFPtCDI0b1VeSjfjKETfPE30WYW2t/A0VoB9TAuE473F2XFCqu+pyvsCbF29BlqSrurQRdlVQgea
HRRVvF6Qg8GT2il/DEGdptFYDweIULAUjTYaRBa9ccJeImzggrRNtS59LrveBB+2Ug0AZPdq81kO
sflU8TJUtgVIaFsKEkdQFctGOj2JZV3XoAkrMz4WvlbUoCkioLYT4+9QMVgAjJ/JIG2FFtO6n1yu
ajnfRq2VjW6UmL0MyHPbxh9jK2gI5hSlauxY6yZEEtEIsh09aKaxImOiRKCOKRIVxDt6qJd2Wkex
dqNyk2fb2soBiJOKCHx5TGlBCaVr6cToOMXovky6WhGdblYPo0qZmJknT3obbfApaL8RAt58NgF2
D7qUVZ5SVHdB3p6KaIkzDfxgsL/ozTM32YBDrTWRvld7AczmGSg1tkA5D/dlmlTA6XOt8MNUbzq7
K6T6bsjE4HmKs+ajUjNZpBz0ugc5TqwGXUwgTyoN2Sq9WBS5QNJRbXpbGjvN1ngCdqegqGNQ6Rdm
AiLCtq++BtB+SbZm8Cq1oRRV4oJSxjh2x0hJGN5+orYtmkz+KiE9Ini5mguoP+cCOEy4OUxubszL
PSitoREzzZoQJGhCE3iQg8gemSECj9Q2GrC0eiLqnpFXkmU3QOxPSNsmvUobKxczZ8Z1HNJ6Juru
q6Q45nmYPuD/4ikJAC6P3KwqWEOmMa3uOIukeD9BmRADK8LGi/qCSZQLojxujNJq9v0gjrMgvBR8
JTqPhK3CQT65japGrl0O+ElMRi5qnzGvDOiI9Dy1HFlQUoVUA7DPlQLSDBp2Ghs2LdSTW1KVtSjZ
lpqEf3hmtn8spQMqKRbqBgBtbQCmhudm8yTUUgcKQX3CogVB00LjXJcrcCCYU5c5aQG+XFtXOwvp
ajWpTkkiGyJEWyxQ4gtZHSl2ZekB9L46pAlBoSWNdBw7EIXEoRh+a8BKgrekGjWviENJoopgcJgU
0Q1lRlgSl0uAPdhtZKJdXpmkdtz1EH8WDgYAsuahFgBec6Q84khjaJMqU5Rjuvehr6zHgYn6XY9p
vGvFxvJSrNJIwQ0+fHbgSYSMWoQ8OZXECQW5iDfK06RG8SkTwC4eaHrIiDxYSGi1XYDxc4Z9Royh
1Z/FrDewolBB/AJAIsdDqQK/YxBHOP8NrsCEKA0ARWjhb2rIMTGQfIG6pLBSYtQpB3Bo6JMnqU2a
hCJhXX0M+TBsJSEbIzCYaOE+N0KrdAqzCyw6A9Y2fQy9BtIDkxNABZqJtIpD+K7WLIwXoVTyaiPF
bdohGRuzyZ5YFjpiWc3XPNeEwxhLyECAYbU8FYWWtX5nyilmK4mEWVxHzj7Tpi/BG9O2+NBo0lOT
NlomRSD2iGSo1XIRnE4NBOIe0d5RoirCgCAA76aGBxtg7dqnVrEerBR9aGHQup6hI5FV0skAhnG0
kYfQPyqjQfA31RwaJqEYJY95lA3vRV8mISC6sQGxknBe1NSKUJg04gLMVj2YR+ZNBq9gyU21Exig
KCTJdXitRk613JmMSVQ2McCaHy30nAygv5ioOYpUBpGPLtgaLEgjQwEHj8Ke9KKSSJAOGLEQXW/1
uiNJ8ahBgcjq8VhWp6agIvgVX3Sp4SpY0lveEasaRcvJh0AGEWFUm3dtnCPQjJOg3eZ6GD+FWWkI
ntHm2bOVK0K1Na2ae5M4tIUHrjYuEayJkLgpzyzzEIZWFN9B8CWQbaHOQGyNaky/H9ognpNEwHOR
KtXTQz2VXPemQWgerCIRbpAXTtKHHnQ/YAgTWy6hXVCdNYmUAFg7uP4XVKX7kSjS1HzUrWE1DvIE
0fuA3tSHkce1QuTO1O5AltqU1MyN6nFqUpRGlGLQNAposQIQk5GJnWcicpyc1GqRVo6Coc22qspq
kO+YQZF7QpTqHYmDkj9WCarvG0lvBd2rtZEdBwnXDdWTDoMW1Mz4GOq8TI6TVnYNzVIADR5ErULJ
QlVYWRyGujAPhQ7VI3gig4e2wlM5ob1ZNq0t91ow7qEkF0JNWJSgEFSPSp47edBYqKgzfD2VsD8L
qqONCdMYxynIDQcoLiPcgNoWZGy1aZ+FJcQJ1Eo1wVguN0FBJRmpZBoqVf2Kbmjjnkd9+IqHWx/j
lpbAEKxZ0VD5dc/KdpNkwnCXoFMzdstIRCCUahZHaWcaBUcUW6hlgHirByt6aMo444mpbeWgKaCk
JMei9QS8yCQQM4Asja3lVdsRU2imt0ATMQkMEw2SNqFX35WuEBSagwIAwohFJrthjmQuYZLIhq1W
VhAmQY0wihCmt2PwgFy8ldhZW4M8rwtBSAS3xPV0F4xJYNx1kYVdVGSi0dCuEDuwj80t2jb8uYZO
J9EIc0D2sLkps+riyQx0ERTr9SCgTzoNmthTm0LNHTGogu9BS4bCyWLNOKKraE6fKEaf2GkvpA2p
9b7EAY3QMmYzZEQrW+i53EL32RBE6DQrsOK1QYmmB1lAXDNUVdjssBbiUdDjke1rqc3CDQQmhMAb
mNXpXifx5tGIzDymHStq0S31LCn3QRQJe4EFxWcea+n9qHXQ7GnCFL0FelC0kWMFTQ9CsJKr9daa
VDXzuTDOFAlBDmoIcAEg/8kVuZNcsK93d6nadMEDV5KyOppFHQaPWtPIp6zhJiivUUCr93ojjx1u
8xGMT4DalWL0lDeDiJSuylBrQvgBd9MM5dhD+AahKh2bqUF3R1O0zxzc4d9TlxY5uGNUud+gFTYK
CKJ3S3JZU6YI+BCIop0nU7oQT2Wud26bSBHEbsAE6nCjNAvgj5te2wQyCFLvp9ySQ9ssyhwPtgTk
Hg9sYFJgiyMDc7to8N4ORJaqvtEZU2xPdVsE3hRWHG2gYEK0tnjV4CUsDUmXvwuBZQQPDGcoI4KA
3jC7b81eRJiVIIhCtGAa/fjAE97JNzm+itudMSjPDXbHm8x0qXDZhL/0YRNkdzzCO5NY6Ol9USRh
CKkCVM19LQTTH60RzdCBvFt2l6F8uOOdiQdLF6XJQ8C0GCygbSbeK4OJSvB86SK2TGXzE1mF8A3V
rnG8z1hiBm6eBSXCh7bSQlcM86mgYSuFYMsveBDTKO/KkHBEDAcIcw1/1LQzTdJHdWlBriti6LjT
K6xhhUtMIRDlU/G7cpB9hhAYKN2Mt9V3lnJ2Ko1Oqp0SrjGlSqSZkDA2AdpDyakKIodlhhKSbspQ
6x3zDkRjlSLWNIqN4CZGyxECF7GUb3GH6ClJzDF/5SPCHFJbHV4W/4+i81iSGweC6Bcxgt5cyXYz
o9E4aWQuDLmlBUCCBgC/ft+c9qBYqbsJFqoyszJdZ3iP7HDgpC8afuUyN11bMISMu/sXrFn/Egz1
wcbfKv4UVLWPkMSdwkg0Ip4mtBrFt1AmKU2Al8qN/YLIPRbd0jLA+NEhzmHPbTCtbfGy2Uy8Tzao
r4MMoXW8IrkOh59/azDn/rR7cn8h8a2uqzGuyQ6Ldh38LFof+Kbd5p7HseYxxqJJPNwIW8t4oGpL
22vW+PN6bufNyvtw86f93CVktpXWP7AhgeyP49MSr9p85ieiCe9yDbY+YsUG5TRP3n2TMB2fEzvM
73W4gYS3Ob1+eYxkEpRea1mqW9Ywt+fVDkV2HrRqmfFmDKhoRuq4OyWb8tWJieaQ9O8HbBGoOqtc
Y9ZObeX1WTH/cybjN4+WpsUss+9Ef937YlkpW1w/j8xgSl91n4i7pNHdcIu8PQ5Poa+n5SVDoCl4
MbmzxmvceHt/Yukbu5dsjMZK+huuL3sMnuI3H51GGI30aL4lALIiLz7LSxXkpGxyd6bfNymTb9Ha
M3VMsSHC18v7GZHMupvP3qYLUZp0GBKIAPR2iP53qyunSCIsVTMd54RKTe6zhnUnVyeRYPCG3Igy
DaPtoUlYuxaJ4FsVsVGfwq0TBZ1VkN/P3WaRS6aobcsj96ajHPzCwjh22fcm7LDuWqTbUN9ah8l/
EsviyUYqnspxblLYqS0Z0jJexEB25Phh2wk94v7UTTb6ZbQXY39q13RXrHxM8kUNg/fXz7cMoK3Y
BT6Iqx5lhUEdXsY750nRqnYYliU6fllGs+bneNHZUs5eY5tSizB79Noi6SoXw5aUbG5DksxrRydq
0LL/p+FvMIOI9/hh5s/IvtuT8YlFM2Z3EQ3i3x6a4XMwtI0855PmlexTmXfVSNfUVGM3RBm28FnC
IkUv+UxJvLtn3297ffFDCg0VZc6+cPLat920OYCd3zbeKShGrJ5HGeona1Wjz+PBWjLeVPwA/B3K
PIsm9vtzMw8dI9SeE7RzhMNY+ekkTZWaTX7eUhiGJuhxRqVxOxpmWbvjGr4bn0hPFhK+rdHYv+Ky
nwI2dbTDvhqI9hMwiiFpdf5M2hNvAxl2ccCPJcJp+NcLHZCjnTSUwXbPC3cu0qP947bleF07E7tT
VINz8L/0/QO/rMboNkjVZ5EwufKrZ96bC8f4V6Ai5Z993acsWwZDlJ5ChAdNGZCd9061tuI0NP2w
3uqsdekpZ7L7kY917BP3loon0R02PRfe2P5wTKtgQ1uyJuU80Q5h5zvmT2znSmwJRkfVDbXXFa8m
2SJ1jbuhxX8xTfztbLakI26PEnwT0KnI67UagzKM8+ZHEMe7vGeYUAEt4QZ42eUe4yrqyoNsg3qc
1TlzQROcmygdbpPpXXbG46v9M4+7eFaA0u0tnIdovs1imae3qWhGLuvNX1RldomSZJyFaIixkrq7
5O2xxqdcDWK/WwOhv2OcnHMzLglezUJMR/VxhWZlfPgTYzDBwG3ViHgKbsdo5+FKNPAaXYKWfjfv
MMetFM4xB5dHFBA47QXBU9r0VG4r/eVJh4GiuR68kPee8Cgs7ZQXtp+UDvT2kOiNgZE9QUgSVLIF
vT4o/o3d4/bALCXYPiplyKrs1Ma4JreriKYy5QiCt9u+5ucK42k/La2N80p3zAEnAOJ3/jp7ZeMG
2Kltku3bkStlq3XWimHMg698Ep6/AMOsYFJlYVnxuI+SwHZ0VKvOT+RqZCx2cRLCKtBxExBnwXJC
mWU90QYN4/NMhVpC+ZD2Ye2flG/Gz1EhiqlkOKLaHb6Mo8pETdxXUdYgeh+WRmXnWh0DRitCzog0
ySEJKH1ddDZBPxxv0ih6Sfmx2VK6qPbmahlTiARgdtj7nPHkn38o78cxJ2twSemuVy7NIY7ITWbF
vZTpthZPU9sUNYj/kD1NujEFWKENJN3lwNcgVAlbEqWbML+NUSJ+FsF8vIde6Fj72D37XygOyywT
bQHe5TGW1Xnt6tdi9jjxJhy4/7Ko4RrfkBV88/p8Z75IBjCwAtxq5k2W7jLllOiywAWHqnewbHlh
np5QiI3xkj5uuHxhje7GjLyQsKPGbiTA5+ex9wgMaV22LZXprZ9XfY0JSNXadP0RLRKvvLZvdFwy
XoP2tGY7fuVmi/5KF6XANzIJ3/bZLbiTLfRGeJ7GvMwqa1WE07wauEOLSPzZh7SQVfrR4YMQakEB
X5roQ5OhNlmta8BKwFiM1DHTMTzVwnkec9eeseYTDuqpNi4/zrlvp+ZE1kgUPQW2tms1UA7+jdNQ
+OUe++pRaRmBD3Zq+RYGyYhnrH+sj3k+q+7kFDhN2bVYuz4Ww5C2tzTbl+ASOhOFl97bIYXbQUhe
sqCO9guEj8GQJPkwgBtC7Tcnbw+i/rZT25+LpB+9U9ilAExASVlXzUeiuqfEeX33YKJeNuUSBNio
aEPYEUlWeRdXbt7WP1G7BtMpmXyRn4sQVWg1BaLLMdiMw9852648m2OYd/zadRyej6hZdLXr0HzL
92z/LEiv5RbAaX+rwmbWP73NK+hely3ByluO5HvKtiflyQRT+t0kHzikRQ55pwpPmbtJ+e1cTS6I
1NmTW3IrQHPcSbAbEJSyEcEt2xhAzkUxiu4qnRB5Cf9TUEsbL/88rx55SHNLV6XK3VIaTsQNRiyJ
Oi5sz4HPbI0eX2cxjODGRqXZtV+x9qx6Gqu83F1uNZi/itjSYf+JyJI+zusqEI0PwiygVy/FrIGH
Z+aylvRHTAuxmPaGE4pOAaan2/hhiedM35rmY7SYB8srVnNFoHgH0EQ0lwm9VsFss/m0ydD+7Dll
isjycaDpnfIO4LNop5PZw/7e21LhoZjxIkAYfkSc2wduQNqseHogFAYoxwKWfsZdnZjzgqntpomQ
X0istL4BABfq09puPh8h2VAV4CSBR8+huj95m1MDG+e/A+oM7hTgiEnDJNn8pJWZFbmX7FyupPjR
tYEUrfl/QVfgxO6pffGv4ZRxtfYOvf8JJw9f3mhEhKoCzuifncdFV+DiNrtmLurb71uk6190ZK6t
2t52hH1O8xQuN2UDkt2z2RfefR/I2VyOnf+U0EkQcXm0zSEWP2BTH6Y3ObCQ21x2QuKf60sil/Rt
mIPh3jRjyq7xFM8JYZUsyr43ux2mF2/cm8AvzeF3YZn3BVEwdkBFPVvrHLzVVpPBC6pSga9ESemP
aj9Oeqjxtc2AiL+7ztIhKdWbV1K66+9JeyR/5ro/5PdB0mY+L1whyZeQS9vdHfUQtM98SktUmL8k
XG2Y1YUPflKH9U+j9MEDk/P0KZiM2CtZjI2qeL92HM6ibCa9B7uQH5rtKQ5DLPMvs8nZGaj9XdCc
+LaWb24aDGVNCKx2aY1ck5tqXJXAQSFfUnD42s9j9WRiu6i7JlxVgNuVSmf5Njov4FlMe9o9DX3f
e6eENpcnrVX3Oo6qQ4rFtLT/HWW/5gDkMAaM+Sg9RPpJR5LkoLo9fHGp69YrKu49g8XItifNdr/2
XhZSsGXrnTy6VXOPR0jwFXR8fZwzBrjrQBdBepne++TRHUb/bsZcO7bCZbx+jkYfq4SodQIEm2mR
0btQOVQ9f5O4E8O+z7c1tXY8bUtm9/sdyooy/WEyQecWbI9i0W56X1w6diAPKmWHFwSe9c9lim+j
3XxxW3eFSLlMcrvWV9S9Q3Ce+zrHzA/HhJbAmoPHte2e/4NeN+3LPh987D5ykUAKBdHx8ZkIZK/M
5OOzIpTh420izR4A7JblTGea4IYut3Qp40Aj8fJCII9qWPd0etXMSOO5y6mjJ6J66vmCT3ZTX1kS
ib7GGV0KP1veeaduHd3PloBTeshtquv9fCAkI23W7GN/txZLLB9skG/pqe0Jzzulwyq6b+agJN71
Ne1NDcbngjYouSbW5F/kpz7SuiNI79YmXtOyUFH+g1Xf4Lvwlsn97dYmq/+A1Nnshes1Yghx8kOe
qAVNUhuQLxUrlUFgdSNdrASpobVvvdsSxwqgS7cKk9MaaAtWAMWis4BjOi6OG5VK+9VREDLyn97V
IR68pBXm0k6ZfCLbfEYb5x0RXZpeDmwFWx2OVTdP8ngd6EPevZ4Gr3JpOn6BSYfKwbZVOe++6Io9
/zaNIXZI80EvceCONd65g8dTTbkvplOz+Cq7psKo5KkwQYehyDQsv4MuSpHlOjMO5USuV3rLMTd+
yszSp6Vb1uCc9kQP12Enw/NU0/KdIyWOB6t8nZZNXaCRjAl6/Bu2g5897mrefLAogDCa1NSmFQVn
aTGC37V+TVRo4TmU8Nmy7Aea3WYQMZC0zQUI55q3jCIhqxW7FMddOOf9l/bD6fo8eika0G0nc2Pe
lHvd6a67O3QNwAuSuzEtp0kxEbW1H77zY+bPTBj2cVhN+nMveFilitv9mnVHnZdZKpYfR1KsUSmS
kZarndOo4RRkM0r9qVsBSI1OXwJwTAFekGasfsxzbktAAEe0gUm9LwOQu1ci5awp95IEAtwXG8bn
YnKEVsBixJpPo1hJybijeYvm0J0zqvUX4yb5SwPfPff7Sh/m+VpVMdmVd90I9nSeHJNeFQwrn6mL
Rz0TJ7j7/0kRRGsZT3PwfWw99asJB28rp92K15gGKz5tDN32vIRavxgsSIj3Ij7v2zZKWrUpl8n5
aN1MiONHgwl/kQ7vbXowlIu0hepJw7Z+H0YCAzr5AdSvDN5ni/Kho5ede3Nq7d6Z0z6MacH7EOu3
AiIajGrtHHJCgBRZLe1UfHct8sq7keb/88Em4VvT7XB4dTAT1lSb3T2NngaCDly7/2rqjHa/7UbU
GwHI2f0i+yG9mED2d/ViMAlmS+rAqAIok+fIIM8Z9eLiBgWU0ND0In12YADvXA7RH8Q+MEM5lDgc
W33EX7ye252JaZveI35IDOEFd3rpaUEyQyK78Fe6LfnnZZwnGIxgnofKy9edIhaF+n0t/PoliDFh
yNej+OLyevChdnYcqYNOA/SP2whiZ7tAv7DblvRnqiNdiWia5NsWmra7zhne722c+GTywEN9skaS
x+UNjkxdW6ywMyrud12ldIB3toiFwvGyWP82GRxICfgpvqZNIAHCAA1f8YOQ5oz+fymqQTkfb7ug
XaIqGWmimSH2mifduug+w/etL2fb7X9aX7JMyaUMUBskZjY3esg9BqSHz65YmReQZlNs+8u01P7z
XM9+VhoLzlXlyvJ8t9g361VPZPYQys5ikDWhgEveR/t12Ov+PzMVs6wauWawSP2afpGeVBE+bZF6
h/InorowzMCVXMZcXfnW4eemjbujXExXXPuIjgEOomb7WXTdq56PcLmbh5VDFRN9pBgSsX7jJXfq
Ns096dHktAxv7bwcgsTNwspzsuEUVfmRy/8cfcT22SZq84pKYHgWfMynrUkMJ2L5YDUYitfvylvV
J4CB5q/b24XRka7t1zpHx6MYQiCc3KX3IvhYYNnXInmL2jZhbUOO6X/SHmFx3vstlW82gmrjDLrp
bls5VtqPw2/MFh+Q+Z4hNNsbqR7mrR0XALdwoR/yw7t2dHV2XqLEIUdLh/ZXMdr1haA6vurKtOwu
4JO2rqyJ7C8vllJe3Kan70gl6HryJunSE22lh4E4eMC9CR2+msY0GP1LvyNEZxDOTJeelvcta6Nj
/oHudCPGRidqEdfIQ0hbicybL55t9PywLQVMcxq5j1PWz/txS03Yxjf4irCFLveFuNumneAxm1ri
PNrVO8JbPxbiW8+rFoPU6iT6DRa7Bl/ZrI30D3rLBomFwcoH/jtqL6HXq6CicAc/AOBlel3t0vnn
UZmVH1Db1GOM4p8GzM9QmG1bgH0DOug1efbRBdAOdvU03ycHnewphBH+kUqo8VNNjfLPchxiJBPQ
++jJmT66G3NZbarcmrq4HMeKPVM8AE9diz4YZ5bM3AxIkRn1Ly8goEDe+vU9YyjLOe0pP+SOenGo
eCHWP2OeC4FC/GCnqdiMF9zP9Pb6EokNELwU/Sy/ygaS5k/OH2cPU+d7XaUnQkfPBLjlG3REI6LT
QZac15UO6iM76YO/8BM1LS4epnrpyQUDP6ee1Nlz4tL4v212fn1e82AKysZ12c+czAuwCH/zYYNh
4i9p0nvm1rcsi6CJZiBF0eTjg+yWeCdmU68KyIBoU285J8ZSZK0HPHlhRzldzhw7UAG46hgx3eEk
W/W7x4sqnSeeIzV03dOSKLDRFPQEJUSMxOaevjXGJaxTNa6tXYyMqObKFdWYxJ2sIh06Otc5T978
oDhIoJoco2SyzAO8vchmw7BXtEBpkT+MF2QwrMq7GN0RrGcmoeq2PPg6hMEHzzFitHNnnamzUuV7
GlC3i2StxrZg+Nno6PPSy4BITQHHWwHH5795jy2ikWlbYSTtujQnrEpy9zUcNDd+LszqndFPTf29
7vyeg3m00GI7Mor0vKdMrRUFNdtYlWpcdMI8veMHcr1Qp0GEkX1qzBLA8Gr4uePshUt/nLdJuPbZ
6ibF2miBgXpOItR/LfV0z7ZnA5pmTjJRR3uvpl0MTzr1W/+6x2No7gptgOvF0vveM7oq2966dCwy
xk0rH/NFNStNuFfs/VcAvGFn0Jm0eo2063wH4xNP3ZegTobiLlcZpMs2eknCLwzM/K1pp2C+ykCA
0ReHb75EjGdp2WK1/+HA2y7jybrCuGtRqwz8rvdYQVfeZP8iGAMOI0842y9o/YjEA62M1GUYjny5
1A6yVcXO/N4jb9sugVdLdZIqd7byDk36hokVKj3H54JgYbp7Fu2+NbcdF1fuJ2lq+4D6biVXIoeZ
rdpkB47wgaBALoWRRbV9ZDFW9B+GZSQRsiwn1gNENl/1NL02ogWp56I1xzkYEpYn5q74EBb5JnXX
Yc7XH0w5zUtmG/iQMOuWsFrQMcwgH3hwnddB7o8anv+4CG9uGpwUaCy+93u2sqbXTXl94SGjhpMj
7C/haVOzniYzqQJVRXgUQB+ynj8VPTHMJRlRpj93VnGYxBpZlGV6Vvb7iF6R+DgdLvv7wbdUL0uN
PO+8JSJqX/cN9vx7k3tDjBKtxsU7CdRIz21HsT9pdgceZ1Ka1m9BeOwTpkvpzNu2c/lW9dzhINsE
C362U4NBaVHWpMN1b0LA0FR1zI4BMDDkLqBWe9SPTqoYuijLhraEx0jlHYJJG9/LBa3tGcC6s5dp
K1gI3afCBhc61Dw9A+JI9gx45PWd6xr95EFiqZtjp6V/2wrArHc/n9rwXnL1tH83meXrQ+DYXS77
zE/szZkh/RSobG2vTW3FUcnWBViVpghRHms7sqiNtBLDqu04QOdaLz+YtyEVuq+en0ULsQ2ZKj6v
hZdvP+Ip6jldcWPC+4M+B9fXOta60nxZcTpW00NHIhjZMIcaA26toc7yT1gsZcV1s/CLt3FciwGs
NKWbq9aF9+cKE7xsZSTCOLjgZdm78xwldcEpWzMEGckSt/cyN5xKg8jKXmflp/JfMPtHh14rQui2
TkUh4MQWZb2veUwM47nfvLq/otKww8lL9mB6oiqPz5MIuAZVkE3meeTrFTep7Vi/SzIb91cfk3c+
OtdV/TiYmvbWir35E3gsZ38KhozKnIJRew+wh2QVjOC9ODVMbdD/NTYNSX5YVKTPjVUx7Ck4fH3X
dwADKDYOCyNF4bbj+bBmDAghy5P1iwels37QNvB99Js5mkRA6rq924jH/AMSYaRXIrqJ3ElqV6fl
Doc33m0wAbDJhdDhxZOFZy6Jn+DD7sI+b+5TT63hNSF0+Usm6+64ea4P2+u+w3+Xi47rP0PaIM/Z
WD0fYUm4tlUJFgOwi+SFYYP5eGPXKvOm7QQzjiTf29eU66PgskacpsMPKcmSrTdPbZ5+4DVHyJAf
Ih5+y5F5rHThHCRnU+xheor3LQEmCsIpxTvNyv4hVdn+UMw9I6BbPbyZ1viILXmIPZEvPmnt3cVz
A4KRKFFxXIVLguyXW5Jr1Z8cY4Gu6aXnARb2qhAg21LQ9OjS3/PVOwkpcb7e6hABXgfoA42BQIs1
mwLq89zLOe1/DGr1f8p43mcwB40OD91FoUttsuwHDHFMfFWugjfmI4yO3NzHlL5+mbvPkCbCXK2E
6rnrZfTxLq++5d3vhU2hrVLLNa3jdK7mQWtCKg/fXxncWAO/9xov5BAcCeB2mAz9UU7xx3yltzBy
6FZkkN9JtgDczTtUDyUrGhoyL06ijw5iYRZlBzspTrJGNsEYOOZ4Em1HQwbltCz/CUWcXZP2fXoW
cCsvh0pBa4pN+uwC19nxTuVg3WhmDn2JCsjQ61wv9qvxWrb8CyWXVwD96anI565mBFrcW4erh7l2
s9THZWS4P1ATztE/yWlKSmAeOpsuiFwMZXqkkIupCVAXFfn6X+ItLr416Rbw5TH+GECHXId5R5Z4
vyBR1g7V3ZS+Lg6mrdqKXouqliuKMt34+yNGGTsWLHQowS1wRYFh4eocuZl2bb/5XRH+YDqbPu8C
oXe5mcIfqh3JcXDT0G5/vTDuJ9TjqdCVT9h2c4J3XVgszPr5Eafjhu2qtkfk4yAOvmYIAdUtc2iE
fmvg7g1pYMaxRUQuuntginjG/lLsfrlZlaMqazjzZzRjZqUDDDlwg5590IUltf+yfTxIFyTe1bus
zY6qwpI0f1xRkvmfdt6e4SSLxNDC8ixgnpKI5lUvXXjFBbRAGiBzEZ5lBLZ22pDscs/Eketuta+0
An4YVnmVqsMAkNeV9eosXXsgnbz1744o97g3s2jc8WzIkwffL9Ap6ok0Eu4CLi0UBrZtLunW52G1
hzQdvGCLnM6rHyJHtCkELiPWh34wDTfLfppCtwSrYAJHfEfNAa93x8BDb+Tb2yL6/XOLXFwCxdFB
4IjVY4ehgZbNmda4v3lFEUyPUOjFlwL+fzxn8eYhll9EmlSbNx7RXY8c1d7DHPA2eAey6rPoDL2A
iWaJjrUHFqrSrplJD5wy+zVPmY8qUE4Cak06wuEPS6G7s05FHFT+sfuwfGKbX3VPpmaZZLn8YdJk
QlLr9jq9hVvOZ9Z2+RytQ/4vUb33hiQne95rjdZgWlD73fNhwL9sH45jNaVmR3I+5xg6MQa4P2s2
J/K71ZM/lZl04VIOad8kz5AVUYubnvBECM3SxEF4N8LRcewglwOk+GiNz9pfkuNrmwPfliBQHb7U
a4TV6RBP23hZ0iP5HPB0ikolups/fWhpfgGJi7ESx9wtVSRV81r3mo5ecLLuIUo4+1HCTHmR3bK8
tST1EP3iIBOv69p4oJ2LX3+n3h/5hRb0qE+inoDm9MIbXmWHHPxHmUXuFh1Lg9bWrZJWu1uBl/nm
g/c9yw7N5Dl0bM7sJorrnytM0O0jSSJBqMERdtfEFwtCfz3YN8+LV1ftOZDHT7lGmnllmnHhw8zW
C7DgpxIDZQzuRdROovFKNSEU2cRyySUKQm3vBSXuCzxM/kcnqBvvxnzZfs5oKNrTnMS8XSH6YnPr
dCbYk84Wt78osorIl2rd0n7LYtOaC7+tpAyukfe+L3OWnvuGOlzN45rYe6OaWmdoO+Lok2GlY0eM
pSP2HLskK0pQhGO/ZENdpJe9G9QHLDMUP7MpyH/LLbQTKmAZffGEXr7Hs0fEJUlMrj/LtN5ctXVH
/rJMQ899S6XRlzHtA48t9gajKQQcE/SszIeo/owgs1tO657jV0bbkcxvsCkpRnuKRrTKTIqvvD9N
INqrE/7PLd7b535pIzK0IgfUOI6Ma5/D4iBbemo6ixrGeDMW43LNw9PHuscMgmH1e2hkOFfoQ+ov
hnSsCQFs1zVcCRSyM5OxeBDZmnOpxQ0oNH0VWxjAyeM36U/rX/rnwT6qQYPZZGbf8rOnQ9XedTyF
f2syDcPP2GcnBEyKynPaNwNaEWnNFVpMBBCflqRp13PaLs3wiwfYIs1mQt1Olj14LHC5jcUpjeLh
18T1+OQb3/5EgzskVX4k6JfmYE+W6lj89Ndmozm5rFTOjsEwnb2vwfCxKgf1zC0tVV243xE7DE/D
hNbst9a99e4WVNH+Cb1eNz/0mAseb0cDlVl1aQ+qAMsLHnxmk0aMd6DJ9fKXNij2L2ue2vB+sFZO
T16gNXXNHiYq98jAjyRaRwFKh6AeoofVJUt9QiC4pZjkrHv8mkw2xtujpwjcDu4FEjga06HFm8K9
vepjMcOljZd5vCVLI7L7nSvauwMjhgAlGhYePg3iNThxO7b+pQkT+PGGYQzMI2/W124pmNb9JJ7f
TTulrpzSHMY3QDP1lhZrF5y4DEecU0N225FWtNChq8hnivuRTp8nR+I67ZSO9wsS7IBPXTtk8URx
WAR2R0TRgAzf5XXWnoo/cRyz5mxX5viqCQDCy5lNi/hKHTy2SrBE690KP0DFt6IK4+cdJpLUfeP9
xMlhfhv1qreXYhmj+KyMX/9OFxQn3ZiM9cnIuv3b2LiOymaNuu7RZs4DkGEvq/0U4ov8G2Sj+L2r
jBF4sH6Sv45M+z5SExRtw3WALkNiDFO4vdUsQSHFaMVC+5kklnfxyGr/snSra+9MgvyXOuW35uTr
aHaX0Sx5/cn365Cby+Th9ExGSkvoul4+9Ht9mi35z9hjVuCQju6bUesQXINAI3jP66kIPu3pAftj
5eGixzpGAHMJsvCg0QiCcM+ms2TJYt5Q+IwI3EDBpJ3aa9K5ZELQoIIJPCBOMiwe+8PxL3mIjKUo
Yu8xCIBlG97eIGEXGSJ6+iKgHOVFAAgc1bzUIbWhEMPfjvPWVjls8/Suk6zDRYBFCMYOvzfRr2yI
FtaAisiwvEbE+4J9xdIeIM90Ycbs+vcEA/avcLFkhzDE1/DVs042bTl5+QiAMTn9ZehXv6D99kJP
Paz+MFCcxmb6ptl5gzbaffXjmOz+Rftui14L25AEpaZNfg+12OJqF6vxy4SU2PQ7wQITmtEOHW8Z
tlZw9A4zAyL2tFFhZWzi8kuU44PBlk52qIt1i30IY83gg0DtaJ8MGFXAsNyBzWyYEKs/8XQAGa+5
WslVZ28jEufF5Me7a4v8WbCmpOmUwz579AEqBVnP9dp82sO2z8/ot7rhMfa1bF5sJI9I0zgVnUDD
QGPlkE4qm784xM37Vyjx4Mfiww2dsfDwxnO7onKhQLcZVyzIgikbuWEbIoOk/YLZ3LDf/iftzJbb
ZpJt/USIwAzULQFSJCVOkmxZukHYso15nvH0+4NPxDkSpCNG977p+HtSsVBT5sq1VnYK/GoKPMOQ
njRPnZU2SO56Uj9aZay9ROK98JIgeqWkLgPsQRdoxdms8Ip7SGz8Ih32IC8LxGr7uamj9DG2qO6g
oUlTAFkyV2VTx8JkH3lBozpQYJs7ir7krXWup0eYz7OyeqjVfqUqo/FcWfKUnql8EjcN+Cz7rqXU
6QuIlcb7RRUS1k9r5GgmFCD3zoxoimxMoYlaIpupzXKo9PYdTASKbElr1fCiSL8Sx4/DWPAiF1T9
PYP/9i/Ar+/vTPCjfBOakJSIN6DYc381Sumi+1TSg0fbS2UdEutCf7GTDjpkImtpf/KJFcNdb0VT
eyPLWfUSUbfGeXXSxo6MX+nClRUF5Z/BGMyXQC4LLohMiZyos+Nz7vX2DwURyIslRRUURB+xs6tY
dm24WZujDq2UPH6p+lZSbkNDQSEBiT3s1qov6l3cNwbtimHJGXda04ftj6gyWm/F4bVo6UEZtXIt
M4Tb3OoSvN9CaBjyR1miUQUvB/uJgJr+oSZyBEyePB9FGlx/mJDCGwdWyGq9YVZrjMGKT0+k1cWN
UTqovxuZ8Nyg/WZRp0r/3NYawCBN7wd/a+uFjmRUzJo7ykiE8o5E8ShA/jimKso4u7oYVacdwCma
FnQ1aV6zwbZQ2hhgoABNCGimP0RKw/eBMlu78YuCQHTjWzBnsxVZVO+qZpBg8kZmR9qtx0Pr2KFH
94m6zDPV9YIKgUWmB+lDLsyggDSSmpXTdFGJa7/SSTlMDS+7INtkswm1k/eE6J7tylIZPNDgQJdu
JzVVKjcaWm881maQEvVWhdBdAbzvE3yZ3FUcCmgdVaU0T3TSqk2ntaj1eTjVdNTm7OHJC9ugf5qG
CRi6Us2whdQ1b9Pej/U/ADWsQ4Ty0tvKNDgl6uZYs0rDpKkOZUODldQ7morocLJcq9QlrDb6Gdrw
pjlIKn0NoW4tqGdCpQ/l2zEUKNvVNNQfS78sad9oq1BwTN+vQdJ8SWrpR9S2j5R8M9g4CeoDkP/Q
81xLrfpbusNEAKJ8yRN5eXwyGw8xERhUnjpG3vbtms7Zcrdq61kkbUgyxdwQoae+oqCp3oKKtC9d
rHT9auii8ZCS7oU8fZ433GTdTNak/ixfBpmPcuwaahU7CmpdgUdgnb1Cmy9I0A0jO/IBowF8DlYr
BZBQqzaKiHMqDJ2uIC2C0Ig6Ip+qcy21ReL6SU6uLwl+xNrQK/unprUIDQBB4Z+nutoShPt4z9K4
c0LyzXFIS3gJM6mzl1ISR9nOZNS70AMdAE3xZFrC/JXJUc6/B89+ahJZviOBDScnp9703fcIlh29
n3JEA60XX2rka8rKhq8Ivgsst4JIDrLCowTbtwBgfuX2Lf0NHHrEgizJoG2G0BuUlaElI+fdFziB
Eye11iGc5Obsh9J4DlQlk12K02l5Y6Zi+JuWaFFWkdFQObRJTr9RwSi+IT7imbK1JDa2Sg3//rai
Zvmaxh56hSnWOmMdmEF8j6tqR7Jfau3RKCjQz0SAlnJHXaYP+lAl6hqTNDiT/jREe482bWjxMhlb
F7MwLNJ+RfOyjCs4LMSBO1iC9uUZqg2LQJHC4kWHiYQBDvqeOvoZwoWEqsiOSPeKLpW9WxmGQDLi
027hIstk4Ge9zOxqz93V/cV0QC/vSLHa4KZMjexpoAmaAbMryuvHqNBzaRNmiX0MQSZ5W0OZhWUi
0Ok6GVAEJwENEkIR6ZTySFAb/VZBDVkidEoGvV+nGRjm9yk1/HM/UNK7A+SU72PZTqrbSJjg2Y1W
aOGxt2qjuvUybaZkt0IJ1slA3I4EKZ5eERBTOSLDIaQhAaTkTInYf7Zroib+F57xV7NAdFndIKcr
IsNQ1G2gG26rqbeFkyWqd8JbKmzX3SDqSy/RRHlnUCdWfniVpz3qTVT/nHSlL2EotUWw0pOCZBWq
gmgsqBNpLAWrNha0IbQszxx3lZzI0y06mNy+oKweH7QshgoxRCWq+zkka/Z1YQUDy5gg8EPnQR1t
SCJbcqOiKqFOhr3mrVU55bGAQuVtKRJ03xo1054AXSLaBrVNhK96bdq24wd+9TLZtga9u5NHeYXc
I/xZTaJ5FlkscQAHHSHKAO30t0qERAGxBsFxIEYP3VMvxS1FvJZbcUPNR9PvamUgI0ZN1NwlyF4R
xwmf64j0PXbFmA/6yrdTyNIdEETOmzBRHGw1XUYvgTmmudFlIvyL6HshzhZ6Ifh9Vu/fS+CF3Wkw
e4E3g0ZSk4G3S1BtkXJ6uFJJGXSaFHlq48hlXmlbXQvgoMVkE5Y7UtITTqn79WMWGx3KuRaBEDVf
y1t3uibru7LOC4o1gVU9F5VU1zddmqBiDdo2cZUqNE1uby8r4eXTTpBwS34uukmmEp0VOVBrpKVb
BaR3FrBV6RpMwqg5P8OUOl2kksG1uhps+4TLYo8S3oPZHsZS/4NoJ8V1iTJXeIyhzjR/SOAyPDQS
D2+gFehoYvGuB+OxQD/wvVcbaLNZQyyx0lS1Lx9GXegw+SbYpPxc20i+E5O24Q5rr+53HCBNWkFV
KrkfCkt7NjJpPMbyyCbMw7yIN13ZFt+GaEgfrDCZACP6cnxpeax/dxBUzFki1Z6zIJQKF4vuUYXX
L8PntezBeDC8EfagUdnaUxIU81UwWl7qILfLEtaDUA8GIKzKVVg2GOk0OoQwV/A7rdXIXfTdwGoC
rlUV+t8bL4jDBw0mF5V/7tXkoVSH4Fuc2sMIS7Fpz+DCVcFWnJDRtL5sd1tKQUDwht+kxkZWEOqu
CqDHP9ZInOnW2hQdm9FDm4vWrIbrgijuMcGCzoOdq+LcQqfREXnNGCYvzVTYSC17CaIqT+NPmeNd
udBHsxcL5B3zKVSInYuMAweDrJcth+J0/4RB3KijQoyiE3b9gt57tizJNw0h5gFWRPAEDwkuvVFM
Ee6qOHc8Ie7qqg0OxX5548F38qGI13H5c+IdJwaTY+2BDNMOnFTLYPXLYV1dYJ0M4R7Gks9/bPZD
tjPxlsnvpiRtt+VUVewSikkhe1c3oUBTEnjCuJ8lsOqmO8ZTrr9UKnTTlUXrYzx0qx6QWxJIeaAS
mfClAIXrR530/BWNR9rcpF6l/MW2o1TXA62faApEdZ6mmZ0/r0arhnDr8TSbWmp78mQgEykKSrtl
oeaaY8XFiHs6E5COVjXl34HGKPr4Xp89celmx4GYQHZAaG2ipTps5y73QfjKDdAqK+Rgg7gb8aug
VKxGYg9SrBlbSLBpfK/jB9AxzRwcsGobmzBRxP3B0uFlceUVmIiGJSHVKowTLpwuMWrzW4ctW/AT
wYof3GRmF91BnNIEyCLGRmxaWBkFUOWwBVYpy20dtBgqGBH0ScdUI1pqjbpsqc5UWD2qACMTv2du
1aGjfiDfTLXdGwTs5VjdzijyzxCrihhygqV9iw1VgJoPfWCfcqWvy3vqVKjLUns2NZDCWKmOiZY1
8bq1MuNHE/kjnsNEZyePmhOxPJSnH4UyImfp1GyiXC6FY0aH45EUWXRxB/af+0kGZjSzNsDf2Qgc
hRJxo9xVxPtWOSrHrJ78E8Y90V2rmCiwV1xwVfyQItgTR9PqM4UorYnQfDuyLkuKfMSDhTRik0el
4dmQeluj/jWltOOrXHBbiLKr1NatftjQ7rWT2gtEfKVUzvbYoqy6UQI1TFHzoARM/Xsx4q1Q3toa
nGAyRfItzV+baOkNC2kKuvBwRzM/W6Jts6EkEnFqFZQ/zcKcZDJA+E5uHHYFkvTMtLxN6NE9J3Pz
SlVxJY1som8MoDo5+1vUfgknk3p13x+kXOjiAXb6ZK/VvO+JvOQQAwUtbyxv1WrK+EfDuiXfTx4B
B8UFvcge+9BLi33ATWi4Lc0nXgTeTfK5ppI/67S55O3fUpf2/lm1RkHNxlZjgUHlECbtLpZSa7rJ
tJ72z7OTCJBL76f+z2k0q3Q3Fn2gbRvQTv8gerw/95j+cWeq9RSkbi9H1vDQcKbpQ5xZpokqAy+E
72WrRtNtbceGd0BbhNJKJUFFv0U1FBqEwulv1BVUPARZq4zTZRC3Ih5Zg3xU0j3gCaKdIaZ0u5dw
2BxWMu4vnJ4JdwJsjBJoOX4jRv4sRfRuRebdzxBfSTvMPs0gwwlFOePhG8OpbwdlQkQsKBDAuIi+
GV1l/lSRz/BeFL24V4opo5+xCtg5UlpEJpSkEZEN705GIi48YxVb3njWPUPvTpSmeMM4kfq3WrPp
wOlzxo+d1HVYHbDcYi8ZlXgdgtL/FfMBpnUAJVwGaADZWbeVWb+mQU/42OshEKiVUj/ytJ6/GXpT
j2ZOV6fnYvIlb6vGhVRtKd8N37vM6jeZaar1TVN7Q3fMhgrTFRs+wUMngPigTaAB3g5egd4U85+e
vWLFmJ927MDjlPPC3gYW1B9ok9wO+AVF3ppCd7Wd0qkp13lT5vfj+O+905ThW6lRhHMrNaCKiXQm
M52AcS0n6IUygJEbMSqTstWHrZfHwRN2IyFZQ5uKO4SseJ30epKvE10xrBVMC1iqoQENfQV02+Zb
rveCO0vv8P2ZguAC2KVUK9J2gLpaJgObgStFW9doMB8o4VOa1spEOo1BAGRb+Smida8T7d++NxvS
Uw5QsY7gU5CqgxTnwIMo0o4+4lAPy4dcaXcDGMqtPTWQpgdatNM/Ffce9bbVChuatV/DnZApzZYc
qHSI1oFW1EzN95rpTrWAQZGlV17n9DWoNL4iykRCUuM+fE4qbQhv7NoOZoFWWcp3aoeugNKBBG5X
VEM3uHJKxuWQ/8pwJ8YILpaV10hJ/A6LBSpy0cqvVS131djv/0CdJ/fzIJzikRlYrX6T15aPhIT3
+ibHWXRaYw5m3Aclbgkunh3dRe5tStyt55E4wc9jnyXw3b41XqlTLBZ17Vo6WDPUObm6YP0Sgmch
WajuLHzGvo95P3jHnKazT7Y8Vm6sqm33PGqUvMHRRxER91Kv53xTp0Uoix8o/MaqEyvKOnLm4BKK
tYsSAUWu4ZzAcdUwF4BwQWqmoNWsjKdiTntcz8AmmF9sFulO6JP3rZIt9M4Ubo0Hq5BHF1F5dyq7
KtlMEF19ePRm8xv5PtwdlCHg79j0kWxMwL7ymixePmE0I2alMnXSFQhkjFYd8bayltA3YdoBDxkO
IZwJZKXFRKFdTavkKU77xLu1k0Qa4HgnsptGJkYBQrH5Z1EYmJz1Rj8dSpL21xyZASJ1qY/ug6ky
VER0yGJWMJBbjTol3OJNpFDhZ5+J+jaXFU+l8YmosvtC98FRMjmr/2ZKV/zKgYb5BVVmk6SDGIy/
OiOtrLUtyuGUAm31qzDzNPHHlCVKSBq1+RtfiQXdm0alecA+wizQjNspWVFTZClMgVLbD3pFDaXO
jMDf5WZtT66gBFWs7ValrY4N6/5WmS2G1mMedCcu1i5eU2iChaZwHUg3c+M27Vik7djfogRAMNHj
PaLsyhBtmCCphgco1/Uv07LEcIdiRJhn8Guho4tF0mENAiupTko4cqgMAynammmLCCzUreAnioEI
RnAt+uYU+INZH7R2mHlpnRIepmEoihM+72p/kDtvoGCClCWMN/AYbDZuHyMJVFD/voZgwD8Fmosz
vCHY3gQUnYVBkEDryD+r+cFC2iDtyFo6FV1wkyfrkipUjhcEEhpAiRCO2sojlpIcQYuxeFMlJE6c
rJCqoBNWmqS6ZuLZ3p5bDiNPQ5NmEhHeevjQdFPfniHk42POxi9szEz8CcZf4xih3monv5YyKCwo
icOeRy1Am1E5Cpd1eg8GNKHNpPOYsekb4edbYcQIEym2tdpmwppTvx17im4zEqyyeXl+XVLTKXDC
RGl+922pnVMdW+vEES0oz2GkzyAmVJkpe1yZ/tiUt5BsUv2HgpUERWBDkvoLEFVQfYctGSCltmAR
6G4E3QU2jEp5EGwQR5Xse2h15mvCRQP7Q6NGYU2dTr2nN/F+hNJmJW5fQUOHDU7hdZMWcePtkt7s
rBtceqr6RvQELDyIcDiEI0dVXMB1NgWGmkMVtfs8S1EjB12lHYbBl30BSh0o2q8p06s7NQPd/2FB
6FLODdRDDL6msbHvo6IpvTuBSBL0opAkbNInhrkpEdxKPxS97nLa+fLXHhILvH8ryopiPuoXFfod
8vBYT13V88tLIzWZumvBFmzMl1T1IVJDHyd4WSW4LuMeZo80SyEzihHynpjXj3aDz4ndBqzKfVMp
ZJmiajAZSC07eCHBHOobXDPbc6daZb0Oe7PtoCk3kr9DU+zLTtHlI2ouRAiKdGsD3mPX5YnAu3hx
ob5GheSXu8IuCxtmuiALQdprvnClNDgLNRTr8HHy7S4GbLA0m+JZDSWm/JFPPIAF+rk0iPdBEMnN
iy0Tb4MNoIBf5+FYakcDX7pgm0cwEbBEwzdqZQDk0R84ifz4CYuW3p85uoZ8n5d1kZ9oAUyHiUrT
6/pcixK628SSyTt0Qj4xuyoZWvmot4VJibqtAT26Hq83N60DPT0Dmw/DXjOh/UidZqIEsPTcQ8bW
djqR4mD0Bzynp9+63RkhtNwm+nXFA/ejv7WKgyEsEkNWeX7Vhbdq3KWKDfOpOcAbbsMHNUnXKRw8
BoTcJK8myX/0p2TT5srO3jaOw0pdMV9WPjMntVXoRTK9QWgSsvgJpZlZxSD4CTS1G3G79tdYiLjw
Qg7pjn4Vjr+52lxg9q9d2ofSLdmYHb01xIoLP1SJaXWJ5beHPinHdVfRAKWCgkU9uKe7IDoCSBWC
Wy0eynYjmdZzhmRtJ3eBevKRKHhXnIg/dI9QVAGblHb3loyD6tLI3Gjx0QnyvD1Q/lh34zZK/wj/
BwZdVxb7o9PwPA5e73xsXH/sxZeeeqVV0Sa1B/syNI+5Mw4762BI68axlMcwO1Su5t+kGDE4Oc0c
T+m1xiyfrPS78Re2wgAggYq7AtrTn2TURUNDU2ONnG/8bRz6DdTyLZWTQNkE4soHVj6dOSCmoDm2
ytyXM7dCOvHJTUv7lcKZ2uOEXwbJji/f4D0geCiNAkXBX9JOYOd1MVOOm92o/VV7aVPk8ZUt//E7
AMDJ8rzcc6Ppf43g31gHVw0Czw7PsgPVnZNfbiihHaLy/uvV/nQQhd4N7G/LVJabihqtNiQIGA6K
nl7g8t1q7X2kP/wXg5CqUgYgMlOXncfjzNcaU/e6A16234Wp/EG1frED7YpH9nIuHAtCEOSAlgBX
NOzFeTUlUcu2UeCiFD5Vyr1qfbPLK0MsdwhDKDLkEsyEDWJGZdFyTSk6QWNxNTrBQy2adYWc1NxW
yRZ2xdefbHnYlwMttiIhtNHYRGWnqLg08X3s/VXFr6o9fT3KJ1/s3XQWRy2kZcGUVEp0qqtfavjb
FqfpWo+ua19s4fdsBHFCrZIvluhO3Z40Hq9xDQHcrK7cG9fmslj9Qhq8YAi16GSF3zzj6Om/9fxK
m4drizL/hDcnEhO2QRcdn6v3zoZ/ZFHk6H6s/8PTslz6RXeXoNMQWcmMgoegkyjYZNg/dPPyv1v5
edneTCVEJ6BDAI1OGtKTWPqDfSDCyyvba/7kbx/Q/zMTAktNkVVOzmIm8AMKqZDN6DS7kK0onO3l
BiHu1zP5dFFsivEGj6IJy+39TEjk4DPTD+UUFCcbL9kIs1El/F31xZWBPjwP83RUgwtGswBSNG1x
WqwuU+RgjJNT2NyBboT1nd3i5gx/cCqeRwPUjjoX/pibST151o8Yf28ttZ2BykwA91JgA/b11Jde
6ssftDhbQzPpo+Txg4JJXSfYn4WGSqnXdyupQFJHL5Wnrwf87Fu//QKLM0YHDM+sAYVOnbhRf2Y4
S6Y2dc2rX3pes+XGeTvO4qBNVgloWvrJKca/NIWzjNIOdhB2b+IGOz2B9DIeNhbah6/n929HLge2
NYtXT1OgeS93bGvHiowuJDmJTDohnIRRd8ZcDyUAxn3SQ3xv/SJT7O7SvXmXYtcEDH6tzchn39jW
7bmZAcGebi6+caQFRjvC3TsVbtCuA4lWKij7jezaVOcX5MNUDcVUURgYNPZZfONRsT1Ih01yKpt7
IN8VbmkJSZry7K2si77BUAsqX+Jc+cDLlh6WSuMmwhlTJsAyVXNxJcRQvCoApvGsYuQhk8fWuELQ
nznq7s3+UclvAQYjAJvWurHVX0OZnOe1gAAzYg9WbEE9NkaXXvlVH96oxY9aXIZNGI4Dlm/juUV4
OQ6PIUYIAmuxFvRCyTdff4IPl+I8GLG1hrGOUGmd8f6+KnD/NFKPL2D59yA/q6r6858PYPL3585Q
GDAtMyUgSyhGRjGee6p4moZFt/T89Qj/wpx3e4c5vB1iMQepGwyb1Hw8Ew+tTPsu0H8z56Mer3ts
uymL77AA6UpxZZ3+P+OSiVmWQQAmFmcDzBfvw6wbz3F27Ipn7BBdaZbtiZNkY4P0a2ixm7zW3O3D
gWSyfEaLBoH0OSGEfb9gNVKWkpr+dJYwk25SpBGcSZgrBz24ciY/G4nO2ArZJh0y6BvyfiS79Lyq
90v5rPtYr2Mp5UU7fMMhSl1pYH1toOV3FNkQ634in1vcBY74/ErAlTjncnCTXTMK2/16w3w6nqWC
z/9LZuzFGz0CLpARD/JZreNV0jwI4ifc8ct09/U4Hx5E1ZwxAl1VgUctVV0sleHDTYL3IiOAt06N
Ed805aNfVlgq6ZRn1HOXyw9fj6h+vDsY0iK2AZUg6VheaCna9lrvR/ls5fiqJrr0q/ZM+1s6UepJ
8fu6NXQt39eU7fZ6PSm/QfvKrQ4K6uIVWx/TiJLWpKAPXnl+lN4ODSx33NuMPU4iq7YpXhoUL0iz
jWbbYUyxaih9OFIvHVPbiHZ4egbPSMyDKyftsw+poYLBEIsdrxqLnQiZJkeAospnpX/InqOYe9CZ
OrepjsWVrfjJmSa3xSMSnIXrUFn2YaUcI+V1ITheuIbHhbIpTHMdTnvNHpwCd50BjU4/4es0jeuv
1+7j0s3XCC3NbS5Ji8Du/XHL61ila8cwnS1T2uB+gPuHtOnSfQB/rdZevh7sXy/E93fm+9EWnxSZ
v8LL103n6hVievM8/VYe5L3YRBvP1XfqrvNxQFyJn+md/9g+Fvtq8/UP+Nft5sMPUEm/yVsNw/zX
X+5NyK9LWPdARp3O/d6/p5xwS69I6Wjcm+50U3w/hueU1q5iV2+jA4ysK4N/iDZUZq9rNh3FDf5F
nW+IN4PH2CLBELams19j3oS26jYwja0epT+UlNovPs94wzW/cpTSaMbcRpt+/De/QAC0sq9VDZDg
/S8YVAM2PL4j57qWOFzVd3DbnTe4fWTsEKq/IJOGi2/a8aolrv168M92GhEPnbcNZXZlXdxLbehP
UU3V/6xl9aO9ry1HZNlDOv21i5v/1Uj/duGb7xxQdUe4Yv7b0/lKRzNPPX6fTslO6lE42dn3r8f7
eLPPsBGxOkCnwfO4WNdMg/YkYl8+M8N9a3obTKDxhCju7e7KSJ9eFMC/6H15jHn8F0MBOgeTLqfc
SafSzBF+vEb1I23hIsRuklesykRel7l17X76dIZvhl3sG7wFtTSuGFay6k3V3YRN5UhmcUgi79Hz
VDjl68CvD35R4RHt4vLVSv0+FPG6AJ2vrnUfn6Py5SHmtQGhtAzM2czFThrUvMvxZ5XPWZ+EN6Ib
/tJtqN8OMQYBX6/sZ3uWDMiQhUIfI2O5k1I1M2CzMm+d+ls8YdC8hThZ9N8M1MtfD/UPylzO6u1Y
C7Rrqoai1JNYPvdGi96LnjIO5eetLmXfIFUce1WTnEgf7qayulDUuk0n/SFNprsINysHh+loXaeQ
oQ3s9VeWwK0rUzTEXPLJxyY6mJqLHyr4F0rV5OYgiHhbUJjxlN+Bbdyo0BudUvXWZtdDylbrKxe/
8jHgp1SL64UtZBX0UywmZ5VRCP20IihRDRyNtebYxu2TbEyRkyYZXZ607BdWyLu81F+oDR5CO9gn
Va6iINa28LKnK2/7p79H4wUALKWHsFgEY4SeIOBeK58bYolVb6iRA7dWvzLKJ8fVJkAw6Hujke6B
Vb6/b4tW0G4rlpRzvsLRdd/f5P06OsEHjsoNpndf76CPh/T9YItktkLDL2mar57tCv1Eod6l1nGi
wxrMbXn79VCfT4yWASZ1IU1WxeJC0DCB1AoEPWd0Ib25iVzrJThixIVU/tvwX03M0ISqygTPQl5M
DEL0FLYg0pwM8lHcFAOcUyEaIMX5elofLxa+ICEsN7mg4rWM+DAVSiZzZKCprfFrUcvppqGv1Y2f
a/6VKP3ToUyZwrnAMMVU5+DzzRslKWNatCRA54r6918kY6Hjh332aobm69eT+niHMak5HYDqpwrZ
Xi4VhtSG8Bkpg5ABZcNJuj10ihQPrTy5UhpQ5gDu/SXGYAKXZmHaConI4mqOEz2uaViiQpooMAOG
dWd9o63UVrceG+slhUQQht/RP2K1uo1ReGrBle7sHw82ZXOTLITr2qZEuNgrWYCCsOxpEWKPUNkJ
cVKq7an5X2wUsjhLJ5RR4G4uRsHcTKE03atngnoZZowOn1DNHPX+66X77ES/HWbx2usVUnw6N6vn
POES3EvhBT9XuGBfj6J8jEv5ZnMIw4zY98sab1FPheRhRneOtD8j3EgpfmywUs3SbZz8gbC00lOa
q8Pxvnw98Gdn4O24i684FuDvmjWqZ58Crp7qt1a/VYpm8/UoivrJnnw7zOIramah9VOqqOcsx9PA
9jQ3pwvZuq5A/2dWKL08mm5HFlQdsfEO91hPpofYisO7EXOCK79mHmxxQOhYL3Sdt4dnwVycRr3J
EPz3vnUeYe6ANZD54q+z8itLW2M+3K6/nvx83hbDCYvcXPD8sLLL4TzKKGasY//XRS8afuJgZY4/
XNSCHdug7PHb26Csr5zBj4MKGam9odsm8B5pBj/qzd2GlKZDxhZb57BUtlK2mh4S7dyPyl0c3dvm
XphXxvtkhfGq0AWhoEYiS9fW9wNqXjTAqezFWVXadYn3Rx1eyniHhTtmdNWq7KCdtN90TXEsNL9c
Hle+8id5LSRlG0nmfPMRl85b8M2MBRIaO9LH4JK2Pw1xQrK60qMbBUpcPDgt9J4B/0U+Of0NpPQC
f3EaDxaqKaygSmzDWjOlJeVvYZTu18v/2ZexbLISodFHlJx3sfdzlNNQeRTvHCO5gUol18SPe4jp
HcT4gMaqAEOIjX+Ym/Bat+YPbJX5IcAOXJkzbeKpZa/2btIamLe+f+lb9XtR7YrYadoNACP+9wer
HdYCa9ZKwn5KTDd5ejDCsyJt/bC+cuQ+eZQgcBDEk5wRspCEv18d1DeIpJTYv6CZdDXjuzyBqlQP
+asKd+MAgVfOfQeXHbcvni3/yvP7EUV6P/jioS8yo+lwzfAvcWZvyhGDc+wWhP6C3btTwPpTvGtN
f+fd/v7M87Gx2dd4n2S8xhenIaSNCXIyzb9g3oTwMITVhpGk2GKXcq1O88lJn4MLjh3MQt1a1mno
3DWN1mj5F/OAraQe7rLhaPVilZjxOi+fJfvKQbs23mJqekQXFZq0+ZeinYtR+Mpkdy0t+lDzu5iI
fn14PsKaGsQTuEaANeTbRLnv9w1cPtXEASW6TOPR3yb6bvQPevS3YwHj6LHVqbLjiF9sRtM/Jj0Q
sqMMr5GLK5PkqNKNkG5r7JA9HFTLQnLK/galYICXeRKF1xKND2v+/qdqi3yGZoo488dtdMm/B88s
uH0u/5TfhnW7S/aw0b55UNWvfJ4PkdZiyMUt39M2lr6FfXSp+2eNjt7tn68//4eXcvH3F3cqtnJW
bXr8fb3DbsQuHYTCZfiza5//83Fs1QTlNXkftWXIandVk43TGF2a/kmv6qNdcCWl5ngJ/V66sk4f
YnHmZOucFwJH3mV5sUxZafSNFHvMyUqzG3nIE8xHS3Lgqci39dh2O3SfV6Ksj7maBh2IaIPrgNsY
iP79NpZHElOs46ZD69DFZN3fsDt3aB/Cq7S1D8eTkQBXtTmhBqBZhsWpgVAx7Hz5AGLtDjvpGDr2
Rt6GV161jzvj/TCLR20UVpBGEs2u2/3gxlvIq+q1/Pbj5p6HEBQ1YFXM8dP7byZCK5UlPZQPzQ50
2kW8tKrdV//s7DGbuvv9n+7Ad4MtK0PglXTMm/hs8TZwhaPeKbuvB/i47d4PsDiqyRwfjfK/denX
mM7cQR+4sibqxxvo/RiL41rKAnOkPpAP1gO6kBRRC/qb++GOz/fknULHY2a9G54BvY/9q7h4q36H
BmVj3bVXDtmHF/ffLvy/a2dr79euoelvmfaRfKjXgrqCcMQ+dK0r8/2YNC1GmXfQm5CvR11TYzHK
DnH7NX51G9vVX1fqCizrynw+P1X/bz6LRw/Ls7TtIuaD/uw2ciXHuqhbyb02zKf3xJs9by+OFebF
qI0zVrBew+ZxAQS5J7Kf3c217ahcW6HFjYQvBi7CHSN5F7Ft1/MhRl9yib8Vt+Ko7jSn3KhPdP0S
rnbl0bp2EhbRGP3rcVBTGVl1Aqe41db+9e94bXaLu2Mqu7hEzyUfpo3YpMNW+0X47WS3+kpxMCp1
zKM4Y9UqWte/Or/PtyWIJgEZZFailvfbsswiPTSCZN6W7drbJ666K114JBu6Pl25VT4mF/MReDPW
4lpRVY8WhLRqOMyLOK7jrbX13GwbbLV17ibrr++wT++XN4Mt7pfMsLVpFk4ddvfbay/k/P99FzEv
JrK4MSpAq1KDCnDo2InhOmXf9+6wdsjL3fDp63l8fsxM04I9AghAJez9CuGHk0pSVspwyOMtji3r
4jY+FwfPia7cG1dHWlxRuoQXfaAx0nzA6pXn4v+1z/aec+1UXR1pcUUp2BzL5Tynft3t6lW4Jh50
9bvqJr9CcP30Lnzz8RZ3VEFXmsQfi/mOGlzdmZ9La9/87z/d8obK2vF/SPuu3caVLcovIsBM8bUY
lCXLFp1eCIc2c878+ln0GdyWShzV3HP7xUC70ZuVdt5rZQsFCwIu4rpfh2ZNhB8DgF6P/+NtoBQS
8EB0IZSwoNIGjgOpiH6IDMEArxTjNrB2jtJKDejuUzfCihpYxRhDI/ABjfrEMxY0q/z+HhBdWHFz
rpFUHevpzcn4imsU8Q2W5pnR4ugKhMMuQMmhlk2dDlr1UR7FgDOE+EYIIcMu+RfP9EoGdTBjKIN6
bPF7pYEzZJKakGzNrVlWd2a/rsRQx5LroL7CoMl0LODsNXgYP7BRMM7+tvyGRruLDVMpq+ABAyEY
A3B3FwTj+0a9A8OoGUJXBwAexzBJbCxYIqVbnXolkjIOoOeSATeFhUlH9TTpVc5IgSFPGpM3Nz8s
vTBn91AO1hHdIOeBrjFqHwVgA4ZZq012r1/nb/m2xyvSPgITfH2Mpd1m+6bd/CuL7rbuwDqq5fWv
rOTQArP5sYM2qpCOAIvYTnxyj4KRfYsk3vBb95GpbCe1TVmrK/HUzoKcr8Rs5K/4Sa3HJtpHf19z
YYOVwfAR5zGU1PQ/3khEsyM6NbG/aA3G7y98XVFQhRgQfdjcgGC+fJtbMukNkL0bQDdmaPjZu4po
FX2hSCAqskIZ+rpC+r2uImGfJBiy9lHWV08KQrDXsTsp3qZKTiI6lKQzyHFJh5FvjVNZ650JMKeA
+T+fMN3ti/UKfhFEQJkVYM5EIzb1Q/qJAevuzV2hrmosDtzONbJPnmfI/R0hpPf5Ui5lsMde4QCJ
AbmVxR2BKV6agbkwxl13gF3dic+BkQA8G7R1pnusP4BJZVasAt6MmUDhTFcR96IUepMNAfYL9h69
noitFbD6mv45eAweJy0LriU72YG1DZxj/mN6KElkshTV7NO6EE+bD66KkXAD6eje3ynH2tyXO3lT
74KVbQuHJWh5P8Dn9jPi6qVLxh2fe1WKrsoY8cRwA35SZ650mcgPFc781FjKqtr7sPnualIjIhG3
7DjhNyd3c9oXEimVxavt4ElBLeyBrQeGYqsztKduObk06aoyBguBJRI2QK3a9utuOQWy7mo0dEC5
f4FTMSaFzY6PxBlXGK0u/9kGhbIUIRdguHjENugr5bg4obp/ajajDf4XOFsgqE8/qy+Q0C9zA4wW
COgLBBaMk5jx9K8+gdJvnRuEwEbDJ/RmbIKVwMz27oO4Ho1wle5BSW1wZ5ZDMRfKXMmklA7CtUrl
wIyNY8hzEq2k30AbM/Mm2lW6J33FWOO0jXfOnu400EpJ6aRFKezfpa0Pv7zHJcsN3WQKYp0npVJq
sMQnMY+FSXhO2aEyOAOYsAbAUToTLNprxroYr0ihAoESYCzuOK2rs6a43oWTkWxaLC95cKEvvH8V
hF6dHBURIM7SyiScTg6PZQpD+11laI/pajDRm87yopkXhXI9J2YYmXNxOf1dayYHUBn9nl5nAoto
k7MMAms7KaXU1xNevAYV0cAQtWuMqYGHzaxNYFVZ4tpduVAC3EmBi50bGi4P2MGR62Ke6qxRuFAK
lKZaeIAxKFWcKrh4f/NCQJky2uOkrGQToNdG9TDpAd3kmMk8abK1d14K7bqq4CwE6xPOd3FyN8UB
qtACx+bBe6lNtElj149I8x3R8rbSwShL2k38rJbmaIClviXapjHjQ3wAdeu/zAFe3j2V0lQgSF/o
SovLkFnPlVUhx/mwVE48YZnFWe8WXcO6oGLeA241dckxZR+FTdQJe3U/fmm/GgM8xRbYQVbMRO6c
s3cpi7rhJdd0agX0k980oPDU292yXYNHF/o/XXkPNdGW8WEyiyEeNCBjyH0VMl3p2/P+u1TqygM7
vAHHAcQ3G+BgGkgcw+iFrIZW1iKpGx2qkhsA5B16yoDnbqTH4DSpRRAYHP9VJHSxobRJha4XgDQP
Wai6I6/anl2znawnjk8k8r8L9tBmiZEFtMiiuYy6lbEUI8E0CP+81nC32AM2HvoCh7du8R4Wtm/d
P7JZrw0uowo8BhmYlip1ZkmneUkKSsc9aBN/elN8lur1uTCFZbHjBgtwS6t8n9n+PkOgyS0Vls86
d5jQToCG0EQA89Eb3AyAQUrApLbX8TIWuKHoezWAlWXCS2dFJ3OG+1IWtblFs+DjGthT+2GJiH2v
G/1jTdLN/0ccNL0z+iFcSqJcEoAC9pUcYlXaEWDxH+1ZW4UwqItd/VN+pIfCllEEcI3h8f5h3rZt
TEN5F7tJBT/QMwDNbbFC0IKeskMLn1TZumb5o208Q/rDkxpIIwyZsyeIPrqpKwqEnrSSd11XiEql
EWHnONIes41n4RSXmJPmt/9GwegXsqgTFAAhExRjjduymoqhwZ9qjYZ2hhM7ZzEvhVCH1ypKKUQA
JPx985PqhFu/VODg3d84lhjqrJSy6iYumGnfIuTe2w3Q4Am6uBkPfNb+XC5n8lMuAuJyyEUUrFsR
hd32WJ2krWdlyFS1S/klYMzLs5ZEeZC12InaCPru3xoySLUrE0zJuO2sE2KuibKpAWzcAuV4ETZ1
8vc9a1LLveESYV+83D+mufw4Zqz+3m/KpkZgycwED4sqTQzbHALLR3nBX8F5+x8vBKWJs3QE0tJ0
uQHXv5tyUpPex6JYanA6hRvldLEgyn5mmVCpE5ckrPRk06KV/DEcpiAVYIomkPXNMVvq3//bLmpU
bCq1rlBXPoROJVceiZnEGDdA8DNchj76HQOjlgeoFl5CqnoBWgC6Z1pLgIAcy4OIMmF3iFZoZthJ
5leNLoDOxGz4h4OHZhVPT555OrG2dsYBupJNHWEFYM0EgxHifvuaP4hWtB0JMLmN1oBgxQB6rZXY
8ZK1t5OmuLdi6kBrrZBysceKxx3KvsDLRfIeBDi75KE/qHAypTPjMGdybJfLpDM9FYDtRCXGMjWy
F0xvm9vH9YOVH6oHZ/XN2NMZnXIli1L54Yj+ZznE4hoLbLEI2KJdSJqVwnh8c37QlRxK6+t9HwCP
F2t6BXj4G29waAsY1+s/aPQlb2+iDbRN0PrhurJa1eSZ0xN+m3xUDZ3+dJtnFUS1qPcFNlNuDklR
OlEcLRkHNmOjRQHdSzKmFTDtJk/fcGEDAvT9CNJQTU/+n7JLtM+39WGq0jObK+bX81cWZQSA8C0B
ZnmSZfymYH0C6OvJs5tST6jJmjrHDLLmLiR6VadGaR39fjy1viYYyqYRSnEfqhVGIC2Of9OSH1Vj
gk7MCRJ5tMaia1KaYNWuN7JJmigRQlncy8sWkTyqmEiurR/RHWuJNnKNJg8Tzji8OaVyKZNanBLJ
YICJIVM4uqfksXlO17wlmWcQJhmllT7Hh+RcHySrW90XPHeQl3Kpg0QoknFgGhL3QBkFYYNdKX/u
C5hzVzEX9Hc3KTMOxhhPkyNI4IDFOOEha6abb3kX1CyZlbaHql2W+WeTcutceVkUZgnyX1b/+Zx+
ufwGyrwDQFNIa0wY7HnD3UTbz8jyLH4/2SeAd0KNdibKGCDcRLcJ6+XP9dJcrZ8yF63YgE6ulcQ9
qGKt6NCupZ2AkeaWtCQmwBAeTNWWrNKAujsztp51qSibIQu5iCGCyVJ97j8BTEvOj8vlAwoD/fKp
I6wq1Fx15HKlv9r3QgElGS4SuGUQehnqcjQ/C3J8j801MFFgHFVY5nKKp7cd+f5fN/n30y5E+zWQ
qYUBmwwyJ9RpOTKuj+flw5QF+QB/EpK3J1bagHGnfhP1FyLlUtR6lE8nddtBZGgDWBTZdlYEcQvo
BBxSoG1MGAAYNZJopEOt5ALwRCnT/QGTRLhr7aN9DMifP6VVWqBq+vCMH8a9mcwg7WtciqTMpFQD
Bz3wsJuo1aK9ItsUSPPUm/JRXeUGs6I1q4IuFkipWxCi1Y1fYIG+j4y0vT97v09DfOW/lA1n5ub9
1bHETb+/ODdR5rQgCSBOiTIy8gc5CxkSfq35vf2jlKrehmCdcP/vbZQN2QqszMB5TS8gXpXGD3iI
GDJnnzqmWHXQrckYLqA0HIcUC3ADVHGfvnrgJWzN/AVtt4VkgTz4/v5RkjAahQZpRRGnMj6mMBVK
n4kiQGH1VEwdG6D4jgCNegRz3Oq+ENpT+0fKhDKDkjYG3+iEasfHuRDlcuo8o+0mPPqooQOhDIQI
xga4mgQEHqtu9WR0REhZsQXlR92IprZS5zTPizUpdbam3fzxzRHtUqk9kkW7ToEybRg/8T777HLL
s6PKYJwjDYBxI53aXrXpuiitsfDyq7LyAKO0CWnOhvSMrgy9sUr71JHTVKhZsSTL16/+H8noekOB
GwPgkkq9+kDifBBEB4kTS19gq+qBPa8WPgnHAH3Ci8Vz5QNNMga48RqA1uXEDs6C4vsdqr14OL+f
AB0HZCFVRImXTjNpctwBTLxMnB58XotlBZpqgBZYojUAI90Y/iSRPYBDJlqO8lpfRvvyWBaoNMu2
Cnr3nfBnTCxxVdXbMFilysP9K0l5hf98GyYwFwsFeDO6TF2LLvRakCfyiaML4AjnsoWIaaEUosPc
ANUgq6Yz6YibrcBoOvx4zOXzNGTPUApyoepK4iT9ADqGOCVyCeachbC8v6xf8FRaEFQGnjRkYbyU
8s+kIcrkVq1TR0WJ6hMMdxn3gNEdYOnwz8BZKwj/p8qBid+BbmkTrUvf5kp7hD346vslxnq00Ixd
a0wArL/xAjBGbaIXcSc/YsQXVPQuCqc/XmKNkel3p/ufTs+N/R7J5adTRwK2lQimo0mdhWp2fYIJ
HrBmkhjI8XCntly4TguSrbojK8n8CwRzs2faNI4rYWDjBqUmiMAK5WnQga5qaOAIIOcIzZut+QAQ
PAO4W8OyBmk9Kb6DZeVMjDvgwKyRHPgCLHa1C+R1ozCOke4L+GcvLj6Jsjno+PP9tscn1bY5WLI1
/LHX6sMyhS39yn/kFSx3YmO8aYmJs8f75yDNaQ5MtP1nO6gr5Au15hfCmDrhWj1FH6/yzzF41Lbq
OtkFRrn1wmVt/SBRaGySp8BW1gfMuB7RI4K/t0WTlaCkE4e/WwH9pWOWHmO8NwBbPJcN9VAkmSMD
CLNYg+4LgP2gh0xe21bgn+sAdJ2mBIh0RPpikD41Y8I/A2c+ec0kPfYY9mRObyBJpUiYdUcMQvuJ
g4/fgYEhc5raH22+ylJQ0idfVc0rT23Js4bFpztPXU3gMQPFR5aQzsSYPX5/4d7ovQbC80rLHEyU
y+tFIIh2zheCqXHgbpIKcDzGZSwzbh8d5ExbDtR1RMvo+JQBw04lcMRBiIS8qTNHjE1VIWVo4UmW
2Up6LNGksxSGR9ks9qW6lYSVhv6NEsURlkNOe8r/fATqWzJgXDUJOEbXS5cGfxCVvMkcbqUKexHs
xDIpdgXAGAeCXUdj47qSrRQUSo0NOND8S1vffwhzNw9KFNNIwI1ERZEG65J9T9R8pcicT4SYhZG8
Z+casxLBJ0POzJ2CnAlIVgbR741xyFNRGnkfK3XRJ4KFVuO58MFJj9tURODCBWkGyOkEBUCvHGlK
zxhHS3mOADpTKP/taOPvtqMTTQCYwwR7dLNoUHXGnpzi7Eu7zjbO5okzN/LOJ3BSvp8ZmcI5nY8J
YYDU8BKvAq1v0kUX97ts/aD3lCFzIgLHBC7AtgTpSWooB1DINkRL7ZwjLNeIKir+s0SoE8B+A4Ic
49LXQsG/wAkNmECdjs87kysGjYiNIK9y8AUSLksHorWgAYv9xbnTPXc5tjyrBCfOPGw8Lhw2XI8F
f4Os3wpF6OLl4xtcl3/pA4/7TntJl8wU1IvASSgzYM3DgerO4JlESVfPFpV2cCNFB0+p20aRGWE0
F9R4feyB6HxomnCHwbYqMvkhEl/SXJJfQJWKeXjerzrMx2uBAJuhZcLO62JeJ7rY+c9uLirPZVq1
6DXUONmR2jRnDRHP2TLMeYIfE1iMGJOmW/1iEKGWrj7RxaKvUbXA56a1AEWKCBhuDK74FN/wOdxG
lEj20BUgORIM9bN7LWzVNRaCAbA0ovI1I+6h+16nSwCwBHwPBtThBtIA8SKIL8vGFzxn4uDR0PcX
iWh6VLVlDw6xjYeJlA5kbHFvjdLh/nv/jd6ulTrmNRVg06PpE7DOv5rv4tIXjScvIvBLO+br+2Cl
a3QM1GuOvGfkHRtBjhVGwQojQxlzsYa9J8R4Mn9OJ2ODIT5zt4MaROksJm+GsTrhz2ogT0+p8ZQb
IFVHZ9JmszGeWPHErY7Cg5HQE4MeVXw7bfeACpkUku66Z6F4A3ccqep15D/4PcP03D6LazFU9sB3
M2XRAGD6jDSb5cWHChAiABDCxO5WApX7/YOghyhxB66lUdrHywoYngjSvM4cjHytETTe/OS7/X5v
g4Vi/edr0Em/6Q2yG3+iB1YnxczLuJZPKSKhrcsOeFXu2VSX6PXe25+VAeIhspYfHl54OycqHCqw
HRnA/Gf4MbcBybVoyslbiNFCiybRoC2U8x8hOkYgU72/v7eO5LWM6bAv7jkobbwEasU9+7FTNAUJ
asZLolMz/xygIk1wOkiVAF3lWgIHVrNulDLunKzchz/LftNuDgC0/EY1e6uYA+O+3OZKsB4FnjHE
TZwM1J7xheq1UtlwZ0Bnkb5eT9RrA0hEi89afekURmV+9oSgmyYzpYEGQ7xemyuW8sgNLaQpmDqo
lon2LKEd/P4Rzfg4Og+ILyhBPG4ebu21lGFE/X+Rctw5syIrWS52C7L58dD1y0rqzikQ7IuMPndA
WCDQuhakonlPq3qXO/deYvf5JqwkUlX7ov7vXWas6EIQtW9SJWeghoUgPe0Qu6GFQubBI6uRgP+K
45G1gXMa61IcpbGqqpErt9S58xYckphMEU/oFiWIr78Ew0otY6NuGYHy3LOCSwrgHfhLABijdrKU
CikeZSww1ltLBVmegrj9/rWYuXtwAIUpN4gKJ3C9rw8rj6saLLqJ58Rq+VIG5Q6stQ3xg8S6L2fm
RaGOCvIULAchx2/774WGWGhhF7Zj5TlplW0AnHN0lehVT4NPqRhIkbS2IPKMZzWTldKvZFIH1su9
70uLzHP29hFY+wAbwI8eGfg1Wa4JjK2xWbmHGDHtE8Pb/Z1Uogz/lWhKXQmlolZ1B9Gvr7zxrFrP
nQG+x5VCTNte6xY+4RPpco8g31CC/20rmyoGuIx6iSxhtdrmpvnDyMzO3N6rL5ouwsUBaJykh0pd
eE4Q6Ct1BNe4wu+KXjCTsjaqSmRs/qw4KJkpqgKplErdq1DIF66YeJ4TgVRZtIJGASbXKqq3eZYw
HuaccUV9WZAljCoj/flr/C+WJrZRVffywnOaTbEwKg8bKpF0QTBeeqwfUlNxjcolNUa2iYdZUJfI
7hnwtR9dUZLsza0Y30O3sk+26up7KOsBtl7Aa3Oi52BSXHjdh2iNsEGb9xOia8hwGZaRKmfdCKNM
Lxh2lagFrb1Tjcvisd3xwvZDQSJJ2Q//LfDUP7IANooZLtQQkHW8vkNcX/NJEcW+s03IfiSCYA3f
39vnGLmp724lseAp57w2FBL+yqNy6qHrKy2PPnWnC9dtvQXkYbT1W1sD4zJPAneF/EAwAss+NmNf
MiV52wZHgX9N9LVYb9HJxJOc22ipBYZss093kasx/J7fAJJ+55dfSGVtBj8eXb4NfQcz0+A4tFH0
AFIsgXv57W2Mg/AuThPOtfXnfDzajzsOHd7G08l83W9XT/JncAzM1Fi51rdmdqQjK1Z/3PzT+LuD
dAdvKmn5KPuR74jKNhRJ/VKBABZz5KoRahtgU2ebASDHYrkWzfg0qPviXAmk/6gfudQYtFPuM5Lx
MwknvI2LD6L0AnIjQdBVOFIFdAfum8AJlqKvJDc3u1p3lMzOgBorIffEl8Ds3lS5CX5d/U+52IOp
nsQuqyo2Ex3igwBTAMIQZCUAt399pwHi0xcAsvQd3lhsZKtaji/iQ2Dwr52ZmK6LQUye8WLnTOGl
RMosDamoJ7Wf+Y5WrtTCGCpMjafDO1LzPiuHOb/dKERIILSYwAqpF9Qgw9sqA7a7kG0J8AuJKT+V
Bx/zjrrVHWKSmpp/rHgUA5YjaKNJjDm4833LP68OFXXigQP5HVzC6x1uJuZxcIDiyOvlqJbo/5E2
offReUYhIr+bhutkES1FVwNbfGUorJLknOOLKjWADAHZJsEUUVpLaVVQVKeQPywVUvyAoD4kYI4W
DCOyGXafbpr51ZDYbOR6QDYAcEDqercjiHGLdPAdzNraXvUMxvDE9c2WP4nBNlQnvmsjAJ+n+Fbk
xONMXjMU7Zmx4XM+3eVHUFd6zPUJqG70nUZ7ahaGvlgJmFboySIzh1Pkn4ahMoUsALCbPaxFhPhq
KTJs4G/jBq0Y0d8Jygqob8C5Ud8Q5aMQjzW+AaVQO4lNoSZvGC49pAfHcRI7MjG2QH6g8k7/ZvFT
Jhn4yaDzpGfI+0pZ1B6vQuMZiaUBYorDoMuytawPxfjOPhVG6njWRsHJ+Y886sSDSpOLXoG8ZoNm
1vKcPkRWvdNW2V41/Y9yJR3GDbc8gPUBrFkbnzSfmCUzWEc+bSe93WggADoN4lUF4LjXb6z0ykZM
4ioAh+sTeK+Dk1ZaIHcTvY2mH5Jo531zG4nFpDXr5V5Kpaxf4CvADWwh1ZcM+/V97381y8qoiD3Z
wVdE5ul6MDR09qiB9aASlQwBimkH5wBeL1IS52l42TaMmzenXReYbwcfBC7eDbagDmJjPdFc3wny
pV+fy2abim8ahkH7jLB2fdLU9K5PSgW5PU0A8QTlU4N6Mh9jiUd6r7MC4m2GfUAWYKg9iEQDT9y/
sZ1QLBNfLOY5gAR7fch6iQZUKeICJ2s8S5G/PI1IopX3wDbR7UZ94DMjwIB79lMDo3CXhCYIvA1V
NpJyGeus4HsSRq0duwtmPHmB+uENkBvKYEUReGLo6PVSjVcCf+rcZagwHKyZMAJD48jEQMAENErd
sF4KJQl82aHT1htOMmrJjKzBf1iM3/fVxvT/UKtBu4om49LAE4B/e721otwsFrXCxU7U5Ca6jYEy
S+RmHexLaRWIHkGXMyPwntk/CUVFGaNkAIBAaHYtMRBa1Y96PYaeOtabwWaOG81czisBlAYuq3Bw
0wYCssO4TU3xT75F7wf8PfQV6+fuk7Pvb+H8gpDphieFVhAa1LNI4QLUMuTJA2mrF0U7pOMmTD/u
S5kppyAxrUoqdDtwFG5YuoQkKcWqCBMHg6FZSWpTI+G53rU7gLHuEFOP5LElufWQAlUmTa36WUCa
/Gl1/yum8J2+LpcfQT18Hw1OXtvgI8AYb8mYpsq8z/sSZnYTNUJ0D/LwTSVomOvr0YmNJnRVgUat
HoZ7XAdARO2Kk8e4hTMLgdGQ4asAhhWELdNnXITOZerG+ZBhIWWbPGt8vbCFssyt+2uZ88CupFCL
ARKT7MvgPHdi/di2G2nnBrEBdp5Y2A/ZqzQuqx4MjCxf7Lb4h8rPxdoom9iUoFIecz+BZx9pT8r4
U42nsDik3lmoEA+tw47hC8woEXi4MpQIIC7RXEJlWMss0Ns0ihKnU0hTRySMHof+raztXkTjoH9i
xeM3dwQKEYIASoykMSIX6vBaTQSvoJqlTjCEQMiNc5SNl6BJCow4EhkX5UYRU7KoI5QXZdILYZQ6
QqWZIYj5fN5O0AIegOSo4b/uX5ibWwlhcKKntCRgqLC461uZpdpQaQH6g8CVpHvtZ1tW3/cl3IZ9
k4ip8QFzAsj106XKfMLdEYQWfYporPBRE2pfXwVAxSm29yButxzrMt745Jh7wPNCiwXo6MAmS52V
lIOoBSQOOcrfUFgY++YASeaRPyqmvkfAfcAZvr/C29CfkkidGOrwah9xUu5s8377CX6IZYtu4D+h
3RKQnRmnhnyvjOjLzFivfeb0pqQfjBpQBXl0BFKnF7hBFHpB4SC6Md/1LaCEXJt4ovlRL/XQZDaR
3zw7LBTNFECIhyFVEGxcy/OCTF24fVc48jJDsdvybXBxjBHJ//SMpOaNb0lJmkzuhbYMEx1pRg2S
muA7Vs2nhidPw8B4aazlTNt7IUQJOTFtJyEJkQcjlVeqTpyFazICJZYY2oSpXCSWrlA4hTU1HodI
ROtW5BPhTTkHgX3/Mt52f0w7B6x4FBkWUFi/Vv1iUfATFZDfqgWuv/q+eLeTd706NGtgoD51JG5Z
V/DG94E4GfV+HkPPMhgMqMWptV/VOfouHfS9amQbfBSZXcnmi5oSjBaqCXPG6TbRMkmcaJtFEY4k
FMv1qfGunFfAtS4dVNcGMiLaA2cPCHWOGrJWGDKQzxgxzEzNNdr4qeYe4z8jy6O8TbRQ30DdnDYA
E1sFBjEH0xTNBBxu5gmpfQMYHZtNrzDu6bSHVz4QJY3a41zTWrfQ+9IpbWC4b1mwpHMa+mpHKY3J
V/5CytSqdIpgjXdNzL29KAhfvfWRuZIetDOTw3Byue+tiNKYGI6LxMxrSifV94q6bF85EbcnTE6F
u9ErtM0SViqQeW0oHyXUciWqJVwbKdsLnDkmaD99ka08scOvHEM3GNkHCH8iolsajYFE4CJDekOr
jMJ8MjfeEo5zmtCbGBSRCVUom1t3EToQuaRyBO8xAUDUIiWasBldowZsYncaLVaN/bZjHlYQbM2/
/El4+7+5tAudAB9+aILIrZy+fI3QDufELwpSksnUph4eFkTbp1uQpo2bhS0hUXRfI834MyCJgj4C
/ZwMfHrqrfB8K4WxrldO3ryGjdGaavuU5GQhM+TMmAxQoU2tBBo8Ggx5UHrBb5KFkCW1E4aPo7TS
HK/c4yJ1xO8ZaB3S9CCo6wtaGAF1GR3VGXCeXotCTqQAO6BUO7zVIAfziT4jzfY2gXPehyUmrD82
IrIvQJcB2NjSO6aGYT0+lX+2mKnF9BxrQHHO/8DnIBcFJjhAptA9FGMx6IrbqbUTN4YP9k87Kax0
F2y1/gcnuwJg5XLUt1G9VsaV6JMO+XbOlA+Ln/i1jBgG4TYdibt2+THU0/bGIGy7clHDqLbfGCQE
7B/aXAmApOGGoeJBSIS+NN/SSAdEui0rdTPdJvpoFBF3AI4mWHB46miEKldbLh8ap1TB+uTq0mgk
OQit799pccbsqeh0RFQ8dRrCwbu+AWWXSG4DtDWnHEsChiDxOS7XE5EjqRIrBGznygd0k0a80ZK7
ZYFm6gr87yFpPxbdi7/YhvK2aYzMf7v/Xb9Z7+vlC2hoxrz/FGLiJ2UqEMyHjZaIvVMKRH10wQe9
bEtL+gLM0QpsfaO39GUy5EZX7EbR7DJLkI5xSBJ+paVmF23RDN4sB8HMq2/XBJ20rIOX03LH70gc
jfvfOrOH199K7WESR1kkeHzvVGSPW4kEwzuqBlPnwAQXEFjndJsfFOMpNuBJfDOE3zpl18Kpa4os
Y7DIirFHyPoeG/vBQs4yAuXD55Q8Pe918v4SkLcPZSkYjnF4+WDIv+3EnmjXJmYGBEdT+EUlpThd
7tNFofRw08AyEFnjKkH7YVSaKQgFPFMhHWbsXYMh9lZxXUulXkci6fVCVvTeqfvDoMA/iyswaa4S
gdWZJN2+w2tJlJcmgolSDiqsz06IfTTfB6O3G2vEqFiN9gvL2CFL/QlIRpIsMb6NifGSGPzWgLYm
rDz17SwKtdfTt16YPz1NerUQ3N5JntOd9CIDRnxcPcYQ5UMfFUaNC+d96yExTygbABWDYZlo7BQg
qF1vBvUqRwFtR0KDD/CKb6Hepj6p5V3UyERM36Iwnxo/AQlOGFf8VkdBqoC8zET8DVhhKknCBR7g
QAUOyybCl+0/Pbyvua96HdoqyT8+JA3dsO7RPUgkXvIemVApGR9wa5HxASBKRToSZh8a6XrfFS/Q
xXHhDQ7EDzHZYyb3HG088vhH/l4+ruOnJWYFMXn8KR++Vz+A4mUV5W8nt6aNR2sS2IYxW4LWq+sv
4Lg4lN0kGZzn7etxH2w/wb9zOKJUFZDHfLtcLg/W00A2m49qfXA2seUTNP2eVs/3N2I6XlopX34F
dfxCXIuZK8bYByAgli9aFREgxDGOe+7B4Thx4hO2BfrCr5eK1oNcK6t8cILRcivNigXdur+MueO8
lEA96bJyM9Uvi8GpEkDOKTGRJDzcaOkJmqlECDcHJkvyre84le//Loo6P2EIe2AsZ4OTm8/7PYoF
GdkOp9fX/btvHM/F/gwTb6aC8diT9UjW7tojZ2m7TowlIZblZAJxfEBaon31YfUUko2VHjAc6/yk
xrd5f3PmNKs0sbNhJBPjoXSGUOamAm2Cx9YlExnvKRzfc0w1JwvGMc/KQYs1Yge0y4If7fqYQ3cc
w2R6Uzly4VPqcwHnilfRQFH/3F/R3K2dCusYoUGjFwgfryXlrpS3gx4NDv5RRxQFA4Oq2JEWGdD/
SdANjE6HvYunR6onb664rXlHEl7vi5jdtb9rueFu7ooKVLXhABpqID97uwSBgRC9eDmrVsfYNLrB
uG0UT4c1HZxG7hFgpXiHKehIi8hf31/R3HO/OB2deoxKnQ3coEGQ2yGm0lHnz+p/cS7gv4SLC9U5
TRRdX4BmIcoZH5eD00aNKcRoHvUOSshI19IQ0r+28VIKZSQ6DRy0RQopSBXtkik4ed0feetoP+Sr
ljz228dH4Ea11tuHLJIPnpiYz7i/lb/1Mlo/X34CpTrRO9G6cokLmJuv24xoOtTM3raPjzBVy/Hw
IJ1SsvsAIczTCn0UscFQHXNH+Ts4I2EuEP0N1JMeREwO/t7/pkeTeJaSRfR+f4Vzt/JSwqTZLxyg
Kg9VL+yxwCpCz4Jvqt5zLrA69P4fJ4lplv+7DlphKImoVTGkBOEqIc/7bOpOOK4fFWTEncfu4Usm
HXyPFiAPAFgxpr3EDAZDPzKW+uuKXSxV60IQuy7wEfWkH/U/ihN79n+/myjiIfbDACXgJKh3IbR9
0WjegHeB6e0qVWy3WKwLndUvPhNJo1iInh6gVSGtgUGh61OLo1CWGrEd0e8C3GvcyX6N4XNzHe2J
Bfozzyg32kdurFjDZTPZzSvBdHUNZG6pCsrP0ZFI6S/VjyDaVu/8Q9ESF4Ny8kp/yD7vb+mcawEn
EYy7MJ+o6VEXlBfKsJayanQSNDENqSWjKSBsHhEnv0chI3szbRv92iEHs/wYQeURJF9vazqA5afq
xNFZDClp4qdGyM1cIvwrF550Kd8kBWtmZzbYuxRJnWRYp1mWVNKIYG87AOMb7UKGt3oHeJXtOSRp
jBR9D6yeodmoA1k3YNmCQhVj1dNTuXgKnZhG4aJdjM4Y2XpsFz1P+igzE+kl4EjH75rGwrTq+v5J
ztQfBLgMf6VOpvhCqtfofaoX7ui0IHlQSdpaaCLWZKNtfgRDTx7AkAsIgOTVFVf3Jc+e64VgSo2W
cVvwYg7Bov4QbARwl0RvfPbmS8tyk7AQ0OYc08tVUpco01xF09NJmHfqQAmv/MmzZdyfWL0lNHb4
r3mcOvt4aAENPiRl5yMM1nqJpIzOfl8ZWxtZpFV7LhzOWmKK0Qhs3nQE42uwrY9TAhXRrPLlT2g1
2xPDSM0uGNjEMmaY8VB/I62LYxUKVwo6XR8dZOqlhV2vJN8AB/T/Ie26mhvHuewvYhVzeAWDMmVb
ltMLq223mQOYyV+/h576diSIK9buTuiZmq7xJYCLixvPWaqszB7ihRh2X6u8kY0BYrLi0B4HSjoY
ggwIb7rxUoPA5L7KzKagVMA+ozMIDjXQAK6VtWoE0BoXAX8WyGbD2U++/Xz8/FAwNHr83GyeNgBX
cXxusS/59sXX0MyGkhlydCijsvxptGmypqm59syP4plTClORlqycdPsQTjIwVgpUBTiKPKM4eekH
tGyi7gyPBi+xahqfwg4vMcmOm7/Z+usVpObon9tWNTmtzx4J1n+2awDnaJb/urDLt9739acwu4wO
g0JL/Lg7v0hEOgL8gwgOAji0EKWriaiO36xe3zEj51bH0yNd6lO97WPCVbzcCcYO6hxwf4cY4vXz
2/CD2X/zKBBnEg7/Tt1/vcpHYFu6bm0OJPj4QbX+/vrnT/vfk2As4hjLlRrXOIlieE3rI9UWauUz
Wny9QMby1V2XaL6MBRYW8NmdN0c2x2n6qvbJg52hzLPfmuv1t24vUnNMSnT9ll5LZq6r3vCdVuZJ
B8eyAvQUj4jUMnwrNWIzAZCLVq2NZBUIx1J5SLJdWixOGy99APOyjrXOj12MvZXIW+x+oBgTWM/S
erMhsrWyeWdbbE+wiEte5oxvdrVw1gfUgrGPhUnuroVrBpyvxHn++xS9AhB/awb2mntYY1j2vh7N
JPevhTKhUsppUSrmENqZSkMAPPdx+GxPz/Hjc77dbFaK/ZogeZ0R3nmHc0gaYSrBd2QRH27mUbr+
ECZgGpQuy8Nf20Lt6Tp39sdH/WyQdkrQHFTzObKeVtmOpPv9e67YLmw4OU1jNwD9XXj1l273rz9y
8TCJRkPzPIPyc+uXN+BdUPhWqulsgOMMKP2nv5q9tzVM+YtEOG8fDetx4XYvfsB0/S8+oOnbIU0D
nMoEBggkMnh3eD+wCSEBsOOqWD9wmvlq21vsQHJ4DFYLEfTty3x9GIx5GwZdSVsO8gOMF3rdTi/O
AqBNvMyM6EIceYs5d21Kf2fHL9Ya6UbTG5MppXaKkt5Bto8bsLg82MLWNUU8JNaS0i9uL2PcpKoo
mqaASHQlKI5gbYKTT9rJL0Bc+YR2p/0+tWC4t5jof/1+lL7Vp6W5/pk08vUWM2ZOiz0OlLvTbQeo
wW5qVEC3Ar8t9zjoCdy638WmZj68voKaAhAStjQQGzyBGfGOBUGLOo5+vV44dhbgG57h9Ucxpi/O
UuqX7fRRYCo6IteItx3pz6fVF4HhCx9g84Ht/S1t7luh37Dhjs3/1ZELHRiNgEvjSW5M5ENKrHp/
cDTM2nrW01P/tCfcI1QBXXaISxeu2oKm/xrlC8kekHW8mIdkidIN8lXOUOS7sPbNKB6dvBXt+yud
aZu42mG23a0sqzxIC8grrTf65yDt4Q+SVeegRPeAJZ58x1o41JmY7Vok67UZgcjFCUQWlnfwVooT
br21fPR2w5LdXPAPf9XrYjOT9D8v2DSrdTi0+zEnx2MGwF+fePvVA1JumUqAp3yCGi0yWCwdJWO0
aqOvcmO6UWq6qquVh4n7FFSM44aLF/Mo0+28p7CM/xXrXlGUBmQNKysKyRueKEoclJ+w0M3Tg2Z+
6af3HHbMOv88At5gt6C20uwHaAAkApHNxO7JHKo+JFUUZfCSZADiN0htUtN5ig9P+nPYmSCg2sSP
m8Cpd9ITqhY5rk7omNnj9Fit9XHq2Vts5JxpGYGeXXwS82hRP9TLOsInDY9yDCCUA0w52Wgj+kc9
54u4SNGdTMQCC1sxe+wXYpljx2hgSlMJRwF4Kks1C/09DQvTo6tUMO9f3t8uqptTvxDFnHquKUbS
Gng3gHf82H5NwTEP5180PzNMgeLo8bewey6hBRvcatcVLRR/c1QAMaXrlC/7VwltvDzAglryt6zJ
k7h5bZz3yFW2NkCCrEeMCQCxe68OS5s07f29L2dePDEJxF6W0+7ceKLbxPyZE6Sl+vxMTXxSAHTz
ooWJn2qk114L9TIaGvrkNiEjpU0eC7JRHm6/Zo8uOtIw1WFjhmWdoXi28z/XdHF87FYXdF7kDVWT
kEOdBlavv2CkYtVqNQqWDZ9YUV1vGo8rTd5LXVHXSMZriXVfJYRpTdcbeyWRLTTRrBW6KMiGs8WJ
JP4bRWDDlnePnAVlXBB1a12vRTHbOwCnKh4DLK4z+ZVy3O10c3cAFhZ8lsCiC7fqNr6GMBRJYWGm
/BfbYSe0eV22PdblBWZICeZdrYXbNNM9OYlQUQfCaQHGkMl5hxWm/YYRhVjAa0xD9x8f/hqwBCN5
HY56Q1zzccyc+3s4Y6PQOQ8QMSDjY74Q45bXCmKgZtdHtT9iD8Esioaxz+PTuFatykGfb74h5jmy
O/ITLbIjz7zC6KaXMRgBmCCMLbBzzF6MiIJrlOEcNduhswtNBTSRW9Vo6QLuq1Z/AbCBZMVSUvH2
nbgWO/3+xZPcimIghhRikTm18dM5OJn7yDe5BRfuFktBuRbEXL2IllobYFr9/IIkW2YdkQ+Jd8/A
ycPMn7GrzM9qdQxBBigg2zhxMx83e1vcgX7wDLjh1Tl31HW72m7bFUiNTrWJv7a5c+IJTwbM3i41
ssypNyCOkC6bpowBPnK9LWodjUmhBONZGE7ZjtKzETpxFyyo+EyggU25EDOZ5YvdF+SKGmUHdRO3
zSOVMcXxlZCVbbtToernlNjmunbWp/Wf2EpW91V9zhQiHwhTLOso9+iMpou0SItUysaz7/lmbRw9
Cf1o0Y6TUoxD6gvCZgKHiSDYEIHRjJK4pjDRu+FFqELmqAtke25XACQPKsAheHjSzE/U6F51nCJI
KQ/InpSrpV6oSbVYG3wpnDlM0avKskmQ4PWTtfpSqHB2NGR5xZ8KZqukcEDqReCJObt/KZM52dYI
jNZPsWBh32OEt1hrmhlywD8uJTKgGvpKtcf7BzpnQTCApILOD10aCEUYR0fosqSVEqE9a68w+YA0
zh0qW7JxaM9eusGbfl/ezK5eiWOcnaYEO5ff8+1Z3kYWZuKAuSmkJlc9+MHKqxdQNWa09UrY9PsX
F0VORqVOKqxNNjXOGTKLlm/0WPsLdbrZPYRnMHXyomSLweRrOUZbq2AJqLtzzyfJg6rEB73LKQm8
QbEbWnKbLkoFIgPBOm0CY6XIwxIVmTBpBqOtuCjA8Qe+2tRRyzzj6FAFzbRktOewt/hopRQTkiW3
TV/Fp/yTfkodST/vn6Q64zlciWRWnYaqULQeRMr8qijfm09O+JRDswh3fEYEaoUxCYVN0L/zOObe
UooDzR4L4Nhmq944JN5LOhxrtFMqwLz9GxvgOs22OmhBh0PuPcn4v43EVuGV4PCUx+ED0AVq7wSj
leZmBRILfZVkqwZM8adxK6EqWX9HQM3dZrxJ69cg+VKVr6x7UhtT6jZKVZmpt1cLu9c24ZZGLTBO
ahPAruqwxE8z8whgW2CsMNSE2T6FsRtt36BGUqJkIhe78VQJJuc08jEeppGqPNg2PYCcbUkHNvtD
hhHs136pF23mcb76AMaIIPEwJFIWIu3RWfJA0p8h+EGJOm1Xjbqg+TPzBcBVABnoNBwCp+tXRy5u
mMQXtVjjMTqL1FFIAZrmAuRtTnRsndLJVslmpwdm4Iy79Ow5Y4K0omR6TooQ9qR9/DJjAweDW3g3
5nzAq69ijExS9BwYZPBVgLd8UzxyQNvs1D7L2W8cgPqqcNcEK7M4L9jSGXMDTB1eVwFXroDvgnFW
UrVQASec9OdsVKGivJmB4DxDSplibC96u3/9Zi68JGiYhkVRbgILYFwwFGD1JO9of9ZqLnxpEZ0S
We29BW2eKR/okqADow+Al0ARYWdVFCMPRE9Hm74GwhrwGDiJZxl9YAGqqWhJqZ1HlFdRpffg4aZW
KKEpojOTTjPl4aSW26oCdl3JrYvAFiTn/g7c4n8C200DDy66/vCAocnl2uxGui8M8aj15whTUL1T
pntZKcgjDf6KwMJAsRKIwoilK8vjTEpXPk/uf8BMaHr9AexVT6MQBhmt4+kLEL6cj85+s/zPmDz+
rFFZWQPXlfqm+N7yJB12+C9LObiZmw4UgKlheqLixcz39QaItEWwVSKcKtG7jmyR11mg13SOI+GP
6rHbhw/VJtquF1Y984RfSWU0r+5G4DmJaFza1U6CjgkSu5RIYDJ6fkpXf2uy75z9l2airbXbbPvD
2Vz4gLno+OoDmHuGvYB7Kk/RMd4BwQGkT2v1f0QfLVon6/5i53YYhW8ZoAEYpwco5vUODznPqf7A
wwPF/JmCQkX/ko3PY7oejI2mL122mRdVwqwdGonBhAGdZiy3Clchq3phPAepKb01f2K0USD59kBU
6+v11W1tjMcCOvHvqYyx0qVtXZI+/f6FLdcCjuqdBuk1PQCDE3ZTwuAPMbyRDJJJ4coA2CVea4Ep
PgfUXSK2nunHATITeqhBWaMBIpZtcUjiWI2LekBrlebQQyAQ3f9BI8AuQCSbeHtfOY7t2gctIW//
rw/5SjC78LLTgNfUI56K1qKw9VUi6ntNbkkumkG+EL3NuAeYpAHXCJpSMZluMG+TQYuG00uEFbW0
bz9l46fsnw1tYUXKzFMki1NaQNcUQIawcRpFhCjUBl4HibwMoHVU3qJv9affCw7Q7k3FoeRjdFqL
N8e9vur+CGDqWqG1YTSLP3il6b619+8Yc9jaq/3e/jNsBFsGbdPmdTT379vtzxIP68w1k2UNYPwi
wB1gyhhDqmUt30W5OJyT4hFwlQa1jBiTNjUIZ+A03z/tmbIQqEQuhDG3rMRQK6+FELY7HNU/iQW4
9TPRnur112plYyoaAJIcMNfF127RYM+YzivRjKa1htSgBVMYzuKKwi0Kyaez+345VJgiS16M1fYP
t1EWLNictbySyShcVxWZVyuQmRL6opG3aHMQ3OIlWjAfc8G6jA5sTQX0CFIErGIncl1xY4ttzZEA
y6zcVBFzAFKa3yCAreB/eU5t62+pRY/cRnv4Vp4Be/G8ROczUwrD6V58BvMmtl7kDUGHzwBgvAAc
X7fG5orb8c2Wj9y5/cSsZY/hPWC+bk4C5gmVBfWatIcJxNCCjj9VjFgAboA5YtmrcuwCbt6Q/60i
t9Kf7qvvbzPtrQAEFyKms287UMdoRDG1r/oz2jk+wEBpjXv5Rd+id19FO0EC1np/VdrxhpaWtjqf
UBoxrJ+JJADgatxDiwHGGuxB4KokS7d4fun/fhnzLiMEpnza1/051PhqF/uK7ip6crq//mn/7iz/
t7f74pWqO6OWhKKEEE98F0W/eaEZvEtMLWWH+5Jml4NxN7S6A4b9JrfqDxhcaCg2OoiCE9Uxay8t
PfhLIia7eLEYSamUNvKa/vzSDGYKAggc6bFwfnuC9ukG44eqZL5vT6hR31/b7G1VLhbHnpXYc6Pw
K/lN3B6ciVA0Xz2FKzjuFrXsdxH6sf4xNgmqKkuZtdkj/Fc2my5XM0lvadP251ZV1h3/whufvDra
91c4985eLFBjPDe+5nrgE0EZ/fxv7Vla/yqEThSk1v9BDEZOJmgRTBCy8Md9BQCfVur7c1H4pl5/
+pLTFqcKofd9OXPBDvyFfwUxqpKOMXBUxKE/60JlpxmmtRWvJNCgnGQY3A7QOByHSKZF4o8UaWYB
5L22RXnKU2SHav3GF+UXo08XNHiSenMbL76KUSNJQTO8weMoRxQxn8VKj50gKdEoWaP/JAho/Di0
8mfJ6dJCK+Gcg6MoqHpghhBzm8p0sy5uTgpqEE/hMBVdFfVjJ4Y2pY/D+KJk4o43ljLuM23xqO5g
1EBEBIzxUDYR3Wccon6KvKxXoVkmtNSSZAY6xkkFEr3xW64x2rdNXmsguQCuo/9RU3OUgHy4kM+c
fcuRbsEswC+jIntzFKU1QFyDLmD6k/pvniBbiWTn7SGS/miyE/Ug0QGrzmi8LSjflNZnj3kCMZuK
arqM+t31bgeB2ILk2efR7MGbOdLEB84tSPrgvQYLOZS5XCpgLJE3U0FxgB4Exl3Jhr71MzEdz5bw
KgDU5HPVoNidkeq1WbCBM84YXlAQ8aBIqMBPZiRJsTqWXoZaRrSpG7O3KnTAgcM5eVqKbAAcfbt/
6J7GxKsCFAYZifbr/WviSq7jAk6/AcaSg9GPnmpXNZLBDuCNBZ0ktBYDk46e3DuJqHGftJe9tyHv
W27F61mvEn8KDEkc4EqYuRQogJFtVS7/20tBHT83GYgNMSOhyz7hfTS/m6ABj7MnTfUrNB2VFHmI
MMmLZK/XWqjaaiEbuZ2nyN5+g73e4x2wyXE6Eqx6Hpq6rPCDVcotnx37IFUmyjFMLNvTSGnmZA06
WYkIYmHONkAKIRE/HobQ6js/Ujfd2BmPUtom0jHX8j7ZyUMu+ocyCEvOUgPOkwi4uwt+Neaoo+wA
rCBGxzSrlfJNy7U2f2ijsDQ2fY1uyVVZJVKBp10N0SM6donsGH0iCbu8GIZyK6aqN9UQRE89iAJP
MZzSeZLgZEnlP8MGBv0pHcKkOgSKEmhmCcxvsNkpFICzeRlGiPIMGaDnhiqH9UOcdkXkjOgYa1Zp
builJY/FgNGMIQX7XehxMZB4xIRvbMUTpWAtlHofAtaJ8vE5l5M2+1KUFJ3sJBiRJftMxUIEl1ns
5Vzgoj4gF49q2hnyWusBzP+o0SbATNlQShwRa5HmdlJpyYCtL/twNPUuzdOPDIhVqh0iYVB91bro
l19y1aQ+0KvGisvWTS4b3dbnOCV6AaJNENkBpmCT5zyOxJiSssIkHRgN0kh121ZTwjPoF3yMsaEG
hCF6I+4L1HvK1kBS3vcbDbzelZoJT37eNaOV4N9pTajS4NfCyLJzbIDD1+4Kv/V3VYnEyE/iC2HS
bas2UQKXaxpVecePKdAekWpd+1FLdV2Dvi4znpMxGQbSg8xQtGmTJrnlUQAy2yJ2Gl9kRFrv1iUH
zuhmiER15edJGO0b0QjAEybKXqzskaDhwp1Xenx24BIkxFYwIDp+KCbMd9IoNxxJ2zbv7SHMMxDC
515FU7MqcyU2dYp5YMBfVdlQPvtgN5QiMKcYXXYqikIb95lGQTiSiH3CmTKH8ai1lMUi6JY1bJJA
CiQrOgvfUvubGvyqGdC6s0ywG66U0h3N+QybF3S1ArZUeDUCRt/qWO8JhiUNjrRVl9JNmnYCfQAC
QaKhvXegw7D2Qq7iT4reo2VmNNRS//A7TYs+x7wslJU/cGqFwocatnbrJcZgimLYBo6g+rGEo5J6
2R1VoCThbjR0KwSDCtCKAgT1q6QqkwyILVQwvrgsBSEC7ze+Yo3ge/trIMUTOGCx9INjUBYB5wpl
JsR2kvq0tjk97HNHCEW+KEnLc8lo+RhG0X+6LONswLWMrz2gfXywHnX934VHZuZJB1wyKr7ASsMs
CIv9JI9tjFc4H89hDY7tyNi10ZnnN1p4Ro2SGMqhzz5a/ZnGn+jHITQIf/q+sAzvb5gC59X4Wfic
mTfvH+QrCQhuKHgzz0OZjhkaTaZSt+9wNQFpnbBCOlkngmLpdHVf2vTDmAcWVXUk/1AzwurZIenM
EDwOuKv8OVP11JE4/UXRQyfjm8iK+CF17kubCTvw5IHGCl4LED0UxjeWyskBbzHEOEQKtbI69G30
zbzfFzJXkgScFsoHaIgBVMtvs+GFiybVjR7xAcYXEw4D5gjHm8IVGmxfjeS88qyMGMSoCQKv2k58
QGoYpZXruqUuzqcyDz3SSUDgu+BTZ1znuMk7Q6LgU5cEko6mqiBGDkWL/2q+w6XOGOYgb2QxDjGv
lmUpZrp4gC8e7Z+6Ap3V9/eVcblZCawPWFX+KKshVlPAaUGYhubmb90AWiMplnrvFjaOjaGU0E8U
LdDEg3oIUzh9I8hTBiL55rBGtv3+sljH7591TUVTZACRsWQRUCQwRVa5EkmHNPKcNthLpQXoXMcb
c9jebyN0db62JKDgLcidcosXV+9G7uS7XaipWnWZkeqQi2LCuFdRowcJRYjRFB1/Cofq2L0uNfqy
c8v/yER7GopqAEG7qRErfJcUQhxIh26w03WnErDbGmb1hScL2AHCwXhfEjl7lDLIJxAqAQ+OhfKr
0EklN1EsHZBb1RPCy1amkPB7eI7OfbR0lJP9uNlSRIVAe4XTK95g9YaVnjQgIT00PwAOXLdrzpXc
/iV+jh20o90/v9mF/bcs4KhdH1/XNqPSGRm2UiFoERCeVTikz/53bumf9yUx79M/h3YhibGanA+m
GK2DJF03ldYB+ONPQeE2LCkkEyzcyBGvVxTLpSrGkxyO8IfwQ48mchKgdrZm/DCsy3P1qW06jajn
+8tb2kgmB1+VvKePUiod2tSMwsym0t8U1KQADAj2XAQ/5/X/J4+J4AM0sxRegmUCsR2ZDL5wtJLE
D9FTueUe/n+imCvOh0ZC+wj6yJ3iJ+A62R6Q4J8HnizhHC/t4fQ6XNgSj2t5wa/z3zXpL8IrYI7D
EHMmgm8K0oLi374D4CYAFPYv6wO8JUbxg26ME4AtG4e+1jFXwpMkKWyxOCZorOXAVu/TJcW8tZSA
6UUSAGgEU2T+m524WF1Mo0JHC693UAJQD5e1TT19kwnARxwaK8O9QwNPXLaEi2JQGD804LIZOHkJ
Pur2elx/BXM9Ci5q/HxMvYMm/h3iVZ5hTnXBG1sSwVwFTgT4Djck3qGRRSdKNoizOnlpVmtWCPJX
AP6GLwYkgmtdEQxjgH/ZeofKr0hbPNR03xgLHQK3+ohmNPwBpEsZCQjWOMrKwIFyZwxcPd4qb8Kx
kGw++q6MY4KJmapcSAYybiUM17U0xkAOOUju0CYUuL7kG2aTZgLhKrk0719mtrsHYnTUx1UQFABQ
H6mwG8UP0qjQwsitx2yT5qdQRnnYzBOCsMqKiheE4QQ8GrYxknLcdBIa8bSCAGn9GLWFHamt7Q1L
CHLTYV2/eNffxCydigVXx0iAuJFsbGl2kjpj4yePbbak/WyV/Hf1YBwFuAFQs9H5w6hN0kzgcRgk
dvWwtqj2WmSgioaT6QeW8ciTwBVD0v81lAUTymLmTHJBRIvWBED0obP+JmYYQ9C75E3iNkDqRLHC
Rsk0syLHX/m2YHF2ZekWGrpIuUpRuUWz7EoFo1PtnIVvfSENynad3XwLYwJGI6qBF9ImbiKSNnjA
PFhYY6BYaknW7FrhU4gzM/uWlFWka6YORoKhJlyyRhOgyL3VYJr/CFNLb3YcZ3eUKNFrkp3SwBKi
iPjHkloRPQ4KST6kchMjfcC/GovMsbd3BRwD8ABBhwli9JsxhWiMB5GWauLSJP8GGjAco/50/6Lc
GphrEYxOBgXAVupES1wf/Zh5u+lVC1mz+zLm1PFqHcxRyFrrA5oTQjA8AqansSZ8ZPfZWjqMtqGY
TU3Ewh6WnL6lpTEGWmpDZRAHSAWJY8zvqtAWxYUwi821T0oGGqcJpxjNAkjaMmaG73xf8aoqd7mS
OpX2IJQnOW7MDo2p2WAlysYAgnJXxaugWRB962heS2YOzuv6RhrzOndT/fQh5aWtJ+akvt0SI9tM
zHUtiTm9yhDVrPCb3C1iRxMsX7dphO4H0umr+jCQLlhwIWZXBu5XXceIzmRKrt+8QkrTyKhzrEx+
52qkmDTkP4t35AhJKC45SDM2GWAa/wpjLCXfy2kopAUW17RmFB2l5o+Wr0rgti3cgWmXGOMPQej4
BXETShesSdYiOpZxg/MKOmpWwkYNtnDaNYwHcNFB8E69+oCGrWC6hAuWcP4AdSRZRLDLonuGSW0Y
Y9YIOUdz1xs3ZcBZoNPhSZljUvWs8Q+lt++jhYeArYVN9wKdDcCURnUVRDNsXgyYoEWnB2rhhn9G
J3v45MzuQQZ9oa3D7os7s1knZ22ZQeTW3b0WO6nWhfPJV6GO5LBWuEPzR/6btmjN8hL4F3bFYSB4
rXa29yVGK1k/dMchNs6tbvb9uwaObNW37x84Wzy/2QJm1+veR0JflQqXW/Om5EROfBaBqd3vwJaR
mHUETpXRBFCNXQJOoiMDijJgErXzV3mRV/jWw7velun3L7ZlHAq0JxY4jWgzAjEWXSDIcZnZGgOh
b8aB7qP1DyYjuQfdFjb3d2H2QFB8nRC8Mc/OM5sQiVTntSwr3LzIzUFBdDr4Ztw7kYjkEIgsAS3w
fxCoTqx6ABTANBAjsBtqP0DauHAr5Q3A+ibfHSLPt1DfqHK0Gi11986YD2BeI9YBCzrS0uwMP9VG
zhsasXDTIXBjL1txHiU5YuPGWPJop6eEMSCKDIM40SwgR3MzYCrxqRCWIZ1gYTwrXiE5Q87+UVxo
aJnz4S7lsJ6zr0qBMEaQ0zrJc/08AuVfINGRs6nVgm6cs+HMHVAdsDynN/8MxD8Ftr5O0cgPhsqT
sVli15hxgvA9BphRFUnX0L9wrby8mkUwXil1yyIy8zwyu2pha+ckIPAB8RBMpHTDDCcWTdQrUkbd
KkyFXa/pgR1pKLve10x2APTXIKCXc+Jkm5icWG4ZIy9aoaQ1dYuNaE7N0PGat2Vb2fVk75vqerST
p8I8d1NHVmIu5fbmF/mvdOahyw0OVX+xgXS9KtEbUggPYhAOC1bvt/7CaunlIpnTkpUuLZsSixS3
2TP3Fq4R3vEksgA8L+91JwSD7vtC/Dq7MlHE/mrQEHT6XytImbUgMEWR1Y1HIEalO1QtF4wKW6X4
5+guRDAuieIrVK/jnrrGWtxGXwBy895Vq7SrvWB7OxXMrEuDU7MvKDAd/3tVzHmNlSCHeYVVBRvl
S3rDhr5EVvmZ7cINatPGNnrSncCeGBnvq+mct4D0L1o4kP9Vp+zz9XaGfhRWgYH7r2Q5kSoTySLP
4sHAtcr8g4AoQY/owgX8H2QCZ1rBxKousC6fkoGzJ0b62a1Bhy7azkMCSNXtEszV/J6q8NKxPsNA
Be16aUmPmXxp6ChA4tVVvE4czoYnFHhmtZdAb9LspO8Jsf8nWiKkn4uAFJjt/0j+3YCLF7gEZFsq
jJCsHHurBJCS8oSuh+No/jGsZqctnOGkjleXUAaqIViMwcsDDwz5v+t1KkXeFBUAdVzMBuVmqQXN
WgWZt10iErPuqwuL1gYG22tZzIMbeIIRZX5M3bR/TqPvv8NHAG5ui6t3g+ETXT5WKJUUjx6gWGqi
1MfoA/8cPst+2579TTU4iS8uqdPS+plz7srGF6iOb1KlN4AQC9omEE5c8E7HwOQDEm/aeBUBGRAz
pcNq7ExNWLD1t3Hh1a4geXd9ApIh9Zoo4Qvq7sdbe95PCkY2ehylzqpGB8zd+fgi0CVI++lcr859
yrqgLIoJU7gi6JJnpBZ8HbZq07joDbEL9bEVtqKWmQkYjGv/+/7B3+wx2NE0PMsijAT4GFjQx1CT
GkpVtXRpmrwVse9kBfgvmublvpjJzDFLQlkd4B7g8kUwyNb7s17plATk7241+HYunUIMrXY5SmJL
Ixdz67kUxNjbuMLWpg0EoVfoOcoLU0+NwyjnC9s2sx4MdEzJsQnbApTM10ekyVWBFqAQ6yncAuSl
enDWCic3lkrMM6oARYCfAScX6WPWiguhDLzlbijd4UVOiGyWD1S2G8O5fzozm3Ylhbn8hdq1ei6P
pavxmVlFD6E9Imd8X8btXVKg04AzRTqRByE8y4EEXJ8C3QlR5Qoqh7HflkrA+hTK1kJcY+WRoppx
5cVm0cbUNESfkr7iYrut46Uq8NyeqrhgmJeZflEZs8KnbdkVikRdXmtJosgrPvyK5cz0tBCz8EtJ
3FvLinXjyQCuEYad0IDIqEqURZ2Y6H7pjsX76H/lVESN25JEFNpQg5a6fM0VD0kenPvCMT662l/V
gI4T3IBfK2Jrohahag16PQG5dDR6wBLcPxcWPQ+5jOn7kJ4EcjCKTKwqx2XcZnynU7cpjXWdZab6
FUgTjcaHsI0qM34uNBJIa47fJnHo6NKm6A9VoK10zx7kQwkm2OTl/ifJt8YCExVIlQL4AuBUunh9
uZpmjOte1+DjDvSVGqFZx/KCszmj8ZqIpizUSiQDzGiMDmCaKuizjtZuIYyWGG57DILF6oKRmFE0
zErrAM8AmdJ0h6/XETaVRse4qt083grjDzUMK4oMUwxGoknJQnZ2xiJdCWPucJL7gpqpZe0qpW6K
zTEovtrib6h+3D+b6ccwhhxngmdJklHfwQt1vSZUWPq2DPLGVetPDt1suoHRGx/EcuJB5M8KSjH3
5d2GWwgGgEGCNKKEigQU4lqg1PmFJKtd4wb6Sqoj1B/81FKqt7oWiWS41Qb9YqFmD1/5M7+LN/kz
QAqMeAtNddVdJa/vf86t3shIvsHxBMuJgN7YSXUvHMAkTQYukcPGTbOHWv2rp/tIyxdu5JwMpBfB
w4XZQdTyGPUP5DzhgLvSuCV6OkMQ9eXIM7X/27wzljDlO3CI0zQ/O4BZZLxaRU3RuKNTIz4AeCCw
GoFHuhQu3+rLtZxpsRcbhnFzBf3QkKMPyJ7xth6tonTVjmCIWbjSt1ZjkoQ7jdgcbSi/inQhKZA6
uUCxqHEbSQ3MWuiPIvBgF85mZjlIZQs83GUglAGh+3o5FfX9EYMDrZtZTmwi1UzkhTTvpM/XFwxk
GxcSmNNvVGpEaGJuXbS4AJIPlHMb3Xlcypez4+yw+uBontAEeHEiCmQNYKgZedlIUesmcnrontUO
Hny9MUqMKobnNHgcm+KN79PNUHnbBOSfwH3sZadSZROM9/5zgPZgzP8nhzwzJXrKw3yvjomDmSbO
e7p/5f6LtO/ajRxZovwiArSZ5GvSlJMoqeT1QkhqNb1N+q/fQ2FxbxWLW8TtRc9Mz0wDCqaLjIw4
cc7CuuJLKQJUGZo/F+2t+tBIeJyUrevpXNjVSRvaLR9+rhuZt9z83/n4r5XZwhZV1VfFwFs3HW8b
H7LLZhLgflY/g3s17U3tzu/QnWrk972YvRR/SeBEo+3LyYp/WRjsr4ISJDyAEpB+yZZPNnGbE6/Q
Mz64gEYzo21A4X99oHOSh2mgsACfiogSdGJzvFabKZ1YpO2AhAT63JW3+Bg9NS/9TX0P2pQNsRLQ
iIb3emAFo813MvtD7OtfMJ342QbXRATNgP0iDESb0/kREoK4iwUuDy6HvgRJA1PKDwmvretWLq9D
DBNtmSo6hnD1/kZlJxNJkjzNx94bXCnrtwSkERp4KrLsVV5LyF1CFDChMsYywTog/qxOS3piqasz
Ita8Gt3BHK1+pxyKRx/sw73ZWZk9HNBhfO+bf6PN+Hh9hEvzeGp3+vMTu2EaNpkolKP7Zt2vvbyn
3T5fo9OfPc3uyc9W5aiW0UkyugZTN1/toQa3nWY+xM4a6nQhOj6fvVmMNFRUAB0DLA3mV7qJrPxW
36m7bDtu+Bu3Pvl22AgOcZGVhvZkZXl2vnLiFg4EwnI02KLagLYvOJjzsY76SLOyy2W3H7rYBL6f
ecJrJIZM/dFEGzIoKF6a1ANN9jGXXyru5FXgxFl3F3rgkkeSsiDjts1vxsGW13TVLq8bYLAmnUBU
J/DM/H1TnaxDFYB4SfYlwP8BzzfzEU1go0yCbdIXIGRRU+IIRGxQhlfI5vruWraMGBnsBaBjm+cg
qJ4jQ4vkpVsBY9IBe5HpKRP7jb/L+VsIBerr5i79HgAuCgTqgPVB7D/3SjoVI2GMItUNK3KrCYUD
opuViGchkgTLhoh0GgJyXdOU2VaTBpqipmiobh3YxX3koWq7G3Wmb9KfxE1vClcWWCyz7qZKLUV1
aogHSveSE1qS2a5mEi/90/nHzHZd5EH/M/Z01R0eRJASkIME6itEYaEZ9jvebHXIJT+NL5BrG+qt
7BjN7vqEXyZRIeIEWBWqUOLUGzBPt+d62Q3glFDdUhUA+DQV6QE9NzR7LiKZkWafBLdys4/1vSYx
OuqmnjiR9gVuqe7r+pdcVqp+vwRXL3RckK6eZ40FraQlGdFASb/1BKhvptbH2L8TzPBeC+9ScJEI
m7S8LQ/yPtirbvRA7qp9chx/JM+Wmfwq0S2gV8ZW0U3QAI0rF8llPAbGJU1HEdzApQzqz3P3EFdc
zosIXzfU3w3oL2vjIVX+/lWhH10KeJa/Xp+NyxoFZuPU3uy9I4A5riMp7PXthu67G9eATMDzp/v4
Z2VgynTRnjt5WAKfEOYcEPwLlJefJpMYU6y5yh3EfnV0aNz3o+Mf0eqmOeh6TTadzrr+CHxflTP/
UL4YkiPftu/jB21vBWdUbbl2RvqgkW0m9GYBWenSETahuiaocXnVnX/pLGSo46puKUk1gGRaRkpo
wo97TV0DO1xeerCCbAig3XATaH09X2k5kHqf8k5zvcGMq5EZKl4RxxDdZH1QMTVgqooWljh21iKi
yxaBac0R44LfS5pajmeWDTR2D6nQam5YfmsHYRIPtTJutSDaHLZ1eDcAFN6IxzFcGfLivJ7YnYUu
2uBJjcZrDZ7vpQqfMqx48U9rp089OVSfgs5ZwqCqO2GI81Fzm7B2RxpvW73eKFq/8vqbnPfFZj4x
M4vfUSwMiNH3mqsl2kbrEmLSofiukJRNjDa1w6QpVq6shRtyuqiQM8fayUhsn28XKS09qNmKmpsU
73EFxn+Hx9oRreqsE8Jt0Av2dc+wNEKoM6Flc+JkhXzxub2cxFQZfaK5XZ8x1X/V5G4TeY8Z2ib7
Kl0Z3NJ9PAFukYJD8AyR2HNjaYjeVNC1ai54JgkTRrAW5VlGV1zQQvQHUOsv2TfKhXjdza7koBE0
tDPLqktALpbpYHGOj2nyomroyVFtgo3S2wYE4uwOvP8U3FRfceaUxtTDjZY5Q3mPALaqwTnZpPZq
QmExYCC6BL45PJLRTTObBK0Jx0aOiepmUbKvS51BtNkSsL5o0AiIzNB1bGrgm/M8LzfHT4gXoO90
Io1XlCff2BbaqwFV70dIeLfNTRKupcYui/RwG2h8najKp/6+ORKhGsZa6XRc4eA/ZJpiytD4rfjW
s8CU+elZgEY32jG8h5KtNYjPfK2La3FDnpifTU+vImGH7Y7gtEdTZh2AkzqMytLiPhrIMJvARhiD
snIKljYmkOcQnaMAzwAXfb4xwUFJOzrg0vJkzjdIcEXgvYSO4MpZm7597k6gjYV7H69IwOpn7oQW
ChqCOwWx4hMifNtW2dEwb44+cz4M5nxvQnYrmtB1dqgrWKZt3+xf7R/2efP5/NgcwDX9JwBL/SMY
td6324ft9u3p78MjeAOtg+W7b4e9Zx4e1iBTS8tx+smzS7LQu7bmA3ZrPdZmHz3T4dDR0mmlOwlw
jevzsxilnBqb3Vhe6o9cH1TVVQCxL6o9AI8yfVYzR/oSSkdV7fRZ2es3UXHwQMR+3fjSrXVqe3Zr
TXrXPMqwNkryriJ52VUWutiv2/jV9ry2AWbe3ffEoqh7qroHcC32zsTYAwI10DDJIDqlk56THds9
0y0o7Pjo69/zGzyPITlurT2RlwJQnYLDDGB8ZITnpzxWG0VJYtwz/vCR99t2uqd9Vo93IT+ImlNl
6cr8Lh0x1ETAawXvj4BotvfLWi+FiTPBLT2RaWihClZqCL9vi/nkIkkL3yXhhYE3yPkhBqIgA4wr
Ia4DfUNz9zSyH2Kp7Jva1PzxrJ/70CwtwuwIKI7HLd0lby8pg2LG8c9aI9zSOT/9kpkP04delcd2
Gqt2GFxP6fAC+wAQYmU7/S7StRHPLjrwMwRDRjHilA178He+GdAN+OLMYNXN25fztNOtn1+NG8sw
77+7N4g0sYIhwQxWPOdzovGKnYdDDgnNl8Zco41bOlAgvJQgPgIyaSRaz5djLAM9C4sG3BFg7GiG
fats87Rd2VWLM31iZDYDglZXkBHixO3hK3QgLEGF0oBRNP+8fnIXd++JndkFwSmyxXWNwTR+D/Et
ytEoUsbDSny0PGXodZ8uInQMTF9xkpgRKz0zxrYnLniE8FC4aYetBH6P60NZijANLAlw1xR5EVU+
NwJikNYPsoy4gw7I5At6Eopn2qNTFMmJ/Ou6rcXlObE1c+iyCO6oKkqJ6xuH8VuMrKKsTImvBc1L
zgyErb8lZ9zevxoQJ/MmtU1XkaAkbgEy70jZcS6aQ1Baff+AYKpHMdEwjtdHtnAvYp3wvMU1bgB/
MNvdOliZ/SJRiGtow3DQpaC061DajAW55cgSgYknXLG4sAUhFgt9bBWUCBOe+HzdjEGFIIcAp6JU
4DWKkOFp+dP1QS0s15mJWZaAhrkMwgj4EylWmQJYr4q0yeik6ZpmzMJGp+g3wCNAnP42Zhs9GUO/
jiUYKss/QIYE6JYf+pVewjUb05+fbIqxFqlPK9io4w+MpaFbqV+BQy/OF5KZqoZEh4bg7dyEQYY2
qQds7z4hGfg9hidC8MRXBXB8xWjjuL46S1sOzV4A7mngw8DT4dya7GcpZMM74gpyHthtkIOzetRj
5vEArVNpGGyaPFg5wL/657MrBmliSkEbh15JLNe50abwgkZKRQwRBNG3FFzNL9HmpbI6SD+WENIo
zTufQXhyc7y/f7/XrSMboBl3I0EzzuyYDAbAjq3FLosTcfJNs4lIBYAKwfWA3WPUT3XY62asN5Bm
QCEGgsqs1QqVXZ/6pb10Ogvy+SxEFVhQ0A1HoBb1qFTHSN4l4UqFdtEE3AmogHAusMbnJrqsT8Eo
JBFXHe86/3FEG1Wnr5zvJRcCgNl/bMycluGDSD2sVfjJsfvupfpbyLl9fabINBUXG+bExuxM1IpY
Ncjko6ViP+xfuI03tVlj7+A1jV8xq96gD9Xs3xRWOQiCn35yU5g2FqhcGZoXcvP4szvi+OwIGoJC
E9o0kJv0AtbjXydSUlBVIYZ5bU1II4lsq1kP/7K9iIKECOgnAEaZn+qWq0M/5BSLrfmqI/sJ6KTS
/K0YyE5u5PSOoGfKWpm1hUlDzhTiTwD+gQRtNmmI02Opowl1Nfo8JDu8gHIodsl5/L8HGGj3p5O6
Ovr6QXJ+vsnSoRm6Sgopwhi0MIiZkltJi+p7x/Vu5cgsHdL/mkKx9NxUkmlVqWkC9jOvHiO1fVF7
+ZWGUs1Ah66ZAbRkneuTOFc1QhF6agEBkgYIr9+c57lJP9FhM0yp+1ZDMLjCg+oF6RwrMSO8s9Dt
ZSZ3nIFPy6kt3e7MN9mGNjaptigGXP+SpbOM4Ao668j6XjY2ZZpW9olaUdcQ9gJ5EMUfA7HPdRuL
8wtYCkELNyK5uVSEQGNtaP2cumUwRiZqYPfQk0dqRkNOWbkfo811c4tDgsoPat6TNtWcXxvApVEO
vZq6oINjGvrRcv2zHp+vG5GXLlRUTZEnRyMMAIQzz06HQBXCoaFuBVWfoDt0YM3CvT387et7MWGt
7hg6miPF+5IgQ6duwNiXeIds5CzbhsKxb2OGOgfrBZ8NXnfrByBPgqhXcy+uQY8vuxKmzYZDBNgp
AH/oGjvfbF1fV7yqB+p6QQqouOIE9aHDQ8/fybWlSSZBe4bJZeMf1oFiEdSp1wv1xpkLrzpFB2uH
Ql2pgwI1pfWDAIa2jYdk40pl87cyMffkp6amHXgSQFUd+gSECKYas3V6/NJQLB/A5490BVqUgCI7
ZrseMtAGIoE7hAE9i00fxO8jehcTdu9vfnyb3YSYBRYYZrB/eGhM4x+iPArYBxCdwB6J82sTCfRM
S8Ag4oYjeUIQ9EQqWppeL4sr5+03vLqYDgT7kGUBehQSgefTEUCYDVSOBnw0bqpkF7PWkpzB5uwO
ZaytZN2F7Kdl3wm7yXcFSN5AEoGqr2TD1zEM/PpJ+X1fXPua2ctKmiirCx9fk5CBqY1lgOvzj9Bt
tHrjZQeSulHATYUgZ2egPwfCSoDfQ36F74bcVjsZLLO9A5IlqCwBli0cDGUH3LJVkMPAt0p00CM8
p2OzrmMQBL9JwT7tQ9bEd7xxuABqYLx+TaIz0Q2haqam3OoIxB78nVYMJmnXBouZvTbWKaw52YhC
BEbwsafwCi2aDUHUi9bN69O55HdQKka9enrTIT97boHHcYEz7usu7e/rEZyd4ZOugAGxWbmiljI2
aNoCqfsEHgIAY3amULTwwyDDslU4Nzl7AyeTRREboSbHcCuBFsNA7x8xsZmOEKywf7519v2tMvKr
qFDbpvg9hT8D0+2H2EImglmRuVZAWcgQQAsGKhqTWg9RyOyl2ZZyTZUg0l3F/xSHz6znYDT7LLNP
QyttVU9XbstLMg640lN7s6gkKvtSqQvYo/qX6N96ilNCMI93Lg1waxclE0sz7ZiaWMYhjDrT6B0v
2wUICsnwUMsxeGh6M5FsZVCwASEKD9Q9sqbpIy+tRHofJHOE1mAqsKI8Ju2L3j7GHtPGeBsLa50V
i9fCNG9TEwcwIXMoZ990uV9qqe4mO71/98CpF6DYtFO3LcTTVbdfqbUupczpqb25V6IxMYIS9lpQ
pY55+qoZr2ITmOROy03feCh0eGqQI4yhTeIH0Bd62rgS6c0FE37jrtNvmPuiAEQFUzeC23t3YmB6
2SNoxlkInRnJMowNuj9k9QERjKlQZ0xBdNrbVPwUw+pYBdB18pi02rU7bZm5y0DdFtRIKBcBiDy7
JmsxEKswxpbqsP6uUiIDlH8XhUnIPvG3ZbTiPxbaUKY6O0qoiN4hgyjPtnAJiQwh9wvdhRqEwm3t
XgP2zPX799KsU85G8H/ku+s+a6mQeGpzXgNHlr3wiJ9j2oGABoWPE5j9VrBB3sPudfaawU+ADs2C
wKWLRmwrXamNX7Yt4tiejHmejxhIyQM+2dd6p+bk0BY9kJct1PIswjfBwM2a34EoN80OqmzxfK0x
dPKVl2v8nzn/RaKcXAtN70e11sF+aRR7RXjTFZOKO1FB/2QQrOzxxf2EyBcSYagPorpwfkFEaqAN
ulfhWA8SA3uUaXArQUQa0YNA7mWlNOO1YtGyKzmxObv2QFwNmlUAd11FsdVNR6FXjclFIRjIB0bq
1+JZ8v5e31NLUT5q73geglEIfRGzYepaVII5ttPdUBOtOnsTgcbJ46frRhbXDblacBWDvRIgh/O5
HKpGUvNKp24UpWYob70usahn1yo3hTVhzd+X88UmwR4BYzoydHj1nhsjQgu8OocjQPe3Fe2inQhZ
dBxI5jMVVSKfPRm4hwOwQKEKN1oC+0IVbEtu7vObznqfMFIeS3c3zx37k5gZQjmQo6CKIjvPf67P
yuIOw1sOiQdMzMV7ORCIzLMOjlwLMlf3sIOH+BA3Fl4hTjz0H3FVgsL97brRpZsesiRAGQMOCkTG
LBwRpbxBPRxGda6wLEY0cpNuGgPUazliEmnlebe4u06szdairKs4KjVsaAKXWMhfqvxnwGvt+pAW
35CIJ9DeCDVT7OPZHh6MNM5kIYDrF17ShrOEfLV813RPvv+W1NukZg2AfWKI2+g2ytxU2vYaBflH
DizIV2TcDhNRQAMaqqGwK6V4rf16U4WbQt8U3fb6ty6cBEQIYP0B2zg4UH6TryceLFaVMehAD+/6
fABz/rvqHdE5yOLuvorWCK8WehEAxwOcHOA8lJaM+UspNuiQG8nkwhDoIy4pt0GwGel2qFQWQeo1
o2ysYytGkq5l/Yj/KYMS+EnrVo7/ol+bsIHgLJOQZJvrBfvSWJeF0Oqu5NuBZuf5Jj02lakhsRAA
Gi0d+dr1vLTNTy3OogGaqn4UBZNbC/FW90fh3c9iO/dq9Hh9V3H31iEkub60ayZnJ6vx8iZKBpgc
4tgeVcT19VOf3OXoUvaTzlYFbaVTb83g9OcneynF8Ebe9pPBvbdPeXgTe39K/wixBisL2+314S15
q0kiEY4Vd+JFpVJrZIVXyOC4KYRKhOog6dtOYAQoRhDo6m+NsBJgLeb20IE9sahNTXu/cfDJ8Lqq
y4CeAE5NBkRG3/d4Nfnb4l5xwBzIPlS7ZGQ/1SQk9hSDPKllT9wcKZ6+dpasLO20W2ZXio4UlYFh
o78VhC3nMy357QDBceSHsZFt6n/JBd/WVGd5t8bNtOQfTi3N1jQRigRcG7CUeB+1WLHpLSTpjZXE
yI4JK0u6OCwVOq3o3sPlP59hvw18qBoH1EXxCRFU5KgyZFpIbkriWm74F+h0MYW/LRrAn6CkOd0U
J6sZF+3ol2VIJ/RJGO3QCDDSHcm/R6sV3uPejoPCip+hyFB/DdJNyAcTPBCAwzQ7pX8ayEaO1yqS
S14JeoqAviGXBKc8x2aVsVFlQorkcdpBa3d8rqSjqtsB+SiEdEfze8XPXxTl9foxWlzgE6Oz11uM
2gLpMxht4XOF/gfIRavOfxr0iaB+uXIzTnHVxaTjQkTBFTc+Msfnky4KCslCKGu4YpjKZpIAQSgk
5Rrnx+I2OrEyOx3NGCZiOxZIyEn7IUUlDtWgFl3wHbS8hzXAxNK7C7wwuNcm+U0gPWeXfaeADBBX
N9Jgb7VofY1Q8fZAuhPd6Ef/JVlBGC0ODVOHM4IXPjQBzidwlMooySKOtH70rtdw4uoX56+ysAZq
WVoogogMwJmpF/oiQKZhorTpQN1efwpHV69XQs2lXTchbH/jYSjOz8ZR0dar0R1BXXAxM61870EC
YWQvJaR/Ou3z+g6fXNR806HPZpoutOJctMSXShdFEdrc0BFqj3LFcvkxGVGDeeBIX6955qX0GqCj
/7FGZkUn1EMSGfhp6mZc3yn5rZiDWSp6r4SdlH0GINXyzEqDZwuSQ5QEVlFJ4PgZ931S2RBkZ2P8
2nPoxfOdHrzQPmWeced1D0EOARVTANt9jyR3eIihliLupjbgke/BO7ED17ne4uAe0SIMdhCWCegc
yW5AYt0MTEiP1A+ZPFjXZ3bhCj4b6yxnCepnLwT5BXW5HBy7eqMTwQQkHp1UB7T8dLtaWis5Le1L
SHOizxOpS/iR2ex2iB4heYW1TGlkRpl4qwvF7vqglo4YhBvQMIdTjUTKNOiTi8HwmmYATSV141xV
WZvIhkkVEAGIKTJKhe/TlUtPmRzExf40UHiF0gCIPudoKCoGcdrUHnVv3zRmAesCKObLlOF/+7j9
iqwvqHKzN/zTZyhJm1NeX8WvDUnM9vn60BdaPhGgo2cKjzEUnsHrfT72IOjQbS7jU9TeVhqWUisl
hzjYkmYnjru2j83OrTmYvvciwG5jgHeLg9gdLIn1Gn3HEgj87LEw+xZDDxVf0kvdFcotqcOtUNoE
j5PhmIPd1dgg35FFfz3FrPC++gGZyLBWqV7KLp19weweKaUeQl0DnitB8pFTh/Nm14bgi9McqrG2
e5h6P8afIolZmu/6NTTG0isSnfg6+iORPsSGnEUoepO0Qt7WOsiw0c9cyU6Tjo8qcDd18hgpd7J3
C4V4P/qu07+a8hR1u+F7BAu7hmpj9C6Gg9kXTFI4q2RIxSIwlOQ/9Xv62K/pNC8961D7QskbpSmR
AGx5vmsaVYCeVsl11zPe8I71U89q0WqoZ9WtNqSmrsbMiA5pbQb3ipGZhbcdRgv9M5a0NmcL7sEA
xwBFjRjhEwoH51/S+lIaFp2Eh/cIKpJsn6zpPSzd9rCAnwwyBAMMwLNdGfhKXhAOUdha3zRQpd0K
9YOk3U58MuVDQVRW8kO4xgAxrfTMQ5wZnW3Ergl56WWq7hrZk2Z8TYWuWnFWzv6CGzKmZBiIrKCm
BFTm+dxhl7SFngvIBIgRQMopmOfVVC2BTsifM7gnsw36yOkBOkbNt4+2oGmsbsWo0R8IFQiTCuMf
sqtwRoDvYkEpODBmbw8ul1kq1VjNWriVyo13L2iHBCn89Hh96AsBAvKAgDRSZANAZzSbXl6XkVrG
mN4YSSERcb8cHxq+RcnCRzQXrGUfllbz1NxsWIOUDx6HehXI729r+bMIbzXQcf//DWl2JA0hLppx
wJCiBtl/CH4VjlQpTC5tehP9Q7yNBnMsk6RMPEvibOfocp3EjZobbop24lh6UhoUCIW3Rl7bEEv9
hGeWZi5RBb1VHmcZ2HHk4jVBD9AAJdNK3XDPoR0/5Aaj5Sdv8JSz6jXQ8qKbg/IQhTtGJgcYufMD
IuUKN5qwNFx5o46bOL5PIB7gNaYi38WSgcreTmuOtbEvlCcBjL7Rs4JG6zW9z8m/zF3B5OCQt5ZF
kInOFlYdVCXkGjfcFj39NQg9Rg1l8so3ub6SzVkI0QE0ANhTQ9QMRt+ZpSyXwzoaBQMNSZml+TdD
2rA62knhg969XN+tSyfiv6Yu2AgzKCH0Rut7biruuQeCArSMAxhw3chCcAO/JiPriH5N9IbPQXW5
F0aDEGHzhMljqVlZYmrNm8TxIAhv/W6XAIkQ7rr0gwqA7JS2AV7EZgP8Wy1s6Qpk5HIVkeKQEGXh
N1wk80RHAqBd3RKcmKQQ33OpfAPIBWo0tHMSha89uhfyCujwRv8vkp2TzvBvYuskohVLCYjLTsJK
SpoJdqmimpKuGkJ0PSzMIXFEphb29dm+XFLYRKsNXpDQN5Z/MZonNrsYuf6+jjy3RmTo104Dadhu
BR60PLATI7PrntfyIIZ64Lk8+RtFR8PJMgbCTAI5429BEa1sXHsXX14V0FKAqg2YI1C00OdTiUb6
QfRQQnEDBRBc7z0PiVv56qYN/iTZDXAp//ssTqsG+ifACS8oWFq1CED6EBmuiD7NYdyXO7GM1oqo
05vp3KVgTCdGZk6VK2BBqJTAcFWtsSXlJodKAzXQ+iVvsuihN16J92cQipUzvxBJwSzuCwKFZCQz
50WSDPcxj0ecgS5zcznaexB1gyYGq3bNBBOiThe0m8oPrVUM8sLT4tz07MIy0rw2dKEy3AplzD5+
fuihV7ftLShCedEms/Q/Rg3igNahuS1oT9fX9P8xcKSRAQzAuOd+iKoQAUiCab6lrGFZ9xMB0XSr
yNtsxG02ItlpKr7/zEd1ZTctECMgSyUBEqqCGRA39SzrQrSirsIMlwfkY45PICgC1vmbmgSqN4LZ
oyIJkTvbZx8jw38ihb2pjtZwMCxgraCWCIi7c30qlk7T6ffMzm9Upgp0svE95FnrQP/pmzKxWyQ/
JfldXeXDmUY33+cqGKvBUQ9ABuLc8/vbDwE/I3qNw6RDZyHEgyjUNqX41nmGU1UBZIsdT4WzknSz
8lCPgi6vckv7Ec87jZsQhxabP2Ll0AS5I9Bd8g1doy2Y9t3lF4ISGX25EKUQp2vjxGnqkhL7JBgN
F0rY94EQQNq48o/X5/zyWsceUOB9wdUPaPBcoTKXkpp3Ay4DA9TSHEwfUX/kOaRo8bZdJTpeXGBU
FqcaDboh6SxkQsN/rkOBBgeNK2Ys7fAi9AGo1fWccTljEfq5FeFOjDeh0DNB7k2dbPJiRMtUbHOd
MlV/8iG6fH0GFi5fdJ0pBmiR0AwKGOv5LKtJFag09HAdAuamHTwk1iQoX/B65bit2Zk9Kxq54mMp
IoASGvWWh9kWbYJ7FU+3aKVvY83Q7EERVgHoZysYGnpbM1idboLAXMPaLO7Nk1mbhYOhlKeFwXHX
kjb+1IMYGB/os1xfmcUL/WRptFl6T8WTBST5GMnomR5QdurGx755/qaR5Tf3A3Wu21ugacBh0NGE
gN8QEs7xQxqNxEQaUs+NmfAoAvgYPPXWBM54AgV6jSwb3RAwhN3QvduCqOa69aWTCMa6qatJBTvK
L7jq5LQnaq9OOD3PpVrAMsR+6BpVsleRA6vcrrSJLYVjp7Zmnhb985LQphnCsW5D1Y8yfSi1FRNL
Z33iv6OI94AnmAPnQ+4lHiohngvJegoq4EhiTX/wlJ2k7Mnayk27be4p0awCS6i8QKx7thtJmaEZ
auSAlaXiDYITE50rlhAIPwSJ8EqXb+Tuu+pWXkQrRucUsTUkvQsyFJ7bDBlQy0iLGodKxMsP7Nj1
mKADmgJjLgdrQeeiXQgfIj8MOnP0A507LA9HIo+rygOASN3XBQ44GwfTkyy+19bel4sb5cTW7JJs
1KxIIxET62d/i/hJV/+Uwr8EnKjv/mc8MwecetwX1Ajj0QhgvXt5V9nQXuqHjyi+Bflk7msrHn8h
b4Bn34nFmStWlBq0oDIsEq+/a+tbFdgWUfdRTbn182OBnDIodol003epU8nB9vpBX0gkT+bBAAYe
8AluMtuteUqKcUhhXkcliknEHtKvQvpU/AejeJTSrVErTFRYEu/jQbGyf7jxT6z/Ot0TPzOOEwqk
qD2gkSRWAmSk9XRLOyuFBjBZufOWbgmw7eMvkFUgzppt1ahSs1jy8exDaQsKBsHm+kwungT0wKOD
EBLzwCydn4QBjkBrNLixENGcSWtu9aFGzbz1Nm1r9291bkLmacXoQuIHyzf9aLR4YErmAQPvSkMv
Ugm7J6zNHFyiwEcJ2360EohGqeVbrTtFYIb+R4jOMifKzbJ8baRVydDFuT35jNkmFlFjjkmHz4gb
BRpOrCGPY2H79uBom94C050H7Amo/krMirCyh5acO0VnG5IVqj5FcucTz/XQ7/MQzn2ItnX8Dm0r
YIxZkVSMS2aurTF1LJ6YXxUiOsXCyPmd24sCCnZ5EQsN6IbZk/S5VXelYaoeMfPspq5DUwRLbyXG
doFajAhizeYfrrOpyV1G+yVIl+fQ5qwYIlEY4ezRNGlKkWMUG7SmeKUlyzd6sXKzLHndU2OzOFmX
26bTpMnY+Dx1cFW3kAn7Fyd4akQ+n1M9GQc/FeDaEW54VWXF8keigIxbeg291JQ6f5uiwZg13egU
mZX1ydo5mhZtfmlj82A+RciygHvz/AO8RuFJkFLPjZC7TFQTABwLPRBALSHhlh7q1mmSL724zULI
GIUOFV7+d+9xYn9+f4NLFJ2SCfEghmknHI/NPjmW5iA6hdY+inj8h6u9GEtnFvAGHB1gtYDZni3s
IEaR0MoGzk1HNmnsavL3WL1W3kHMk42ndnBd1ILcnlR/lX5kg5rzlhirmevJynziEeMidAA1BTIA
swtXrsW6AOe1ALeJTpDhMWh2egnSMZAO+jWoJfuWUfAFlErk5rn0eH3WF3ozppoACHEgtgiiHzK7
E2S9Kzl8uuBGN5PaYu+ASxvpFiwA9DDceKPvQltIbblzMrPcrr1blt4UOkINJLDRjoB372wJgqbj
VSyrwrTtSRJbQeik6rG14zsDDXS2J9+vjHchnwaDIJdFN6AB4b2Zr+w9miZxIgsup6JZl4INiEsz
QJGeM93b0OKvaHSmsnq6Fhb5zOzsFSilklpg9QQ3Tx576V5uQGpMdSAjGVguHNBYIm7lVhWsMccv
TzCAa8APS+AhmSezpSAMlLFocOeDUVcKGfqk0tGudaDHWX1oVLCurrH4TRt2tqEhIQTRFcCTJumR
mSsLcdR6vYLJQQB3ObSxAuh6+NoB7BO766u5cPHpiNlAhgAyeQK29nOfVedNRyIBl26b6zsdWQo9
PKSpvtVJaErKKwWT6HWDi8dlosYBNwkaBpR51bOIel4Oqgw3LaAMgsIS6OfQoNSTXainaCN7gN66
CbEGW8rBg0dB4Qxcm4oMDqJqK5LfMv9R9p+VtQhgKYYGiedEqAtk+0Qgdz4Tga+FspJFgtsmUKoS
bC3D3zeRAseFN5+UMT40G59v5LSzy3wNDjIdmvmKn1qfrYMm+X7Dm0BwqTemjHPAizSXFKxsNRCl
rUExF1cdDBIq6iVAq8+r/GFSyRCOKWANUqBBhG2dNttBCRFmoEMhKaCLJK3m4RfuCrSwgTgAlYUp
YTZ7emV1IzRYTwF4DyjoyXJjZXdG7eTeXeYVDG0SoLJF3iwAg2p+kMu7LD3k/coVuThwMpFjEjSA
QNHqfJGVuEsaIcwEtycbvawdWoYWRckYp7lS/kCsa2W3LwQ+IOKArCWoOCHSo85CAk7A/90j4wPt
ZiJaRoECTihImdXSfI1AZdFPSZhciJXjHCPNdD62uhc9P/Y5bCFXYWIvb4VA7Hct4FeWnuS3voGe
/TjJtX2XB4MZSGTtIl6cXdQ68HRBARcFsvMvEIYgGZpAFFwPO9dIkDUIULI6NGCMier3IHldcSVL
NxGsSVAaQncryp7n9kajG3ovxWry9OBFscX/qsTUau0Oig9Uixme3+JatXHpoJ7anK1oDPqoRpFg
M60YGQtW2A16OZIvz7w+uKW5hFT0RGCNgrE6H1tXtW39fzj7rt3IYWzbLyKgHF4VKtmlcnbbL0J3
200lKuevP4u+955bxRJKmHmYwWAM9C5S5OYOa69FdJsEtRF+5FWxKTNQZoL6KPvE8IbW0pWW7ZI9
NMPReUfuicdOSD2LVFY6luLbdaabtPGWnJqt3CmuVL2MbHd7bUue4NyWcE7SOJbCgp+TYZyduAPi
fs2dLj2g5xaEe17lrZm35USCt6hVfMNtYuITgEVvr4N/a9FpAyyB1wIFTlTqhBtn1EYrMxuhl1EZ
x9Ha0fHFCvdlBf55ucID4kePtw0uLgsoNM7/jgbbD9TyrNSha0XScNBCkM+QpCK224YQglGlrbQm
/7PkuNBQx+gFyhwqFNAur1bVyaWSMwR5pf42GPe5+Stam4RcfHHPbQhXqcpwGmsUboMQ/NWh37zN
1s5MXWxh7pherH7b39ZaS25lXaZwzEerzcK5h01b+Zd1/yz7VPYftz/SoiM+W5foBg2VoJBi4Hir
8EFSdieDAFkNpHCHenH9Td/neo1ZdelCYWQWwGHgyTBTKoTkdjW0cWdJ9GRmg+TNqj45c56vMWIs
9ZUR/wLTrqNgAK1Y4QVncajQuiwBzvEqJ3LRYQQ9memX/sdrCZ5Labdmcem8nxvkfz8771UTlqGs
AtJS5Tb4mf3e/tPXMtjd7ZWLtbg08L0AF4yqOzBBwg5aZdRaVmygVWt3Xoopq3j+XR0w9ZAPANGX
h7Q+RvZmxiMzyajAh/dG8sHmp5WTs/S4nP8K4dbpRWTPJDIBwWLfHWgaDu2v2n5F+gHM++iADl2C
bog3FsEYu6Fyj19Cuvs5XUO8Lm07J0GEyo+hAKAoXMxMAq/4oIxhABYhp0wBA02O1Ww7fdqueNCl
QhiKUP9rSnx2DDpbLLNmQFygL2qBigy4hENuJDuMsZ4Gu0c56inNwSRuyUdde6q7FYzN0s2BQATn
+uG6TWIy2yRlo+c58p9GOk4kApXEijdY+KS4mBxlxjFmeGAvj3BvmIVpzTk9NTboxmIKh4A3L/2M
KqR0zWoQuPDpbKRxGHYFBzwCe8FcVsoN7dQsOrF/2gHD1ieQZByYnx7HJwxThM8UhLUJJoM3t08u
PxEXLyEkTrnOBoBDEqiyxA4AnbJErXozOoEOflQ9jjrQGuiBOHp8X5qbaliJVlbs/bjgc8cwzfnQ
FrAnxzmkLD8jJXPIdLKbNyggenV+qJOH2yu8+o5cxBXFPazP1gFXF65mJ7e0GEKNnvom86tc29XD
NksfK1t7DYl329bVR+S2gBsCKoqzgYnTSawq/68toLAAldlWoB1rTbJdxYysGRIcujWyjiapRU9d
+FANKnguoVTMFKdaIyRYNIR0CweS45BF4mgLFaoaGQM9jb3qJZgRsrSHZLb3hfLn9tZdOxS+d7gC
Gt4nyPzp/MKfnYwskUC9O0TRCQRN9QDZyWTyUOTwNFYcRjW+yzJg28BFgFEenBGp+Fxd69LZPP8F
wqZyFoCiG9PoBPzFGKZ70h8aA2KAGvPSBtqDGfNk+n172Uv7y1UnZaSY6F6IjSNTLZtMtVl0kpBc
glVCG0AeFe5Xe5vLdkyQ6wOwh7vA/362u32DoWt9LKOTlu0k+s2JV0BeEf3H1L/4iEjP/9eM4MWS
CqOyRgszPZ38MoaaXgpmtLRxmwo8LGuH8zpg4+Y43BhQBZSyxftWVtCERhYGc+3kyvBhH0k8OGEU
UKv39deJ/EoTeeWOX8PkuFGo6CF3QAp7hSDNp6lqswmeGmxhW7IbHpP7aB81gbo11lpr3DeJ3tky
LJTouTAIKuSXX60q236M5CEC2zCGVO4pLsIxjF+Jso3WDqLNc54rW/xsgOOEQ3KFT0eJbvVT20en
u1+fptP4p5PsnGzna7M57TeY/TptTs6T/wQJBufpKfE23y8gOnQRTnov3/7Dy+dD8P4NSkLnHow6
h8D9CPyH2Q0i/+vf45u9f7yb3J3pdM4B/Lcfu+fHL7DMP7rPj65/WPlASw6f11H+30IEh58VGPwz
+UJooD20Tr3TnHmtYMI3/tZmcVdydp1SdY7VvhhhgyaIfYzOQKBH14KCnyDq2gyeZsTtAIiLI7yg
SDTqFHSkJ1lPHKP43WuxE6VA301/oQ49a7GrsHHblz7qctWwa+faBYOoK6UvtfGUQ4BnIAUGwlQP
mK/tbcfFneGtnyYcTYzAAG9FajiuA6STfq9AMRb3F9ydSJc1eEax3GeQMYsTeY5OKQj70gzT/SsR
+5IBjK1CVJYHeHixLz9gN6RaPxQ2blamw7VXcFXRVFfe7U1a8Lpc8hORAER3EKMKSatRpIC3hxaC
uifnQXeVlSB86Xxc/PtiPSaMUc9r+b+PqdM5YqD5l32zPaFh4Ji779J8sWTPiN8Iy0D17YyaV05O
Wu4l+V+UZYga/guoKDpm50tWLje2bzu9siZsbN8z7WSVurxXw2Fl2nzJ8aMHgU4E1geOAFuwEvV5
H6PJhac6jTA8BIrAHcRjE/URAtmpg6xrbZr+GqLM13VmUSgZDaZqZnIIi/NfwJGdF8t7+XN6SN3U
bdxfBDOwSPOc9vB+/+GPrv9luQfn904dV27d9eyl8DOEawcikzaN1DA6qem9ZEGrAiOYMwqZvN9U
ZQaw4UdtSrzM7Byzs+5kNdqOkLKQ74j11cqFq09/SuUjoi/DiEHNbZ94nQ6qrih24SXggVaC74UH
7GLXhGuWsGHoqUFwQCtwD0peAihhB7YOO3svsgoz5IV/+8YtOP8Lg0KckzLaSEzD/qDF9xDZoddI
d3YYeaRYOYILwSIMQY8cHScwY4isdurQKHHUpZCKkz6qHpDM3FNl8Mk1HlMhhaZ/6POv20v76VcK
LpdHHJjMQcqL0SfBm2hGnSd1kcUntf4lW/Dscgs97EjZKgRE4aG9Bz2Zb5Nxb8SvGiFu1z7MCoBB
wxo304LzxJiXjEEv3hQC8OjyjjdxLTUFxdpHU45AIzmBMpKV/zHDCz/qZ1aEs9Pm0pS3kLY69cmn
tk30bRe9tbkPyuzb+7r0JUElAWuYYwFtjRAvxB1ykrabklM7Y8orKOgh7HMQZ/Z/chY5NuZNXeQ9
t20u3Ytzm0L8EBphTBiBTRvxI4Zefc2n3bGIdBeiDP+5KSBsMZsHQUCMQvMbcxaqGNUUI0MskpPc
uj3XHPeB1Ky0h7A9ktWy0KKb1BXUMcCiha6sISys73sZRAUtrDHJJ5Bw7BPeGxxeSLkNqXyMe2iv
QknXeCTRpgLGosZklB2/jAm2fBiCqv8eiPqX/dHum8atx99Q+K3i9w6NxhHBT9LsI2Nngvem3SfK
Z6Kt0e8s+Q+ABLFfiLqROgj+IzbmbiZJlZziud2iEQYgm8HumQyuyrUO/tItAqWOjCOHOXogjy4/
TNjGaUbsLDkp8RcKzMlamX7pXBto2QIh+FMmE/79poon3U7xKWwEpqSf98l8rLJ7aA85wCQOLSQo
2v9YexK3COUkDNujP42AR3iXE7MBuxfknU65gZEhtXeS5IDC6MrtWdy5MyvCW6whI0JPaMDOGYnt
sNb6QqV+TexvcfvOjAhODpuWG7LdJSep+Deyo257cv4mWbvISB2r+EjWpq+XYkVQH//AOQD7/8nP
zu6pPKgTwjlsnUy9KL3PpMQxNTAf5WuctEtH/NyQsLB21BsITcKQYj5LeuPLJt7/U2w2m1zzbvue
RVNoQyFu4iVUEauIKeExJnOD29TWntI/2R0avcS167eEfN82tZSWgw8M4D2Va4qj/H15nSSQ+EGx
E7mSQvUHNuU7q5YcrgUUppOfhrOn6iA2di3yGsdrOO6FbwfbJnI0xAScIvTStpZpQ0YU2O7Vp7Lc
5RAagEtfUwhf2M0LK4JvMuhIbFTyo1NnyYVTAnlqJPcqBKvH2XhKtf3KhvIfLYQbILIBqh+9bAyn
iSJlkxJrGSrr8alLFOkuTLPKkzITJPdl3vlUyjJfH4Z5O8oVyHRLM7wzmzg5RoYZbjBalaPNWRRv
04DMszW7eOVkLdxOiCSh+A8fzfMrwdFA3k0OEQoj/LLptgHRBcrqX63GnJFhFFwNPblpPyGn/vv2
piztyQ9VEx5vDiMXPwGBnrk24jEdxvIlTdlzDkI4VV2LYpfyGxChc8Y5Du1SxTK5rjS0Tcw0O4Gc
Z9qCWr9yujmB5igNCEAESksR8BUOVI86RJ7lmvLtwjIhe4g79H+otsRXsFcVlVWsz041uO7T0TU+
ZghW397K6y6ywbUV/78R4X1KZ9Mkrd1lp2Fyqgk07xpxwDlaOcnvwgN32Cbyb1tcuD8wiAlbzFqC
nlGspiRSHoch5mFOdW2lPg6LdGws2QZkLo9+mXJTPVCNrXGLikZRngT6kFNtA3yCx1FwS5EhhSwG
7cVpUHrgeLcmDXSA0CrD3CbqStXkqobOjWF8BYRNGKbn0NJLP6SSyJhbFcao9FF24L6WiaOUULQH
u411sk2vlz86CFQxyQlN2U2NlaaceG64fR3KHwZIgTQFxZtL+6MR2mNeh9lJDTMH1ewRMJFU/2+M
cPYVfEaQyYvgDYbmh50CMX6q9cYx9Pexbh2yKri6uJQzK8IrSWfIWUhpzE4T+jcD9q/g3B0g7r59
Jq+SOr5l+A+g5zz5wOcTtkwbmmRo5eyUpvKmsSA2GOWvGHDSwp18MOWtpOd7mVkbjbRQCmnAeAcp
6rWrKKYjPz8CrIfAFXIGURENLss16TsLWwoEo+W1oQeWLbd1gX53yOH56+sfOw1Adtxe+tLN4EoK
CE855YTYQUZblTIrw2Ep2ugJTHModOJ8hhs58wtpDfGzeDW4eg7yZhTv8Zxd7rOZKpGk1nyJM5Q6
Sq9HeIWiH2+SZyhKNOm4j+3RqZCTzJBYKKN/DDzH/8WKFaTNnLkEUC3hN0CMJaxqaOKcJLwhrjXg
WaUIj/zJxOxxWDahkxVjvLtt9GpKCB8XahpI/FDVx2Sx2CQBE8QcDhas6mBjIeFnMe+UsfjIFNce
wO0B1v/BA6Onav+RdOY5UwvVDLS4VX2lYnL1vXkbHeAnLglpIcfifz8LcKWuCLMIWNVHSyWSL4WS
a0Ax1J2nmaJApYMIs2DN9vbi+S09j2FA5oyQDOhVvNYo1fzM2Z7ZJHpExlS148einSKviRQZuHpl
XnlYrg8XNwPuPbyXKmg/RBiPVnNCLg1mQNzSDt9tWbnqJG/yNt4YJWgKhveqvYviHuyYQVwFbdau
+MSrSvDPQs9+geh5gWjTh9aKH40MTDWZR6a7Pr3XtfID3bCulx20F7ORQW/o74ihBsz1HroSZGeG
0ypHEu4wXqOu/Saehl1s/k/ZAS8t4jMT6GzhuJczCOZZhw8+MLnYx0UybNNMlg9qiAHtitaqMyeN
DFCr3ILXWzeOaVm0XtvEykaCMuqDFll8Vrdth8PcyrNjp2HmkhKimBIeb69k7Vuka39IB3X4yo4T
P4pQDLt9gMTInhPU4PejvwinoSvil4UYbJVNRtYeOzns/FyTDK/HC7RNxgSyEdCQ3d+2d3VbfwwC
EAY3jFEknJvLW6LPUURIW7XHCO2rnD1Z7ZOC6Kivn/p6dMz+sx7kPcmHbfje7IfortP/wH3Nkbny
MP3Uhc6/Hv8h4AEBGYeMXhp8x+UPoXafW0PRtEdIe+ypfGiHd8j+QPm7ilxKY1+rQOkX3tk9tLkJ
9FX6Bxr54UPW/aF6vynpMdeMXVF/YPYwwv9BMcfTN6fpzSDydlgj/LwamP/5tdD+xI9BpgIuoctf
O8ao2bXZ2B5R0jmMhWN3GqiTTWfKILLYvtC0g7but4GhE5SHD2o++02re9DeYMZ+KA+s5iTrQdTo
bg5WWd1+1qeRc5quwF9+Ml5xVzGr8APQQmAvauBIdd2C8TXrjpnJytmpB718zGUuyqvMUQcMFZVi
zctqI7OdjprRnTJlcehUI0TdpRidbgsjs6At1GolfqlKwKgdo9OsQ1KFY+53rJaDJO0w41mFSQ5U
FLHY3zmhgK+XtEv+VpU+UPBk1+VxRELxGaW1hOKtUiejp+WtNW9yNVWBEJjZGhmbGGPwL6Sh3oXX
HjM5mKG8/EKaFoN2SkfVsQF7aRnGnt7/y+XPNppAJnJvrU1KiK/NjzlwqWiY0cRc7o/LPvP88jx1
BjVhDnCtsMJJ9TYOvvXt23q1JnCc4yHEeB5QvXAUQpBoyCOoqKOCHGkcHlkW4vTVB1Of71Jy1NIW
uVMov982eeWQYBIdRRnRJ2ghIJR1uY3RTNUaHV1yNJIDer37oT2OSBFj7fW2HfHlxFut4oPwlZlA
OohienJH+z7FyQlS17FWfMv1GlAPwkwY4jE4VWTwl2voRrsyjQmZEJlrJ7PqXV0doAvl9+W0EvyI
UTx/ls8tCQ1SVg553WQGDWZrdhUySw4Z2i/SWit9rqvTJtgR3E/WVD1Fpwh2tO4egaZX5vROpwyj
wMnfrF5rH/CX88KLwMEhiORkf4juwFZ1uYFTqaUmLbGB5T2CmeMYeuBW0V+RG/Ty5vY5uD7il6b4
38/uUa8Wahd1MBVl4WF4Uis/7I4p+0SEh+hh5XCvGRMiBiIXpoa2JbYxjw8WxEbAhe+UTMdQNbBg
zeyAxPT28hY+3PlOihVKg3YzyNhgUWPPcYoOiRV6M+gPMHwb0X+3bS0c+wtbwmHsjY5oaWnTQAIw
Ix5crb/PkWlMxkpitXDoL+wIh3GMG7PXMtiZiw+gA8B8rWzkcuVcXJVvcLUurAiOCLH0CE4FWBnI
e2xY733I3vJQuVNessdK8wiNn5QcM3D63EEBcWUu/do7XRoXHO9clLZayyFOpflqD98T+w9zlZ/F
ceAvRvsQuf5QNp6deqMIw4HNhAaZDeqGUdbj585QBpfKdbnpq7IIqm5cqyIvfTeQCgDVALgleEsF
t9gzMk9D3EbBkEmDkwDZfmDmlONJltZMLTkQlE94cIcKCrpdl7faMOoYSUETBa1WJcQHNwWi2aJh
wP0imXrIGkZr8EtWxbit5qrzQ4n2axyCC9eBZ0sQcMbgm4bR+8vfwDK4FjrFaUCHIf6lxjbw+l04
+PLYEncq62alEXpVVMVHhTyvDfgepn7QexAWXZiZPY92mwZjD9k9JQT3I0qb0Eek9eCnc7pNwtDt
jDhQQLp2++ov2waoDlMeiBSAOrpcbNVMmj7rchqA3zh7S+xC2k5qBfU3W03dEehvcEXIxK9s8quV
h8GrqoKuvIULzhVhPKqRqJpDyUTszbVmmShkVNOgsPuKbcZ51p+bvgYOyLKjotpEhiZlrppXeeyF
cRqtTfAs2cczCQ0R/AxMVgrfuzXDnBj5nATSpEKzLamyrd41/aukUAyhID+/kyLSbk2DKWtjNgtH
DcMv6OnyiBuEWsLNqmZpktOuY+CIl+mpAIPb1m7r0MsLa9PXlba9/bWXzCHrxeUCtwEIyIWDNiWd
0ph1lQd0zsFGhnS2YJ1bwRVjvmhNn/WqgohjjRlKaJHi+/BxSr7vZ74q7yWrHqK5CJTW8kzaOUNm
7MM43qXKkdHZBa3QQCynkw2XyeSkodfcMPWuM9eehIUPDOkMTBdxiRPkSMIup03URppRlUGFClNp
glQgKrZ2ah3KeuzcJOmeFBL7t7f6qu2H1f+wWID9hVO8i1XEhFcGGqWrgrqwdj39TarHir2b4cmG
rC8QA3rS7uLpmSprLPwL3hp4eBP1bgVfGiyol9tuTQXGzuW8CmQt/9ea1E/0AZOlSbby0C7ZAZKC
dyzA1ATAzaWdIQ3TPrTsMkhTeEgtY4ZjvIWZbqzY4f+OEFOi2sA5QXBFVIzmXtpJ0HCG1mxRBVMT
+6zGJDnqcvoQb7TsRdVX4uWF99tChQOzztAUBmCA36CzM0vjLiSYp0YpjLLiUSZ5vqVgwFwJhJaW
hPKfzW8+JiLFHKYAyj007bgOStUFA/POmuRtldBj37wO0hpCcOEe4gRymW08p/wZF9aEg0rswYZs
HnTYu8YhGIs/TB1ywPakb5lvlJ/hfJ9D+pWZn4m9dhyv14psECQIaDHxqyCOT0jSUEyGmpRB1mOG
mn5KKkUNco/HwLNj1bl9664/36Ux4TXr0oJMaZmWQd5C+aUGxH+NeOhqrg8DSZwLFS8mSHjxBQUT
pI5bZvZWGkAeblMc5DvwLH3ru8YtALkE8rx3oLxdrXXr+De6vATcKvoRGibokPsKnju1jAGCFrAq
S5k/gkIqxdBX0oT3zCwfb+/h9b2+NCXEzx1ELbkSYQryvCaJPct8SrM1NNOaDSFMJnVCalCKZhiG
zDFT35dxBk5/ZnlG0bZvt9ezcAAvtk74YGjlDKyU7DRgtHLmYl9lOIDWnaQW7mytcGCt2RKuGsrt
eh6b+EzSY2Fs9PGt/QOxXTdjawOVC1nO5Vfiv+TMUemAVpQJgyVMNhazO4LPxc5QX5zU6DmKaq8k
zyy5H9DEpoCoDfJa0LS4UryqgJgCbKmqwhe027CL0HzAgRxyN6f1e9IMG2mKnIwi6S9eb3/D67QA
5Sy8Zjh3KC9gSPRyta05zcYopVmQVdD/PHblVku9Vt+R9Bg2j5r0ddvc4u6e2xPyfTNTionpsAea
U0fyc+/09Ld0Zp+BcWnFFE+uxZt9ZkoTghNlbjK7TjFE1lJfKu5Y9G9sIec6uSC5xmw0Rjpbx0Z5
uBz7FdNLnxBFQuDi+AfEdNvlpqb1ZKmzCgR+PRIvdqgWWBZqnvnfdG32f9FpnpsS7kWUVqZWFzA1
zu8zJgJkqPEq/SYsoA2/K9Jpq5oenQcwGpdg5qncONwYzeg0UGu+vd1XKobcfZ//EuHeRKE2d7pR
wPPsq2Dwew8Uj603+N1TfgJE64Meh4fWB6845PzS0nHz0QWK//aPWDzNZxsvnGbI+1QUCr5ZoNFf
eD/mX2B4A91U98L+SvlKQWLNlnCSwwzR2WCVWWDSbR6VGCYBnGVTVQ77Ases3q+xmVz3ifgG87Eg
ID0wGyayh3FqlVA2uyyYyWbeNJg/IH8YsIJs3snzE+m+1EM/H2MDOr/Mm2t/6jbGWhlyIauFR0Iu
CTCUzovSQkWrgZD8lBjYYVaBt2Y73rFfGEJl6Fd8zaND12r6y/bgnqA8BS+F23R5lWpCUma2GYM8
Ra3KDpL9kTp5AhkJlya9zAtNZtWiS9YV/xi6HlDgkiSgeKvarP6L5w6TJwgbeUp9NVDZJOPYShUO
uK41G4ntFNzpKbtjxWnMxpWDvPSMn9sSLlMlJWhlwNsFaBbR5jUjD8ReaUzxuyC6R9QagA7gUQc+
6eXOpqpRdl0DT2yngwftcZQfvMgCVRqY2cYPK1krQC3ZA1kq9g8UfKCxFAIto5W0Oe+rLAjnI+Wy
m9+Gsaf93WR8Dvbuth9YfGYg92GCWl0FNF1MTOMotopJIjDWvE2Jw6DlDfqypB9Bay07EmBn1HBJ
pfvK/HdaK1UurRQkiyp6fuDzRln8cmcLtc7jqE9ZQCSQn7PoSOiGmZCT7FKXWD6UtG+vdskeTxYB
eUDYoItYnpqqajzKI4aoY+mgkztge9wwfKKaZ+bgnenA2nPb4JLrA/sQvwfYWuiPXC5Qy3qp6pjG
8IiXRuK04eP3FOF/v9HmhaprGJql5VlcmANnB/mjOBI7mt0MvhSbwe+FDgVhj0FB85G7eoxKR/5c
ROFKqnoFrcC3Q/0T2vPgqMQopjjEZ2YU+KiG5ME8A16BAmVXqMFUvardXau+9PbwmFnhcVCdUld9
zKy4yj1FMxzownLuMfise3P8l8SH7v32vv9AloQ7i3kOzB8BAcs5HIQ7a9NyDmmYFYGVJ/u41+/q
tvqj2uWXDvAzSCUHHDgds+xaI20rorg1EtHIoRHCV1krNmFtuFI9P5Bkixr3ym9bCHo0E1grFILA
gYWLfnkoVKMeVGMkRWAa32M4nWYlcSzoUxSzR8lTDjqW+tGYU6/rI2cMd5rVuQTVZ9Lv5xCCH6h/
3/5B3J64V1BWQtdUBxIT+3X5exJWayEZKAtCK3R1DaOxmpkf4yFRvJI+37a1uPYzW4K7rvtcMsJZ
47GAR7otGqFuhY1vMo+Za7zWa+sSLh+jcWahnImnQY18FYPAyjOR2k0+rGSrS08vjj8G3gAPRBFV
HOxJUDOyChturB4gv5NqJYAUBfQuwauTSm6XSl6UqZsZo3YmW5vzX3j/YBsKoABIol0gdgrAnjAl
rI9ZQLvaLWJzn071q73KCnYF4+I33ZLQlUb9xgaHluCq5bQnZhM2LFABZK+b0Zfi4b6jz535J6O2
1xrObGjeEMY72gy/Ne01W5UW5HdWPKdgjpM49htjyaaQLFRdrc5zmMO9GVrmKlYBxUPb+L59QJce
RDSOOYM0sD0G4CiXtwFAmTTSayw0zv9ZGd2ziPn6aHxN+XjQgXU1Y9PVaX6vD/rRkrymG73bv2Dp
2OJBxKMIOKB2RUWrlL2uVVnFMG0Hay2wOhBYopgZaui04r+XDg/OLOga+LAwWk2Xa1VyFR9raDm4
R5Idq7MJOJZtxZfDaa0Uv2jq55WAfjTKR2I4jOkUA0Oh3FTujxTqs1PT3McoGqy412VD/AtCUhgs
s8KakMlWbWwO+H6qBqbk13gANjld6ZctGcHQDgCbGMAHFaaQMauY3mOFjUCCgHPU703la6gLyTFa
Yw29tXTo0U1WUOYGBhro9ctPFLKilMoQEURNBhSLHot4XNmwhRhF57cag/gStNBEKWO97y17rIo8
qOe+CA9sbNGHCdG82ZZkasN9RFTkyiSc7MQj6CBu8VBJzL996Bc2FJVotCsgdMWbgMKtA4v1VEdt
nwOh9aRZqGp2jg2p4ttGlqICEEGibS0Du2ejdHS5mazIIstA+zCImfdu+73zDRJt9yF4ffcx+++8
dQ6oJFZe16Xa97lRsbpilxbTEgajaVN74MOHBskIfaSpaPw62be2O/bgIvNDbVemb3V8ICAsvr3u
hbgQlCwKslDAixVJ3Ny+yDDJpKZ5AESbsTHjKPRrjOqA9BmTWJZabmoD0m2zWq4V3pdeDQCkMMTJ
B4IAsxYuI4vHQonwXwFervJ3JbXD3ihGzYUuwrCPW4ufKDnZllM8Yky6MtzBBpIglhP2iAlD4mZq
3mz+881An9XEKYPnww+7PAMjVBuzEsoiQUVS664ubNlvEBcdlLKSDrSyqV8P5eTpWiQ93ba8dMYx
NKRy5SL0mRX+97N6qRRNPVio8zIg+rwJy36XJ+5USdvbVhYiLHSNOOYKG47sUXBNkh3NYzsXRdCF
flX9Vvrd+6D/Wy2HLpnBpABQhHC0KLIIXxZd27EppBrbWKb4ilmC0HGU9sOsnop+1j0UIdaG3hcc
FXpIiHJ4egNXIdzemUUjy9OihB6SepBzjFGD2Cszj4Uqe3q267cSNH1ub+bS5T23KSIz81JtQTSE
vm07PFv0GEufvfXUZdKeoSqXqScNItKN8jADmMryl5oW23Ktzr7wAvDWGZ8bAn86noDLY2PLIakx
N1wir5pdMn42xVr8quBfEAIriISAUAANasQb4hsjAVKT5tWA5nS6kxNfAiq/RNLo9/3bkL3JU+fQ
7CVL/TUt0IVIB9BxxAKoWsH3i1OU/WSMYagie+wypfGZ1v5WIZPipmYsOay0Su/2x1w6P2C14SNn
qDQj6rncSImkRcemqUBg1c2VY8RS6VBw9j7KPfo/vb2vUgO6Rn1SQRCZSCux1oITRtCKuA44eDCF
i/NnBQrbZhITNCFtgMObyIVuUpptanU3kJy74pURg4Vjg0lmxEGYKIHeqIjrUMMp7dWyRh+ye5e7
1knWlLUWFoTqqsyn9DHcASDY5XYmGcAoPdBmQaJq9Y5OIFgv9HF6aNQsDexCAWqKKBSM5NRcaXEt
OFJeqYIQooVO5NUcwKCOQ2PVcxmAKg/1Kru977tpl8z/RSsXvgZTmMCrAHMmDjgATd/Jw5Si7T+P
bkQNh6r+7SO5lG0AJgG4KlpKvDstvEYg02CFYgOiQXNysOBk+rl1K9OzwtqhffEUmQ1Ye8zeGyrL
Cdts07I1ofqlg6Igu4MSuAzkkTi3OxkahUQ2wBphGqON9tJ037cXuWZAyPn7xpoxg5VVQZPfjdL7
WIRrXpofNcGBAfDNIT7YRwQ5QnKqlyRSWYgPlWebHAK0e5DbaF7R7JQNxrbkyrHW+icLz5+JUArh
FApgQE4JFvOoYkk80SpgnKw6ko4m2No1v1BBZLsSsCxtH8am+JAWDgqyjst7xuZSssqiqYLCrGW/
aGbJpVm80qNZWg9iExmgAg3pvXgIDClViqbUqkAra7ebFU+CUIXRJA4Iqh6REa/kHAueHyk84Oea
YgLuJqLcwWE5WlNf1BCBRvOLjgez07YqPLQTrSxsyVdg75A48TLzVRsGRWUJWU1aB2liVb5mV6ch
7YpdHq8c8qUN5GpjHLXDR4P4G3sW3M0QCRibTqsR3GWbgUSBXG4xu4g2f/m0SmS+cCSgeoQUBggr
AAtk4UYZZR2liZE1kMYr3mZ7dPOkWml6LJlAlAXIDjiVUCsXgq2UDdOAHiGwY00PuhIzTPy+y9Za
HQvnwEJYg1WgsITIQ3B/dgj/l8kAVim1ddebiUNmUDQZzOvj7W0ntGAJwSrQMhi3+2l2XH4fgn5r
pmKGLgAliqfFX23xJoGecJVM9HrfgEXjSiCAiqFMJULFFMLKXOsBgjZmyTqNujV80grlzduruQ5l
YAXtTeBxUJSDX7hcjRQrySBThDJ51N9rQ56DQQTakipt7X2YgAFhHK0SKsEN8a12sv3b1q/3Eq4W
MSkAynAYAGVfWsdQeVngxSyCZighIZMl+qMWmpkXFiNqZKMZrax2AcjIfTvKq0B6oKIpBoqjAnL0
SCvLQB0o4MAzaeX7RkosJ5OJeT82eXKaG4QCVs0AUzaa0Phl9CUknHLMkG1uL/76ouPjwuPjF+Eg
4TNcLj422BAZIbK4WJ7ewJ94r0of0Grqmso1zTW3vJBAwxqYikAwjC4GwuRLa22TRgN0bTjCUSmY
1zRl9QEPow+O1mfK41gUqG2TvAIFT05i7RdorjTlfsD8dOQOaQ2GS7UnFdTCZrNceXWXTgGfWAas
FS4c5efLn9bYPTPjSioDkP5M9LFNHuvYrYeVWG9puyF+BtgZ8NnIZoXtTmqqJz0LEes1jbGbaBFu
9TCW/SxNdI+E8TMYqZQVm4srQz0UVxjQe0tM+vpJyhMtQTjR1tFGIoRxtcSDWSWlWxnN79vn6TqM
5sVXdOwRfyFQV4UvLLNWL3IFxppicng/xAZBI6RipzB1utT2UfFeeXyXnAfCdbCnIPOC4xU+XIHw
GTEAnG6TPivSZyn7kXlQ/4ez89qRG1m69RMRoDe3JMt0t1jd8iPdEHJD7z2f/nzsDZy/i0UUoQEG
e2ZDgLIymSZixYq1AhQaG/V3rO/d8bcvMBN8M9zqCw5dY4koX0F1idsXrJLOo/4NVtGepdnWRkF0
apG2NemaWGPZahyUlZGT7/DHpyENjs04eWNPfiCn0Orjnd2/ORzv/SJ1THfjGlPrRiHqyondbybS
KQrhks9W92dWzJ/i9CtEV+T+Ltm8Akm3uAVgtoCVrwLORXCwVlWpvNTvkuTfzpWPtekmv5oOVytH
+vz5/nBb34yi7lJmoagLwfr6bCdJJzR9o5ZwPWmsbmDHI6xhTXsivlsHDQE2JLV4xfh0q70fBn5l
Gd1E6oGzZN6IpTtpwbdxVj8Kqv7l/pQ2WEE0F9OwTosDbTW09lzPSWoMPxQSmcHAYXHFOodDcRxl
h8bHSHFmjRSvPMrTF8P6KCYqVmUEb8OzaHhTdLz/U7b2DrcKLdmLweQN2J23Y6GklVldqukg65cm
emrqT0Zw1sSdgTafj7cjrXZNoqV+4YdGBfJr64bTHQo7/aVFNu3PDwVq4NhnNu68p6K2URBlqZGz
AOskL8NF4Xqpo3ZOSsKH6jLjBCsB+qLo+JDWw4Poa3ZqSdRCx89xmX6eyz1UYoPnt2iPE0wuBTzQ
j9V1U2do06XxXF16CH4kF3Ts1JXX1t8yQ7WL2EulD5r8Q6TBvPWfkgKR10x4weFrJ+/Y+MZLtxrx
GcA3wcLqZ8hRWlEjYuUzehilY+bIAydVcXdCo42DyiUOk2BRFFw4GNcrjQ/HnIa+UF062bi0EAYj
+Qm/1k/3N+zyva7zay65N6OsroOpqGY5ou3tEqfpo647KIbaYC+HNt/ZsJvTAYZgwShpE/BcT2cI
ikjToqq+mH13EM0UIQ75oVXG3/fnszmMoYs6bfdotK7TDqELqtGfmU8qKBatujJk9iptTyHYws7F
vfHYLnnA/x9q2Sdv8kJBxKcWOdj6EvZsgMTT4sAJY+Fj1CJSW1mxnVToJ/l7Rb3tGVKdNJCCAiNb
LWTUG36taHF9sQhS03P0y98j1G7uCfiGVFAQA4X4cD0xzS8Iu6twSXhjmw6LQ0H0q8bWISl2jtLW
SNRx8Ywjg+fSXOb6Zgm7qmmmKa7rSwCzIkp1V0keaYI+Vu2f+9ti697CtID8gsYYbErWIa3VYMU9
BkN9kQqpe58UU32Uymn+mWtye6rLApMZSX3qI2M+zqL82EbFnoPC1rWx0DdfCQ7Qg5a1eDPXGI3V
mh7H+oLAnatn+CyPnwLhGAnqser+w2F7O9Zqa+pC5ndZ23PYTr3+x3w2+p/313Prw1HvwnqPLJX+
wtXzLhQoH/rJXF/y5HOQ4vTyHW6mL32+P8py+awvp9dHhrZNAuh1E1iQauXQKFJ9QZW2KE+K8u3+
378RoNMbC2NLRnIGZenVTa5bjaC3CUEKEnLZc8g8v2VC8SjG/L/KjMxD2qaijXvq3/eqU6KkPAK/
gD465na9F4K+EUZ9oBEs7Q6l9U0L35vNTlFi63Z6O8TqaNV92uWhJhIfpFQ9crStRKqx+fRBtdqD
KL6k4kGuTvfXc2uLL1AcuZwBiL8Gr7oGxJ0/qy6coF7r3V79Xln23HeOWgc7EgabJxodboJY0h3o
IKvzJPZBJPWmXl/qUv4hRKJ07A0zcGpVq1w6mqSjpKBsUGRB7jYBhLcuHawffz9fPI8hcJAnU3he
/QQr6wMEkUAG2+axjKx3JDAfgyg6SYH03Oo7sN3ywdaHgc5L8E58gtg6qyMXUyyp+yhqMfdNMcjS
ULNKfWnnTds6128HWV39QZNDnJXD9tJivj7Ep9l6EQa7nP/DvY/xPKVPqkswVFbDCHR2hn5XErBb
o+jJUuZkk/HYxJbqhoUSu/c/09akLJiz+uLRg9H96jb025yuD2ycL2yDCmkSdOtbqR7cVKvOvt62
O8NtfCiqnktd7pXvskb1xdiglp36zaVuW/aeblYOpaAEBl2457y1lQVQpLfogWZT4Ly9znwUP7HC
umsvRliWNF78m8cQu6NAVdxpnK1LS2fT0ZwF9Zx2onJs5Cx/HkIjP4ZZaMKDLfudL7sxeQoNCNws
+jmwolfXThWZU2OMccMrB+0sMG2l71xd2blotg4/BRq6vxdkhUxkBXRY8lh1YR12F/1kVY++eYiq
p9ZoKKw9FEVxlI2Ik//w19uIMdGoJk8n81orcDaGEdMonHYXhMdMasyXtPjx91sHXFEkjcXUkTRr
daHkfjZyzTT9a0jZaR9KSbHjTnT+fiJvR1mdhyYNKqWe6/4yzHY5felat5BeBirl94fZ2Aoa8eNC
LSUr5ytdP3LyGPtpm0fDRS9+D+FjKDlK++v+EBsn+1VOF+l9GHvm+k5EC6UQqS0Ml2z24uhzCa3a
T+SDhVTz/YFeD9Lq9gUOh30DNL8kZKuou5nEEfn1Zrh0MfT7KSzf1dVXgHH0FZUhozuSphtgasU6
F5n0oTaQuPjWB04nY0j0c9C/z/pzkcd2xQetVXCKlzR/1vvPeqQ70QBLrE3Oely9v/+rt5YH2h9l
JEwAMc9Y/egoQxFj9qXhYkSxm1suFjV2o32O9Ghn324PxKZFuXlBcleB1DSlZaob3XBpyuyEGk5f
KR+CqHiZgjTZGWrZNTcfgnQY2UkQXJS6r3fVOIvjmCTKcJlOQfww6NoJFDXWB7ve7fe+DQ/x5OMc
aqiTUNBchzNRn46jGKNBoPfwZHgv2qfYjcJflfRvKfx7/1OpN9NCQALzheVTUXleh7oKDusztR/y
cG20R+7wcU984PY44oMLv8oE2gRGXW+Geq70oMkWNDqtZRcQzR5U7Esl9W/NLtlrdOhhL4WSI/SK
9XMbN7NO8BeDj6R6a4thA/3YPIkRuohJ5sypeBme+yTdiQc3FhBUSFuKFvQGEhde7wt/NNJmnkha
JbXyUBL8Lln5ziWwgdRC51jsUZVlFW+0XEaxMfUkIuTskJFx01kynMLInvU2TF2rQkEWp7LaTWoq
VXJoNu44Z46PZMbOEdia6iuhljYYnkBrday7Mi3NQgRKwQX9kAj5QfV/3t+Ny99wfcio29ITBwjO
3ocFeL2YFE78PmyAuMqytLNIyahX9ABdte+VqtS6gan+68twOsVq5226Pd6E8hTGlokBbqxNdoRe
08D5jPoSBelZA1jRQy9YyGtJ8E5RP96f5u21BfcOzRY0Ryl3AqhcT1NWYUTTKttfJsiND6WCE4Rs
hrEbtu30YCiFuPPhNibHckJxhONI6KKtojWsEgop6wvGK9oznLGvpY/oj4CzkK1O/aOaqMf7E7y9
wZjgmwFXO6VOpiwo5aq/5JZxlunZCivXgF01s0MTXz7RTXa6P+JqSXns4cCR0JJQI2Fxk6VIaqAM
o9kUXhVL6JDqY/6gDanpqFI8P6WttlewXt1qr+OBBNMfI/H809dx/QmxiTQ1XyxKz6DDT6V4GgHw
V8b3+7Nak7leh0G9k97NBfKF63c9jKE2ZkrhkGFielOwYdQeUcZF7T0uS2c2BuVXO6XJh35Am1Ka
JuPJl9TRlfNheJwiP9tJBVf7aPk1kIVgVWI2RNSzhoatknplJMuNJ6hTc5Tm6HNuxJ90DfEVK8jU
B8FH2uv+CmysM88trAAqYqzzGrHIsybA/FFpPIUdTPOxECKNGw6EOXO4s4XWXP7X6fECghJjIMA7
slpstcgUVJplnJpCKTGO+Pn4cG87GlitJBII8iM9Qdu0qeuvYZH05kGQMOewC0UIfvlYr/7TNb3w
Pumm2rSzbq4Ri8XSWkH5PC3qQ432F13aeS6GNh3G5Q7usi5Gvf56vLOUxQ2W9/YmJh14N4zKbLxa
SsvBToK4OgfGnLlFYeBG2PSDQH0iyI9NpxenRBjFH1AeW9kOu0o4ClWM9J0odI9xhD206iNX3Zd+
vfM51wnU669c6iiLKhqIzfp7JskcTmFuNJ6BrgfCF3H9vhECyGFjOjuBmVZHoelSR9NDizKPjtUf
Jos7H/r11Lx5ZvgRS5IMnvHaRUtqdX2qislHzRMwzJv9BMvGTPa1wJXHeWkQ9o2RPKuImi+cb787
hpANu2MNN7S182kMfg69r0AwG9qKyEzqq2czmzSn1rT4EVGWPKBeYk4lOeiIDLAZhnr+M5rGvnVy
BOnJE/pA+YSOLqGWqPjzfEjHzm/QCxvFT397dCR4Q2jwKSCYCz35epZ1NE96MkytV8hSccjrRqIt
mdSh16xdmHsJtNcryrtCfMwNTPVjtaJdtSSposhYqJC7fpDKOBo0MU6Alm+6ReD7n0ejgEIphNO5
VjoOgjx/w4s53tlgy0DrH8JtgYDLIiCODNX1pIOijkpBY38VxmhhmRN98vU0OedDBNQT4x0bN3/3
uL5uJgBpel0Xa2R8ka9HNBpVqxN1bj19LlHCNgi72llF1R9F5AP7bDhBhWsf7n/bVaD0v0HhOZIc
6ChBrHGIqA9w/Yyl1sOZs35P2TBC1igvXKPqpgPRYHPqpFA9hdMUOv6s5/9leMJtzvHSn7pmRohI
KGVdx+fWS1yYVS0bvmG2IGGZof5OsiZ70FWhcZK+lh2w2T22ybogu8yecgqxGi/iwkZfpX2aSLnb
9IXe08Um+pjqDZZIqoherTnqpwhFxYMyRtNh7IrOCYjej01bCQ5hzgcF4o/TVnLlFvkQfDX6dq86
twp9Xn8bmTosVCh7Mvjs9XYQu5HWLGkovSAAeTBbujh61XDITiS7Arh7b1JIeylTS9mJYG9fSt5I
AGHaaul7u1Guo5ZU9pQGa6/H3G+066Ch2dMS9E48+SoHf2cL3AZc9AMhLAkQBqjNp7ie52x04RDT
R+IVECDepyo9X6reTI6plXR3JKUWfb2/5Ze/cHWyabPgZny110BQ9HrAKIjDeI6s2hPkeD4Ky8YD
+96rlm1OawGPwFrAbdfNzxRtBmhoQeN1o69nTiv1Sp04wFal8BL56UykJ/jKMO9kkRvDUgxHrn0R
nkJNZrWaejTDAVwmJ0/fJQ0aGuTvTEDHJ2h3UqyN/UkYpS27E7rhjUmyUUpWTTbZeBUmcW2qOYbe
HnRMbDv4WqVRnJp8Tw1gI4olKAFhoAhDkxrgyfWnK4c6T/qu6z1uJutroKVfRz0tDmWaaW6oYRhn
jUrq9IStdoKPmQMeRmE0UjVsKHt/T3pxYyPhh0KTMqk09/W6e3KMi9JvkKH2aOdVP4RjMB/TvtlD
4zduaKBBtDlxTIYhuW76LikwVFEk916iZs+d5R8TQ3QnAXWi+aGokRQzlE+DGu5E6Bv7CNSITmUY
nqz2+mIepTnPjaHuvTroejuEkCO12XexCc+Ver5/HjfCZVojFt0yfKF4a9caiFlBFt74Wu+JUht9
VHyh08+ZEPeWE7d+/KzHXf4h8c3SskOFe9oVywbeaFtX2W8lUJPjIBaGnfCMPQdlNL4Afn+rkkY6
E+M2D3UiSC+9gkXr/V+9tUB4dAKpYs6ztCdcb8UAflg3lsHgtXTFDJrVwzrpfyhjVTplnZ7uD7Zx
1kA6F38MYvIFzrserNQHJavz5Z0a696Z6tmw0zT93Qby97Bv3aaElKm2e3Hf1qhIRNGOSh+JRsZ/
PWrc6Z3RldHg1br2scnezdWvPj0lPnFIe9Awtbg/yY2Nzp21QG6vHX/rpNAc4lIY22Lwml4/j4GB
tOiXHF3WMjlYSn7Kf/s4zt0fcl1+Wh5ZChWv7x1FWGC/6ymaEx0/iZgOnjGbaN9kk/nQpzq2J4jl
nlpV7E+I0RbnIJoSN9PMf4gz24ME1mlnVnjSJnOvD3xjWy2PINfc8s8Ne17C+yKIs2bwsH6Kn9BH
bU8TyPRJ5mJ4ENJ5r4NnazwEXSF1cP54E5c98IbUMXejJHQ8856kzm4BS97m5P0IlOIfYtH2788M
7EaiGSC5hXi22lBZa7U6doij1wXxtwoIx5r/LbXpc6BXOzTpVyGq1SMP9gYnlSIUGf9agDHmEYpF
K+q8SZenT+hpfu6a+JtY9aUrxvP8FMip5Ya1YnyiT6Vw0qGpnzH1Sg6GGEXYR0danNlTmf/RO32q
6Fmwyo8NEzv6ILh2GPuyHRfJeEI9RT4OoA47J35dr2Fn8sZRpFs6C8hC1vFDUwiGWTfJ4MWqEaM4
IHTpA6mD+TEIlGPS9/E5yNr6fRqZwTk0EGiWZFjng56T6UaZcSxDZUTuUlfclqrJqa5i69hZWnsu
+nzCP01q8abTfVtMzQ9hFgtuaHXkOXSyORm3kJuU6WPU97BP+3ZPB2Pj6+BBTq3FJPqCb7Hm8I70
c1l11g5eleDpBrEo+hj3TfApouZ2GIa+zuywUT7TWjw57awMx9yYxoM81bHbd8N86CbooWPTt49I
aPuPJheUU1PgOllaoJ/ySfPtXIwwpFMq8RB3hbqzkW9ffn7/Ity9iGxwZy0h9JtTU4ty0vmaNnj+
XPq0rwolKk1Yit6/nW7PJqMQQPLocy2ign89iklPuZjk3AVqK7Runkjzu0AuhmNqiL1rjJ28M6vb
+x44HoLLghESzqz7gyS9UZp5DkdPz3rZSUxjeIeA1WyrodIfjKQI3bY1C2wOtD0Zxq2RUZsCRYFG
Dr9sFdclPRrJfskt1Iylf4rk4HM8I9k69BoK0KI8vWtb5VQ24x6effvkUHBRlgZhsBuZhu/rFdaz
ThfMoZ69vj0RgbkoBI3vNb15lITTVDrNngraAhpc30rLeOiTvAKRmrn8+Zt9Y1BUmvI4mr2hHE5y
FNmKhGVf8L6SVGfO9+Q9NmdHBQQbJUIUXrnr0aZuWXCtmz3UHTq3tip4HJagcNI1y5Ym4yJAoHSn
akGddH3e2U0buxcgnUakJbsGRlzNdQSbgYzI2g7ycRof4tDr6+/mfxqELItWbwSm1jS+tlTSIp9Q
zKyl9nsjZW6Ufh/0PyHuZvfP4saXYzYWEmQI5MNrWAUKNK4Z0iA2s0e7T1g/i/FF6z6LyeSgEHZ/
pI0kZ+F5MhlWf+HnytefLRx9QRdTa/KCmtxFgW98iEI3TpwGEEJ12q9tm9q1DDFSc3eGXs7Zan8u
tt9Qwtk1S5/g9dC+X/StHMyzR6W1d4Dp2sHhDTKP7BbtyRrDyha0CHBOCzN3MhBICqs+2kk91lXK
5elDHwkoTGcNiK1X916qdvXYGPyKXHaVr/4nkA9Xt2XXtB0YyvenvPVd3461iqyDpgvNSmWsLppd
NbVnUB3pUUtDhzdm58tu3HKkycBEYJuch7XE4yyN8jgWquiBu7yjAGAOxHUa/1YQ/Wv/kct6J6K+
RXLAVbjbFoo3S7omV4G9j0VSTZIXaemDQNbwCePpyC5zYY+sebuMjITFDCat0DX4dNcbRy/DsmkG
X/IapGzl92b1u9cfxZZq1hTsrOLWpLiswQyJ6ijlrCJWuVZqw0oj2cPnsH3KazPE/EZQjl3ZCt/u
b47bZx63mf89hZQZbnyZ20qqjUCbFC/u8/JAtadzxtncm9DtRQnPDGydgG859OuukNHI80wcRNnr
evWjjPeGWFt2hOd9ne45nCyf4fp8MxRXCn1aZFnQga8/E5mFrk+RIXuoqL0ooiuJ7zBZOQaTeEJo
4VSD2tDtvgNJ3X6whbJIageoCKvWXD1D6D4NidX2ChL2PpKmFDME7Cl6dDB3dsZGNsdIixouDwGh
8Jpak9dzkMYZ0yv1VvK0vv3etzTzdbleHrMieJFUXF0rAfGm3sA5KZGq2eb6Ce15rp6rqP1LgTQu
MooY0G+ocRLZgAReLzdQXz8ovqh4ZZLbdfZH8b/c36AbAPZrmWSJoVniGxsVUwtqc24kBXdGMY5t
qVMaVE18VMPViftLbOT6S1RFQ+6SZ5DXKFqdwiSGQdc6TSR042Ho2lFwQlkrQicVQ3SfrK7Ndg7S
RrUOaVvymcW3inaddZ+EVY1hGY+64hllo9ppkhqnLqn7pyKwKneikcPRZna9ovgYflbmz07opp1t
uHHMEBljC1JeWko6qytq0BKjG+pO9WLzh9Itclrn3MqOmS/v3Lobhww9JDxNOdSIB6zhrMnHHivu
GhUd/glqS4+DamoIul2XaXHSxDI+lNWYHoW0DU/9qOyqe9/eWmQLwLLo0Cxx11plKxDKuJb6UfVo
WHpSi8iOxfhlapvzKEZPQYKAgfKgRj8iKaKOgAK3JuHJ+9Lj93Z/c26ce2hnhGWEM7T6rMkphq+N
HciD6nFd0yEiZTamLk80kn+6P87Wh118yJbkYeFrruIlS0zaOpZLzbMQwLaa+TRhAjL0ARr1OyNt
zujNSKvrU45qswjMQvOSuoZM9zXKosdG/HF/OrdPKfkkDddUYKjBENleXxp1WVJEbkfNQ6Ect9Vh
HBycQj8jtIOmQEeH2yR19X/4VEi4QHvWIAffMF3V3G94R0zNGwfg3WEyoH6YqXos22rPF2nja1F7
odJIYksT5rrkloaK3vA/qheU5YtuwacLxXda/btCW/v+Qt6GW+oSIyAQAjy/NAxfL+RURqFV4Jzr
Ybr0KBiPpRK5oYiqvPRTqf/k8vH+cBugBuMBOqEBSZ2Uoa/Hg3LXl107aV6mzWLn9kQOMltemk5S
N4+1M1ah9RQgxvuPmeUImbcUJU+GkNO6P6kVikCDNGmXSrIi0e51XFydVFMWQyfaAVHh0trwtypn
ITx8Ix0KWwhm8d1kGKVuK7ER/bw/m40shNkQgTMlYnDA59VsfEnHA1zWPByX5CqyDX+yUyE5lTRB
m6ITS5ioiM8dJPlpGG1mvvP1NrKA5a4GL2R0/mMNFqoK0dcC7HhGEDtq4X8YUnrcmq9KGF/ar4b4
mHWD3bbHNJT3OHxbzxWIKN+RmJkbfF38H6sEwh3KUJ48/ohmzYE3+D1pXhDmpVRI17kSO7o8lrSf
n+4v+8bbQVYFAAzhnHh6zQbLkqX3QKt0z++h2vhj0B/CrBXOeW9hECGLxcGsTQnblXJEP51q1+H+
+Bs3nA5kSmi4EK6htlx/9QoVY+KrnlgURWM3GIvU1SAQO1WkNDuZ1+tcVsEobwNykEhM0Ey2Bgj8
cNaUKSRai+f4gGytG1vfqsh/TqBs+oozhQ39mtjiBf1Rrz8F6iIzfp7yc6ldyuBPOp2sMLIlZMcb
QBTUUwFTjkaLRoXycH9RtrbDgmKAU0KjRrFpubLfwDa+AXqk6KniqdI3v4rcqrF+U4l0Tfndgjl0
ZX+sR+XcJHuCoBtcrKXC+NpwjCUAS7UaeS4EMyZwIqINzrISnHz/zFf7xyxHx0+hhb0Tq/SsJtrJ
UFrX785h1J79fDzWWnhOQ/3D/ZW4fZuWn0OkyavOj3oNR98sRER3ahamk06vwmEwXeFykaevxZ4V
wuYonCXwD4pdt+iqkcxaiByshzNz4ZQzIvxJXKsHkldyFVi/ICHmXz/ti2IyJMzFco47fJWkTEps
lr4fodjZzMPJb/zSjWU5s7N+is/3F/H2jC+6VcTqIrJppLCrKKIWS12vW1UnirCcMlXQpmmcISsu
86gczaAj79OJLtqX+8PePrwMq9AQsES/nPDV0S5DLYTJpuuekH+a6pdw/JUG4K17r+7m7N4Ms3o3
ZCFPJzEwdU+JiyM4/x8JvoqSd8/xQNsIkShihe4g7HRt7U1udUI5uHnWEQJ4vKvJeTQ849HcK4lv
bEsWEDV7YlbaHNYlpT7s6srQEXWt6gW4CfXgKRzL6iFN88w1hbI9mCXamfe/2u2FvHy1/xt09dXa
cNaNMEGmsqcb0aVMBBzfF/8Eld8e7o+0ccsxFK0b5M1ggDdwcd76kzYk7Mvc+hFhPWJYZ24mR07F
cy4/JfVjH57Dcm+/bE7wzajy9Q1Xlb0GiZ1RucwhDRPr9nawx4pZrsnrp2aZ2tKvzJfjDl+tYinp
Qhhkmk5lw5Xm865l1fYk/u/vX216vVRhLPX8/aR4dtp+CqQvur8n67M3yGqPy2nd5EK3nKxRcmtD
t/1Ye1eqf50KsFTw8ajRSlDg10heYMU6gnQWl68VBIcG9NDpsvw36F9/vL/hNj8K0QYBJtuOlPX6
ywd9OVayEBperEGs1KW4ckrIGv9hFLQVl2oj4ANN+NejmJVYJ4uSkDfkUvFgDhIFYJP47f5cbnMN
pGwp2BP5LzRGZbXBEn2GaOy3ppeLGdrpWSU6qZWauHtZzSNSO7M9FNXPFLmbnTB5a2Aoo1RRlwfZ
WqMaOJNMkyCOpucPM95leqYf6SnMMBSO5sMYG+lZauXmpCV5cbg/5bVXHOjW0l2GFBkhAaHRWrRI
UQYY6MJgelr5aRa/4CJ8zKLhPGdoMkbfRxi5iXRWNeHQa4/9gutQIKXd3Y7Vybaa4kyD0aOJIFYk
Ro9Gs5Aad+vMy6u9Ovd42LyGbGCrKONdf/wgS+PSiATOfZvGf5BwKT91gugTuPnVsyqohWNWSuIC
o6inUp8BQzEKQYwzdJAsFFwzVLpjJQ3aM3VQ0alj1fwcW4MOF1Sv3E4Sfo7ZnHyIRGHY2bUbryg9
IehnkvyQBq1Nv8uuVM104lY0ZsmJJ80Vc7fov4biw1z8aqsXSft2/2tuHEYiEkIginU0Z6x5wFM0
WeXk5yhKaUJ3kFLju99Cqrs/yAapgVyco754TXNO1pLCRtUXqMX6updOlVdYh8x4Ashv8TGxk9kO
rPA4Tz91/08eh3YWPgc0GvntU6BfFMpuUj4cI3N4akiHajsZDrX5qTPPlfyuaGgOPSQhBdVer3fi
plcjrNUmYlFgkUA9pCtwLXIuqJQ2fG5FT5ylgr2d1v5HSa+tT1Grt5kzJop4kjujzzBgUzngqhxa
AdzgfPq3UyM6LyvqfPMRubIIWkNYFd/82ooC25B9EalvI81hOQ/IQYVGIreunCGZFGpZ+2uctRmT
syGJFFdKZvVXDIEjdGUlykWnIQ5v0CL1exr2irZLD4KGMqpbhnGXwTONF2uffLK+a1VjmLYmZJW3
+FEnEHp9VATkVEO7oy3lOaUgPDWPxIz+B6wQpX/UMPGBIBoZ/KLQEqnjLvMFw+5SKYkdZFGtU2oO
6tdgVurBtkat/tyGmRjbdd/kX1N8YVo7aIqApEWzOoQwgzJx4W5C6PBlIXAEK+JxbLKp6dxpQA/v
Ue8N8su6BqQ9aF2hRycUnfTyoWmb7rvYC5J8EFC0UU+6NlXfC7Dwb3rQZ/mRJfIDx+jyeThjJWso
djrLWnlATzX/KHaUinbu29ee2be7gYZdUDnKwLD0KWesWWpU0RRB4GLBFjSeW1tPgjq1/Qa2siPL
sTTaSQeSqiChNNqCQIlWDa30xRBwJ7bD2Zqeiop+X3E25aPSQ3mzpV4aflt1GnzJsqLZqaWuY1Ya
NzCBQWGBF33pEVwFJlFjWO3cCAB7kVieCgkNVqkcY9cqev8pGuT24Ifi3wbK/xsUYizgEQ7QxirB
EWspEos+0r0pOXdfzEJ15+IgNcc2+lu4YhkJSWMed54i+oBW06vFkI46pSSnsRTbD/UvVtU9gAv9
ZXZBNZyrkbyJ3tmln3oVQ2RRqZZiJgIHCRxYzZV9dMaGk6LstYDcgF7LSFwxPCfkonQCr6LhNC/9
ue9bzZvi32PTPCtxdRr6d1Ge2W2vPY+mchLz921i/UiGPZXK9ZvD2FDOIJkue4WZrsbWKmsWZp/I
z58WubH4SKXVznPt0YhrW6LFU0Kor9sJnJYvdH2crgdd7RUFvlaS0ijoKeGPMP0sYH0X/W0OtUyM
3c+yoh3Kf6zGSC29SSAD6l5XxXbYxm5NT0mAyczO67aONhgHmSfopMAgYAhr4kbXhb4k15LpSUVu
ntLGpFEc9rhDW5p0lLtWdoNUDxykPxroMOb8T6M35dHsrX8SQ+6epmyQvMknUkprpIEnrVU8Qcea
UWiT+EHtUdf3tVw/+lK4p2K8NkukCxMdLCrCqNuhs8Deuw6UohlzRLWJfS9KA1tJ5twOhexzH4hH
0X/nm6dKfbJqwxEXhRJfeDdM9SEvJ0h2nVNmriZ8NIbgUAeSXcMJic2933eDRgP/AhOiy8hPg7Mk
r35fWyeBCJ7ue5L0J+QjxtVRat4nB7UK3Fyc8cUBDFN426TmXVHvfdl1cLSMDtkPI6AFuNHWFHy5
xfBHaVLfy2h5s4tIEO3Q13cisM05IrpJ7WA5gzdOAYIUGiWSwsQZQ/WvYkA4iOWz/0fwHUXwIr/5
pAXDUQukI6LD+Obusb3X6SWTxH5EwZoMZAox8lUKExYyxR9CWc9UczsQs6NII3lDz8r9U7I3zOrK
VnQ/DMx+Ejw5muxWOwnlbwnbuvuD3GAZy2SW3gVcEMhmCTqv93OT4hyR+Jbg1WZykofeRmxXH6Af
aN/qHmHwtPEds2yddEp3XtybboZl6MVJiUSQtgB6rq+HzuJWoAElDi6+hC6f4QqqcWZ0TX/xpRbp
5NqeFe1nqvQfha59wYH114C+casSoo2Pcq4DYL9EqWNOH+6vyU3w/frDoHUB4LM41Iivf1gIRJ7o
VRZc+uaA/AjuHY6CCFBVHFPtwaDXnTahIP+QYTKOT0CL/qNcfFhMhHBhc6XsLMHK7eLPcXGwrA9d
fZTj/FCO5zjuwaFrJyofzUbdMbO7fZNIF0gyeRVZyxsFE+hoseLLJb9ZOE7wuRmJ0lcXIekYG44p
snSlSSMVjdL3V+v2XVoGXuRyCCsoX68XK4xVjQ7u4GJF8mUwBntCTAJTxkOShQ9/O9RrnRcRNhmI
H+Lt9XdJJSOQUqyGL5Vvmm5rxMdGleZDkH+n0eP412MxIyi+NFwuSPCqRpmCXEiZOqdYY0FLoL53
DnL/kVrf0nu5s+Fuvx0qKm/GWkHqhpyWFU1NWJ1P6dLB7g9uMU2uhRTBMQ/Nf2JBnY+hmEQPgRg3
5/8wUYtgDT4x5Zl14Fv5bCeQi/QixO/E4KgX79I6cq1ur4q1EbHB6F3AMommDVh9q/sMNLvOrCzO
LuRmTheg41t/LtV/AR4OM5XetLeH8FTlgqsVxk5YevssaXhGvLbLLDn1WudbMcfUt1rMcfll7UdE
faWnTEuU9/dXco0wkfCgok/OQ6cMosHrLqAKqQ3TGHGQ1Xo/ehyp0DnQa0sIRaMcMTlR+X+knelu
3EqyrZ+IAOfhL8maJLlKsiRPfwgPMud55tPfjzq4p1WsQhHu473RFrDRCmZmZGZkxIq1XlPyiCjZ
V5W34q7XbM98yew/9H+oSC62BuxY2SAgeOpBFtgj/6WWsRMI8NRAWRXLylOhFN/+fbiAiUlr4Tuz
gNS5yVJqZcFqFURrUVcOJ3xW2RnRN+Z5G9cNrchfbtu7fKGBWaHiSgMP+x+S/XN7pjzmmTJo6THr
aHwn7dEHvuAW+dBnj9WQR/LOis2p2oM2is0/t21fc6CZ7gopWbyXDOK57WbMk7KuJ1RrU/oIp7Gh
eqqomfvvVmYQKi1GHAi0TJxbkdE2A5MkIjTeZClnmyidrEIaV9KRV8InsCsAa+lVBHTOXXFuxk97
MY0bLz1SWbQNLXCantapbi/SQxAEw1bQ/E2j20FqPgte+ykx1yKbK0E0vT+AewlSZ97hpbeKBiUG
SxuRd6VNwxb1qNmWRnoUjfSnrLXeFtKlwI5zg+NoaDwnU6efRtnso0octx4SErusSV4gB0udmMeY
PWMUHb+R242hpOo2pPT67zcP6BhS8DzUQXsvexjLCY37GIqdY2MJW4ihTgM3fF09VquMzNfuAgju
2ca0tAHNXPhAKVqxVarz1FRbXbqrd/4m7O8iuvo2aNPe9rf5xD1/Ump0WJhzfzD8MuAYzh2BXiq5
FcUuPcqtF39BOdhzURkdHvvEUvE8TV7xvGs7mNcyexjqIBl2xXN7RqtYmZ6yi8TkzbJiG+xPymXe
32X+mlLxuwLoxdiA7/Jc4y17wZegw3wJWl1gHpHre4o7CGxkXxL3mm+lDwH9+m7X0M4mpkK1sVKB
UxoWXRe8WbSL9CrfKkpqPRDpRw6AY8Ux+rBzE78SnlLfp9leqs39aDWGW9eBdu9rZbyjfHvyy0LY
qFFW7PpI8e9EpQeO35Tdm2oGI8/TPHHQ2yyhWVWqwyjXPHRzw9yS1fNonYyblbv92q1ACo7uds4T
QtnFAncJeFZSimgzCtMbwf9LIHq2JMVb9pCj1r4zimB6/wunovQ799HA2LnMj6eC6cnVUGVHmALu
K2lE6OdBDbJPRvP9tqFLb+IE4zzmrUlzKv577k1x04QC0kBIbBM0IQmfSonbcHjEk3FKu+nltrXL
fcmlDtUrPUKkfGD9ObfmTbwpLb3Ijor+uzP2c4dQWtlV/1f1k3uw6p9RS79t8R1jfu7CmIQ/DPAD
GFlkbM5N+kMT9qKEGIoWoH4GZHlscjsWQutPAxnSZOe01/JQU6wqd8g50EPQo8R2UoIh/yrGufYq
Q0402kZXTK1t5LrS2oUYK4epyeTveesVz1aglT99UCSdK6apTxukVmg/ahQ9tyoAzpUBXVswWgNA
3bzjVZbXW+dnJbi4PjsKDT1chWiTDwenNr7EZu9obbTGSnptyXjFUetjCvmzOG6GwK9jnl45YAr9
MNKb/cnPxm2CvmzgiXtLiWnzXNOavdxxHJrgQqFiQzOCPXe+ZmOnoyU++tlRhzKssLaZ/qM08ztg
CXUQbCwe07ed5EpUjcG565zelRm8uYiqzVQODRDaSLKLQkMtAn6AbykA/Tu/L7xX+l3MzkmV2HwO
QJvrxGgJ6dChy6GHC7QBzPPt77k6fsg82CC0ftFecD7+aUos8vxlxpUSx44aUSUMsg5BxS7OKCFa
+ZOvwu6FHK61Ynk+y5a7hZwsrxUkHec4+NxyS5VEFGM2qDmobqcLThzvlED852c200ygTyGKqeNe
ObfiSQMKgd6YHXtpD5uCnUSfO0o9fT45htjTFxJvSGusAPIvo8/ZKMwZ0B0BhVomnGQr7hJxnDh7
enhK1BOv45XI89rkQVU49z/S2U5u83xYZeZbnm/N8vGQROTEfvGnZLX0f23/KzNaG4AB0MDlkzow
PEkhZsuOPhrIMT0WpfB58J49kEj+9Pm2H16GNjNDApxFcxMFT/hFjNv4Q6mMg8KUKclm6lQC3NZR
smkjd/UaY+C85kvPAw8GCxfPx3kfLiYvHKsmmAXpYyG/9/xnsXgVVVv10XEhtPk5mj9qa43V7ZpL
gE7DCekBRFZjYZO24xo0JALhVDK9bW1okxtBDrK9PYtXsoMkBiFDZEtBe0DMfj60saO9UJHr/CgF
BeoqVI0fg6x0vPEl2yMG7xamZsdrEcQ1Z6Svky1M8wnX7eJI65QmNiaZ/mnVuC/Sl0S7q8S1bMS1
c+qjjcXdQB4n64IOAfk6GiGuPUwFzfBwikMfp9DQuOKN1zz/o7X5az6gQaHJrQyl8pE105JNG8tO
ZhS2UnyJ6mavKWtSK9d8A3gNYCFY4rkbFptZ7NsoEjred5oGWCRqiPOgZ1+rwF3ZYfTHQR5sEaQA
p1uMKRmkspmyuDj6epZt6slQSqDvrbwbhzTcZ9BTrUzilWExJl7HNBjSu7JsyZusKCmypC2OSJIE
W5+6tw3bzz/KRVPfoR4FfHh+N5igGBYbazDNMBpN9FTUQfZOXQtVk1kIhruysa54xNxLTxM/zDhY
WpgRALXHKBXMqipkZfuXYggeYvFFrXoeuMVjQuW5UcbD/DccXBsFdpMA+RoUKOw87bak8l0vUFfS
ZO9AsrOTjCwj2RzyfXwUrfCLNeXd2Wk1Yz52Rjt8T8Y4jJwiotPZ7Uc13zelEopOS1kgcpUwFtwu
0vSdqtBC50ptWmo2UvDGzxhsxM9m9FAG8ctGtvHCqnbGaFSfoBOr6FGorGDjITdkbNQm6AenrOhi
JvgsGxokIA3+I7Sy6m8Fmsl1h8Jn/xa15jBsE93r2895pjf9viqqWLFL+Itq2+gtOdz4RjdnLjMv
5kd/1MFTFJDurqzcfORdzBEpNtLdOP2FWJccW0VvFYFOFFsqBz0tDp6YkvWue/GQgWp0jKkxRjsM
glq26woOks4SZ2HBPnwwERVY4W+5DAC5teduJCA3AOtIm5yfLag38RYFdXNkmRo7T5RDnjauYu2k
RIG+1r+DvHo70ezlx9HT1HsrAdHFYf1unmQXz0sQsUui4zBLJLM1Ev3Y1/42K3WJd0roBF4erkS6
Fyf2bIiswaznSeVtyStQllEbdVOhH3MzAwwD50xS8YJI7aqh6b556L2VPbpi0FhsUau0FGBeuX6k
08Nu4fO04ASuC1fSVNuI3wTry4pnzTHJwrO40EFgAznnsl2WnULTCJpeZPcBDO82nFT5vRKqf6eW
vg6aCRBvDPNJfalLOha6TMm3Rd/rO2FW/rn9JdfWFNQ2i8pZiJ2FSyG3rXboZgEmqyS3tXaqtCFZ
t7Ke140AfWFRCWqXoQUBWqpDKqkfG4CNNRVOauKc+yvbdc3K4lWQWqRsfC/DSn3XkNQ0sp2qrQSA
l46C65MIp1BIvoMfz3cgBK9wO+SqcvRoGaUXUJb2XnyA28xRki9SaK745XtF5txP2Gm0l1BFmXfD
MvERiCj2VFqkHgmhUgcc8AQz9aiJmzR8kuPHUf0uyl9EUtSimjkNeauqG7coWX/yVdqHkrUb89rw
P3zO8knU6P6g+DWfoygPqgfNp/7QWF8aeTtE9322UmO5jEiBKRF0ACOY5S6Y7fPJxvfjyNAEAwlw
UX8Y4syw/QI4pEc0twVtWh3l1Ocu4Ep56rRidEpUz7e398dFJMI3oMEExwlVQAjtFokZWQlikKGG
cUy4H6l0uXH67d8tUAHgDgaLBgXYPOcfAkZzprKypto8FqKgOjGb3RWTYk0d5srKkaIAXko+Bo6m
5ZFa53WbI3bLkdr2W0F5AwD8IISf1APCly7P9H8+VsiIUEEBuAHUTVly+nQhwq2dEDNtpninyaTQ
M/Ra1VxfU6S93PRU+Xi48L8gZ8HQns8eQsyFJCNqgGJwd5/VTUh9PnySPGtlJ16EwGD/P9pZbny5
plAhYifuJ9uECSUOvwBG3hRr+tlXLvnZEpATig/89F7S+eAPIS5udjMRUcahsDXbWrFF30/sFiyy
6yWecOiaydtDSgyzmTcI27bNNI6fzNzcdswLHgWe0yoyerwvNGUOwhe3ogjRpGD4HoK3o2D3yK6l
6ZdA3mSp+uLRblrujMkti+EUadlzMQwv1AdnwGsSlytfcpHdmzvDuCzn0INDcNkUofsliNhato68
UagnS1l9KBOj349KFm8IvDuaTz1pWza+cfBGWTrcnohr5mkEh/mXFVFIM5z7WKCXRWRlmBd6C0pV
v3YLgzAwiwy05K3DBNm4nqFdq60M++Lh8I6r4ggksTkj0BbnX13lohbBWnJsf5axDQLFux9UO13J
OF0dHXP6/60srs2QzR/6sxXxSXS6x/a1ixzqJG/lWp1m3oqLuwyY2H8MzUftB8eG6KdR0wlDSm6T
KvySvN1epsvpojjAM5gEBhBbqH3Of3/ExUy7h9Ye1fHkhd80kpLh9GZmB09beTxdTplKfg5qG6Bv
kDEtgXfeKMQwiFXDcbKg0xVadFQGR/C+kmIte5Xcp+DAnb0S3lyeQBidkVvo3SECv2xqGXsl6DVf
Ho6S9hm8GNEHLP+PmT6uBGtXppG38GwLzSI4Guf//mGZ6lZEFiswhmNJ9yVsP3ZrZrTpA82XnqWw
XAmo3g+Rc69QyW2R6CThSX16WW6HPsuLKVWMx87lNP1ulvZgcoY7pWq3qh3rDrw09u7763P7tdoJ
d8kPUPjNLtwGg128DW/FU3GXOWsvv0tX5aNwJGhRyPNdpFUKX2xrr4/GIw1KDz2IjkJAmCpbo1q/
NtXkLunnUamUXLznBjOqBEqT47Gu6V7vH4MA7H5mN3Bv/zt1wPze/2hscYO1Jg0YCLeMR2MKcE9H
zCvXEv1PSpL+zdSfVf3QCcVDXuxDYcWjrs0mQcfMoTHD/5ZtxKIgqp0XN+Mx0A+hIRyy2NZBIP3z
7gdL8R8ji90/ZTk9xGI5Hsne7gw1tJN+vG8f/GAzCWvrdmUrgr7mX/Jhc9/3ImQb6Gu0jLiajkoE
6DX8rtSyI4q/DGUl6LgSAcObQRSA5ghoLWAi53uxMth3md5OR6GiPcLYmd/Ehn42NyfGh158kyUr
cdslYARC7Y8WF3dd3MsxHCFYNNppa6r55/ZxgozNIR+FdvKQPwxmsc8GW+5WLL8/AhcHwcyuD9Yf
6t3LRyK9OG0oyv10/PbtU2hvPz3d5/aPU2ifLDu1Szu0Pw0uIb4dOKXjbw7xJp5/sIPtr1+lXduS
Ta/U5vHz14eX/Jtj2t3mu2e/BvZoy3a14wG9Czbkte3Qle2nPdvNNdznjf159/Bw9/fpPrD//vl7
2yPf+xtvjWhxs1aWORh1z4g0O7dP2/v7bitvxg0AYsfaIo9yD8zlZG28B921ftQPsG1qTnhqnpx9
b98Bfbf3ir1y2V9f3w+zvLiEo7gadN2fv+nkZemmKnYpqawtuX09/lk9Acurp89rIcb8SxcTgbKR
Oje1wiNwEb/BOt+PpYREXBSREw+FTVzEK1fy+55b2oCNgj5mYHm0iSwGRpupGHtaLh4lO3d+ISrE
P+j6OYn99fVnYIv2Uf28sr5XjgE6A/9jcj73PtyUaah2U29hUlW+6068T1zBaezUefk2O+wPeDjs
ept+U5jio/PXPCoH8Hq2vmmhbRS38HPouc3dIm+/92ucqlcilLNPWxz20hjFoSHxaWKibDSh4NmH
6ntYNTVxSripx/Co1PCmqOLKMXx1ToAlo/Sk0PaxRE9JVP2lUanEo9G1j12+z9JDbf6K1fb77cm/
HOC7iCO9oPPxiA7A+dwDu6zGKvKlI6y/dfNgFZ2dFih+u6PcOZmkbIz6z22LVw5jepkVBUkYzkja
qxbbOZ3UpJFiXTrCzqZOqR3VkiNHf/sEDq/sXm/v4q4/QDP9uGJ3Hsq5Z8891PTokIWeKTIXnq1o
rcm7WZOO2YNg7idVIiGP/Mr4G3Z9OmCb7LnUs41kbG7bvQxOZrPEPwDGKM4tS3NR0nJWt6Z0jGpe
HvF9LPxo0FgOT6GwkgG5zE2cW1pEnF0hN1I0GKxlE9ntT9F/kcUvWRm7wZ0HM+ftYV1fRrBwREOg
luhgO/ccsTMaeMwZVz1uppNFpABnjKchNRpJsIB6UGH98blmb5u9NkbmiwI1pWOVZ/W51dCCe01T
M/loGvR0WtugeTSQzvWcNvwpiCsTem2MuCi191kRBI6cxclUiWE8RWYuH1M6MPveDWtbpamyNDcp
N2n5SehiO0FG6/YYL/f+3O8/sxaRGFW4ws/HWDSBPk5RIh9L8RM40zauN9n44rf9Sjx5ZS6xMw+P
iIiq8eJwK71ECUu9ko9DUTtm/jNAkzAKC9B3HPiWdofsyu2BXUiakQE5s7hYvSQbukkzalYvj+04
Qfojt7PuG8AaQXHKodx1gqvWFvqghk2mzxYCi14RN+fHZvhda+W9Z+2a1O5LdJtwszo0dpmv7xLZ
cDSFJpdge/uLr3oAKE+Oi5lYEq87X4s8SuVWb0v5WAjbyCN7EFVutgWQLpUwm5a2Z9Dmv8bleyV3
BQsMoSo5Eo5KoFHnVoNRKkC1dPhdoP1Bp8wZrHAjKm7BG1n8w+MVDYHKbg0o6lNrf3vI8+9eHJNc
CXg75TEaHJb9qJJW9VNbtTJBualBIVTn28lL4pWJvXLvIPlGgAoHGnw31uLe6atyMtPAwxOi7Nkb
pmM5KU4etq6gZ1AjiCynQja8XjmMr83szEBNSg4IJMu5WE89qPpKIFN+zLvfUJP2WBgFtO5thajY
tMPMVt5qQXZvz+lVszPf1Ps2AzEkLxa0K+WirgTqD/Roj9W2FkZ30FPbHA669K2Ii1dd2MrhA3ST
K5HqteX8aHlx2+a0UMRG7GvHfCgr+v97IpcGFbLbA7y2nFwDMIWg8oY27mJalSRUssgLtGPkUYGP
adxv/o7lQUAcwe+6Tf9URsbutslrWxO4y8weaBGjgeo5n1Nx0qgSs2WPfm2Lm2Z8luGdLaNdn7+K
ibHtp9iWVmKIy8nk8UgwN6fjZ77ZxWSOsCAIaLlMx0SOlE3bhvqhFozqcHtk16yARSE0mskeL3bg
GKiTkgfFdJQn4vsxRBoO0vh/FZgiHuEaJWVCcYH+jmXkV3nIP8RlOR11YUq3ZghZlzko4cppcnmX
nVtZOH6eWjpgF95JHXrhDwb6aBskX4nuZVM4WJ7ar8zdFXvcm6ScQInQK7kEzA7WJCdeHEtHL1L0
H7lmjVupMwkPNC+obFBF0crWnkOA8+OSOPad2fR/ItrFQTZLgFY8ywi6gMnQZOE1AQ2X8DgKedl0
K9ts3kbnxmDsN5GcpqWabbYsBwXZAFIU7cpjlYq2MfJqH3iXR581/20y75VoZYtdTua5ucWuHkqh
Ty2w4UAcI0dLRocN59Taa/XvgIxzQ/Px8uEFKFN5UhtfNICv5b+TInkIwmiyW9mWjcAWjHtB0Gbq
6Paket97RNhu77c56riY1bkeApUFT60lkY9hFroVE+ceU/rn/4z+Qf9eJG8xpJG37VzuazJrc/MX
7df0Yi19M6nDoBTQcj1Olf8rpT+Gi85LV264S3/ECK2eYCF4vZOBPp9KCUXRwcxT82glaegA7GVM
1JppDWr6/2Y8H0wtojk9zUy9gIiK8rGZ2YZaZJtwgIv6v5i1D1YWTtj7U9TlIwMyvXTbNBOyt2s0
cdcc4OOcLdwPmv8663wWJjXcTCgyJwUJ0Bovpp7AyxS93h7QtV31wdqyHDjTAeW6x7RJWlJvrdZr
XX9qnkfLf4ircVrxhyuFARyCmjU8FaQFL+hm1amuwk4pzeM4Zq4MP6LX1J9qS9qIkelO3Z3VtDs0
UA+q3DriXTwmdthKOylvf1iR9634HHfGmxV7tjLtFInHD6XCIJZOqaLbo+caUJ7hBbuRZpxctbu4
IyT9fHvCLpdn9mOZdBSBBTfi4g6ZqhC+edB0cFgOE9hZ7nbZbQZX9Q6Zaq6dsVdSe6bBnUiNkriU
B/vCrdUhKSyNpg+C76+RtacDPc2R5xLsoIIcN2xHxxuav4rwGKSy3abCPxNC0FU8kwMT1BBqUNA5
38G1MEPOhUI5drDNutTIFVuNxDVs2JXwiY4LE1vEDjN7/iKW8UtBoEcv1I+lUthZjejxhjef8QUd
2uqlP2VBtXLMXvo9dTDY5ExYTKBTf28/+3DIWzkdX75XAZHqkIYQzPJrkZJ0EuPvQml1K2HvJZUS
sHyeFrBOUHlnFhfHhtrGEGqFOpjDWN6U2URlX852AL9431ryL8CTEZLnJiRLXXJIPfZF08Q7jVqY
Fx4UuVAgSkmqO1Xqxrux0n7ddukrgCS6BhDDIfICPUs8eb7IZivRVOcFxtE3pfte0B+qxnuGQcHO
rS8yzyA02V29bvdenWzhKU7VB025qyVzI3UneQ09/h63nt+A89fMjcIg4GeU0PnX9MLQW54HzET+
MhBYmFAhfLcgT3doNdXaX+FvqXesR6Pd356Fi40NdSKwLOab2xWKmMW52+qxXMMlZh2nLtuMwTek
7R0hfzSmF+ivb5u6dPdzW8tTtwTGSTkGWwrkel+8v9VpyN3aDeRdadprLUazc53N52yMti3K/SBP
QH2czydNFGqaRQ3GFH1T58+oYNgCousJtZX821oC/WJjLawtrnxF6vyC09s6ZvrfZqxtOjxhRPg+
qwDfnsSL2AJDCJzS0jv37eO358OSKn0UEivwjok+2iXXsBz8sNo1FrRrw5mzXlhg5jBzbkXv/Qjt
idA7GrIbWy5Q/DS4N4uV4OWqQ4COBVX1zoG9hPxXDK9PDMxMoA2epn1T2X7qRJS0usTxn/995sjo
AbACIQ6qYuHpYtSqUSFEHs+SCnodV8p+KenKmTLP/sLpaFJnPGCs55auxXtYpv9DFwtfOGp6Wru9
lgu20svp4fZI3jkKLszM4BAZsiRwPIvlaaJEjdsgEY7ea/UovagSRS+nfZt8exy3d/pnrdvQEAyv
/Yrd+fMXdkH4kvV7RzNDMLJwC0OrhEwRhaNYPURU+EdNs+v4B/LXXZPZqufKBQA8acXlL48o3pAm
BzUPbBopluzs6NoJoVYo/okud7ub/lhNbXftL0P6hlTZiq3LU4P6CzlfDgwmF185H2EZdVEsZFNw
6rO3IZRezPaTGLcuaDzoHFW3X9NGfgd+nk8ptsiG8f8GCE8H4LnBtgrqakK066RyPqX1z9aJxROa
azRhQawyPTTa7x5Syrb9TLcUorR0jwjNPVxju3AuE31DdskooDG32DAVVZQ1gp4rkw/skQTPHI3x
3l242jROumeFfXgyvYe48EmQaVuhfiu8bwiWrpwHF4yzRFxkePErOvvZPsv2t06jxOwh43HKuuco
++71r9P4MEIY7en1ppfw6D+lYIe8P2hIz35n1UmGjlP92hUKVFOTaCuI0DRzf4W/hsi+3NlEg/j9
TMXLjaEuHENs6LgaUyU6SSFw6Tojc54MnrWywy40E5gBXByZGyodQMyXue5p9Ej0QoJy0mQ2c9O4
iRgf5ldkATmfLzw2eXloC9E1vnpDbpNJkQMQKOBsU5/SXfKVfmhH4H0xFpsx2jbvYO4BPiXNTcO1
fTkfmAvXBTk+S3fAjADn1CJ+ArXpGcEoxqc2cOrsWc2rbTnrOei/WrnfeylyTysH3xVnBH/LQ5TC
E/XYZW9DkMlSMhlmfKqsu6B6kdrH0L9r6gdA+SvnwOULhLrP/AewIiK2BBLn+xI28RKSZy87BXm3
BTZth/FoV4y0lzW78KsTSQTc0HPj8YvkZZ/KofvnwTK3kB9QggK1TRfJ+Re0YWwUvVdqR0GwnHAE
bFFDZ0bVQ0525gpi5XJioe2d6130Uc3vgsVS+voYV7IZcm9lWrMNUwGwyaDJD14u0cml1upJbVcF
Qq4bhXWTCAAkxYU0dRJMaWjGwjEsJORA1KA3nczypc2UgPwXx7p2GtqZvty+xC5PeEBw5FqBVrCd
L3aYlOudVMiDQAbIrCYnK0JNd3i+mxUnfF57dj16FtXTUKzFDXivdE2F94prQWZKzxNJRFDACAqd
Lyz5qVSV+okv8Pwgt4cEBhiAv8FDRmnA6TI2apekmStA52tnaQxvrF7tCWXlndbAhnZ7Pi4DShMA
JtIJ4BUpQy4faX0QZplhiskpEAdpkwny4GATSEDRrsUPV0yRNKU9FtABOe9lz1fWk+GuAis+1YOi
uPGMLR0qWt3KYVwjCLzk6mFMsFoBtEYPgEN1dr4PL91cAGQatlF6KtCPbOgpM8saBtnK6e51YhXO
DXl4ZR8/cIh0o5tVxr5J0l1Rbw0tt6tq2I5p+auma1he2WuXL71ZE4fYAtY7Qt+LGZeULgmCJk1P
omchhs1VL+26MXW9gj6YH1LVOoa2VVAubHaNcZ+kwj+vOKx35tyOigIU58tis3O6qo2cG+nJE+/U
TGXPJW66Vhq62Nw0mECWCoeNOaucv4f+H+bfV1v2AOJXxDXqXaDKTls/WdDStNqJCvT2tg9fPiQW
1hZD0lShbf3Rz0+T2R3MsrdF71AM7msE3ykENtpRVtYixcsgfLYJIdT8QGIRjYVNwrG6s4YqP9Ww
1diB1OWbSM6e6DP9WaljveWyCu+jLoRhvk1HVxnr6A4CCBiZRSt3Cy8SfgaZsFa3vjbvZNFh4YL/
DtqSxb3ld8rYjN2Yn6ic4UWhQZN40xn0PEQ/gj4pN5O6Tokps5nOIgGmgucIJKokzAjSF0YrM9Lr
vtbzU9Yj0KTVqnzwVXrFyz71SWXV/t70fW4vQRBcPU69e1Tsv+eSUR76sjH/rjjDHJJefA1plBm0
BaXr8vEqmn1Pw6Ocn7RnY6/cRwVpJbuzh78KXO52eMgbm97LNSDtZX15ngQGr5POozT5ng374PGF
CFG8Uar5aZjyfSnptv9UjYVbd7VtIcUY63ethZiZi2Dd7QFfXfL5fQRfjIji1uI+scIRYpPJL05i
27zW7RhtvBIWDFmb1F2UiQbEqFP267bNi6OcwcK+yA4nEWpe9M9qApg5YZryU0hmmCasCInRohWc
ig6wzW1TF5H3bIoCMzA8Yj8eIecnuT6NNbGWVJwM74civ+rW6+3ffxEQLH7/Yh9LQqDpWaQWJ9lw
vS9Rg46FXZVOluxwlNum5n2w8Ey64+YGIF6ZlNsWK5Wglh55iVGc4r/FoXiMY9t0y9ZpXwL1/2hp
Xr8PzthL6IMlllKcNOtkmIe8c5vYGerP47OguVKzcv5e8cCzcc078oO1UJ70PpnHpSbPWriRtKfg
p5++rCYgrizV3PhHhMSNPv99bqdESC7WzJGlQtYezt3+b0nEJPrPUJE68VC6t5friuedmZuH/WFY
piWMBIGYm1CUjV7aNSjDNXcAtQeMBtoCgjDl/PdbgmlmIan/UyJXtlC/6ONd7P31yoNUOjr60B1c
LLdHdBl7kNbgOc8Lk/QelOkLkzA1do0f4+y0Lk/FpxBJHniVHkg2//FeoBLJzUMEA8Faw8+1mUQ9
CcZNUn3wYS7MyiQtaTjEQczsPhD8jYqY3e2RrVmY//uHtaoDEcI4Ewt0FAqbNPbhHBtJ4t+2cs0B
/4cICNQG0dvirCBaAtaiYAWuSeklUQ9KTY/gPhp3bbuyp2ZfXp4VlMJ1CNuJn0hJnQ9Ij5LRisO8
PPn6NoByPnmS08wejBWQ87V5+2hmsTIdrHd5Xc9mcIQmuwvk/e0pu2aA1is6S+BQQsd6ntIPCzM0
+ljw4ClPplk7UvopW4/156lYTBU7CDSGySsStNHiWEgQW9XIU1Uno71DCoVeK/3QuzEhvmJsxfBR
kvfd6AybYW/Vr2GgbmQ7iu3eqVpXk7aUVdK1pqsri3f2RcuTI4vKtB4MChxCsxdjcfZFOwv+duI/
1wPIk0G7wPDhlqCvc+H3vpAT6ElGfRq2kfma9A/FWs3wyuF+ZmFxlURp2yBjggWlHx2x+6ub9yHx
rBT5SNc83XaW+XctVpLmVJ7llCjhRlxKTg2inpRFWjSnFoEVh1xjwLshSvZJBIbi303hlHRxQjZE
OXQRVvR6R+QY1M1p6iVHlT9JEYmHcXfbyBU/gIpijsSp+rOJF86P3dGcjKY5pZBjxylsOHH808jH
u7IvVqLAy7TCnDG1ZhkjslXkURdnU9TXHLGoUJwQ6rqX6t1o4Pzqs2I8G7Qepmq0jaEB9wR1Xwv6
LkjWuJwvxwq/ANl5mgABdcJxeb7RVaipERMp6xMfAh73LZFfPMEdEKy/PaeXPsK7GWTuOyUrLr/w
R1Q4wgjF5/okCUhRZDmE3PJOyNcygJdHPcg8BkT2b1ZaX5L9Nig1yFk3NadMjexeesmjgz45o4I+
xJjR0nm4Paor5siA0TYKnp4/yzrs0ChK08dKQ0CtfxHaLSC9rnbE9qVyplJcK8Ve7ml4+f5j7aIS
OwD3DSKpOZV//SdI/Y1g+9olyVq0MS/5+XY+N7NwSQkCajRDxuakZ7/HiK5Y474qv0uIXXpuGBJq
eKrdRH9uz+QVP1SQ2SCXxV/siXnsHy6cPq8HS0jV5qTuYBL63D6sgYcuwzZG9cHAYlPD2Gm1cYQB
SMMc3ZFs3VV2uRtub4/jip+fmZk/48M4vDip0gpV5FOISK7a3c+5KK9Y2UxXHGHGYPNShpCFLvDF
WKQkLYox95pTUkCfAdlMTwLUy0D3P3lGsXK6X1mZWWQFzUkwKKR/FsaajjyvGfbtaYyyPxN8SxGg
uGqSXK1fexNfCXQhQ3uH1YIgmrMT57PXjKLeq77cnoKDfywO3W/xDo3pXXMXPzR/vW/dyjxeyUCd
21ucSmLqCUMkSu2p2TYHIo8X9VBs6Fc7wG/7z35xNrJ5lj/4hdSLUdEoIpbUV8svf01W/GPw/x2P
QvYInBc5chJc5GoXZlpNT3LCmPbUR5+86KQp/nOlbQThTq/+6j3UPT4lR0vaR1MKqXz+OfP3t8f5
3tmzOD1I3c4U0Nyf6LEtvmASPTiw27w9WWYCEbDdi4od+PdyvvW0x2lypyRzKsMeA0iwHxtycIX1
sIZLnV3y1jcsDhNZzr1xGrqWW4BUbfPQKsmD2dT7uirpjpm+T+KavsyVbQ8Tg04yDVQOF8HizMxb
ue5Ba7cnedwH41tWBHaRb1em9srBfGZk8bjoMvjzzXhoT0l/3xkgLCVn0CCDET8rwy7xD5X+NXy+
bXNerYuZBHSLTwEIuwjSczlK9RQeWtw2dBTUORH3y7562lp55aodyIXhkSQbCdT3fHtMuhWkia60
pzCyfvZIKJqB8CuNvo7qGoPU1TMG0Yz/NbU4Y9rJSHpQ0+2p2BIWNG5j2kW1zfNt29tB4tIeVDXu
8H1N+uRKpMfW1JW5ZQegKoouiyF2kTSJBUO0ovwhjD81bbYpIeyglOOCp9n0E+VwvkHqPMjWhlcx
q0+3F3Me2cVifviChf8I9VDpIeKpp6SrHiO5edWCtXW8ug8+mFisYxuZVp8BqTqhtbCppcC2ugdV
XxnHewB+ayCLJUzbcoQREivKPvxRw3D/51cg2eFGhmi+tFOASPfdPiF9TBb1GyX5el+85b+ywdHp
n0Djkhrw4ERvqziUtQleXCeKF4S53+Jao5y5nbQx+rX5/X+kXdlu3MqS/CIC3JfX4tKbpGZLaln2
CyHJx9yK+86vnyjdwZzuaqIJ34EfbFiAkrVlZWVGRizvXtBmosUNgF7oNlzvIgn8gAZE4SDcLhM1
RYv5GDn17kseva4nyUe6k5/vb5rFk3lhkP384uKKFbAdxTob057uRk+0B2XlTXdb9WOX1oUJzl13
QyxCE9liV4b6SqvHOATliw3BwbLdI3W/06i+z2NbRV8UeqWeUlN7CPWQaGOzE0vU9dWeqMJENAg/
msNKpmUhbLz6Ni76oRXiucHE8Cu3bCukJ076SUrP6J8ko+5Ptbzyolh0E0D7IuViALAiidzejpq0
axQh7I9d+yxOAMZY8WMQM4SW/DiPzzkS9zNygJnYbGpN3I5RuUb6sbTiiB8Aa0VfB4IW7kmog/tt
0uV5OApDTZRw08gDUeovdU2ZZclXMKlWyMOg4UjjcYR5Awqg1JIGRClIsyC1/jlX00rYtRQJQMwR
zC9gSmI8fte7V4GOSi0byXis5spNxAdDdsfWH8fAKUd3TUh5aa+gLRhtp3ikoaTG+dfM6oRA1rPx
KKS9PUTJRkN/Ljx61eaHPjFIBZZ4cXLun8+lt8ClUc7j1gLK8DRLR7zW/olSzzCAqXrXix0ebvcN
fdc5OK+LoBIiZQxNCOgntzOHHoz6hQ5LRhHaddzYuVlvO7F9Rfu8E6Sfav4zb0kVN8cYra9Q5d7o
0s8y/iiE/pcem5sZJG56nbujRO1SCbwKArvdS1tBWEfM1iL7hU0MjDiSAUDiGMbNS0LSogiaPliL
TNx2haO/QyIyHF1ronZGP1s3+4rRA/8POOvG4CuqSL+S2GGTwU/WpX3OT4MDe2wAOsNeSORdZQgv
5lishdps897YAN+ICPeJAhWfQTXqWKJaVY3HGZcAFEp/mcqTrrWPWXGMZpM06Pcquj+Ay7vGrK1N
MNvMvHGQwrOCNeDayMZdnyzaaZ2qBMN0pJ012LI5bUUoqKKTXAlehbj/FBWQV4WtsIkruXIjEXrY
nZE44ywNK/OwcMY1kDoBLo6sO/L83A3VC3j1tFmCL1HFn1Xxj2h1PpSJ7UFA59sv0VprkFjwW0A7
okqP2gjSPvzrGwTImjq0/YTSY2lL4bhVS7c3BnuMKJkjEKOGe0D7pvIjU3/UlXWsP7ow2NNkjbns
thUCQwbcG/IGrCp5ozli5o1Jw2aejm1+TMAF10VEVg5GvzENd2q93rA2JTiowEC+Yz29YuyJ4KaV
/sm1cGW3L91aaB4FbgQ1dChXiZzr603ZCDtxmo5NcehKxFalY/VkBvDySe5d43E2341wjXFnaQui
boPqAeJ5QAa4MxYI8wRSyGw+lpBlHaEcHHXQyoHS04xSAcCVJhKMMknDmZQQgw8May0ht7ACaMBg
PG0QacUK8Hl8PS7G2tCU+VglP8Br+tB8YIoOVWJVdjWAKSoobUG0y4mgXaYWtmEHmqjwd5/nv6P0
8757vnU4YB1E/hisp1gHtMxen0dTmaBwLovzsRsBp9WreQdmkbWK4K1XvTbCRWpSmmsR5B/mI233
BZibSlS43FUy7CUrwKqDOAJcM7i0uSst6gdNqdtaPGpJaBeGTEBw84f2r38/YWh1xroBI4z7mrmV
i8DWTKAfqgmVeNSn6TDIRkyUzDzdt7GQYELbO25NvDfRt2Xx50KoAaFET6R4jLp9MG4hshYLj23y
RIMGlVzFUazQjtS1tuClvQA9PVSoAaRj+fDrocllAqGeAFYhgzkRcFKmrgGg+ErcvrRMIIkF2QW6
xRhf47WVKDU0Cs8kHgv8/joNNoDvvUDQ+6OMYvf+PC4O6MIUN6DZyqnYUk08Surs9tMj5AxWBrNm
gf38cjdA/1ipKhUWxAnQwqoglkJXYvvbiwM5lG+gPCpX2HNcYB0lsWzUWiYyTEwKMT+xeiykeWUg
C4gmZuU/bczohuSjgrjos640cHryHlR1Ft5EHVH2spPv28f8V7li7nbekJJSkdIAJxUQPzzOx4ia
XsKg5GMIXYa23lCoEt9f+9tZw69GnIGMJtAWgKFer4zVCEKTNFQ5ijOwerR2B3T4ZcBn3Tdzu5sR
SeHBxQreuMH4AsRYI0VbtLN6nEow7Ii7Ft1Ns7aP0zU87YIh+AL0GzH+CDxLOB9qCJncD6mkHvO2
8hI99svA/KM06CVpsx/3x7SwOHjEQRAOFLFoVOGrpXi/5RlkU4wjbkoSib9KONL7FhZ2GwBswESj
fIjaL8QErlennVQtn9vCPBrA6WUPbTWdmkCC1x4s0iRdjiYQ4UOLByAuxkcL+kErH3A7m0CnwAOh
3YX5Ir4CF6MNcpzV2DpGzWPXiVD3eNRrpPDiFfzvih2+9jZOfdhEfWQdhSixgzghPbC+srXr6ef9
Gb2NZtmAoP2J2UQ5nY8ux0mU66lPrWNpPU7yHokCEoBwt8s/pFDaoSH9+b69235ftj3YAxxNGugR
M7gVLHQtT0GwIxy1qAXfrbxtpL1YDH5timjS7m0Q4YAvDD3jj9Z8mmlEGuF3OSgIZMAeAwht/Pdh
3fUHsaW4cMWW2coGFU3hKJ8qSoR3rSW7oLXD13zfP9aPgnd/AhYmHGguMPCgCg9JDH7CFfCLs+J4
5BuF4MzCR9op21qo3DiAsMoACN4qlPtmL8EQOhoREiB0hP4qyyNcDNDUhjCQw4qJfbxYEwRUhBAp
594Q/gxQTr8/umVbzKfhaYQNJV/bauuuziJz0J86U5v2cdOczQZqgXVVG16iKXRlMpnzunoVMkoX
NAkAK4+4GK+Ba3N1CU3cttbAht87ZQdJAX3T1/2Lqgdvep+uWbtJuLBeYdYTgtIk4Kwi50rDslTb
Biw1T53xrhs/+io8aDVpjQrU6EhdqaatdmsTejtC2ERshROK+hrW8XqEtA4KpGNAeVH3M3hwq9ZH
bLmp+wCJZzpptmahyez+Gt4eUTZOHArWYIbaEu/HhzSXyi5tzaeqBgU0bG4LQ282RShKW2A7DkoX
JA9RKrSbtMh/Fkg52KChK4kWzfpLYVWQhWx8oJGCY6DP1Kn6VXqwm0taRakPdxlbd/Aa8pAZYxCs
GOw75lMitOgGBiVZ2GWgKcheVqZCudlgMAQWckS2cFegk7ie/kyQeoighmDif8R43+Z2A77qHoq6
7RktMSR+Uf5MO+QU1XYt43FzmWKIjHcND1x0CoOR4dpyU1tq1HclSPgTOnhSjcZFdP2ZKzHibYMC
zOApjfAQ7wZMJxfuaFZYBjVVrSdDrPVfU9jhrpEi1Xo35Ln5rNoMTnoaQut9BkNFRbogTkMiwNeU
3jgNYCbp4sig22gu+k1Wm8OajsfSNEBAB3Le0ApBOpD9/NJ5hY2YdUzaqZ7D+QHaVwWJ5GnYrKzz
ghkdNyD6EgAaRqGDmwa9AA9FIwdoMjfa8jAj+LeIVKfA1UBLluizXmxSYzJdNR20J0kBVDrXy9Bu
h6xzBTMx3LKTKcSW0zXuxxufA2AnI8Jm2UXG18Z5uKYay1RM0uyYyTI9qXEkbcKAtqcglBo7itHr
iM4gcHia1YS+LDBj3J+Ym4P2bR5qp0xnEvBjfvojcFR3ZYQ2JCOznLwXYzedgxhJzeqv4ZA6vI2J
yFFD8VeGNMz1Sk9VTEEFZkY+xGGG3zRDgN/HUr2dGiqifSbqPu4P7faxDINsclnbAHu2ci/yVM+1
jsZh7OvNlzq+DtBYBsGmF59LGYJtUeUFgi2oazxkNzckJI/hsrDJ0I0BD8vttDCCkFuVmrGfK2q9
lSs59Oq5Vd1Ub0oST/maCsVNvMHZ427kAYpyJZ7tGKVxqIZn6JKmaALRkKO1M4iq3Z/T76f+1YUM
a4hqAHpGbwfYDXiv1bYRbZCJ9gcb4nBby6VO74DA1zEd6oAnFCTmgu0NKIr+lL8yv5NsLbeHNVg0
s8J9BaPGFBHOoisXIvDXW0mQID7ZoUHazzQk5XLI8yY9aFJU7RNcqp9pFJorccjCoiKkM1hnD2sk
5I+J3KmqUHWU+kr8IM2Q7J7989SsEQ4t7dgrM5wzkKpGhdJQRiGcEG7QFWbk4UEK402RukUY2BTV
704xt6Vkrjy7b7wQwrnL8XFRCJTB6GikQuqLEJfXxkNCj9UIJj0fNSgCUn49Kd37O2lpCS8tchtp
ENJWxeGkfj09CVbtQEw0fBRKr4bW/H1LC2uHjDaU5JHSN/B45SbVEKACKcdy5qs1Eup9vMniNyUb
nma5ce5bWlg/XDKgFmVEQoixeJIKs06sdpbTwp8KA9xlmo15jEcbEl9JlkDhyM7RTaQlaIpbMcw2
/PWBAIoZOC3ULNDsBvdzfSCGuojlwZhB2dO0v6rRnmbSIG1veXLkttlOohWpxY0U062+yqZ3O7/X
trmVtGgLNjBRgu3xJQJNIM23WRfa04+VMd7AldDxgwcs26gaKoY8z3WeFK2ZpFXhC5LfaCCpbcLN
GDwk1gEZY+REwZTga8LXfavfD/Hbmf3XKjs5F/HJNMWjkRdF4fdwcOm5ftE+01Ny7A+qA5Zau9gA
Vf1QeOIBrbvH6aF8Sly6mX3xWX6eNq2n7daO6q2/v5qG7z148UEZSx20XVP4Uis4Anh5tFG1s3on
iRBamWsbKqM/78/BrXO4tsjdaHU0JqE4Y+L75hSKcPPzY954VezEwxP0CdFqsblv8CYoQZQGLAoO
EUvYgwbkes7brMx7RCyFD24gu5cEJzTlbZavKPUsWcHlgT+405AJZE+Di4m0msq0qmIufSUgiLKE
X6v4ndtsFgs3sV8hEol0FiCM1yaCcMzxXI8qXwjAnoQiRO8MEFQlitIoblvh/5oxFZ1ihPQqVcbs
B/p9MrsJjXJ3f0YXzigqmiCxQK/396Pq+kPyKYgRtWilH6sD3mtM7XSPXhJQxK8RVizMKrIDqB+D
OBt1cpNbu6JEoRZpudIvuonk4ujXwKElaBy5PyA2c9yxxNsJSGHcx0h58D0ilpql2txnlW/mtPeq
SARRdTevaYgv7Hw0nKIoC9465AR5K000V2kdT5WPsrWnBcMeVBWn5CDE009JMD8mOm+qcOW03dY+
EWRcGmUfdbEvoyGcusJsKn8Sil2avFU1smL1PhN6ktcjMbQOQPDdWNq5IJzDOvbvz+zSAqLJFlsW
NQVg3Llj0cvGGGW9VPlBq3nd2Np937mtUKzclYtmWI4FqXEUrfgbK5iR07JKtfIjAQXdCjg7oTW9
qdR/3x/OgrsEcvlfO9ztZEaxNgDvUPmasZOrGs3wr1IOyvaHgh7Rl78C72K/jd+WJqOaY82p6Hfj
1i7suiyNtLr2xyZvT2qR6G9dkVo2qoaQoyrk0k2kZI3kbsnNADSBBwfrFLyljzIoUq2VmtW+lkRb
scXhrogmfSG3mirPYOfC+6qb841A17grFyYXfN8oqwKghMqnxk2uBIiCWYIVyZ+1AjqK5mtfmYUz
5ulJQ0Nr3JqGbQmohN5f0tuzz4oDMoziHYIcCttaFwckBQgho0LT+JNRAzEh0eit0fXkdN/KQjDH
ZFIR0GnITiCVy3myvMpEIc5UDC6b0m0TTfpeq6zYUQQtBBWP2DwX1TC+JUKH/m29E7wU79/tykew
u/V6Q+EjkB+CcB00AFAZux6rnpptSiWr8ZW6kgm0z5Fzq60PCXTCu3kCstHoGX9IoGV2QbvCpWFt
IRub/HUDJ0shITuJ1zRqM4BsXX9H0YCqHkmTxu+QiXABHmm3c5JVKxf/0speWuEijd6sUbSKkVwE
Be3g4s0C0rWpad37k3p7SNlYcPEyzTMQNXBWAnRzN3GGOZW66qC0QQIqJ/0rkaNNGIaaHendCsTn
1tfBIAgxYBKIbZyX68mTqzhTBAsGNXGCtnkkfclSUKBlvTZWvOrtPY8HsY43gAzgEkMjXFtChtNA
C2Pd+k39ux/fFAhtZuc6WPGpCxN4ZYW9Ri4OYI7M76hUResjdQeFEjAUkghSxWA5BBFvrqZoC8mN
NcIafm8gHEFRGKUl3MdglOczeFONjj+r02ofuJnBLsuqRoI8Ulcewje+lDfDjU1uy3weKxOAdrMB
FxTIkKCLPfwTQERUbk5G9M80NTt0uhR/uUd4u9y1Ow/lSJEqrn1LfxuSTTudx+Tt/r5nvuLSl3yb
YHOISBSlBt6hhSoqw7QJG99If8kNxOcBJ4UWu4t2FnB5o7tG1Qh0m1e89beiNG8WngNgFcZxgJT3
9W6p5qwuy2CCu1a95Bif5Z/6a/zY74OH/I9hh/sCGSOo0tvNjob7ZFxxKfxeldGYAbeFCjmSRays
c219gtpgEAQoq8SUaF/5EO0SU3cqSXN01VoJnW6Q57wxzluXNJKjLJRa36JIInkimAIg5ZdPaDvr
IbZFZiGd9uMI77RV89HQXUHOm8huuxocoZqhBfEmkKyeda+XMt0GVWOYNk1jdMfpMQS7nbJvxHkr
6xQ4H6XUG2pXcz//ub9PeCeCUQAAipUCqhFVEZ41C+/KUG/p3PvK1CcbAeWfTTpFBzQhJdtgqvO1
O25hidjBxlWLZB4QDNyRi8tiUDJKBx+dgfJjnLXCuZkyY6fHQ+QGQt/AvZQzEoti09tKWgpOWSrg
8dWT3sbzTraLWd4mZYlcoyDIuwTGEHplqx03fAIC88IIGXV02SPKgiu/3kqhMKkjqIsHP+kCi+hy
cdCsuvlJZ6l+oEqikBFpQrfSi3iHph1pX0OgZAUYeXuEGfqLldcB/8Ity/n3fMiVsijkwY8Hddgj
7fMkgErhXa3L1o2FsTh2cXA2QuVJKvs1PvbvUuT1QWYlJHh+ZNPxquXB71SeKOroyugnoVwdaxqM
niYrE8pH0WwjRhG9VEFLYCcJ/YM1Q2xXz/poC5h36WZhOXwkNMmf0laR7WQQQM9JtQEJDCi+KWNj
kHSAfCONKvjZsjb2EMmrwNrUp0+gPxzs1lIDggcRSGaLQLN1cXrW49nyerEPt0Kvv9RF1dto+HQF
xIdkyFqoUOV5sfLsXLgeUI0FfS+om1mMzwPw8jCtaSTGox9Zn10hO+EEMdboDTJaWzOV/TEAGkv2
EAi+4AvvH8uFY3JlmrshUCSGHs0EVd1c1p60NHipdel9tNKnpt+nAlLu983dxL9su6P0zvreUREH
N/31dm9KcN+NIh19KUmgSqY6CUh9gZC1qayQQmhtpS12QgnYSqh6K7ZvL/tr29w+V/O+M2ojH/3e
mKAuVqExZ5adnm464SMLDFu2AmfKwd+hNulmiD1DNG1AphW6Bn1cmvTv1w3YaNFZwoduViLOfTXW
WO+kI+hCFREH9Ojpm5o/QFysBB9Lo8YVhY9FBgBFaW7GjclqlKafccASAbXHQJO2Wm3Vf7+PQPPI
cjQK3k/olbleV1OJMstMzNHXM+3UR1DeVdEg+Fu1QP1yXlnHhelDEU4FqBP+Cr6T/fwiUiyMsEUR
SZ/8uK22caSR2nyrpp2KxpxpEIhkzXutsY45NAQj1J0x1smKSGFsG+MrB/A7r+nm/ifxsTh8Nx6q
SDqgiIXEHD/H01gHWlnFsx8GKl6n3diANRfw43jCRXzf1O1yMrwk+ikweFze/OvYgpynks/Z7EPH
dSAxgn83KJTcuW9lIejAVQR3BO4bAOWRBODmuNdyIYxryU/DvnUpjdtdKaoFKU112AyTIJ8mFO5B
Ch2GXlgphoOeeMMBu67paP3cbyQaGA+pVeReGGXVY1tQaWOIg2FHdQf1yEjqlJMFIt+VgHchLkSi
BK5FQ6oXXRY8t0Zf0snszUTxpzBzkLFQ3cjprD9qR/TS00C/NtkJgcYgaDBiBwSL+fvMzl1NyrVk
4oKru/4UtpIX2xR1cUPQMnyKvtft3Iscv/6AuqxXrYU6LJS5vkKh9YE4GqAMpnnP06Mo1pAOkpIr
Pq4/krnVXnIS70vZB4fcTl/ub4yFnQ5bePHBlYLqlm9nmLtCDHUJtlrE93n5BkHV2lqDL93Git/i
JQxSi+0HcND1zIEitY+aJFP8Oj2Dv89LpsalAwQlo7WpY27pZuoQzmnQDmdFAc5SrCiV2eqF4tOf
urA13GozJZu89pBTE/ZzYQ9bTSLZGtn0whlGHlRGQxIwYSwdej2+ZIixSeNZ82tN30/VpNqallru
X68U/DBT/2QoHZNnPFfkIVbHtDb9Vuprx0hbSqa6fpjbeE1UfmFPYN99K9qA8giR7PVwVLmn8hjK
pp9oQuxoRtw6aqdmjlWA1ub+oBZmDh2nIgD7oHpDOxl3mYlK02ZRYpi+UKk6pExkE2qd45oy2uKA
mC8HBSUQdLwVQ2iUthwF088apd71iEJj3CJd8qOFpMnp/ohubCHuZdoswBsgjYLyxvXkGUJY0jKm
lt/IYnFKg7BQPEGGJjqp0Zy3SiV6aw5gGdR0FdAXs03BxUAx2t/M0jAExPqUWJDLsYJfhjJA2ncz
dBlR0tmfKk9Fn7ZeVySsgw3+y+0FlCXDFbTyTRUUH6AxhQLksFDXNlV2OC8cJEUGqxjbYD5rx7kj
QeCaOHKEvtCHfju/C9WmeTN3uiMdMtPWH5vHRN2Mo2NoJAg3JghlwHFZum+Rl2kkOa2p17AL7tIz
fH8cK/EjxDBuIc5hMYoGjXvxHFR6baOvtLQL6FqTsowEIo/Ad6VzJxJIolXu/R1xI9LOTMsorCEj
hUofOn+u58VCfSgfgPQ/RwmRT7P5POKx+jF9Gvs63ViSF6v2+GfcDKWt4Jn/FL9Ga0Byfpd8fwG4
ooA+BVUZoqzrL1BR00ghjS6eqUYHyIhl0CGsJMMugz7arYyWP9LMlgIvj7/gFJGUvrYlalUXjU0h
np2C/IIg/Hvn/mreS7JfIyS6YWTgLbFRX+y3BjLdYHXKxHNGekcjKSkI+1fnjk641TcWUW1g84ni
eBDA2OfE1zYQ1u5eJ+fPypiXNtflmLn5jamR6y2abM7v4BjDRzxKZLfxyWw3zsM+sXP7b8Mifuic
lynbEP3dyn8Mto5BHDzkncpm4+vd0LbtwVkjE7oh2eFtskm4mO6kCSFNiHjhfHj0Pj+tp80+dGyR
vGzXBsdf4rwh7jqNB6PrxooZ6j1nPpSeurMzp390Vlz1DeyVGUKt+7vyDvkinmtUS7LS7BEWnQsS
xvavqHbrH/NzCrWMgNhoXumc38k/97fK0k75D4YSVFoIFriFo0lQyHUzimdPE2zpWZjt/QlAw/+f
EW6ldLnHKaQwQnfg6niwcCpsAD8s576ZG4g4m7/LwXALRXGxjrIEn1qpXvGD/lR35ltinaJjRSrD
pQfohRuxTRO3NV1ohKv/zUYB/yO4HFg/Lnoer3fkUFi1kk2DdHZAWRGQVCUVcMrUM9+fznb6t1Ee
Gy2rBCHQY4EyL/OtV5VpDoE6nYVC2hXNQcpE7/6Eykt++tIEN6DKwGt7FpTpPL9Avfwt/fjlScTb
1Qe0NT+3BDf8I14+OXlyt9sT+mB+r9jnXx78EDk/VqTgGTYSDNE8a7WbEefXa+wWG9OJN+mw12EZ
zmUrwLcErvZ7Dfu7dHNcjp47G6I0DhlFx8i5pOOTqRfbTmjW2hrYCPgw4NIGdzRA9q7LQ21MZyBu
QenpiuLOLCuvCarX+3O5aAgMBcCjoaR3U5PV6kiDMHQyn6XojKwvFLaL2VPXuCCVpRXD4wolE1Tz
QAbGrRjy/WNWmMF0flMI7gHpfbLf63fn/SiR15FkoAogz8PP2HbdktiQajm8nBvfXnPZS/v28iu4
latSI0vqRJjOIAKMtEdBPwzJykthaT4vTXALR2MJMjs5Fk4VwddsTDY4ZqGy8zDLa9RAN+lbdgos
DVQqgGjqYB7h3FobK3Ix5vF8Tnbae7aVDnVLks9sl5WEqiT+vL9RFsPmC3N8N6tWDSa4XjF5fUc6
+/AIXo3R8XJnV9gbw35wB8c9/wyOP74QsLnux8upI9bKZr3JbXBD5qvdA/gjMnWO5rM8PVYGenjL
k2g6YTGToZOI1nzE6HBI15Ah38UQ7jSC1wUoIrhTKI3w2WNkVEKof5vzOXvS38LKljzQMtcHELnM
OySVnhIigHMZQrtkWstJfKOxedusfZip7aJMwjdXGpRSPak68dyHH6P8UtAfMbpcrJao80cWo8Vn
8MGLtI9S9aWN+10iBNCehHDyewclu6y1zXhbBU7WflRR4WjhHzAUEHEFfXij+YZ1QZiA57ECABuS
sdxWnGedyqk6zmf18fFdQkB9wL0wfo0e3isUsUpRO/kTNKOJ/RI6p7f7O3NpV1xa//75RcQ3heDM
Q2FyPo/NvnseDJIZP0TBG5VT3Dg4fWvV+xtUGxsuLldgNsTvbmXOm+WF2fe9pM/nYCSTkdhjaLlB
HLhT+gRF316NHpFd2ouvmezKympb8YIXYx0ZFosIAUzk0/iJLsZd1Arzuds37vvoOcW0oYKLBKP9
4vQDKdz787u4upcGObc5T0ARmFoonscKjGJKSNrBLvqCmKkzfkISl5jgW8yBPOm/wnBTlk+CdBQU
R8f7Rt8M6qaOXasj6mjZ4VpampnmTwcI+NG+DWQtEPFcJKIXaCMSshafJpFfINXUP5r0L2Fw34uN
BAlbc7Qd85B7SOgmVt3jAGZEsMi8tc7jGz2vTPFCvI1ujH+NcDsqpVHX6jKMoKrgoAhsx/tsA8eq
2443e+VDvtMevEG3Q9nBhoKMEmLIl2gvHvLH2FvLQSzvb7AKgLwIhPI3xNtQ5O5l4HbFc2ioX0kH
8sBmVw+pK9A/avCqD14i/NOhUCUNJF8jCrth8WPzzQB46MdFHhbqidfRslHkY6KAIfo8QD9y7N5j
kNaItqiTlO47SHUjNUCiXPKKaCZC+UYT//5aLD0XwHUA2hy0kQGTx9d5OjpDeT7CWgTJS6e/l+VJ
33RvJshIIk99VV+UcUKpTrSnZtNEZM6dFmSLwprjZy6T39lIDyvgQviu0LKI6sKpYZZKwCR08Qxk
syL61Rv6zONdEzlq7dTTSl85m9NbY8g3AViNvj2+u8wwmxm6taF0lkzoCeEcKSrpmpV30EJoxOR8
/s8Id0lMVSWPSQ8jVrMZ9Td0IQOpnvXvK8vHcrF3xsJfmGlfNbIqCNg/0GUwrJ9t/5Ylhyg6mdoj
Hd1+KIi0u29zcfrQhszAjZhBnmihGA1JoHMknRXZtZ76cOXXfxNX3gzp39/PD6lNq37sxEI+KyGE
DUkjqvEJZcpS9kLoCzDttxlKJ3mSzx/SUGcvAtRSVBL2YV45CZ6KI1GtHjeTGsZgdhumkrqJFoyU
DBbe327epdbDqEAqEBKbUgNxUvRkAEaFKp1GRLPKFVIGLaPvQqfT7zGj3a8IRLUDGesZNwJSStDp
NQfaKzb4LizZzsMpRcmpGaR8I2n90NolXhkFIEN4CUOgMNNQe0Zw4mYKVd8KKTdVZ0KJtyEZBHCL
TTnN6DLSZ40iQVwJ7/VQj6N3f80WowYmLPC/i8YjQJq+yCCTgUVz2gb5B2OboZkKarz2FJF8c9/Y
0osZWcZ/jXGnWRyUqRLAcnuGPJ/jNTYacHazF2/NfzzZhmLDs0zap+nB9EQnOnSvCaErYJubyipz
q5dfwGW9O1GddK1ie1T0TcEVRNI3YJd8qKhbooAsumO5NXN0Ptbg3nmHLoPT6zmYLU5T5KVtD0C0
b9GU3J+XpWvv8qPYU/vCyUWFJleFDpdAGxeeR5xtGvyQyVqpcilKuDTDXSlA3c7lVMJMOJFEeTAi
t7c2ClJNWbNyVBfDdQ2YM8RmAK6KfMeBNet9TgFbxUWu9XaMtO4hfut33SaDR01I9SA+qFtw0W3p
PjkNn6WNbjaknFezoKygcusy/v0ObmbTMsoLMcikcwaWDr8tnfFgPuQzcW2z/nF/EZcyrqh4QyoO
OA+AMfiMkxjRsZuKXDoDFKBvQrqVwIwiOdYpfN8HX82xRPfuy3bFKDsxNwO8MMqtaTBX2TTphXSO
dgjLGpLrbIrRXgJSp2N/rkuPpu59m4sXGJPrBU81kNYWF6TJYRRoZltKSHvJ+yJ3usaV11jqF0/E
hQ22lS9ORBiWTVZKsCEotnjSc1fMz4VTmNBBX4lrFy8tBlUAiAQAQJ4tAmuWaw1q7WeTbtBorOkH
sVgJK9iNfrNGAPqDIwbeB/Rm14Npi3lQRrwXz0Xhgq4GdaUkfCh1IvrauIu1lbO3Zo2buikKO6oU
sIbqIeqY8jFgeZC0tV/WiL0W/cnFuNgiXiwSugfSUO5hyaQO1BDyyK8gbtJ/JtV/4R9R2DYQD6O3
CAina0NgOwrRDVPJ5/gPEEWe3sZESn4W4kgk/b+5Dy9tcYMqkBob8q6Wz/NRRDQBBJUgfSmAzliF
XRzrfbmWVlnagJcG2XpezKIODW+gxGAwBUl1km8V7Z3+c//ELm2JCxN8zsqcoWGqBDCBNrPMnR9+
9Yf8zZScaCUBsvhiujTE1bfLYewnLYQhDeSSQmja0fwWgBu6/gDwAeLtT6P60r1UUUfGWF/Z94uR
zKVxLrgAe27YQ9pCPkfWfg7QZQKYNjYIyU+5HZcrZ3p1qFwgEVhj0/QyhtrUHm3RqbMLS19o9uVD
XDzP4mhT6G1322atyX7xmkEZBUhVINGArGb76WK/QLO7ymTayOcssmeW3nFMwwnVbV0ex1fqaflu
bEPXLNHisNe9eXDu76WlMhwghoClgdhDAsSFOyByUwgBzigyca1dty95aU/OaGuuUuylZCPqD426
G1XH8q145eW0lD6/Ms0dFUGe6rbFi/WsfXnpVvNAYBqT+kEgs0M9T7AD6DfZaFUJdsZJ3RboW9/L
B1kkMv4IG2GjPsw2GHDbzf0pWboQ/50RyG1fr0iiNdmA7LR4RuGAIP96WmsBWjq/6KgEbhcNvQwX
cG0gFKpyDIZaOoNtfdqUkTOUIPUH3RmyrisB8mLegZGAWCwNg45fbnmnQmtpqI6IRR3pM3CeWnuP
EtIpsNdaHJcGhcsD5TnWfQYo7vWgxqmmaThI0hnQkyHttwHEk0e5cYc+dWqgX+LWp+Uas+Li7oUU
F1hkgMmVIGh2bbUMDLGfShOv720GKuYna3LRw/UWkMx305dDcViL7ZfqE2hJA1UtIiYLJR/OYq8o
PdhVLemckkP98DhsKGjePTt01Of723DRM/wPZ9+15DpyZfsrin6HBt5MjBRxM+HoqsgiWe4FURbe
e3z9XSipp0kULnFD0tOJ04cb6XfuXAavZRDCxGV2pDdftw2Y5tDzcoc7+/1ry3wxyqp1P+VylRiZ
VQCD7+ksaxQF9V+CdpNzC4f07HheRJ+0kxHLXnPSMbq8qVNLfMvdp1BdFS6samGNvRBt7oYB/iTq
QtDZRvl3Cvrt/BJ/1fv8ubfCgfJ9RjWSD89CYnBOTcoQhSKj2CWhHX+UuXEUIyNFxSzNbGkF9YHO
/U5cID2Gl9tjMK7ESaoHzA5k37A/KtDWnRyA5QCKRapy/VnDLX7IfVOLlt5d51boVYzJOVf3cSPz
CWIwpWi2TGyKjLiVy3Nb212xC9xdx+heoVJwcEz4f8J3fqHvF79gsnSToufrIcTDd9obftlYcD+G
taxodMjOOGZTOe6myUEocCpStp0pavEqLxfwa7M9DcYwHAPBHvxFNodYS9nVHdufe6F57cAfYIJg
YTB/KSOhWAD/tL9iTPJOVUkzJR/Q073VW5DPW3mr0ni9dwn+b1Wke0B1aSXey+RlfazJUgl47sEB
4aEkBvTCz7q+Xs9BLXFd1OGF/Xn3+u6SkVQXW5UdUgsv+2ecu6SFb41nHZb0SGYOtMvA04e+vgJQ
A46U/bkerFK+U+q3NnmO5IWb11KUyVpR0yFtmwKzCPxgWI3l9b6MVVCQUXNjQb2+vTD/H505yvcC
lDtSnq47M/P+7MyaVvpud5+YpeUbA3kg6M0X0PNWuXk8fGYL6dLcNMXFb2Tc4PiGvOZ12KBjpb6B
ie2Zk9eh+8DLycJi/NnoplvORYRpcs8JXVCgqoVXWQIfV3UHOU1g+e5PmJwRCR61nbbraEU+Ytph
3sJGRYfBycqjJ7yrfD0RZl1ZEuUoyusUDK5FddGfqu+t75sMMxNVkpv4+D6g7VBfRNUvMgMztdKd
s3dWMbWMu3NghGZhxWZkoH5LW8KYCUXScXsKzJ3EuD3+71hMkdKx2mrAPQzDGYBDkcJR5jXR091w
1wf/yWS7jDTZIGWl4Mpcw0NwjCaXY6ejyerK0xsCVM6Li0fKI7LEdpNYS8Z2P8ngrf4eZ+TF/SDE
bhJr8k/s19OA2GAlEG8VE6QdBIPekf1HbcKPglT21/YpIwU5otRLo52rl5tFmNDsYYEXHDBCRs91
qKpcf48olgJcr4YefVGcwKlLD6reFneicIw5DuaaSa3CRZkqq4XRnnkAGYkF/xt3kg0lslSroLwC
O2TFQNqUXyB40ti0Fxb43LXzKs64zV30d+O3QuuGiBOSymTXOuz26LklnwvNmdstYe8OkQw8ROLe
NWlO4wg+n8stizDSx/39KbdWLmEDfXhM4epJbOdu4bY1u1wuI04aNrh4M+BaRMyzfQKF5VykbYRy
4krSm62306Q7Zwk2NNuZyOiARwdtWPvFPWHghJyLHbCQu0ZH6e/VDy13pcmkDqlqLPTo3AS5jDW5
6fioC6t82OPaVpPdc6vqKVWGnW5IzUKknzeU6ZIEGwJPipiNMISZbAeq1zta3nIAWYPTWFu5stWw
Crl1vLLIg0sGYpYm/U52qksi67ARTo/i3aOmpyW2wqVRHZfb72/5eVweufPTsz0ohyHhRLR6Fzy7
B4Vyawr3asygbyz+hUn7Qyu/FWyy97dK5LRuMQ7nZjDfX83X2motdW1i6j48aLQh0WZ/+jKejLec
PhVWd46oDUlW3T0u3zd/kdPGbA4FWFgQ4PYH7afJCmo7NYxgIMydq0ZMNn0Y64UWgWMK2I5RAlq/
lvja07UBlGuWgWat5sDWOEzk9NGXE3Yl4WnOAndUuWtSP8I/y1pLGETlvsT/iF+72sIONpuyqOC/
4G4MxWx89vXOwgw+OPKMM9YVdAf8PSK21GH1wNZxNmqrQ/r+zej2RlrVRKVLcJeZ4i5Us4F7wAsO
4B5TtHWeZKrXpqjAl4MxcO8Cd+oZE5alUk9vr8OlQOOEvdg/VTDNPAfF/nOjnF9FEET95pChQ8H9
vx1oNp2/bNKkPwNZSNEklFGUhOjPG+QjkDlvjeLFU4lkoKYCXaVwr27gyMOQT/vxdvi50oMKxYxR
nQbmEb+GMy4azY1ihM8Kl0bKThK+RNCdax++hcy3wxSUhWpGAwEPmZTZmnONUBxOtz9idk6hPgC5
EDxbAz072dSrJIMgdVhx58S1ws1AtLen0rQql+wtw3Bf7tbrg/KCXYdb1LOcOcAgaAVqKDjKKL5M
M2E1ZgRlKIAerNch2aHs0hqwnAj3BQpMB2Ffk4V0b264ofwOnwSYgshQs5oMdxeqkeiP/b0RwD/u
yFPxnYDkkZE7gqeQhGp6DoqmsHq07dudPOb0k10P0oPjRQP4Ng2smusZnXfYf4SCZ89Ja2rJa+5+
VO02glUCAPZCoDf80vvI2JJbASdLCH72ktqh0HYOPrh0p3CFLqtLaL+ZZYqLNlh5ow6qjA3pulEx
zzJymiNG3Oz6xhioP+hJtaTFsBRlMj1FOS1hDYQoQwkZmXv/ENqsASOJD15ziajLNs5EO24f2cxY
mC5zy3OsJKBEB3H60Tf9uoG+7MEjpMFuqyY+cdWjxm3T2IhDA8iSvKt1GD6Q7kuRIVlBo/Kcvt+e
NDN4K2wO8EYbCS7IWqdel34mcnEzVDzAo/xB+RihGKFhcfBJeHZ8YgOFUBqOMexvh50BRFyHnYzr
IHpMoqYImxQHuXd1PgGqbqeZamsXDVEhsZMppqbjE2LvTXpgUeeQdHHbPGqhnhcL2cnvPQIfA4Yk
hO8gjQYNwesxaNy2DHGX5ZH+rWB7vFl6tBn//fVCuf79yUJBCV1oI3i/nYGXJLKygjY7RWmRSsMm
KWBBwVC23GmBDj2DdNhVzdIc+71Qr+NPOhtFiK6BSDoP4DZJnzpo3p6cUHfih9B5G95C+R6CF8pn
SnoCAOvtgZ5Jra9jT5ZWpvSNkEtoexRRvFk1ZUaYdN895aVdAChtiOXSU8KYQP/q7ZHoipcLgBin
7Kmar/pQylFrF0B/BlyTbWKFKNBvFyHsIYvH0OHZY136DeRLhwFujIknCSQqQlkmYs4CW9jEktCb
0O7yN0McZhkk3tvuPRza/i1l4+ETYhR5bNzuqN9bEPrp4qsn1wIo8EUgWwMhVIgeYUvZFgDcDr2N
1JU0UKOFaDMzYtSqBSBwBHsKP6N2kf1wXJWpKdhSZ196EvOVGpziJWX138cRyPUQDAB2WZZw7k4m
fR2prZD0zYiBgfIC9KX6vFwxXqgr2aMQwVgcOoPpUglk/NHJ2EOPA5iKUZ8WMKlJL8KqWashnQSQ
SFgEFpzb36AqwCxkdNzMfgFTObypQNeGU9mprFXSirHr+B5/lkvg+6N1WRBf3NUeLB0jx2yaHKL1
xQB7M9OPn6E7UseHOIGQZvCxhK2aeXxBfQ/ClcLocIJr8zgKFwPpwpRZDpuYPzu77ARvR10yVv46
25S6AS9xIxGJcLo9UWeeoBFyhHyDtoRDY1oSYDy1r1kJT3X9ISUlasMxFXXurqN3EHz/D/I3VKFH
0XXILIIp/8ObvmggLk2KAto6QAQRTiLAGLNP9o2nMfWpyhHHIzU8hUn20D4tCQLM3NzwGomeBeII
1i7gCV/3rd/LjMMg+Th7KcE7FkyXbGdVbZS7CsXbTWWsv/IVcPdnXB1Xt/t4Zgu7jDzVIgAvM45c
PhPOXAOxssxiWxK3gG4a8MhxvIW9YKmd/CQFYeConTIM2sl+Z3p+J+grdx1T0EGd+8IQwQ9zUECE
g49H8qX3tNmldNHHPxeHy+FVBzF2QsTO9l1FaivR3Y0A0h1lPYMyLak36F8KOeulNfy7DHM1uNNs
uUIGX4cKAiuZHr6JNLqXuq1E2RMSjChYSDDmTkHUlSD7hNIg2GLKZColFYprqtYBodJtuoY2Gvl0
JTPTdICjW+9tKJcgMXMb/EXAqaMjP0AQyWsaHLtA8Pek4wmPPHYLjru0brdvztM6wh1k6fa+FHUy
k1Do7qq8Q1QY7rEJLWurlv+jlkE3QsZ1Dtqr0y2eafm6CgMBeBv+sWLElcANesUFROLPuUBUZhWz
6iuXfJeOGfEmH9iMY7flwvQZx2tyzkAnaYSa4hTluOl4RrDwzlg/Ec4wV15F7/XKNdGfS7kTfzvK
dBAzqLmDgIgo4i4m4mun1xb3mj+nKzzjLxXwZ+6tOO9xcf1RmB95dte7XV/hmInknybpsS1WSMlp
96CePtoP9ePME40j8obfDfdg/HqmkBHxIVm67c3se1ffMCZJF7tBVw5SmEr4hhD8G436/h6CRilp
3710YQBn7l3XzZ1kCn7EBko9Nvd+IPKn5VrkCWak36mh2eUSm2RmWcAaDKCpUbx/LMdeN4speifo
xlg7yfhcnCXzv447HLRJAVT8gSxcdFrNy26qCalwLszkxFMzth98q9RZ00hfME3020cTJ8xNSlyW
/gw3fs5FuCJUYDOujmNECrP8bi0Aq3EcQhh8e6ztZlE8cHYRwNNLQWleYgGYvY4Hq/M8C5NaODtx
QNp1Ixi8ugve/QM0XIi4b4oHdtiWyZKq/IwgCyaIxqJkBDG0UebtOm4doJgGjS3+rD/za1i5gWl4
55Hu3B5RODos4XVmQGZjjQqnACTuWGQ6k3S5UsO696oMwJLYyFgdSu9O7esRG4HEGBpupOqJE6EP
tlnmkzaDt5lw4BQkYF4L3+EzF228YR2lPC1TuxotnLchryveseWoWFD5VfBwvdTZ5jPCO8qSFN5s
Z8EKDfkZnrlR5Z50lgfJ1KyVav78qMPivLFXIW1sFpsjbng56KcP/EYvFdSLoahzez7OCLyg4y5C
TxZy0OZSGLs4c/oDf8Bjn17pzqHRNSLBN/uJLQzjBbU3Kvrk5cW6a3Z2sshsn0uJx4sAdPohQ8fj
anA9V0YdLNRXcLzDoAJVnJQ6HKkoCKGH9j+4y1+FmvS07PjACQ8I9ajrz+I6d0kI9cMdiwTNtsUF
tMuPLcX0nIM0ASSPIc2P+9QkGqpviluEOFql5/KNfVQ2nd6chLvQOCnU2nLQkPGIdyjOx6NwPheE
GE+JvSWo5x4Prrmw88zcumCA8te3TAZa6XrI3TEq4NhgmkKTyZREDLe4VLGYO4MgfA5qP7BzLJjG
12PZSLkS9uognCvpIdBInFiu0SE1TAw/PN+eu3OZN5S4/4o1ORh6puOdPmWxdUP+lWhHkQ7v/pkx
enObvKlkvbYz+k0Xos7V3q6iTnbUBq8dZdDywnl8AugJt3XW8ro5EVnfG9ttQXjzbRioZ0u0/Lzd
4LmjCoI2qApAwx7l6Enf+k6VDHUo46ahwgzEJe0xaF9uh5ibJRB/RkFz9BeQfi7Ml8fT4HM+X6Jx
UQ9Qrgaz1XobxGtvIaOf4ZSN1xaoafz4c0Hd+nqa8JWrKjGDprSgk/WP7hO4w/sSigyNTUi8/cAE
xZX4oyFfjPEulMTrLW6hN+W57rz8hsmtopREz+V8VTinUsqA1hSWkWQlwqA9abmXn6sw7U8u7Pe+
ZEeTaz2tHdDFRcZTdp07gAuo5U0VG1ULK0EwRPIeQschUgyoZobsOx+LAOakDR6VSJ4zpUQFl/Gw
3AMnAfGWC2AKwrpS8hHJYhyZshNDFZKp3wdQTu56r84a0hZD/QI8fr0auK7O9VhjpLPCl/IpzZJo
z6dFg5JFxWc5TXqIOVEhkQXXKIFogih54vUvQaoUqJVyWWYzYozErFI0AM69QN3BIyOys0gZbC+T
3U8epjourUUJ/kdJlXBkiJtqrSY8s4qyBM4hEZcpDYUYep2ALx+xrZEU4GESaAkAOp14xRsbtQVL
5LatHQqmbvgeo6sg3c9y7JIC9uyJ8dfQyVPwdus3YHbC+/EcnHIVIGcJfsvQW0sJs/I2jqFBYNUz
b6+M2ZT3MuZ0t1Hlsk/w5Hr2tjL1jveB7h44i4MwRASnMWlhIc68+WGF4AUZDGqs9l+MAVBSEy1I
HMxOw9vqjbnbhXYOYFJKnqV7SKC9pRkVc12OKGVSS184LeZbK6O2iTeVUb9jsjgkETbZcheLZ7HR
G+YwQGfxUQRRqCDsCnNKEaBYBGf27q5fwsaNvzw9NOHN8Wfk6QnipnycDZIvnrVnPqMhEQqLT7dp
Y5XNfiEdmN0BkFvAkAt7KpRgr3chcELjAtZgIi7cz1q/qxuABhZeL+Z3uosY4nWMOOt5X4IBAe4X
uw3URSAa5OkPX47pbhtKjLV9/LaV1aO6eP+dbRwgkyLUngFH/dn+LrZyRhiYnnMH8bzxEeb2YhgT
l19jdPHbk4ytRulYEcbf7s/G+uwBAHj79+cX+EWASeakSF0gaxkCqLA6sDwAC5/TBk96sKfqlIwM
wiGtZaKl27ZaSNp+ss1bbZscTbkSYwLmCJ0au93rvQm0Fmlz4H0gN7jd5qu7uzVP9KMSEFdfOhbn
sqcR5vrnmE1WXecGWeB6rDjSDnb99yvuI5BjBkFo9RBtrOz76SU+3a3PQJAcbNQQ/qNF/1f4KSqV
4TJWaAM0vXnmtvfjBcDRHxTa3x8roB+tYGEWzW4yuLAh78f1FCD7SVd3Q1pynI8tNQTacdfTWNIr
oz+tIbTz6SwJOs717WWwSd9qXRu4Qy+hjAAP4LVCowebe1mYtuMZMJ07GDvsKBJkMSF3eL3YkyZ0
K6eORJQqzGzDmtQ+fNr10p1troaAKz3qFdKP3PM0A8W6UCEZLJ59uEx+m+85gTx4St61zf3qpTG8
B7XQ72DQQc7NOdSPt9s4lyEC6AdGE6tJGr7guomRUsdC3vDiOZDf8/6tT08x89bzxu0oM4BY5PUX
YSZtZAQhieRSwO71PO6aHm3g9kHUnLyf4MKH9SASsmUOKmm3tKJyCPVK3+wJo2s6xLtqvDjc/qDZ
2QNsCFCjHBAV0/Mw8/ic5XtFPLOvzH3UWnK9gusEGBTywtv+fCAZouSQuR4z8ev+Vfic01LVk86V
rsqm8M46dpIYTWhn2vftJgmz8wjvXpKsQdwE4tDXoRjXZbI4RqjUKA2FMMfBHAQarV53pk+yI0i7
X+5YnIoId4i+jYSEJ2hpxnuwkn0d2n7n298z95ox2uZCo19AoQ/Cstff48SMxrkeppa+a+mu2KYE
z/q0eIo28VZaezKt6dKK5edOssuYk+NZlRyPqSLERKKB6gf0t0ZF3e5oYpoR64NsjSqnhj1qsB70
x4UGzw3A6BM4ynhAtVidbBdlJY5KB9hvmWMWaaYQPavegwCdoC4xIHwWwFtSzS2kXwxm91IRfvaM
vYw+OWNFvxlSUe3Hpu90+F09KSyov0QN6Dfk7+yFto6Tabo1IiuQR5ww6uPTCt2gOh3H+LJ4jkGH
qVa55RY08RQ9DBrwwlW9C/TK+7gddPYsvww65kgXOVANm/cyQ3qLnP3x2dkBykV29yVZfbX7/f4p
3W4Fekdtmz4ubRcz0wqaAcAHIH+H0Jo8WcVhHjiBXMbSmf+GSEmLMq8OsZqOsW43cCbHuwozWTGp
6EZh1WXYLKQhs4ZARZ8yfkB7By8Qt0PNVVsA7UYmCx1BDqoL48Z10ZeuHGZwes2lM2qRZJRMfbD2
Fi2IR47Asy4sjXHZXc0WHG6IhnUBe3kcMpNTJhzYvI0ktz0nauTqXo2G1a1XL5wyvwuvYxgF2vjY
d8by/2QBtqjES4WrNufuPrzjdMGOdyiLf0Gvy/KptHuqDFEvda05LDRP+7UaJoEna0/ypSCBok17
duU7p9gwx2olxCvfM4Fqbao3hf+Me+pReQvSTWqGnvmuvUWiEeN6rr3wZUkqPX7IdX+Xn/t6FfpP
0KeIeBptPatwSAnnsrDUS6TNhntK79OIwgnqzAVPakw9+KyQIrrvMkvKKWT6xdLOjnK+L7iKwMez
Z0hgJ285NFBKzXR53HNFOwPNd+0DBBpsY05veT2mId4oSQKEn6QarQA4Cl+R8K4b2fu7XIoJiEF4
bK+YJ6iZoC4AV5Gd+B6Ui9T2cSn9mioXYziZl5rj4zFaVZqzBEL/Y5nDDgl6yFsOan74GOUgMUbp
GerD7eXw65j+GUC8SXF4CNcEdXpuhF7fKOMAcqZ3r6BW5bhkSctuKcZk92pSPO4XGWJsRAvst2zD
L63p+Wn4Vysm87/rsl7NXSwzqNXryX0FqMJjiClC8o3zdrvDfmNtJj02mfJtnydSw42xCMiCUmoL
kSEd7hySEY7mZrvh6FGLF+iKs10ICAzuwEjeIJp/vWnFvZzDMTVE0KqszdqJ4OjBhZ2RtqsiBuKo
q7rHxGOXFKt+40LHxuIxA1xnbGPAUk3ipkGsJA2GLghe2QF8NR5smLvE50Y8cckSAZKTnSV/+vw2
+2LvC1WHrwAR6/3tTv9VS5l8xqTPgZvsEzYJ2vG1PzEZPIMXaLJj+HjPye9jRTBvx/t5Lf21GC/a
PVmMgZQOYlehv8XcrDwiabAM8INVIerVRyoRZYCDQArNNyrvVd+IV6Fipx/cV9PqHq7YBvvJAUWY
Pt3+qsXRmFz9Ss+vU8WPxqmXRnZYP0gc9d7d7KTROCXiqn5u/W2ILklIKeshs/H7he3i9zsbRkKB
OgNSPTh34HH1ekIkfFzWcSa151Le+DJqxPtkrwm0SrHlvkhOQjpbSki0yiWYK4AyEhDtgfOfOsHs
VezsRgfyi4RabkuEwBLanSyupEWczdxWOp6Do4IlkvBp9R/m9K3IJzI+siAyLEAxgPIhEVdyZbmd
FfnrUHottb0kHBcGaO64hwTCqJQhKCxuPte9I+BWWTJy1cG+Y8v5D+XQ0aGD/nTu7wPhtZNZSPqs
C97knMBg4Poma69FvYB8nV4FQHKEQYEKrt6PuS3M364/ImQcpZRqkKyeResZM0QNiPqCi6WVWrHl
1xRItd4OTdBAds4DkFW6vEsAJZF+/n+7Q8bt4WIZ/fqUSX8wgJQBzT+wZxawdiFsScjeAcztxAtt
nt4BpoG4yf4oQIKhCRkEKqBw6HOfnbNX84xA286QCsmsYhpvhLqCWM5rXycLu8Vkd/oVfJLkuf7Q
iGnJsucqPaVvTnwc2LXf2D6nc5UpMwvFtclR8CvaOPkv8leOZdSK6TG8IR5z4HzbtvDNqfW4uI/D
JW7HYr9OlrsTaWyXSqBhJivWcEszZ+2kph0EdwLQuoXElgxYVJLbs+ZntKbTBngLCCvA3lqF3+6k
iX7RKwOP0cRzaKNa8GcxA+hpwy4C6EvufUnhZraVo6QRtgo47wDmeR2vDlioogKKfw5EQ4oovMiD
lSbYeb9HEulF36VmFThxOedjoaFzY4njFW5WItRogN+9DjyEuRI4PehnQu05j3Ldt1bH40UtTVyY
s8de/9r7TfzIqEKw4lilt2OmBw0vSl/iofgOubi1SkVMDxGwcPdDygO3xEpvWR+k9u0vnVvIeAgH
kwl2raI2xTp3MeulkYMP9UuzxmnocVaqC+qSR9W0XPYzucdMAwgSecRKTdLRpnHKFs8ZEAQtdLwT
0WAPlc59fJCN4LO1KujcM4ZkbBXTX8G1So9XrJnjqQzipodQ11ZwLUC+7pvMUoI5LuHpjLz8rukM
STneEQR8l8J/yXFkN2ZV+kaHso7rviotrjFCQqV/Rf2vj+6/3a90/6/fL//5P/jzR5r1hQ8huckf
//l/6rIq3iL/LfkbqYuvt/pv6fffjtVb5ZeV/1H+z/hj//uP/3n9R/zWv2Ppb9Xb1R+MpPKr/lB/
Ff3DV1lH1c9X4KvG//L/9y//9vXzK6c++/rHHx9pnVTjr7l+mvzx779aff7jj7Fa/l+XP//vv7t7
i/HPftrnIwf/12/9+Q++3soK/1T5O5SrMO+0UXpPlrF82q/xL7S/400R4tgowozaFqgd/PG3JC0q
7x9/iNrfkbICRIXjF/dheVzMZVr//JX8d/h5sXAdGwv1o4vmH39+19Vg/DU4f0vqeJ/6SVX+4w9A
X8bl+desUKBCNro2yxzUjkb3zylrKnD9ylOHLqAsuFtrJEZUi3qja5Vnx/UUU1DyNQydLVawhIy1
/U7EPbx7Vfygpg0fyTTiEu+kSX0NMWtwIs5tkBpMntPe7UjrnXreC2F8KFmOkFItFlzK+ZJMtRDY
L9jumb5/KnsBqHuxglNdYxSiQOTUgwwO9O5UF4qnmgo4wHNVSulW0N6Lol73vAqtRDgDiBBs0sUS
TphuqKPgQtwuW3dyExFgKnZJwlOpVA+5xtJEfGI43NS1nkaQdcrjIaARO9x7bVvqziBYvMPntO3A
7VAgalvsWoiBFgOjx2GwZqP+peNauGLAwCznMjNnUApNkMGXznPTMzYfIr/ugtrwJUcv3Nc0AUqi
XXPZa1VpJPPVZzk0xAxUVeGlTj4BMSNJ99QwNa/3IS/Yiga/p5IPkfGW66KGYEAUW0nZnutQ/IBN
BczatPCcDmu+hzeNFoJcFlbbaLy7BAm2E6HbaCH8H5uEopRr1mLorlu+GKgWeLbYoozprFsv6R6B
EqelelK0eyUv0E4JbPqYo13a3ReBB0llLq6tcARFBIp3yAPZLDzWBu/UynngoLtXr4HhUQR718c0
U/MTqoj1jnXSx6qCQFxRvcZaarCt+gRWDonY/IUXMxjd4Ym8OAaAwselD7a+C+++2KtcXXZFKDMX
qQ20n6Fo74PK7MJy2FRR1+hZlxnl0IJULqp62AurBhQJYA38x6Iuad7G8UACgOLUwHtIhv7YikH+
PuR1+6VmT04dE6nr34oQJRNH3ddBtC/4Fiq5BxydhHEKwkSOrgmdq8dxltI4U4qAKPGw5YcInBfx
hBtE+Qhx03MfhSXp4iS2/RRKJygnJqBisRGuj5zVCRzFPUPHDZNKyVlSUIDhdv4QHXg528hwaqcx
jDgrVaReoN05HIvMETohtW/HgXTINOcxTdGlfU7CcC1GPJS3UKLRYHiQxqsRKCq7u0xeOXJAYYBG
WE+0OybVXaYmBR+fVR7Sgcpn4I4cpA2Mae7LGCQPIdNVaSPxtdk3zYYHr0TTyhPvaUc/+hjcjdsH
Zz7b4D9FkS2sDb4Bpr55HeJ3rTzIYrAW4AbWpVatZbrHQfcm3Gg8Bxn9FN/P9ZuWqd45RyFsl3dU
9A4gohEHjgJBXji0wJVlcBPwPEua5P4579k9FK6eele9Q4XdHHjkITIVegCxvS6nqrKO1CTaav5A
YIx+ymX3kCkroYtWitOgvgXP57hM4VrQ4dGJD5AU841bw0Kis5mS+e58xd9IarDnwmIn5PV36/uv
cVF74EcHz6k7KJbnsUbeCHcaH4Cbwfi5ngRS/8ENufs8ZJl6aCF8aUVOUuks9g0jAV3fE5tmDceK
8j4etNosclCQwBHD0iqgHRgwaoOSW7HnS+lYCOlDqLY7oLSs0dH9G3Im0mOktC2KDC5QR7xzkvAI
mGij+SLN/PIhdH1TKr21y5Y2iF27OmR1kLtJoZSvQ6PCGTGWQajn37mosCOn2hQ9c3QqvAgowYsI
Dk3gJpXRqY1rJlFZU0btOcOt1VaHmplHc9dw8zenq4HhTBTYbPD3ifDd5rHeBnL3XIubFMi4KKub
J1WA3GUju95n67QdESSO4clQ9Fpvd2FvsI5aUkEpkozEA/vagmuy5QrPoR5or1AvqypDCVnNKhNM
01xVapQ7JUYv8/swKHs9cEU4dzmVi8tT/hzz6snjCuhAaEyJc2JgP5pcBX4rjURaDjmEnyXgbPMn
XsmfAyWCWabzXMRrptDUh9z/zMoI6zlSKKr6sD47gBTRYHFkHXSbdUa599m1CC5+rVmV8JEWtHKx
NCBHIOSbPkpXQNe+ykHs6Y7q2JErrMOSNSEtSLIUU1Z48z1s3G5iCH5PWaDFwhYspZ6laSfuotYn
nQOFeoXzLLZ/LrGfwSL5hR0CXclRxy1jMbSkIYUVnJIqpFfbB85RjaAttrw6bLM4ePAk+QgKI9z3
2CiNNlms3imZ/1p2Hbwo6m6ronlNEZGmOKIaVaL+AGs+TBKeHfRBPaii+xL7eO9rE4pSq16XW1E8
5thfcx7vRaz7KgalzocNYSrovqQdbTXtXpNxeU5XZbEt3Wenyl+ZEos6B/5cgQlGTuq4IA2MkLU4
0j0FOSvj3gFOZykps5O66MVXupWcn+OoeFYzQLuwC25AMYPygyv0RsIqBVGdFPQxOTI9rVLu5Az+
LCI4sV5ToJJUcVBZa5st04YHHrFX4pBVNHbdwc46SHord4nbWooHloTr3UWovaUNRrnXPsW+gDs3
r6sqvLoDCcAHLwIHsfE3XZCvaohmuxnSDDxiUiltmpWWAFfnR0GvZ2L4kjLpyWmTdzHKNl2hhKSN
YWAUgHGHGcwMsplWaXOsYQHiheon34WyzrviZyVrTxWnZWhetRax8olb8gNAeIVs9jzU+RxGdOBX
gqmiJSplFdiHRC+dzGDD+7/Ufcly5Di25a/UDzANAOdNLzj4KHeXXApNG5giFCLBCQAJkiC//h2v
THsvI6s7q2vV1mZpuYlQuJzDxb3nnsGubt4OVYIQjFdaLHaPvFq8i8jDhZwHHn8tvgyZnrSt9jKO
TWocsaFhnFdh/+q77ZND+QOFYd5GG7WBE2WcTEIvqVobsfVQqkqzbpDos6khKTGre1QBopHsdsQk
K2H8UQXjswmmfdh6uPhKj8ARVpsQhs5klXkdUWQUdpex2mOrXiVkZgReOrg6iJ4PuvrQhdOuqcOE
e/NRdFt0B3J0xR6HGEtrqJCqJtyubYxEHnGRPWBU4vycXISPx8hOX8QDMsselds+LM54YYG9OqXM
rcvbN1AQk2YMHmtt3gj5alt3O8ovuriHGcGCxUfhj2npdvuZYDB35l2om21telSEO0XQ1nWnUp2m
6J2zA5meKd5o3nmpaOE5cvCXly7GjpYAEKp2MVDNDrnDSwn/o/jZXeB7NH/AFw8Yit2w+izwg5Mt
UtxO3Dsvs8R/qho/7aTdzbTEcdG+V7cGz5COvfTQGDDup9KNkEwBl5PILjs2w2cIrfaRrrCxmSBL
c0bQf6MgFz3mXl59ERh6l2N9LLwZbsYRdp39dK7KPayNjrZZsi5oydlaLI1G70c/6jS2xEMnI3fU
OBsC5ijhCpTQuEuZEpn2wQKN5ENQg4QU2e+d0rt5Hbukn5CqGbEDgxl0UzQJFth24wcSVK0BKZT6
SocTg33lWrKHUXyFpM5WWqPaksNQsoO7AvikTGRIqimT3tSo8+OzLij6D3NLoqJg/PG88+eNEvGz
N/V7gdbp7DRCtenAaTrUKJyejxSIxXKIO6bWAlAFXxmQS2JxL6pIRhtDRkQkHFz/NLaWoOi4XwFy
k+WMr4AoGcQ5jeE1rly+CxaEEzUVu5faYvvWPviq/x5ExGSxxT0JrDyKyrmCj/luFwNfHefCenqB
Tn4/y09f6oz7GBza0pMHEGMxB9h08KvHcf3WeQVSsHFB5bB36zgrEaWXhDI6kWY40L5/Nt66E/Hy
4pfzcx2yEzL4jjgn0pmhr5HkCO+OTLDyxKTcMYfBO30dj3bQLFXeNKNm28QJwnbTMW9TlhVDIUYO
u6rKow5IrjyE1a5IXdE9BdKNbI4BGVBODXxNPCF6DNFvbTa0KCrV2t1NHQOn0wCwCSbzLWrBQ6hG
CEnBCNtWnlpufOVMVeZjEJgC5pH8QOvavwUd6n9tKTkXbeCheEzdVgwuckJG6nWZU7AgC2hN+9QJ
oQKGVPYYciV2BVu2WlF3B4m4v2+qIhOGPzbBWtw31unSaejVt37tUXFL2c7hxVlsfbFrZZOAKrLx
pg556ZBMryvx0EtvOUUCNw2iLOjiDRwL0PprXIyyc15sJPm9wzDqTS74uquxm4W7e7C41S4c/Sfr
OOco0jEe+AhPJKSD0aZ3IP5B3PSUsG7dyQhjn5zGPApL56WMMA5UXcjfnSC+r4jTJ8xHx05ZfVmq
cN2wuR722M1HiaolyoEX5krKQx3za9i7BEsQdS4FKLxd1933E4fgp/sUlZ83vWFZ4Ck316J20qrt
PmhQVfeiKoZP6q/DLmoQWYa9ZDoLtG7addd0DitnG0lnuDOh16XB0KAzgDxBizG+CwwOsr5wksgS
5+BP3hNzmjKDUTiWyZi0/K7LQss+Jja4G9mNeic8hvxRPSMxbAhgQQi/zz36n62iPYqfAr2AKGxK
4hUyhGGjuh7axvVidL0XYf8wkPiCFMm0FDyh9fQZrjqZPaSVB32RcU2/gqhBmgdsM0aI+m8vCxvD
lLXoHg11MP1JEaQrbCUutluHrfQw4xqD28bXLkiV3w6bpXdZSv3lZk8xvKuevcIk5OoqtluG8E5q
nRu3u1g82cdafGkveuvJuJvj8KsTVVZ39c9+8pHxwz/gtrZj7Y8ofoar9bNLh8e+8Z5825YHvpQ/
nDD48PvhXbbDW+iMV+Hi2zseu7Rl3+T9GnyoAq8CEfkSl2iZrdkPTGWuhBO2+GwxxB/LQIos4ggJ
nSY3SPzBhxnNiDUYUobWAY1ENa4vPfGLjXQEuvalAaqAGDrHWZNhfWDKltiUvis6wr+WILlO+OYi
Qx0AcW2aLBiH09oM5TmsEHXkL1HaRnKzFkizJeR5wBEyNO3TcBsJxfi9tN2chN2qUGgQcReZasus
OciieGm68lF2zZn7w1kxeBE0aKbU+jmJMXFx8KZlT3miawjhDI5rG6BpW+Z8iUhGmmqLqfzaKMB7
tVcDz1g+sBg9hD2f7qBG+BJoc2hRHRs93XdQ0cUm0BnuLIb+EPZ5a/careGGBCUMoUMXTXsHeUH0
2lctLhCJTNKpGMHuYZGGLCsq+i4qcy9KvvNXWKDeDhIW6LyJqibHjgnDKhS+DII+DwD04OPJp4eO
ukcyjwlpxm8+a4FPt+GW23AzIVOhpnMmRI0oZTf10UomMSpVHSy73kCDVwAfGl32slbFDKsKwBt0
wJgNE87Z7MsRGGsYfnhC7toIIY4CJ6FR+xEKDPTuDgKFR+wXlri5K9CiLhOn965yzwZUDOM6z0AF
kTjjKI0Tt4pIUqJt3RWDGu9CifiiQtv91CwDptbKmBd0RONdrNkPD2cdchQzOqP1i8oBWNpU+Odp
mW2BSdzSfeku4jyHt+bEcctghqgxsg/hXIBQM/vB/FANU3lDMx5drZBuQtzlFQrKw6xqgFJgfiZm
AvF6rIbvOvDz2H5WSAioW/NUCnuehPtTdp5BxZz1uXCVo1Lf65dvBQ9meMEXLYAmjZPXy7FSW2BA
1PTFJqy03FXOQK6ad0f82iatyPDYLbiDYIhRqGkcm1jXXiZp8qkbUn/CFXQDdWlw5524TWepTyUR
m7oN5JaYqMugLAwyz9yuOQweolmnhRjysimfuS/zyAMsM86+f+cDzDmD80ZSihHZrZZX1cDqXC3e
pvMGeH+o2TsEg7z2Yy3uxsUueSi6zYyN4bY19rC6OJRrG9rE76r6Sfeqz9plIgmd4cviqDqyGaCg
RLT2RyuH3KfKgLS6bMIbStGFHiaR3WzCjE/TBsnWxYbwota5sHjszQQmEIp8/RIxAHsVZgHU67dx
MW1SzOhfTNBue1/AsaMxy3n0Bwutq1g+nIYUX3UHsHM869bZCTiXucyIbaFcDtIBFD1RiWELoMih
UT30jlCrNc8+xRwteVpg/5dEo/84hmVKjN3VgPO3k7sfrPflCmAf9eLkiDZ7sLLbIGx5M/ECA1ms
1xNUSi+OS/at019nvMTJpMvrQCaeFNz/MmW/vfUobjDDSf6urI4OJZkMvNTzhy3tm6fI/eGaKaWN
ymNvvMbdtGStdk/hOH+yWeMU1XI/9fVRhFgdsJVfK0+fNKNbYgFNLdNtoWDw6De361I24tq35NSG
sd2QYvISmHKIl4a/DZW9Y+YagzEVdDu59nvOg+ICYCrwC+CczVZVFuSEUNP3dViGdKigV5zg06p0
c4Zl+Unw78p9XEaPppN/Fr37uqi8918ZYDlAenZt02iqzsI66YpTyTGlkzkdzz09TGhF1ldgHgcw
qneUAgHBOu0QSpx+DcUsQPXjxB3Mb8J/c0iL7PE6qJMADTpQeuSURleh/KQywftifexLgjgPeiZS
alqYEVf6WPlPQxFmPmqZwRE7AkvoCnFsJD1EAcAeAQBoINWuIEvqoNljLQwdQEfdF5h6FkTesXla
ErNEL5ZXfeJzkKohF8MkDWcYZwK73LwNzmUAKL0gK0+xPMDBs/h2i/47CYYq80L4byYrj4uMFHZ+
7Tz6Benr1+2tCiaVkk5vnZ68mgYFeOrWqwL9xXObw9xlfYfQ5/AwhP4+KEni+CKtpu0Uv9R4drAj
fRhb+V57xIfkkedMNfvYoBzP5lHeSoXzJBH3Jm9GVLjwMNA4TZO31eRWnONthxxf2oCzUGYrfw0A
SowTMgSjnxUmHAfgZz22WbuCaLeQbRCC32bNpmyRKpjX7LG0P1n70USvS4NcwfITJfuIONWcjgyM
87dBfAOiQVqxVYDaiQdrvWI+Q0S4GQaMDJSevdjZ1FMDSK0bjm3xpSROFdqeemTvyoJsozFO+LKA
Q6m9rPNdNGxw9SZRwlUVbZzyJQzqDYZcXECvOLDyvWTuvmvavTPdQ5AnU6yyd33r7YRTJ9oP7v3u
MXI/mtFN2IKgOMmubYOBvvec7cgm5C739WUQ9ZFjZkNskZvToMmsC4n5CoRaO+NDsM7fW6/4lBSn
oB3UfROB5q6LB3+KDisqnu7EvolWLCbasjv0hL0oWiaBftHTucMWhM/P1BUbVXxZ7BJ0nfbspZsv
s/GTuH2Wyy2ycUi9YG3vV2ckh9nr9o691hNWEXYItoE1eVNHB9CT70gP2qEsssl9FavZCzU/Ney9
mZGEN4XXafC2FeRnAdK8KT8W/psnol2nYKJg4vDb6MsZv2R359ViK3RzlObC41E+UVECb3J2ukKY
Oywm2yHOQv4oKn4EcSftwNJ12bKp/CJf6zmtGcOhH6Wmu9dliPQejkPwOntPEJInEWOgjIq8MO8j
OywAe83eQVpN2Ju0RkD7RA7Y8dD+DnOUR4+tOq0Elw7gZHlAzsYgbolLB8h6cbznNRpFkXfdc7Ne
mqDd+NAa4Aiv7pQ82CLcQRqUlvbJm6rTLPKGLDhAECaDZZlyE1EXWaR11uCRuY2FniN3Yv3krs3g
K/PQyBaGiC+RtyCHd0imBpZ540bON9h5PVMfI+TsbkhX3EOKnzfU3VbuDuaK516ffDh9N7K2aeWh
TQKyJqIpg3JhH2r/Agl9zF9Q/hMeIvFNH/3u6DenAM2ns5MGUNHGFRQZHj9t9+wOLwzsM4bzT4VX
hM0fcQ6duAAcwppdMwUbZ4VRUus897TKkRKPeotgS+2xPFq3i3J3cgYnHvEcsj/3DM9tsdXx/OZW
DyvisuGoAngl8SqEDnfbCJwdwMPGRWERqFEMmRZrhpSc73SNHsuwAw22vQfLAO4sMdYfkZ9AQH90
mKOzom2xAvTa09RAxV7G4cuyzG4u13EHh1L0iHNey3WPACHEftJsgINOiZvYaAnpSUvCPHJ5uIOO
N6vUCpVsGTEUvBH7mhKHT0MTTaJ27y0DxrPmTlFAts14N6xG7jpHXUzJP+ZAvrsOxlszvkAqo1+q
qekOMYvRFNJanRA/9lbb15WsAxzvhh+yEXd9u6buWAPrGVMxqjwqM0OiTetc6lusByBy6GS3fYhc
pR4S6+XCCb708k6aqxgWONqqfNRSfPM8coHY5W7RvN1YRN6yRSQLtrY30PepxipCr4OftxU4fLDj
bRX+5oK8ibyNnxf6rKuzyziIfwaxqTqXeEoXt9lwdte60z0dfsyusxey37PoIzbiWgGHZeKeE0S+
h30ersu28E2OVmGu5b5s9suYl/yVwXrffwTOfe5bFx24QYSMz0BAJoChBm0e16YqU8e4b7E/ZyBK
R5NCZJ+bxQp7Ng0CVaghNMCOq2rWE1ncz6747gE+zkYglXCg0EnJQ7HRYXcGYuACjVI2RcLb3UTw
Sw5EpN3s71p/qC8d7+u3YOXBpl7Y/c25Ka+wKcnXchsBk4idN0zaeKlC7IGG8a1eu7SsV0g83Iei
LVVCAvGTDxrTGTvFU7EeBDQfiObb6cHtAc11uyJyVFZVeJ41BT4NQDRzlnA3hU6M1XKNHW/vfJdO
fO5WbHJhwn5u6jg6RsJMT9PqfYAngmTJ2F4p8CEb91+j0ful4k6yQKWGxRcw/xgAJfLAsBWx9iGO
K/JhfCfYDesYHYIeQ+VqUu1/LFi1J7FHLcAigCzFFLT7EILZYXR1TsMigLtKYYEKlvrB8fl1HTF/
jH75LWaFmwKLVGnJYctSQIO+q1rqPrR0w2O3RIN9mUuNZ8sBHasV7kdcrgJAKghMLhYgF42qlERm
mXcSshLULiL4C0bDGI9QvB4rWphtNMfOodUj9XN4odabEOB75rX9ToX2pbC4G3r2bO71L/Mc7ZzS
/4B8b1MjyBtR0ey5ICuGMLYZkDRUs/USTHqPHfGmiPSmH8q9YuTOxOQclnA+r5wgkczaQ7WSRI1x
eWfrnmTN6pBtjCfpHvFGR4pMO5A2u6LYd7XfbAhsPFUyVU3zwkYFFTUDTrIdBu8W7sRgpIRByWUO
qkrxJOpRsSQcSsCXdYnPzaql2s5Bkw/KNQfH9YMcexz3CJ9Gmw/YOwClNTWH9Xok/A3nSm4H0l3h
BNRdJcWKNF54eFEF01uQjk1eB4J9Cwd1qufWhZ/zJNM1nJFnrTDdTIrYrJUAK9aSmEcN3CUHpk/v
54aURWqXwMBZs8G2erTtCtYEE8uDnjS25HAhphvFMB0jGDxKWpfCKlT9GKORgvjMke6SNoV03+Y2
1F/TDeYtGJ1TNQNramrdf62C1ElcrONPvIMTjhN3BDWrD3O37oGvtBXWwcrRpxY/By7DMmGwWh38
E9jHeNAQ0djmWGZ+TmoZkqZs2H0fhM9TDJDMU3xXgbyxKcfOfcPSHatpqcbLyFYnh8Unqkc304wo
gii+VcSvBej9wCXM/A6r959lpz2zAy/Wv9PD7H70BdbeBRgPP9HHzm2yaDT3hIJzMju7mJsWlLtV
A2sLyhHdx9rtZuJ1d4ED2EnyHe6FQW20/qHT/U8zUYWwrRKzIxaSOHVtmCocUEB7nAkBge1M9qWD
7owM83imzeK/Tl0Mtwc6DPEXEci+TjziTFuG9GMAH7Ofi0ouWYmZBqlzDpBfXuohhDty1GMSbpbm
Z++F9eNouLpOnR2wQlllJub13fCu3cCitfkZV1L08BwCySEnk4IXdyu66mEYC+gEVzRwN1c33OQb
H3mKarQHLYMhxszeaDeyiyacvRmMNntV++2Jzavest5n5xYjBPochb5K4oBhmVtRmiIk3EsAgXNs
QBuuA7zXVN5VVQyAcC6jrdJW5F7UgaQa91ip8FoF246c6miBv/NovehT+VObY6dNYKMNfsuFyC7+
3vQO3VarE+aT6v0Thy/nhqBLAMu0QyuF8/QyTI59CSeQjVnPgvuBLsMmaKYOcKVCrGzfu/E5qt0w
m5QBF8bFYOHGDjAJq2eNoSKYvjdz4fdb4TiYXHhD0t7tO3LohwjnJyvolZoCiTLKDWXOYyx0MYMt
mRSOBDZXG6z6XDOcQAoBN1/KpbgfAQHnGDWn+zqw+H4mcrCXpiF8yUHXOvkU++DCBV0drzKmuZrB
XNIt/AJWl+Ql4nztN7oVdgdfkeh9qk0xpaRuV1jUE+FcWQ3iTxg6n0jSAMG7Wvhn23sMTj1YOyEp
meYCdKoOIAWPz3EB3KRv4jEzVRjhtiD4lg7+veW6xanZUZFzhfwweHFQDIsypC9ew917QDzwjhkC
1dBzUNcjJEWct5gSkA9Qg0aSO05UUbyzcHYAugEEvPKnLPT8LGLSydylih5CVSxbJChWR9JXExQb
IA0VYRDuIhDarryx4kFhytAsbM8V2knQPmb+JVS/zAnXRXRSUtzbWC3bsu5S2vVkM4YuVrl8BU6s
GENmgSpe5zr0DtXsv8yy0xfPdPaeMbOiXDM3x9diuNac7wAjmaOuOX29lcKNH2OSYqpbvs1kwk3A
M3EtauZvl17hZxF0twm8nuw9DyYywRgAd7EtRVcIGo0AQvFAejY+AKtSDpbvi5iTiExxkJVz1YdJ
5Xg+okBN+63ELoFHM2xEm3Y+8nqBKcs8aLwRBfLwIhr99ESFPY0fmY1U2PviHcJaRWPmSWCWtnxW
c7mcAMl9lyN25kOktjFY1zwxNQCZxq7dOZQxhqhqQJNv6tbbl31NdoFleIRnd7vE4M4McbQPQ0TW
DFGoU0n0QWPaflCdN56wtvQ2VNvl5C7DkkNMi3es6rssjuLgankXnFg0jxcEatldK3X9HMkKmJOC
RnQEUcGOZzhNA2fiyHZBvzPV9xDliE15w2MNK69L27uXBfd2TNCcuDkWSuGuKe2zgLHzA7TN4x1c
bvmLdBYCzK1+pYAa0tYZaLZaK3e9bDfx5M0bOvUq4+gav8X++Apv3ihX8w0elUszPsNvuQwTqYvA
JhphxTdo2qhdj2CA1Lc1O1WVh91/IckG7Q82Sc2CnYuHVeWKFekF9GgQs1oAQdglH209u+dBB33a
1+s7sB5ANHK23zl3Seo1FuyLOUCebsAosuv7FQax2KUj+WvhLFe2bTCLE459cStBzID/Th7CDyZD
w2BwaKAR6epBbZZx2rfA85rEUAwxK39nRU09FOwAtKEY8aMZvA3rD9rh1nEGaoHbwrUvqcWNgaHt
rED0AuvE6Jb/7Aoa3cFtHKF/xmSrC+WgrpqMxDJMCZnJAQ9ovYvZHH5v6xjkTKwlL6BxID5V9eG2
WcsAex7KnDNhJb43QqO4GXvgMIUN9mSesAayboEBejH8gqcN07kYYP+8Wi6uBtRGtJjRJPNKMbEz
6D8SfGz00jT9sNPg1i3wtZ9wWwqIvaZsGFgZJAAG7YXVowFwBB7bOSQNvUcUtN1XDALcFHbWa+qF
Q/WiMCOA9aUFyxQt7NfcanHxmjVIZTABna5LOwC7iO0B/FfsdEr8ewL98TrRuyhS+r72Fv59sCEu
nQxGjEeNoz8XxIR/1U0jD/FKljoPCwe7Ane67WBt8Q4Ohn9xUMk3DDDUgU2TkKDH+OWDs0DUvxbU
HOcRQPlcGrpb7TS8mWItsiL20U27jbrGoxYnIFkyR1otuujSvjWYH/AmwnMYOAdoHk8jt+tXU1ft
KeZ82shmjduEMUdg4IOkeyTg/q3S9vmC+JxrzHywY5tyWbN+1eCxtnPUX2wR72wF6Z/CkbQPoo4e
4CkJ9dZsu5MeVJeJalkuVoLQ04vwyrGh3FgEY7yVUa0DcF5XcxydUWaODWBkVa7vmlv1NJgYBK1K
YukaWvNMBjxUiJEmPWA6Ex6DCHulaoYZZQHQEGGUEVn6c6Mrd2s6Nl4s4dhQizqMv/XBqHYygPXC
1FKdO3IcHlzndjDYqcEpBDuxbDLrCjZbBDuMYV2i89qBdoV3xrkrXep97wtczNJlBc7PQmPR3gHM
i7AcSnixzg9rVQ24dwFZQfEJqi610AjltV/RFxST7yP2insshuPEA8AATbezbDphqxOHbCCE/rPC
uzD76/wRxEv8EBWnhmP5UR5j/563ZXso+nj41NbD6cTvdL1ugWgnYWDQAvR83YT0dpqvzlEXQCu9
scPK5ehP4B32JoHlJUi17dHrhMlMH/sYJzl8DLE1cYsemyCgDWhQ/B/YSnhvODn4FmzFRmBdEvo/
Yu3w57Htyl0DOAP7cyzpLTz7iYPGvgrgKQ9HzaxpOpkQT/cpi8ptS/tdUYtnAhBwTJFGXtxH7iEK
nePIO+B7/Yz1sezXfRM2QGoKYDECa08Iit5Gv0icer3j0fjsSPyJW+LTGLB8f/n5T9L7H/T7X9jl
/83W/yvV/0m2+O9XCv+v4oD/dRI/ejnIL/O3f2v7U97I9f8/iAMgXvobbQDkBcX48Y+P7vMfyUf/
ffz8RSeAn/1dJuAE9DeQ80MX/EbG/uD8/y4UuP0RJC83Kw4IimDL6UGN8IdSAOqCkCEsNwo8mFoS
iJ//WylAg9/iGFIXsPvZTVLvB/+RUuBXebKPvLMA9vH4H1zIbr6Hf5FsjWiwIlX1S9YghOJR2HE4
YE2xIPJNruS7ixYClXuq+WYmdDx1a4RDAn58GCbqqQz3zMb6wbc93y9i9V6g0RnidDHWdMipJuv3
mvFmy4FCQyZuu+jfGEm5v2p/8NtH7GaTgFQaYKGwTPiLvM0hKydI5oa0dfQBjlmXPdaBv5DExjDi
L+O4f6ZTySBJ5Wh1lha8DwHuNBhysOOG4mff2xZR6U4YUZwaiKjzwSKu3W9FSfMaGOMZApDlfjTu
/Or2dAF+j1P7Hr0naonkax6EDWhYVet0rzhTOnIpmg5cMdJFywMoJeUdZ129jxHpjTLRelZgB1Tr
7SDIxP6NMu0m8/kfwcfvlwKKFKTy4np48Fr7Va9FRw+7ukDazKM+T5VBp4UYYCeNFQnSPz3qfxSE
P8tLbpLmv34Uw3MLXT5sN6Az+fWjhGw9bMZqmwXh0iMGSIF2hiCClMXAZMKBh9ti7B7+8yr0f1di
LtPPHl3Pz3+cPtTwjw2EF1Akye6vZelW//5c7/6oh/9P5Ug399r/c815gP6p/0WNdPv7v9cZn/3m
Qe6DIoIngRL/Zgb9e5nxyW+Yucmt/OAlQU35nyrDgt8oNuuwirn5TAGdxw/9oUdi3m8eDB88BLNR
BD/RKPpPqgw+4k8PDMofsiLwyaEfgfKEz/lLkQm9FkQvxWGXgaPzBLC0OgjCfn9CflGk/fmp/JcP
8RHtjqqIPSV6evefSso/iU9HudQO7Al6BLc4/sHvqb/TeuH7P13y/82z/2vFwVfBp6BcI30QmgDm
R7hkf5a4VtHgSEwCMHHWnBxtIJ5K2JtsBDgUG0kc+m/Ejajzv16528dFkIuh1HkEzs2/ftwAj8jR
mqXPgAGABLnUcWrJ1KSAWCEVoIs4+PUI5BpUmO3ff9FflcN/fFGcSTD89pGOgwfgly8qDSqrcoH1
8GZq7rCejPem7pecGXfK1gmLa8d3dzDXXPaVj8XG33/6r9Xs90//Z+IEgqkDOHP+RX06wUGCtw0+
Pdags8/zBPxdkSEtI1P8G4u8f/0omN/gM4Lbc357hn79oqKAm9w0RGNWaBx7khQQgsVDD6ntsmR/
/63AhPyX+xki94fefDIYppx//vmfHtJWdnwYBBg1jbKwIMAuqz0IkK4eBS2DLnfQL79HpJiR86hd
Cpgec/2+8cf2vdHc3U5A8MAjair/pEFzemZBVMqsX0DBA2fRhalVF75aKAcyT1mCbVCUVpiQEtAp
CJj8Ek1yuqpheF3WpnjxJj69O7QUTxw9DGhZ9ToCyuTGkIwht56DC1wyPy89O8tNVEB51lIPPJPI
FzzFZsbctTNHcrc3aiBrtHLWZ7AN6Q/gY6OXT7FowNesgOVjO8fiLyvBk0hhF7IgSUwPhUnKLuDH
EMBbqoAiw4rMLT742MfPZmD8KwTI36Qj3HE/5xEQ+X6uBmwCDUKzvokSEHkW0S4QSQ8asFj96AlL
FO9b2Uu3gV1fYL3UhAzstYJ6zlsV0eUHQ9wTxjF/ruhOui3oJAFmjKStQkDLiymbLi8C57+oO6/t
uLGkSz8ResGbWwDpmaRoSqJ4gyWVJHjv8fTzgV1rhonMP3NYczXdq6pkSEYeFydOxI69/dbVzC7Q
+CEami8KyRIHnGTduECEjM6msl6DciPX96M2plYk4xGIcx6Vhnr6GlPi9KIZ/y70zP8tGuTTuzgq
241YlcGrqEXhi9iHZIuVStNfJmKL1m3pifllophMkl+3xGMfCeW9HI3TquGpDDwpBDI+TUHwUFGv
2KcUAVrKz3OStKpMOHiguUWIp9cniieC0vTrboSJxRlz8KwO2S+31RTK8UQI95JSg4lMrcj6RWtI
/RiKYoiAjxxEAM0TatG8LAM44kEbgd4vpuir1/JWWzEmz1r10Rzg1FEW/iiKWKU2S/bmECtN5a2l
sSMtNGYFCYO6M+pVJ6npSgx9GQpkXaW7zSsNV8jBZm6bfph+UXHIOnsYp6Z2WvLu9Ej3+vCnM6v8
a9JHIwD/qvtGwplgLssmTbbxzNAPDVKhv5paCYKwq0AMO5HRyd+MIkLipJAS2qzzRt+RkDY3fhB2
P1uzUZ4qsajdMJ+6Pw2AJpptpFp1yyATH+VWqrMbrDjyogGXiwIpKNz2eweuKZqzf/1w0gvqnUpD
9dkdy8mJagvYqbnpLfRFqYW3wypq6AvVmI4WFefsuSgptx0Akjqlda9Zd0P6APDIHZWj6b004yqR
BarE/8gifOpt938ZVRW/s+em+v27Iaz6/yCWmuUr/udQyq5+TGHyMZaav/6fJ5ts/ocgBT1PYlud
UGpWZP3nyWYo/+HtJRJfW/A/GNb8V/882bT/yPDkE3zDDfHfoOl/B1MwaRKD8ToRoUHjVSETt32i
u/v0wuL24DkIpSRNJTODM4oWpztLEfwskv2KlgOtSRRnCpqm2rRtRm+EP2lRs/4wMxcinnNzKtVE
AipTVogGliFIIRheGzcqfRFxPWq/BigQKE5mXiioz75qVdPf1+2dxnHz8GYNKsNkhIiaIEV1OjxE
iwgzkpIUsUCRteH1/FKG+i3tNFVc2DFklhcizDmME2mUXx5Q/kji7pMeD7uH9cPWXa9te304rteu
uz46/P7o8m/Xdewtv3KPh/XO3vE1xyO/3bsuf7d19/wd/NLzt7jr3e7B3fK3R755x5c6zo6ftt7Y
/Eh+/Pwla/g2j7uX9cNux0+z+XH2av7r9W7tvPElfATbmf+EX/OblW07W2eLXb6Wn/hl88CPP7gu
P+qNP9mt7NWKn/jqHu3d7sXeraC75o9Wzgrhi/nLVnw/P2/+Yc4dvzgyEj7R02x+s3X2X1f7+UtX
+529gqfR5deMeguDBt/Ip1uvtneOs94d1/MH5bNt+M4n5wc/dcuX7u+ft9vneZqYqPm74VCDZhiz
zw5/fH1jLJiveMGcrtg7498Hl5pGVa2KkfR4XD+87dYvDGrl/HC2e2RMrlta0KSeW1ocsaauEiDC
0uPafXz9+eDbD/bq+70j3mKDfudG+/CSPhvR4mFUk/YNjNkOS/S6e3pinR3mmyXZHo7uwXFuEPS8
J0SuGVzE1Z7UlNGEwaP79sJuYZ1uzNwyJXM2pPnYfVgkejNo7g6x8HhYH+YNvT6+/5//PrytORsP
7NUj/Ldvx4fS5uAc395YS/tuw8aC8HK32WxWm82dfc8O2zuHLdv5+93d+3a8s537LevNyeNYuM7j
wbE5n6v9o3M4sPv2txSrb26ExeNAFUHERsyX++q+cG6YsVu7+v19cW1JFombCU9O1yl+aP324K84
lhz3h/nAM21P/G9nb/jVfKp9mxHu/yC50tt/3O12+6e3H59vbZF3KaRrH2jhgNMGSp903pQPu5eH
tfNni+TwerOeJ/24xse5z8fZTbIwLMTKxgc682/dh/WL+7J7OrqvOb5tY78efq75AQzlYWNvXr50
TJ+LF3nabdh3qz37vLBX9z8ie//MUrsunO+PbIg3y/5rdY8nWbv21l094of2x9nBXN+q72/Ia+Nc
vHBjwM08sVjb4/Zov+JzO5vP/X2ztp/+65kZHk704LiHNR9ihd+9/gmUBeHruZ9ZBImTMfZjP0/1
K+79yCwcZ792fHYfXOew2+Gtt2+cFpw1Hp9bAi36Eve6XjPnXD3b+RZwX1mc9Zu7e3jAYbNvHp7g
Vf7GLlqzJtwSqz2n8BWvvbfffdlus3vYPf3e+fbvp/mH/nx5eAvtl8n+6ds7nB1+6OGJ3/7+zW7E
52+d+2d8LP993D6vnrd/HFz+9tl+4RYZbBv+ao7qt7v7+2/3++3qr91+++v5kZvCeeQ6cFarZ9f+
ccdFtH08uM8cUaQS9nf4bFTKuKGY1fdpZuR/mG4uVyxyt2yP3MvHg7NdQR88X2UH9+szfzw7hWf3
8Pj6ykZ0ft1YkdP0znJB0I499V6m7+UC71E+2PrAP+zdzdHlyuPo2467/+8l59zYB9I7+d7/vBXp
LDw1G3eG0eWYxSbTcXzg/HPUZqvz7V3anCL753zX4y45FzubL8Q7rJ/mW5mFZuH51RPfsLPvCQjW
/Gr+3t1uc89/t89Mmrt3Ht8DG6YV1nz+wOXGZ4jv4cJ2v+dAzlt9Pe/Bh/XsTgN7yxZi+vHWaxd/
fJiX0d2+Hol03O2Dy/dcX4D5dvg/EzEzqqmkr2EJ1mm0nhOQpxOB3LXliy08O6YMGHNsio5WDriJ
rls5XeV/rMwJGKoeyMG9M0l+uKNyry48U6FPw8sia+W1AtJI2ZC8+QMQnjC2hBt1ivNRaTA+isj0
ASNFLHhx6ybSxGtxgMiI1Ia6Ds1+WAdJJ9nXR3XJCll5pIhhQ5v1gE/nTmrNMKpEr7JBUcjfxLBM
dw1MDO51K+dzp4lIY1G1mnPJpHVPrVQl2Bw0jiA5jVWw+oE1gMeOK00DMG6NOQmfEn6o6zZPnyDz
ekFipSFmCvGeRri+CJOsjPa5tKOJIy8zqAIEGDy7Oo6OYmvqN4Z3wRQvP945SAPNscxiEuUiFfO0
jTGVUBfurGyiRx4OhjpKkxuJxwszCV+diswE02jwMjydSY38kClkM0tHWEe7Noz0rc7z7U7NFeuh
r3Jje30WL+yPj/aW0iMzkAIgBvaqTJqKbSp5hbCKOj28YefSFGqyRPsieGFez4sp9FITrfhcQ0kp
AUfjRNEEc0cTttOb4ne39MUvTeKcnkYHky5Vypmnk2iVlW7WETRL/khHbdtV8n2g68hVQbsPoQX8
TNcn8eLgTCqmYDNMTV+SzCJN55lNKJe2lLQAKq1IXoWNDPQzBDL4eVM6ZQaD0yxxNS0uBUnQtFgY
SCyOlZi4Daxs93UEy7GV+tWNAzaHdKdul6F8MLU4YN1kFFUtMSp4bh6CwPA3ZjyWXw1YHO56NS6/
Vmb7en10l3bjR5MLn9ipoTD0scREBiL67JWnrSEd8m8c54tW0IE3UUFWxDMRvNoqgmoSaM6E6KL9
EudzbznSsA//Yixsdg6zjgz8UjXQ0zy1pIGltPOaVhplyHUKQrl+oyJzaavrcHGSlKJJhn6Z061e
WUZYhSUQMFiTaKIyIaPc08Pk/UlBJb5Y+KvmX5xkpg53CP+6TkfKqcVICJIK7SDwseTLNknXfqfe
81MGD7r6/AQasB/K881FlWs+dR8uZPQdAlDVuIzAEwwq5bXpqglc+detLF6/8z1CUsdSAVvA48lF
svC4gUC/UqJlFZQOAInqTOkdbaIrrADlusn6XIHsiC5fL443ikaftF3OKGW4L4IbXuR8W+ocHdpD
ZEpPc9BzOl4rTHlYdtwyUtYk8D/XalDTTd6m9Y0VXIgh/3fIUGFzZyLApknL0GOofROiN9hcgjCI
oTykL6wsC+Ul76ojpY4BEHWRr6o4l2wF+/QfxPT3GE4jNdauBft9IxQ69zQ0sSCGSx5UplKrLI49
jaGqKXS0ARUicFDImKxUt+UGzim3F325oFTV6U9126TDjdU/n3MsyyBqUGVXzsOjUVaGtJW4KYDz
m4Ano9iZFKQWr++xi+P7YGWxxcausCa/xGnzrOtoFEYxoi89YUPDJwQF3/MISPt1ixfHxQIzcRQw
RWvhu02jzxQiytJWRiQ8BIuyVwfG+sbsnTsfZk9XiGF1BZgJqKOTE5rlshfXRkOvug/mODfHkqaR
OtqIbRL9bMJqWl8f1aV5ZMuiOznX2888gkfrX5ho3Eh61KuFC5uccJA90XdMM4X8qBtpKRt8osAb
47xldzFOvfWHsszRwEvSrDpEfZ7viqCdjlErVIcWjUOA/pF0w/1dmtw52hQVkQAesuXTyR0KMy3h
AmFyQ0l7bYR2gLrR6mhKyiy6IaDXab5dn975J55e+O+a1ArQDCJraxkLtgpccxpIURtW48zVSySw
KYdCMJcNnw87CaWJYGBTF0UdiMbp4GJ1osVXVwtqe22yEqkxr4dG+3wwjZiZREBCICjPRZtTK9lY
57kKMhIsV9FvlJjm+jgyHsUy1mYU5o3deeHMnVibd9GH+6r3Zb0edLyVGCbQZSmhEeuOBzXreGNn
zLHyYp0MAwjxvDtUykrz338wxDkOkyCYYF3txHofmAJU+Vkq7vMUSZjC0LuXoRfoTE9JI93Smb5w
FCxxrlYRX/MgXxJrG/FgTnHD7T8JjfWclJr8APKFhl9ZA6Vb6RDfFYGn3RjxhZ0JHomHMhE2kIz3
uuqHEfMm0RtF6glFJdoRCgVCwkKCxQbInPB5X229v5Ulol+wj/NH+WDKLCCiUP2CgCrIuwN0EO0u
VRptH6qWvG08g17cpKTSf/3oXVjSGbFIFzE3EXCIeW99sFoFpTw1DVaVVpfpgAthfOzDvN5rudLe
DyqUi5lpQYULFP+G6bNtO1+64D1lSQUhhcDgqWkEiKGYK/EofmQCehYzZU0upruheHC2glgh+0Dz
iWgSbi19C8wLStVP7NkpbGhZqttocnniJshpGrfK7JdGhHch/DQBqVlLcYVYRWZFK2Aljq1soAu1
Faa3TpBhEr2+aBfHpCooxECBqaFldTpz4RQVJiyG0ExI8ejWENocYDlKdyWA2Ru+5ZIpWhmhAodJ
DdzewlTTe1meQ15sa6Vf26Q9BLeYxu9BDhPi9UFdmjxiIY4AuKeZx/x0UCWkTuEgF/SPqNBrVQKx
bkCr8OrTVuZrhquRyRMNY/GMhTclsMowxIVpM2mlXtPhnqfmjQW6MBYC6jmfhw0U1BZWOEWS6Sde
bvfxSKe7bgk/u9aCf+D6YC4sjkKGUgPQiIMifj2dMkNOy0Dw48JWy9aDiQvgSqx0kUM65EYd5uKA
Plia//6Dm8hyiAHgOabPXe++mgZEIpnsFTf22nwrnlwvFgEHr0l8Hz6X8v6pEakZSlqRhdyW9Fy8
K6OhfE6VPt/RlKhONu1Uw+b6/L2jMM8sSjLyrUALsbrY3VOZRElfYlH1LSawlAIX0FrseBa083aA
VuQ2Gzp/NYYa3DJiKf8RRmFfaxnEqUofP13/OJcmmYXUabokNwuc4nT8gUjhzRzYNbERvBmtIKzK
QO9u5PkuGUEAVFZn/Cv7ZrFn9LKfwrrQIM4MZ1KhEabmxoXCr7iFy760mgaYbBy8he+w5s37Yct4
apzBMMbmzKIMJpEALjyxF9aS1m0zdFn+xYmje4DNQ4sC8MDFZdLCJDOkXV7YRqN5h7gb6UTGg7qf
XyEYAlFnB6KJP1z4KCOBy3H08YYRWLC7vIU5aNCU8PNLxLTxgMIbslDLmYuzXIitEM6IsTfgKu4t
ddYzCD6bJgL7I5J9wG3wrgELfbo+5tQJjTDv/ThU0mM6DjTKeZl5w9+eZzlmM2CDAOiTVKZp4dRM
qk+5JqZGDrWoF94Jo6nQPJrs816zbF3s7s1eeyrofWSvG96BXPceHfDixt1yFjzyIcDVKpQIyLSY
yyBgKsXWanx4mSa9owOzGYI6+6IOmtjdaW3fK86AmEq4qzp6VG9szAvHgJcAOCyohIBNL8M6IQ80
sUWxgH6PSInhz9ZHty/CO0X1VaetPf796T3KxUNjOnJAoJaWN3YrG3SlIpdgq0EQ2n2tVGtoW2+d
hPOrR2JJyY6xg2i5XT4FyDf70F2zrFDtIJBlGvluzCZjp3pWcGMLnc8gpkyFEJG3B0j3xUbFV+pi
pTGDeayFgjvmSWnaIriRv6xa0X4FPbDfG+d89vun9wJ9BrI6ZxlxX6i4nW7aIC61wS8hWigyugxV
q9S+QvQ3/SxbI3ElKZN/kgIZDkWgwAFZyfXb9SU8367orvB64ZVDFIlXOzWfZiV0dj3CgSIcihA8
Gb+SynjTMpJTpYUkSKveiijPb4XZIg/Wuf/LVJXFKa37MAplqQTYKsg8WMu23XJUshsrObvHxbSq
aCJxw7E/uXsW7hNZBBBwEKLbVSQA3zazMHwt4c9T3arw1C9l3E2QHJgB+SIjST4J4yf7SBFIpCNj
jv/IHC2xg9VUGDHs4/QKwDmx1nya6x3Lk4KXvK4gN7++hhccH2USnslQBpBD4T1wuojwu8Rq34gc
fL3+gl+MXyTPit1OrRIJPZlAe44Rrpop7/q6Wcueh9KFUNclkHEVGYTrn+bCzFOLBZ9J98YsMr4I
dMDPNzT/9jj7EloXcufNz14nls/EwbKT0YuPtflVohH101cZk0AJnawZWE1NX+wrMbUSrSzYyWDh
ExRKfE+ZNhaw91vi1hf8EWVLCfypwlOS1rjT2U6zLPJAnebw6LfeX90YKcZqlCzv0IRqa2yuz+Yl
YxYpK7KPlsg/i9lsVFlGRBxFhIms+r6Q8va+zwzakfW8f7lu6oLz02cTCBXOnZvLCp/kqdpoZIzL
iAzvV9RII2SzRod+TpJsKWYG367buzA08vMgjjWyAfRuLYosiSqEaTvm+PXcMF0hoHhZVT7VdL7n
xgm5YMqk3MyVyNDIFC/2RqinhV83MzXPqFa+rQ5t61Hyy5SdJGfkAa8P7IJPpX+IgeHlRHL+yukG
iYZMT/wW/QQpTSPHy2HQhS+Uoh88SrX8i66mDp0C7pobL6dLdkk1YlJ5B5Is9krb9FIiKwZ2+4zs
zdCG6r08UmSssjD4q8/V/I7uDuFGcHdpbmkOozRM8DV3iZ2OtjPgImsEH1fXkCHwMk45LVv00Rq1
fsO1XNihqLwDGpDIF9P+upjYiY4Ro+uRVfXqWeylneTNqHfmtq28yO0zX7jRy3BpaDyp59IJuWIe
i6dDK3sDimTTyihvqvpOFia0e3wtf5rMMLmxQ+cduLivZlFF6gxQHzCXi3tY1Uu58UcoXxFTgRe2
InUUqVqwvr4zL1rh3tVkjUogfcOnAxLTAmpjbdZXiZJyRSOfeQiEoP90Hoy2STTiCEENUZMN+dRK
HVB208cCKwnEsQ4o9GTcqhE1NXfUTLG84SIv7QqyU/M7hqACPeZTc6I46VUb4reEpnmGpuERJpge
iiWiF6OMyhsLdcka+b0ZPkWKmHfdqbUiqyMdRmq0KsYSdk0azNZ17Bs7cRiKw9RP7Y3RXVgyPDJZ
aIs2dcqmCy+JcEPRDzQE2H1XFLPyhSh3UK+gVntjYBc2OybmpBj5WVW05g/y4RE9FKoU0PvPa73r
DJhrwQ24RpybIXTzXvV8fSNemEUmkbIkVXYLYcmFMW+Qhqzx0Q/VrUCDfEa0yr+zStU8uAhJ4pL1
V4PPe0dubDKlxCSE3Mtre8pRnQgGGToiGOIcRIGgvIG2sW4RcVc9WE2HAab268O8NKcE1XTUywih
k9g8ndOgiYQiFRCvMWooWqgkrhIkA+1YhVzg/83SfDd8WD29ABIGIgha/bYJux2uuklW2RjDkBzG
BUt53dyFqwayfN7yc2zCnbIYWNpUZhLUEsJxw9RsEAcTvky6Z8EzX8OfMljj3ihhU/wXRvXZrXAc
eC0tjFap1UuhqUBQ0zOJITAQtOX1v+gfreD3L5V1XwfqDZsXnmc4fqJqsKlzt+xiXmtzyusI0jU4
zEpoBaElhvso+TZ6QfR3nirpm5bSrItgDISj/ZDeOJPnsfRcEcKFElHTc7U8/KKaG4OShJndGoP0
2MrZCLtO5f8QvLI9TqbgrWqvrI9CUd+4+ebzd3odzduVk0IcTUJheR1ljWqFDflJqJ0ADVHO8FeR
EsmP1xf03Avw6jTIQwIpI4+2vF87I2tDqJ5I2Hht8OZPQQenLFwr2Vr1hvytgezlx3WL5xM6v3NJ
qcEfIlOSXfidoEmFQIT5yk6bMO3tMsy0L1Y7QTNXUVJZa0oGV3vmi3ByFx5tiJ+3/h7FI0tqzHH2
6SHthFwMJZUwVCyKIHENgYMJrU8e9IivI89jh5k39S4dzEW8JVks/b5u/9wdKdwhEBtQklBkMqWn
9nWqEYTJOAnEwZQd//yIC7XfyIFprj9tiRQpmSHKOO8J9lNLvB1ka0q4JTPPMjIowE2Ita2Yev5a
h6knuDGx56dUmVtO8evEaTiGxcTWkRDDkltznchJ+YsLxIUgGykiOPVWTZPlGz8dy+9FbxSweivq
1+uDPT8sWCeVbhJ8z737i3inaXU9bmusgxqLDrToIqkQZfKnj+RsZSZgoNIDvHQRCHBCTBDaPRFi
L1j7aFTvO3MQdv9iKKY8n3qQnhBknK5bDc5PAJHGRPZT8QVAuoc+nih2t3BgF04+yW2ZVKVhARtc
lpOonWppn0GO48PdAdcBbY6WlPo7sH7D3jQb4dMhKWAzNIapkdFFeoYGqxGEyst5iWA2U1ZJZyb3
GnmvVeoP6pfrU3hpL4K6FP+bsASTfjqF8FaLvLegPTSMvt6JUak6JBNSVx77ZFfUlbgvqbU/alVU
fKcHrrhxFC54OMI4ppSsE2D4JS5YSxAFqESCb2/wBdkuySh+Uc3EII85GNUL3G1aZ2tqWL6ooT9W
NwZ/HhcQYdG+SrGHDPjM0XQShuTCVMga6Re0xHLxO4sR6nYmz2z1beBDigBRbvzkC4P2LxwOhsEW
sMi4nWXuvwnh+/M7HgGjVNaOwCfcdeYUvEpGG9+IXRfHnZNngeaRZl4ZfDiR3ekYPZRrUksdQ1fs
UbSUzATFkbyLbnjQZVLvHzMm/kxUOPTLtxo8XKkYKkoIy3uxbaykdaHyFla5GAlOqdfiPfXEbB9D
y+QNEOGXVDsfvbb55HY++xgLj6AWYt8Q3IZuWEHxO2iwSxMY9pvcSBU3tqZVriuNzWkm8QaQcXX9
MC1urHfrgPtAq0hkUsngnM41el15GBkt4gW+3+61Uocy2EdnIw+7W2WGS8v60dR8rj9G0JNijFra
hW5rWSEiX4npykOd31jWheN7HxDULiwp0RwPn8UBEbog1oIwQrE1rIx+L4KAhW1kLOJqBzOtJT4b
sE18MpqbjYKip8pHf/nci7+YRWWEeE/LUVDpvcA/NoPQuBk7+EawemFoBvk8aPElenGMZajc0iji
ISIcIG04omYCr4UC3YWSGvKWVv2a/h+jwONf3yALh/M+NEqXM0oL2zxGTlct9wwvCEcVbpNBjJAx
jYo2RAVnqntp5sU1BoRFzaDrYeYqqbZfN362Zajns/fBRQC0x9curuQKmkkV5hrV0crG34oVHNM6
oNcbVhYeXYU1B4A4YRQLCGn8EuoD0yLNK7kMQ3E4wreM2kH+EJWDtRKgcF7VI7d1mhUIKMnIG14f
4Nnxw7RJ8RksnEw5ZSbq+3gmYOoWPcg/FUcS80D6ImtFV34Nm0YWVBt8S93cqEZdsse5mPm6eGzB
M3FqL5ggWvWEQnZGlBHspJ9MdK1lNDHaqXI/PTRy9xYpfMBNnMPF0Aq6uaoYOA0M5l2w8spsQqym
0XBpkFReN7WICOYFBAVBiZ1/DI3L6XRUUayX0tD2jKoW80PgZcVG8GDzldExemo6avxe30boMQ7K
Xa9o/Y1FPDuXs3lKIwR1IHfYqafmZcGyiIED2WGTmhthapAL0SsS06KgEB/k4uP14Z6fCoUIi2ll
8xAvvvf+fnCkhT/EXuTh1uQkVrdxknWrMgyaG5N6PqoTK/Li7MUWtNhlrMD4J4iG45s6lKEDqDsp
sB5RQ9Ru+JlL5sjOzsBsmigY3+kkahm509DUERI1CjGL1oUKszY872i/ohhjZuooZ6uxSUJ1/fnZ
VOgCBAILeJIE1qnhgFQj+H0UHBQz178HMWXMvP4kHIhFgumEq4GMDhUgTvypkQSW6gA2NtUZGc53
C4J7lypGcSMDd74xaH4QdTJwvGSIxRdzGEEp4PeRFbkykrO2Zob5SgC+tvvshGFlzhFREiUxtUxN
1bnSB4UpILCmykRmtLuuQ7G+tR/OPZWOS+SJS3smFVd9/vsPm5xUvTcqpRm5QjdCuBmIXG+9FG1R
FRtuTNvZFTcjmoipFB4vNAotr7gK2j2YqsLYhT3b/3tCVuxF0/xyXUYaoilIs+59kqg39vul8YGE
UKjfAgug7fV0fNXEBPslsxiFQUnJGBh7LWdoc86qGNcX7JIpThT3C+8V8iKLbaElQRfS9kUFZ1Ka
hwJBXidHOPO7CsDw04dp7twDg0RGfU7rLfa5OJXhWLRm7Bb9lG+sOvlTKbDPXR/P+XqxHyhHgPmf
r82lv60VCdYgulrZgMb4V5tPaN0LanBHz2t9FIMigU12lki6bvX8cJ1aXfgJTx9z2rW80FWkbtp2
Rdhs8rqTt9etnMciFDXJoHFt0n5OffN0W2jDGMalwKNEMNvwSxojUzbCb+ukaiEfpCBCiCHsPWWr
Bo3347rpSwPkEuNlC5MeOZDFAIepLgSkhHgP6cjL6q0c38WNeCuTdNEKSW2q+2R7aVZbDDBCHMP0
tNA1YFRfK0UegyGTbuV1z7c8bxocIeTHpEC0ZZolN8Q0k5ogcsV28toNwmO1vJ6iKk6hqpOb5oZL
nLf1h2wuw8AczSiQZ/GK4jV5OqjOz9SynNTI9aZS3aALOj1mWogYcDXnqqy2s25skwtHgKyfNaNR
iDjO1ipoVFXojD5yTYNoo2kkalYGoiRbHirNugNTfgdNXp3eOHkXphV/DOgGqzp35mLxGog5Rans
4Ljj8lmjpDrtvLAlpZvzmL/VMH9hUgn+dUpyHDzxLFVmZeJoWFDOu3XT+DmtZ4R+DugDU3dC3aqD
bazmYXrjlF8YIUkV0lhccFCELclJVaPv67ptUzejGOqQW/Je9L5RtpOSd39/+rxRuOKYkyie+bgX
YWPTGlQBAvhHQToZTid1mgP7/69/Y4RMNHkO2sCWz2ERJUjwfE3qAoDukVMXRTdDN+PGDXo2a6RP
uMao+5GzmYGup/t/4PFGcTHKXfrKy8eEtLsr1lW/CUZJ/3Z9QGcOkv2uzQUxokRaeZbotqzKKh8V
zdKNck158UBmebtwGmlwdXOvEi2Xm7s3A0ftizJ+i/rWUm5sEUqoZ06M9xNQSQLkGQlCI/3peHnO
xTR8Iv87amJMD7gwKYmcfOmSqfZjR0/VOp1sPUSMybLpnawhwBTNVNRjR6J055UrKxSlVHqeUmUM
foQxWAx11ydmIXxF2pAMxTcIeaMs2hpCVwu/sjQSPNMREFlBNyKMuyyOVmLvi57iBGPWlaLbdJR7
o01jRZXy0g2FJeSOHqBpxdcHU6l8L40gbf5IjVj03ya4SxV0+Iwq/VXGatM6cjuG0ioS8hCJh0hq
onTfFlGInkY0664aUTe+DkHWUCDPWr+KjLWshrB4wqbbITVPhc2sjiimw5QQKUFifiW9I6sHnT5K
8ZdV0/f0V8yDUInsnJYoCcrRxEIBt0uEqM348Png7dH5SxuHym3WP0ujoNMqmTdID7kpRfLYicbG
qv4aVKWKHqocMZltYlkeCULGkmvfy2RslclVyn4wNJRfJn9SVk0XkYtxEjGBpHpbBbXQb5oUqJWt
J2Ynw5E5F8gMJ7VKZDfGsfAQOQ48ZXzK20nKfkEQi0rapoEl8FtZ85zt3KTKC+EevGzu3TehNQF2
huQz5KHS1XxUHWTJK3LvIg2tygS16HOhF2BaLR/aiNVQi2XjtIaWRI/1zEGTuoIitNY3zRuN+q1o
qyRoHZJMWftc5xFJVwRkoqQKeMp6lrRF/6IZnvRwaGJeEf7UltQrI1FQIzuRIav9pqNx4v8VQjJb
CmvYA/ou2SVt1waPBoLPXWfTMmOqj31v5CjmNYnfj5EzV2WJscNRH/JvFRrsIu8uRNubr9Oo9Mjd
hp02CY9mrfjJ3yo3tuwj0SOYfu1OfQUNMBV/UWufc8hqtd/yNKl+TFK6LgPRCfzOQNcR0dFKqp0R
gcqqQSIl71FjbzjI1kvkjSmYdZhgZ5VQX8uy76YWi1GMKl0QwIyfJ63Rv+ErO1m0G5Tbpi9lawKD
3CBUNdbI5cIci4IWwohKW6FvOsne77rKZI2t7Ok1bQvCOEriK5JKU02/ujpMVef4MOGO34vAmqQ9
8izq9JeaVa3/rCACl73Q2TokrmZ5Qu/QFjEZtimisOZ2eTgiUw2dE83+JOOnr4kAeqRx81bHeNWX
xt04Rrr6tYnMdlqbXo4HcoDdoQro1h7yfLDljskss4Ey3Th+z9SUg7pGXA2KBtuIxQmISBYJaF4d
lEpOC8uZPPg4+00WCJqROGJgkga0JzmmFoBuC12cliN1aTv90gL0a03XC2pQQOjjjmKuroEIZSbd
cpIwjRJS8VPWfwdhKSBkS0e5l93Jsi+AUoXjB1iyPeamH//QymooQsdAYFF80oMC4gS6dkbPitA0
BSIDSXBfaO3fKQqHQWALsm9VrTPjIep6b0hJqTb3cS4iHL+rmiQo2k010BZcOx2PAkN3C0X3tLtM
ifS0hbcoDLJg1+CtIzDSktUg1AZ/jebIUBEjaR+2PdLVu0lJcV9/eQmSlu1TFitlbK3qzDJ66a/K
y3n7EN1BkI36bJMJxnFoEJE6mICGapSZ/Ent7d4aW2lV1yOUQK4loNj1JY3KsdyWcHmEEYjCJo8j
tIPk3vplpjI1j3UTjfqfpgh74yCJcS2+GaFc5y9oIYolqD/ASgAPaSLNf8kKPtmWO6IFpx/CrjuI
OqyFLyMP5Par2ORVskkSX5cP0IJntYP7En8aDYLzdtiOxQ4pmWTTa54EQURf+hIST71/1D3Umiw6
D9ZyYsUP1NUK6j0IkdXaC7qRabwi3VShJ0PROw8e9KLradwtlFIVXmWF3PffjClUXhs9qkkL0Ixk
bfhYlBykIG6RkBqyRNkAtxaTQz1CTe3qPWG6E0eWXL4qrWwKSDSlaVncCVpsJcjQIUJ1J3EDe19K
NRzGO/xd8Tqp0hh89RE49P42ptBMHyOI843HphQnC7n1sMzXSB+FhhtIRTduiFXHBr21DNDoqhTQ
scqtWqq+AFsNUT31w8H6yZbN2XOeBNzlsdLlLPtleWo0yxRVzAOivl2l/A7Vjuy0LeSVzK5mj4jD
o6agDf4qZGOjP2fjVE77ALUz2vrVwUvir55vNmK2Vftar421CNX+IG0HHgre4Ey9GVV/OnPsxd9d
rKJjaqPxpLaCUzeCKv+Uq2FoFbrns0GfkCBHRQ5G7Cb3/QE14iDU6NXIgxmVWgVKOdQolGdl9tto
U1GECtssazplA19urB+lGonFVyNU05BLKWejz2qN1qTLTpyPigYyRWrTBsUg3xyqjWl2Cf3n1D3K
YyhovWIDlIEuyMwH/DnQg//F0XktR44rQfSLEEEDuleyu+W9RmZeGJJWQwN6giTAr7+n79tGzEqt
pilUZWZlzstniy70nN9nqoXS6CpS+9CBoLF0ewGRhFc6siJHVTJ+MxiYt2/5Jtr/io7YctDKBrfv
YBncN1eAmGU+z6KfRWMxtT/zssfPCLw4sZPWKc1T2G2GqNt9y29V6ZddRvUZP2IX4jed/ZWUdUQ9
z43t6//CKtDt5dAb/2nYtvCJpdNC//9Y+CQTjCBbz53D624by+WFTuEc01wGSXsx7hhbXGBmkuuj
E+XSZH6fTMHlPjvIWpD7EkvuRtwsu4urabKOewAbLckAG3A7yBDiYUUQjEQnneowyG+ZbmybDm2z
f1WC8/tq0N4oj0M5b0iwtW6P0+iqUxhbV54kkdoXDB84hgxWDQ6itnwsD0Pb9U62Iho/TLAXy8XG
8fbpo8VssjHnjMHvfuWmVLbBFWhF1aozO22LIjJ8jWwq1xjtGE5xSYF7kNnWQ2XFbK4LLC9IR6+7
6FK1E9bwbMPEJJsKjqHUPX9UtvSeQvPhLrnMJrcPiVs0xJMhsivKZ8qd9z77Pc7nnk3mP7KOij9B
YfJ/JczOkzthfcIVEcIhoK+HR3KiidhW9sKTjfi2mWYV05ghvB1Il1RPfb9384Un53q4Mj07OqfF
1575Q86uHg9yjAgpI6BhgwYioOwinJNWHnMbOz2u5PXwcL4PIOFW9Wum85zMRnqUPjrInV4EXaIl
NI4/sV3TkNjRr2QL2pvC73dDwiUXKmUrR/tEc+4jG+V7Vf/tuTVVVpHCQSr53OCij4nBCfhw6JD9
tcrLGHbaUy0b/hMYlh68UHFXpuSUFm+Tquv8Uhb5RkQvnQoSjDpO+ixxm+FBNeQdnCKvxs8mmZdQ
n/x+dqD0iRhM0n6fe0vkKMpesincUvLqt05w3Jd2eN6iuQ1eWlXUboZPf63T1kTDTADwaMxdEBWk
RA6FnxRZV2yReyDLIxjux93xLvuiboMrQgVMzg8JSXcZLe6e+mwGkSoYaYrZvFfkGXftKh48pFX9
t9srm4qYmknUoVmKQ1mM/FqfnDV1XJOVji+MqqBAKd5FN0lDCPVF3FDDSThPOvWrdt9svyGmKx9t
M3Ce1KQ1+oduJtPopPfC4bvgWp/RLUncuDfkHte5mYI3L7BzfN3l7AFkpb8Wz3tUdAQpo7y/MQQ+
rOm6YX2frTvZToewl6RKYzqVYLlYmurRjp73d5akLlcEzspUO36hKYZJTTJ3vlIYt92VfybPsX9F
r/IkJUK3cp+9RWNXECBxaD/UNK5gY2rWS3fPa2lJGu4MJ19IAKV4LOlrX/dFYOvi9F51Q0bBkmQ9
rt87aa29IpyvKGP/klsVrKd9KbeZR7VLnlfWTepjbiqdpwUcdXlZbWIkHhypjkpX1piiU67JbABo
JOkiLXvjfshNnAVRbHPWJ0DI+Zj4K2rQ3JT5xe6tzjlQrijaC0E/PbyXtb+lQxypKpuLhdoFsxGp
Nt1YkWwvJ/ZdH8HevOYAf7S6V2OkiacfBTML71dYkRGMubmpLzsZT8MNvQpTm+K21JeADPwep14C
YnCMZBWeBZbyHVq//fXIm/2vHPrtP6xfyq+tUM1tF6DNI8xcDI97vajXLheNOTg8UB+EvTikQyq/
e52UcKiZrbv7p8iE5MuGTp6IQ0BD4V+ErnHVld+08ys8e1DsGfM+09uuO/IQ2LGzRzaQhkNJkCNn
geDUypDx4o2VNzKuaAY7BtS18cNHWHmMKXaWmZITGn1nOoloisyfuktidaWloh3WqxMd92blHErn
qvP1ccCrrkpDIcrPumBzPkW05rSv9WK3+bC250gTSnF/h4giZ8XX30PWbpYkTOVe4xOAkIL85ckz
/xwtkn+zDJhs1zofbbY4SwBpGc+cZwjsCJKUbusd84DxHN3L2SzSuO34tW0bmy5F6bfELSS7/wNZ
wgykEwI/di2mP3Ee9d9tZ4V/7bOdfuE6YVxlwNnTiA8HKPCJzRU1ZHWQoz0py9F9I2F65XXp9+Jv
2A3bfbjL/CvRVjwtPpGziUg2dTHQ8SCf1AFbxRGBWQ6Z0fV42mQ7V8fENXGelktl77axIamlkUSX
RtiRqjQQVv/UPh4JuLx0fnjIjUf4pzOtDsBNsX/NjlxZlR/izlyuava/t00uETs9tv8aKB77MVri
+s6rPeeft7Tb/SrAwU/+OIdfa9HUJBbhkMFKYzNfL2FBi0SGEPXdovFZLxtEuPYwblX7z4yO+O5m
U3vnrEf7QqoGlixzvzflQ12NEtq0Xbtft5knm202UepoyfRsUG42y41oiV1lQLDjvyKU+V/rD8XT
whH+GDal/ix1EJOGzlX7iUY93Zh2dOn1O+55iv+KcbNGCfrApinPa7tyRrbgSNuQQ1CWy30yMYan
tVGaqcqW5zGBVJpH12tNdxqcKgCRd3EzOq2zXYloG6sguoC5dD9DrYIQb5JZPMgp4HX3WLuMAKqY
4Q+GtfYplZGJmEpREsSwTcISe+IbVjgUYbfXO5yvPG0eg/3RGzW0p5ZaX0Q11zpNdKvJO128pUiX
+Zwqk69SPuRjXL6hvGheN28BB2LwWwjCHJLRSXMcGIhRCWPzrJoi+F37pLnb5mourk0pfHkkslWr
02TaWGdqOTMqTu4WV+4YNfpkTJK8cqb31WENqu6mZsNbX019E/7tV1/cGUJ5gpMbl+U7ITL7ch0V
U/JcJrk17D4qdgxm3xAYZ8txPMauidTl6Mquzgo5yP/i0ScWXHd5cyP3aX+T5PDobArmsMPuyIot
tdyZixYqksiZtdw/8sJYc0u1CIgE9pR3bGWsCTpCMkE7S4w8ydF8ea6OTewHQ7f/GhCt/aImFn3J
DBwD0qAFPcDBU9b511R1e8O637mEg16Fp2mtyKFmi0Y/RtquGPfi7cAF2Lcw21nLesDTzTfn3Bpy
idZYhOOxoG0PMtFI5ypYN74m2YAxPpDtFkUp77P8geHL/ziDnN8lcvq/0AT2pmiW2mREAiXv8bb2
/4EENo/TMrTfdbD7pJRaM2Ww5Iy/xA5GuGWg+UcHtyX5ld/NTcznLpYnSuR6O+aOT+KfK/ORK0vN
AAfxgvm5wdyDYd9DFUH1jMbHlSl1SzHxrd2bwYrg72rn4C4K6+mrqZR89yMotHSWjf5WM65TqWnA
P7O57cOWslc3Xjotc/wFw0yTvJRJcbsHo5lSy0W8I8jDqVitMsvtsBQ0KY67uAebR03PWtdIdpBl
7vgUSLM+4yqU/N3ewEoIwo3+Qg51TkjSOhlGINZKGf534kgvcsLd7vL4HAoSQsXqdCwJtMrmso+X
I12T7TI57/UHMv380VvCbU1b5iOypIpz1zbKtb/sQvwI03UIoz4rfBb2r+PJTl/eauVruCeS2i32
7qnvdPweFL5rrxJVqNdB1/2PRmJ9h31Eb09VWBG92uOC8eEYgNSUmOSK5f9qdJ8JnOcIyEtsMymx
YfRkOid6X/yBUQ4VsXwr15WjY+stWz/hpExzrZ3av2mIeOII6/x+OfidKz6quMeWjpkhZyCNJUZO
M13Lbbt3ek4H2YxryisefguxNcWxHDeMj2om4qwplHrofOYJcCA45Qsiverbacco4SIXiXsVzyr6
LVrZXaNfp4tpVloMV8fmFWQ5Gg/IkPMtM7GIy0McDAjoGwAxrDLZm7+rIJt+toYw4JPWvXcKwpWO
vtP1XmXeNM2fzrgljyHiPrT2HZYkqQraZspIWe9voDL7IIV4q16KVukhG8gGbjBkXem9Ykyj/FT7
RfuyJCLasnYb/D3T0jW3Mi5swlGoq+cYF94obQddRSc/XtwT93g4Rx+x6tx6s/hEXMS6O0vv3nwI
mmC+bdiO2y4VLNFrJLapvMY1ksOxpK0uU2qRuExKx6wXRLJF0WEKYrbUg4IiIwHLrnO32R9m3YzJ
cTelurGdnQIGsMCSly3s/FBthIinXVRAYzbL1F1WEUTRcUd5+BHkw/41JsYZD9xDdUvInucekm3m
4W6InnvXQg3f5GPJIgvpUH4gGexdHW26PDAzd/faWNE8Olgx6OI5GQCBD4bAJ1J58qWaPl3ftrQd
1SKXe0kueHiIu3i032oXzky0uOYtELHmLji06kyGs6+Id0MAwIpzNSU/YVBN3XGc5n37JJfdfSEW
uL+0q1Py4uzr8tG3W/LTLn1TnkhB694wTpfvSy/qKdt80X4SuxVKQsrs/mcXdYLpUpj0J3cKeUqT
cNmao5gJKzuaJR+qywmsm2jkTrr7bdEk9Cw7Y/FLKGfgRdd4OAP4ANjNoRoUeXJYlfbmGMd1r4A5
/PZFGYwTsE7fO5GaiQhtLWvaUC9yu+hIkF9VHPp15KNNPEbzwdmtuaN5HpllbWNHcuXodo9s57ct
mNowfgm7hnHx0+xnSME64/gU1yKOj16M4iTbttFu2V4FHchUtGgnE9YQEgY6Nw1ZD6f9z7ORg+0v
96HyLoNkG0jLXnA5zaNl9DMwZsYaG/kLSI8I++F6lh5papYDCXQIYz1Q4mkoW4Lf9uBxqTd1uzpi
6w5Gb4xCxY5sLyvNhIl8OelhO3kePQYKmAIZcDu0k4KgMd1zPS2ew/++9gSv1fRttt6d9rSD+sos
7KrwqW1QDRCCtgwgbqqN7rGk86NUD+HyHwvxhvxdxzrDIeQ2D4eW4G8AqyEpHleLMU4KUKKcixXV
7nYIDO6cWdAm8cSj40nisfP5GVKlZba3feeey3fzVRm5UKbxb+PHK7rpVOTu+urtMnkYWtLuLpDr
148zefXeIcAj4kknmDfi502qbNaF5/Rc8goXOgFn9lxxWhIgo7e2rAs0HnWxulnfd9V+p6RiVAs4
Bts01ktgjsMuMO4Uzb41N9UUu5fTMOg1JS0tfy15qjTKmiYuwSpkX1CMK16oCq1MkRrkXgyiYVBc
LIUf7weMiQeozLzWRRpjOk4iITHtX7JrtHNRMqVegan6D320hf9KP5ELdavQlkxDWJw0aJrdOam9
UIS05976ugWiFanrVkS2TZTxCBKmikhrbwcE3xZvLBMjuvD3DZgXPay63/BPCzJ42m2k29/iO0ii
6U+ORM6B8AcKwct220H9XA0RUG3jLjKbz+hH3YqzqXFl8y3KageUlIl6zWHoh2MbicRmgvngMTE1
nRPbRQTuOc68gzPbRl3lvsderzbQMikpk6yNRnSuU7bA8bXcyb1nADAyIMGyHuRLQm7xnrosXT5D
+bhAGKO70Agti0q1iuGkbKSHx6Wi5T3gx62uWlXSY6yFWMfDupXrt5dbp6Hf24Zb8usb98rTuXid
duk/of3d2zQgGRCE1emm6djC9t3tfQAAVhaB/vN/kiFN1mT49ZbJPIgu128i78fmmExj/Rv4iuN0
WM3+vVkxPfi2K3/HHgsPhgM/fxgsEY+Zm/fe29pI/HpX0KfLyOu9n3yh5PFVecbgRXdiFA3xmVEn
AOb3fcVxa4nLhpVkrFzwa6uDI+ecfIBBm58ZVfch84vAfiCSFn87mAkOsqQ0c9osrqjvcCuFTyr0
uL4MNi4tev+d2IPBi6bfycGzhW49/CW+j/ebYTS+97ytBumdzPxHmJbOutSLc9fU50pjyjJ/6jg+
dbZpd72BHGH7FiFzJNK8mt3wzgS7DKFm2ubJuJZ+l4/sHjwjQmwNV867OFopVlMUOs9j3NXjDUHL
noFgatfgUEQNMCUW2rF3uYwSq6wAh5XgoN3O/uMKnYsVrabKBuDUN3crAUsV/nhbGkhgjwJrkuCS
Q9AF125ziHBvb/sndXYaOCWdZ28pe37H+EF7n4ax6P/lopUy60w5Mgqvfv9cm2TeMvjyaj4lssP0
xTOV+zTRgjhZiMrncab9nygHcQn5xPrIwma8cSaa7MLg/p63w5oqah3rSWsV2SvJRuBvHNS1TFt3
kW3GQ2I/1qUWr4VbTxVU8DR9dSoHrV0JklPpYtbhMcSa9Gfi5HkAaXYf8evtvccRLXwOZNcqojfO
DLGpO3d6z0H+nIvat8tj67hze5OHet/TkdcrPLGMCP9Xi7Ph8dlr+NjOM728H1dkhms9iypDYlt+
dwpsliXKiYFWTEpBEw2qfPTYhl2Ok16nY5HPUPwGKR/X13o0FVPjhE/KVWrkUhf0Cj1q0G9HQUwf
u5lSnNna8MTGvRP9075jn6Vd1vlmiEOOHBLMZzeL1sB8gYNHMpsRIV+E2N6WV5VEHn8+5vDDHIbe
p/3rC3A7bGi8PAPW3T9qs7qfVjWxm66eEjcsvfe/YbQBPGPyjNlqDQX8vjTRGqWN08LhB0U0XrWz
4DcTyTnS0sqoCbJRxcE/eI8AtgMVwZksbtm56uTMmIVpvPMDdgIs3lHU1kxBH3q3dmqdP42Qo3cU
5BUSjF7B8oMj55DxUQn+e8BLrn9Wm2+/DUquT74QCS0MG8SzRmyHhJkc11lfbHinXwP4OFva8wi9
0C11zaHwc+FkfbwL/8K62v90gq56Q6Va/l3AZj+x8nTLC3jq9m2sq+CXcNHSEHeaOGD+cHPfQz/K
O5PE4zYdgzVxfxCOD3vq5TUmACRRSHXlqGZ774juCq69sstJg0YNwoPMYuc/3kczgh6O8MTV2lha
PJQ34zFUohyO81TJmxm3Cegm08nf3G9BAtw+zg/ltIXbKap21ITVEpDd3hS9mIu7IqhbvjPMgMgM
z6s99cviN1nLvbvu3N6BS2Yh81cNm34aup2mVuRzHmQWuNo/Bl1g6mxwGt+52fNmylOMiYJP4RkY
oa6IPX2qGWCfIyXcIUsCIexVNZXeK3JYnAEct6Q3iHo8XHrtgs4U5z4gLfJ8eGg6f2go7lv3Iibo
MU5p0j7S3R2iJ2cO1+K0Cd3+jQa6o6zqAKvTRhQB55nXDK+a6Nj/2LkAn+nU0kfppNnHkR8SJ0P3
zrfW22/VRFBE6qsctGktgugBre6gDjHn8H4odTxSlESwsF634g5xKghvaS7yZozqG4/yAfJcjto9
klNZvdaqsMA9wSaqY48uSQLnecDKgw73zLML6mFX7eqNva6wTVv8LAp+fNoPYeftOuWIhONYOGl+
Zwx05QHGx70OtzZXeFgm4XWoYmEA9DfzUnIp34Z9Z8nY1EnVZ0JR+zJikEvshrt+JGQ6LovHuTz7
czRb6L4Jp1ze2ffg9euWHAGKbQczH0oZzzIrxIAUQ+axdzXXvH9f6AQokDLqILo8n2KraLN4OTtv
GlK3AmLA3ARxJL6JM0NsFY6aXKDW9S8aje8bp0GUH6VhiEgljqmnbtWivg0sec5pbBxDAPCKM1HW
dACql7ENg98hGMv3jpJSchGi5ap3aYkOMRoo+byrZrm10umrW7qz8HYbnKi7CNZurbIgaBHV0DmA
1rju6k6HdvUEAMxe8PCUQdB/klbMFxn9qnhqGbreDTMBKz6ix+Bgj4f8j4qLwbJNuUfIgDg66iNU
73QzDLQppxZMXWXNYKeF9Vl/uneXrf8RxMBXN8YLg0u2r5efcG2CIzHHy3gPdA/npVmKtBSlMfyX
rG31H8HF9W8D+vomhxDpRD7g6JP5qqB70yOt+aFaB/mgkXugEIODxUdptQbKYZUqsx4W5JhubtNX
VPcUwaUELeck0dGU1aqauRVbxKOv46GTaVfO8i1BevRVNq55c8YoXtLW68xXh0G0e6jLVTzRT+wo
VEb++Chu/0i5TG/K9E6SUqvdmh0odCcox+RE02KLocLyKOx2Zrd91mmFAQxQA+7xwFxDNMWpuxj5
Fbha/vGdaHmSggE1neN1/vGcoqMfYQgaDjm05lXLF6Slyxf/pqIlDbOmWucezQqe1Zh9+hjTrgMi
C179drjgLCy/I7kFGmtpu/v4PI1VeJAoYapDzgV0M2S5Ee9qznOQVZ5fIVvGMwz+fECwlZ5rMksr
3GCZTkRK3XYxcCeMnBreMJhq/lOGpGdU+Hvz0DV0nke7FgO0FvRue0jqVZqTqaG1RxO2Y2YjRUA2
Oh6nPu45BwzceGz+DspRXwwE7HFXrdhfPdc6bK2IcXuVha2fz/HggEbuBgvH8dEPGXoNmOkm1v3D
qvPxvpWe/2fqmPSfgJ18mY0or/5aNus+i962L3OoaLFRgNdowqrcfysD27OBbyv/XkBzl5d9V4xf
5dqfFYjMICrdsHHTF4vTKZGuS8J5IexSQydBJr6GIaKWusTmMt3GTv+uLFz8DRlBC/oNn/fTp0mg
m4DjSo59uFU6G+e9+ONqFzHRAKNzTtQooSuCfuM6Vy3W0+myeO6T8Tfz1BJMNgBdyvoLRR1DiNXr
fwZlcZuW8/kpnmdZ9Zf7oLqPHkKYBzppTJUJgAEnhTsokxTQCShqD1V5V+qhi7JJehPn8MYPncZS
LiXRHiXgeOMI21zKNkc4NBdGPxVzjsSiPgvtUym30qJHWwTh9EXz4AdA3Vz5WjwMky4eWafBPDd3
O3nluRoMeDpLlHjhggCDSNUv8SECVHsDVBw+nWIjtz5yGnDZdarcezSTXZixVwJwxbwWwkrXbmQz
6iziDVqv7skuxMMcxOhzw0sNlXzgFWDLo0Cx9yFKfzAHv7TO5Sag36nhhfmKhyB/DehiuE6hWL5d
f4flx8GzImLGDSyDutjKNzevgvwaS9btoRtxjDnxKlDYkOZxVvYBOcgwsOtY0Ln7E3hTO4QcFbaf
boWktqSRLrQ66EaOeypCmz+wb7E+r16sv1ep5XTp4hly0zVQ8XRufQ4tKYMvcLyN8hdNBVH3bNiD
xVb9hbONKHuMFMMNX3VG2hB5ZZlZVq5+K54fPgH/9tPstOG/QZZNeBTT2n2dywNTGpwHPt50EldR
blpsDeFLP8d4c9l3KP2i44QSMfAMGMV9M7FcgDwmzO/3qCHNbweIQ4tQ7v16SPK+GGiJZHW9Bx0I
9pCjUwfAQP1xGoVV9yrpOTzbsd08Hp/Jv1YBnBOeN07fMEOF6tnRpv7Z+j36W6IHR5BZ+s77vI8M
RUGD6440JWqbwnPYMSwWJ6ctD1f/naewvkWK/2PyuRkzvxvo9qKK/jzaYw9HyK5xLmtvQM9kdkhO
CnY9lsc6pmVPV8EkmtbQdYiNks27QpRTxkec7shlCjvhf3WI4ahWPscw4fbOZTmPvBIA/8nj7A3+
4wAC3R3yzd8+R49Tk4dPbt9eR9RQWqs6vFlntF9pl/TV22ahy8CktuCOHeyNJxxxZXlcEPZNeEMN
kmk+UrAY4eQ619y4Ca2GMuJVJaZAyHYWIPYBaUMX67hWFNy8+5xYIv3Y/Lm/75zK+Jd1MzinThgt
Lyiuo8oi3etSopoAEiQKCDyhWa9VB//pnplENHVxGrFRul6aJGjhG9oqnKlAHmAvISksOuCTD729
+or3iZuQT+iYdBBCfKzxndoq0sxmH3j8jqUy0IPOqDAiV2ZCnwssAVrBuVHq4zpEjX8iJQhIu178
6aOvve136ziDcOSCcT7U2o4vUeKK5hahb3VTUy3aLNrOUxUcM38EcpmqSCN6rw98SMUNW4vQ2NG+
1V+ylNsvHB+fOqlZJQdwqyZ+mGQLIEy64c48gP8trGsXB9M7e3BDcFMGffUH0YHWNFzrsCCZqQSa
EcMqi8qmAQXWZQGkNt+yTjvfrQjNlywG7tovSUccqvIBrtV4rygs9m8arxU9vIlkPr/pQrEKcpyw
4IquBFT+Fy7f24cpfLNcwMnH/SFhKkZjsQjcIZmvAbeLaBefCZZo2HbFYXJfLiopUYOVMc1137/M
0PgIq5zK+RbII7rDXqkgPyIOSZBGMZq2BzmjEYLpPr8AcrGYFXpdvI5ZzJkS0mFHKM1g+pJX3Y/x
0774mwNZufM12VAeL1Dabnf7Ou/AbzuV4QAxsjwXiKYX+CFXjWCasXqrsEfwD0vfT7j+oAKkyVSt
BSueA0rO5CqG/hhhiItkTGuNLkWUCopB8NjA32LjqIY9yi9HsOUKkyIa3Kx3PChDKLguPGE7NuDN
hJVafAK5V5xNvgc1J5GR4xk37YzL3bR6kFa+KF5oHrf1WOKgeo2ZjAvC4nRCMBzPPL6bcXBVGOvW
5qmylHd4RACfK1zBGaYRnERou/ba/QqUp9gf7rDRxG11VebQ+qv8r9w7aqCoSKJJhd+C0SY1GuB0
oVg/T83Y/EGY6A9HpnrzthZlW14JGm+4jWrwn6LCw2HLuANPpA477cIauu7dRnPzNdZr/IJdcIL4
iKSi/NgkOyudu+/p+ymuvL9l70XBoa6Nc7UHRT88TEk/PW22Cxy0GzEK9v7c2re5r6ZMOguqMDpy
weZ1F87vXdkw59bYglLkEXHmB5Bx+UQ5gENixwxJrt81QiB+E8sjZWpfM79WaByHGkejbfz/OSB1
sqa90+s7SiM8MTqi/INNjObS4qxqDggeoAeR+Yyflv24+TAieBuvyUxx/hWmi/0LR4DxZcAELkeJ
E5IeSXER8dHdfMZPjMf1f23hzRsNtSre8Nhdn2w5rZwwQ1h8jdraf0WEzO6kpkR9JxzS0zHkxYKJ
GOt4xIKmjtCFWlrOjCcesluWgveGLQYaP0Zv9QNG3331Q1RtqYs1/BssLhjNNmt71/db8oX3C2oe
GONghAXYayTLvoj/a+p2/66YrfhWboOmbWmjVWZ1VQf6TOcFa+ZUUfO3wtuV0B53Z91egtTBelbn
nY55TRCLdv3eIj5xHG5+AW13PW/W06kTeVvAeyBFicqoLqZjPCTIrjlbiFOKC7kXGYTseE/qmGMP
kRM6t0HRETZQuVvTX9A/qvexpyrTxCE9WryB0o/gsf1Bblo/steq0RlWXiuOKMLzR019KjPafJcx
reqXFw+t+J8B7uY1COERJKfjbds3/nPd+LJ7GuttwWonqVZ76cWreZnLecYGdZ98bICGRucXtvfr
52XwZ5CnzbK0Yp0dtJHeBdPU3YtVfGRKEuGxkj3jopnHcDp4mrfmWOjKUB+TbequOmm8hXXcTcYJ
2GpAfQh8zT+XrPP8DNU+iAyvtR5Hg9q19XfcI5y4wCJjze9WZhwEXaTUPxt0c7+S0YBb7Z7NXLoC
rD2XJXIyiwIGeYN2mu9tMvlrTqf/H6ZQZ5jVmk1SCOgBj6zi+J/sg6D0aFkP+hwrw0E+aTe5GJtN
wbKyIdReGvSdz8wqA6HGtTcjnw9YDtrcfXSzuWETMVWe1zQoTABJDnnOmgx9ZBQ9gk3TbQZsBdzU
E/K7Q0W8ZAx5sHA8Ia7x3zw7Vt8mRtmbNU1El8v23zRmoxPnj10t0RnR+dPkQruW6tT7bfgiWg8h
z4JpyOMsXL1nY5wvW8r6G2qmIXL6VxVV9m+8hO5LCKHlHN18d8ShTBLICXKhiipTU0tr2gi/e3Jj
HT+T3Nh/OmIOECz1feFl1EPgQ5LhultW0kTHXvPkf+Enj+ATOW57NbF4tR5dfN91xt/jvObsPF/v
+9ajEQFA/W9WVfHpgaahqB1NW8HE8oilnt8Ki1JwPesuEbghDkAC/553tpQHFEk7NHwUDxco7PlJ
H21dz7kH+0ZzjCT/f5ydV3Pc2LXvv4pr3uGLHE6d8QPQiRSjRCq9oBQ4yDnj09/f5view0Z3NS5t
uaYsc6SNndde6x/cTkMnbRvUrXXXxoY0clSnikHuL46/1mUSPTl+4jxQNiTjMvj+LIkE11i4tilB
bRkjnXB/4mT7QdDAU0MFZem2BWQHF2KV/9MMSVXsGqeK9c0EFsIB59VO1/psZmhdyOKGieUqjbZ6
H5KWTUF0aFsls6178e40OFS6+aopmqD2/K4nt4d+k3rT9LP+HCScYi4ClxHuQzxLdnZdEs4g3lz/
NUD4u4mqrFU3fS1TL49sWAWMNAvSM9oqSN1+nqSvEBCZ43FCEt2OZuVJGy2kWipwlyqpMUI0HHQK
FeJNkjuPbeLPhstjPSRo8BWFDSGr0vMQafOzH/WdAiBc5JkRg+t+6HGjVd48kIfxZhwofKErOFFw
I2f0kE1lIAGf5VntTpql3EIXq+9sJwBwbCkZkX2gWy1GUU45jJz0lOfVZqLUO4/J4O8AiurBIVUa
51HKQ1Q0HIeK/QetH6hmUA5vNj7HfgPFgrv+So11R3KbFh/lNq8l3qItZfctj9U8hoYYF8WjOinA
AsCMNZBofJl6Fxy5bluN4VRuanlUdM+eoUB7o9x1P3ptkIbt0NVKvHNCJ2FPhY5JpAUAdQY+FwTx
RiElGP0eAxIz226WlN7LCgjwBGZTAuTCqdToGv0xJ7sd+sh+MKIkrTZaP6fQtAowdvdQfihqd/AU
GIxKy34rSa40uymc/XEzjaSsdkFIYLxRGMV6M3OIE1vEVKkY2LSUFLJCqv8xqixiiQrrCwmgZ08Q
MrFXX9J8xEw9gvfxsWgnFF4qbABuMURov4KZ1SlCFo15WxnUnT1tnkqgxXYZo8Wo+wrIW04uV6KQ
cqf4CpCXkUwqSLwBWPYmhT/0u/DL6blIlfheB5UuC8AguWOysRYP0aL8y/Z7Hn/kdckVkj0k4ooN
CjatlcrfifiG1uOJkhOC9rV9r5Rapex93Z6/B9Ig30Ix7eUPkMm034OhaCI5kwLPxEsouCIxHM7U
R+X8HnKBpoDh17qQMjsGBx4gIHaUNcbyY4jpQeIVusyE9bJsPHVNTVm56kzKu4ncOFeTFLTDfmC+
P83c4ONBJ5txFZM9eWy1nhwSGmfdDYAIbskC9Mkd0QHXRSo3Re/ODUmMvR1VNQksFTbBJ3KSKSFI
0avgpfLEfjSzAjAs101wX6Ugid2eUf4CQr2/Fw89oDhyCh9MkormAZ6k/yspySB7vTbywtBHOwUm
gqXKNyec2MxBGU4W+KyUdEUWI6y7RQ1P/5WSbEMZVi3Dp1DPW16+slN9Q2fITEmy5emvQKlqUBB+
QkoJNndagknPyyelAAHAIQv+QjfQPHajBkPyDbt4+u5M5twTx2tgQQZStQYoHMJGcNJ6+lGP4DJ4
VKHMn4ZdW4/cQY22K/yAOjdLt97KbVAT4telVnridJ52akxyZxuPLWlsw54BRoZ2di8wqNMmHKvx
lsglb8xDQEV72oa6YldIy1XSbdNzax6SotCubHIiqmsjMM8TvhhL5b6BDPi79uX53ozstHUHgBXd
oZ3Jvz3APfPRNpWsgrEJdaPY4uLVWjdza6blZ94F0mfJITFKGaiUweebMVFuO5TKtzSfdZkYkOfR
LyeIe8nl+QVG0VcgTe3LCtT4FwvHUIeSi5MbHBIaqTFwtgFJeABA0fQMurTHb8OBurTTSrg8btFN
+NBeZlwL3Ye34gaYByD9iVyDjMgZWcgFuTtVJsOpAP5QENbV71JX+G6XVN3eSobxQZJSxF4lP2Dq
2m6TJp2yv9z8kvAtmsenFTq+jYwtVbBjrjUc1roFtpK5UK94DqVAmbuDDEpQg91Z3lOjcNzZ0IMP
9ZgCC77c+NJVDHM5WldlmaqjZgr9lOPW8QkzDUp3uZv4XLnbWvHZSBmWgNuEV0UErIksWgAzm/p5
xIsKjug2yUGbEMSQ8K7M9uvKFy2558svWkisAHj2qzpjOoJC5xymhLmJA0f1CJU+V4TCHDzUwmvY
aNu0HQz0vexpn+dkANQhABo+kXIAT+KsjNRSAuD1szAwFKq3inaiLFaNnNCdzpM4zwLSrXDnAoAd
KdnIpCnMYnN5FJbaEKI1ofBhCXVTMDELmZRy0HMs3kGCAAe2f+qRpQGPgy5FWDga409MftUVEZ1z
yxDJPcU0xBpUjIX0BQDJpkga6vDQAdUHE5gJYa4CFreVxyvQc86+zOFuF5r5PvsHYW9ogjQ2xQqk
fWWxAu0CBiL4F8p9COFBuSL9G5XPmc5dcEUmiNL25aE97ehxe4v1NZkSxJSyhHiYy4MQVZ1uJ9r9
AB5DAytetZvKrqqPjpEGu8stn65sWkZ8xkDU2MKPSnzZG8mnZjIKJdJZ2TgkydcB2FYu3rJ4p1bL
63hiEsiygZFBEue4FZqONKdiR2uD0l4bAvpmZ8o1RfnhkwXeemXdnO4L1Lc5PqgeUxBkNo+bs3XH
dzKJlVq33GYtqWGPjOMXyDXK4fLwne4JHZ0NCydyyj3o+4rhfTN8ULnqeoy4G/xKra6IYOBiQR+O
PACesJJr0rkrlutnW9QQYoIBDzVhqV6o8MKuso49X4bS8MufSHQ5bSwyiXWYPKDWaK/ojJxbIVgn
2BAhbOSfluriA44QOpVbTuO6473izGVTbkqr6fP/YCliQYQmvKLrzNpiLCPA5EQUjOVcWRVY59YB
czRWK62cGz/kyhXAU7iggIk/nrHBAqebhLTSghAwoRY68yEO1Xo7kmOlgk8u7PISObcYHdkBPUBY
xmm22GFmURvBZIslovTO45AjDOKNQWBJ2y4lqFk5SZYiRWKnOZolM4o6qhFLm5LC6VJiYJjHtRJk
PyIKeuBDE6Arc3ljN7mwI5ba/vPlLp45vrgYECFTOCsxflOPx3T27VkzAIm6aArA6FQsf99M5Fu1
LN5VqW+ThdD0va4BeFzp7pnZRASWajOaTBwu+iJQ6dWoCO2Knd74nf1NhXgdcxcr/QGzsm4XwI/e
Xu7qmd0gAjKsWTSFK2l5tDSD04KxS6llAQ/dGChb7jpJW3MkPzOLloqim6mgUoT086JbyNUEcS72
nK8mygjqPWnivdY0irxTWvGWUBooUaHSxc5K/862zEUAhQ2zQPTSj6fSB/c/triBUSzp5a+wrRLy
O4kf3U84Y/zkaAfrOsDk9FcO0jO7hOZkggu0roG3ie96c5DWMN4tCKaMa1KO100u91uEYKVHhwTK
yoF2pouo/2n4l7BThFP4cVNVKqvzYGR0EerfRqpBlo1GDe82on70WIJS/poozppc8ZkOOkIaHvsg
gwSKvJhS+NJIMPfskYi528g1aCSYLf4+kCEpvHuNOkA+HEw2cL1BA/O4gzGcc9JJdNBHD2jjtMCY
hspYk3s73QnCcEHGY9VA8M1cKgLKvY2JR4UNjIR+wH0yJMD5wrhficTOtCKk8fjF4YmC/uL07KCr
ZLnhUIu2gIiWSm4A1gnNlVV/phXsDJGWR0JRlRE/Ox6xUQ77kegdjAWYkey+Rlun2BS11IYry/xc
QwSUiNnL3HGshOOGKCjpQU761J0HhEmjTK098IorgsOnh+KroyhyWbjDE/0seqMSrwxjTo6T7ibX
nJ3RtI0a4B/lCOl/C8G6nL69d8mhxYtXIwh1bASJ2I/7FYHqJn1AwKxpJS+20C535TSOm8utnOmY
ZXMs6jJ3m8kz77iVAfnWoE4qXuJORcUwDa0bvGSanW11oVeOwZo3z/n2eAHgY0p4txTF71W5syzS
OiAQpIbyH26iFFf9AKJNLMfFYzfW2q/LXTyzQOgiLmZcMkj+n7y8kceHtMJATmEeQdwtKC4U7fz+
9Y4kD3kxQxOnrrPQGXYaE4o7nAO3S2X/wR7hOzVxMq2YV56GBWSiDG4Si6sSRvxi7/pmiNqUUM/U
cLYDqI0oC6SZ4ROIfWfvDDYU3CQYqeA1bba/PIxnZo5oC7lAA6tChVTK8UrpIzmqKvxK3MLUg68w
gIyvMPP0ZpcWqHa4ZgKiaHe5ydNrBV8KhlIUcrg8l3d2OKi5M2Ci7fpaPu8NQFnfU4mC5I2k8jp/
8CHwKm5RhaRzLzd8ZsnYqHrabECb/beUmsX2kvgVuUG3D1vpLjb0zG3Kcnh3GEv3HGQvVfhWKH4v
7q+iHKHy2+C+nNTO99AafTTepNxiK6RpZqws0HNLh6uZZKAYUTBzx/PXaThiAVPlWWqP0R5pL6B1
aSQhSu9b8S1yhNOtQc5urxFbP71/OC2GEbMRm+VjiKX1JhKxIlLXgWkA/gfL9KAg+bQtkFRceaKe
W6CWypOYENLgpboImZF8KjUE5wEmm4nlNuAVvmsjop7Ab6sDNJHmcLlXp+EH5zIvaXRuefVwVB/3
akZNpYAhCLsnCw2gkXpASdKkOgvUC6GslSV5tne89EUEwj/txXsfdSqgoag0oOLiwyPAHZiiSVM4
Y3pIMkNuPs6wf9ayYWcaFUYpvH0YUe7xxe0wq0CVyxmuzYRrG3UqaFwTWPgCbZsgyzbvHk+gCciV
8lblatAWB0w2JDBtkdaBFtVCMPKieazSr/C/rGqEJT4N6trL7tUb5TgnLGxTeF3ZjCshxGIKx8wJ
A5PyhOuw97Jt1Lfy7TCiIuZEbX7wbcpHSlQ1+xB0JD6AEiUqN5gsioIZOnkr6/fMoeMgfsK5rpkc
8MsYMxxAZ+IQVYCvqYMtZrrA+ALU4i+P8vk+v2lGLOs3mzE227SXfRxw/HkeTbfuhMAWdpG64WWa
096zmqUreaDGZqeo1pYp5WjEy22ceWJ5xavq3Ppixv82V+B4WGzZAkE539LpcgB+3NNBrL5odZUA
C5OD677hnXa58+eGmAQ4FwrXpzB2O+67bs74UyDN6FqGVqG9BovImrJhpVdnDgbCNsohCORrzKXo
9ZsRBh2sp2PHYwEZveqbHwfUEis1+IH59lo8cLZDPLyESjn4XnkxgCgkAxJQiDpqjMQ3fg0qkGJN
uBJ1nG0FYgkHD/kPDvHjDsFt8ksV61SsgoPI3iFVpHcbnluwoC/Pz7mRw8KH+5XkOwmIRSxfE+Hb
EFtpSGrlnQQ6fWMVvfVYwhr+9J80hfizI6JrfMCP+5Q1Y9M6EpNUjm15b/ttSJXTBsoLomiIn/+D
xnC8Ig1HnK0sn+JI2oQoRBP19hRhdl3XYn4JSnzTt2m2u9zUubkiTuMWRJKZa37RL3BMutlkpG80
zcgekbOw70y7t1fOKvG3LA9OhJItkSLihljqMedpb07RzLrLG7CTbgde9IrDcfgckqXalR2Mn8vd
OrcySPgBUwSxRB1rcf1pLcTxzKR8hqZW7sUzFLk6xiiM4D5cmazTvpEy0VkUXHykM5Z9G3TFSRtw
1YJRXe9Dv3os7PoauJx5kOuoX+nYmdZstJexUMD3RUDOjtfh0GkSjuOU2I1BMq+DzJGesHeCvqN0
8wMyff5K0Hm6PsiuK5jnEEeosF0XezmSTUD7UgGxnTr7t1KZJ/Ju6vDx8nSdbQWnQ7Yx+Qzqnse9
kqTeHGcUmkC1ocKq90F9B4xzzVfpzNiJWIhiCy8EEs/i528OWlL2MKRssPV5P/UPiuIL2ATM32s9
G8wvauWnf727WyxBMk0qivVUeRbd0sy0joKQdwEqY0Tsmfo7yq13+lSTXeBRoHMscaBzeSzjSlVC
cCKfe954hYaSboN+DBlmPfeAY0BSk5mzld18Oluc6wYWnDwsCTGXRcGqL2Hh9A6YvrTqbqw59m/l
btCGd5/u0CpkC/dyi9NdtRenu52B+QEEkqCO0RbbLMleZgE3q814zQrrpEOmpvAMt2TeySoO5otN
hdpvLXUyZESlmqJvWSGV26QN352jpxXep4QTwjCBDh0vP8CgIL4tJIfrZNAqN8lt5HCGaUi0274r
ge7FjQOQDq48mx+1y2q1Vnaun+LY4FnOCULV8fgLUp47gvQLgqlOwctEtRbe6JGRvff+5zoRPltc
zNzMHI3HzchIxHe6yOVBDbM3jja85ACND5f3loi1j64U0p7CMkTUwx3x3+NG6ihv6rYxv3fwhMtC
ejSjQyZbu0JRXVxvCHAgfuHZsLImT1IMolUIR+R2dSEatJhD8IQo9o7m97G7dkL7Juu3auF7qRlv
5vnr5Q4umyKBLFOBwCiHtCss6MXhEaEtMQMPhRlsjsEdiie+1w1Z/0FCc31rZz6AMm7TzeVGlyvk
tVHq/NQ1VUKMZX4vRnnIGIoxdNHwSB7hCKTb2Z7slVaWt/PfrdjEvJomzPUW+41CdIAkMF0LoToN
AEskkY9FScmDW74GmjjTmDAMgYtG1RubjMWpXxcFVmWGQCSGPm0Npf2RC40bc2z9dy58+nXU1GLh
G6bvW3NFU/ATB4gMmb9HYOW9IZtohfQP/hgk1zhJFudi1ykh6HsUGjlkjP1A5ZiC22zt3rsSqNDC
hOCcIuVEkuR4f8E6mGPDhKDoR2XJK7YJUVlM33vyUv45amWxi3mQoAsw8nhEFNR30c76JifKt8s9
OV0ApCOQZ7WRdiGpZC1mZUylVg1m5NQwLjJ/KyOaDikkXaEtYa3ZJb0u3bfHEgEGjZEioGRCkWnp
Ujegk6BPPaUsKukoyRAzShC2reamlrLqDgBusWvNrjsgAKt6YxSrVyjlpitn48ku5o2M74kCgssW
PM5Fj7MKlfUstL46ESyACqlFbzSTtWjqbCOgPBhTyjamvGwE6RekhINvyVRlzlarNOM6x6/O2b9r
9gQqRuchRB2FhvBAWZwVXZqOTmiOg4shXgh6ubSf0U6BRqrH4cobb9Gjv5siysWulTo2lobHS17z
rSjJCW5dM4MA3tDBTZdKyvsOiddWqP+8dgYbzCUaYS4KpKTyELZNiBVHDSv6RpPntardEsL3dzOU
GIQBH89VYzFuaOf0FNEkoPS9UR/isZpuUJLr7owuMPYhD2bYXaMBGRMO15BgpAJZuguuDLRbPKZ0
baMvNuHr55jUA8QWJCA+yUfauYqMHnIRxTSmbqMn6YcRSYNdBL9txZT7FRv2Zg++tgVUTmXhUMAn
Nj6eR13PkH+emMcwrp86CD7IZ2n72U8OyBYfjKL+3kXD907BQkf3P+VG93WkDD0R9VVtcoU2/Vqe
QpyViw/iIre50B0VKN0SMQTNAmaujUy+rNSO9pKhAZtc5w2lzgf0M/Nkl0Rzpn5EFy76NUcoUq8g
ls4MvrCylYErAZpAgO94QPx6VjskQHsXeBg6vmZRbMAQl5sqjNPN5e16Zg8dNSU+5c0bq1ImNZzE
sgtbU7pKWBA3BKPd+3cqrTjsUdBs4i48bqWG2urnKXuom4NwpzqjtCtV9Kb+g77wrFKoA1KJMBfr
yMFpIUV+jXVUxPF3mNHNndRL5sfLrZxbHMA92BLkRyjgLk4dUBdB2Wcwq5NIiffYtoYWrBAl2AZ6
0N7IJcoOaleW11of98/vb5o7CmQZgI/TjQK9OleGDHqhRnLudlSM4QfeCNIVdG/jIUNZDvk003zg
7F/DB54uE8DzvLeALBFMcyQcT6A0UN+R6hgND1uvbuMkLw6h06yVXE6H1qYMyNTJtswDb5mvD+Wq
N+Uym1yoeR9l0/jR6/aTP5vXPSou6La2B0uv34dt4fAhI6miGECaVQWmu7gW4SANPLvzCfYpggVf
nRJx8EOpaJHpITNbhug2NgFFGGQ648+Xp1OslONjxla4twA1UH4BV7NoGgQNhLKEpm0TULY2+vG2
KMNqi98RhIe2Xss8nBle2tMphYBLBsC6WLmTMvt6oKKJgxBy4o15YR6crJM2Y5mUBwifTwj+lQc0
idd8AE/PM1EXBKsEvJTVs8yYh3gOQpBGZxFhI8lL5ELaJHrj7Ep0tlbOs7NN8W6HDIqmIbf28UJF
TmiwMgmtnDylPu+FaBwk91HZo5PWCsGPyzN4si2w3gNUYeqsWlGzX1za0giF2jYgYhgjEh5SjcxV
meCfdrmVk3UiAOs0wQEKWJHH5XGfHB/c2YwUFXp5md1spyGM801qhsZvKGI2kmhlvGY3fDKMiyYX
w6il8ABtjA08GJ/lRtGTl9hS2k1Wpf1K506G8BWND9SBAIv6tbm4GsJ5CmWUkZAUnaruCsmSzIMi
lK8si9NWSG1QjafWya2KhPvxECIu2sdWBVnZSRpjW4X9jHCTOa/EvuJvebuhCV/YWGwtFrlqI0h6
3AoELQXrJxAvne/LH0enxzsp6K4mzepdfIjGj32xViE6aZIR4+0i0NsCvL189qWKpY1aA58iampl
MyJjbnhO0UoPCgJL947dCtm6qd1eXpFi+o86ytuMSE3AD2kUzOVxR9Nx6Ho5wQ+q3UVu5w3bYq/d
qptwpZllMZMz47idxbVDwNiZVUo75eb753yDBYf7+/rhx+XOvD5JLvVGO+7NaDYhBEBaUfcAC1ws
PbbKHWovG2xQPGNL9c39ULvXqOi705fLbS/fnyc9FAv3TfzFCzrVa+GsJR10b/DAwru/rFvr+r1X
63IkxYZ/086Y5shC5LSjP/r7Cnb9Z3DN1/7KhC1vmGUrixsGVn6cSqI38w6LEA/9QC/3ypW9fPJU
WrYi9sSbvmhRreixmK/bavsz8Z5ejP2Pz5/WDDRfPX4vLYvFsQueOZ2UiGaqLfBTDxkC9zOam/ez
Zz0j43m1shLEWr7U3OLIdTCu5PigucH7ifar+yt3r//yPn1eaebMgfF26y7f51mTNxaKoKJXCGF5
5Is8rIM8e2Nufuy/NZtnJIPWJmzluFjyoFpbK51QtNlveNuxwaLtl9n99XwXug/N5gfPAhfNzZWL
ZW3+lhh7Da0ONRXzN3k/5528xxhr2+zCu+jKd9N9564MrLjrL8yfujhFEh0qJSxD0cnQy/iluwh/
emi0rQyn2KqXGlocGbqEI1FI8dJVchS+ex9GRFF3131irfVpba0sDg3bihs7FxvNNr52/iFCMrlU
8TzLExRJ1mrOr6m2S/1aHB6xLakGumN/D2B6j13DxtphBec9R5to8xfcew5i2f1rrZev4eelhhfn
yRBkWApUNKx9Uq+bz8Vdda399B/IOKK+Xf6YnvLr6F57MJ5WVsza8C4OmKAdI7MQK0ZjzSDAwPrs
D0R5nu9aXrnNt8HG9mxvDbp9km9ZnJ/q4qSZ1DxJG7ExqEHuooOyecq82X3x3ZLhLXaqu3qPnzsA
qAkC5hekOXg2xyd2k9hZLoslixfxVmF/aBuHyEH3nA+Zh5PfY/OAsPW+3us3ztXKKJ87V9+2vRhl
ZGWmlBoJscpm2Jqf0124G3bTJtk1V+phLW12bkopKVC3AFdHXXzxIIjRq46numzcGhF4WYGEi0qV
Pr10eb2J58fLXVseBIT9pD7Jd2gaYH9wC8ejaraR6oepPnuS1mo7ZJIQV1bqCKu1aV45c8SZ8naL
0BQIT2r9UJFsC3ms46ZSWzVHtcdAy4es/qFw8hxcsJaunKHL0ROt6BSxeA0I0uwytaJjVo0tJKpH
LeTce7Qnreu6TxtPntTsPi6z7BlGk/Lw7lEkicOziqCdOqgp1s+baKJAL6FuSiwb8Z0st8izcqbq
bfaIan26thaXLzk6yBuO3A2AfAMW1mIfYMpTz44lTZ6V97njIYHRPKMBh5RSbRRa8pQqfYvua2Yh
X0tyu5FcJBKzhzSe/M9Gm7cFOgJ9319Vmak+AiipsBqqo9J2Sxn7pMvjchJ8U3alPGYqZJuAhlG+
Oh4YHS+NvLUsvCyVvsd6REqDidMQ6dpwMzbYvaIGbfRjvMPotP9RU3z8FTROYG8UCoTzLi41c43o
vowvxSdprA8qXCi+Ymd0/EkSWk0RZvGjh9NCgt6wprp4UmTfyP2jSTCUvX09lSrXbtSPK6Ht6WbT
mDQQaqSESdJri9sJQVdpmGCJeHVrf6/Abzy3aBDdI7y5BhQ905Jg1JhU4skqAOc57mTQCOc7R51R
1YtN0BRwnjbFFCMaSqnq5fIkn+5rspikvVAPgLMhL6vygSWPWYGilWehiLNt6xGfpypYqaCcPHKY
NsiVGqhMashcAaLHb7ZYQH1Ci+eu93wp9N0RY1E3zgLNZUFl11E3F1sr9dOtKsf6LQX99MXIJmXl
BDvdenwD0BvBWgJptky2TXM/BEXF7rKRdDa3QeFLn/REBhbotEjiXKFijKLLu0dXnGMQfUD7KCTr
j/udGWGmFakP374pEMKZ9GSXZZZ2eH8r4JtFvQDYAYTZ41aCoac8NcU9ai/YeiKIhNgwntrvHj9d
1uiIQmKNcuXrHL+Zw2TSEqsFG+JFQ5nfpnqjbCIJEZoBEdFN1o3+7r29ErANQJUUQVg5+mLNqJPc
pFjSIhM/R8F1XEjzlY81y8oj4fRAsVUD6iadoup2gjuE/EtVb7IbD5vYfCPLyOCkaLUfZNuQAG0Y
AwKxY9Nf+VLzb1TW//k1/lfwUjz8fXs2//pvfv+rQPNJIMcWv/3XbfSrZu7/av9b/LH/+deO/9C/
7vuXuu3ql3/c/iibf+y6/PePNiry5Z85+ito6d9fsvnR/jj6zTZvo3Z67F7q6eNL06Xta3N8s/g3
/39/+I+X17/laSpf/vzjV9HlrfjbAj7rj3//6Or3n3+ApXsz6+Lv//cP735k/LlP/Y/054/698kf
efnRtH/+oWn/hIwkqMMEVCDmRSJgeBE/UeR/EiRACRT0Q1KwAiOQF3Ub/vmHLf+TDaeT7DNAhkHq
JlRhd4kfWfo/Obmp81PAAF9C0PTH/+v60XT97/T9I++yhyLCuezPP0TI8yYkomAAHRGoGwA0Fc97
bXkXSWM3J42sbCerGe5xMEC41ZK4PNwC4oF9o1RVYO+6JkCsrUDztb2R+kyxvrwZsH9/1duvUBYx
0+tnQKsGYsrVRHl6ccbkpqE0mBTzGXUEAtMHvO1c4Vc7+whwD/73aJ5V1GCRH/zaVSbawF3twG7k
ZjGmQ1dW/j23nqVf+YFm4QsVBg33ao0kpowEPZJxlp4HDyvfLE6kt0NHDQmtEMouAhor+C7HJ1Yc
z46C5Z22tUnEugiYTvvIt9q7gurPhz5AuhrhtfAjuljxVupi8yqTbfykQLZ+CHqT4BoLVOFP5Ntr
AcYy6AFtB1KS003DYlsc2YvDtJMZOkVScI1AzPODNZm4YU1BvB1Ruds17fyIn5x2hUNJg8muohyi
2ag3qBFWa7Hw4mT6+0OQVHFkipmnpKpkqKoJ3q6+1WdQhi6q4fnLhJbbA4i2YYehZpQKigc2nyiN
rZyKyzX1OgiAEAhV4Y6qy+J/7SOMhy8s82NqM5J//RjgE97FGEb19hi76H4nwHOqbq16c274gTlS
LBJRiYl6xvHKaDoErAa71LZ5EGjbTBodBMFAOR8aO8aStB2Q5pdzG4LU0Okfh27C0qsbs0cLJ+Zi
ZRSWYQtTQLwOypSii2ARmYtlas52bcyEalvUV+ErRBbmcptY0SrcauTCUpHVQx7iuo7xzvBmc0x/
gN1VNM9EBnklR32yzTWOG5pizyB7zG8W23zQ8TXADNvZ2pUOEE/vm2qHCrV/G3QJNKbBTP1vAHwc
tFTK9A6cBLpbUlQ99QbmuiYCUS5mkuW3Wh+lmxHbl83kSOGhwl7uy+XNfbpuX89FgXiTqVjpixls
kXoNInlwttIUYq0LaASbHHMsb9o6uFUJ8+70Ttc/TeghrsRBp4tH4z4QPDaMeuE6m4sMXFFBnaur
JtrZs4zsg1pOoVfgORW7g1TK36KsUb8ouFr9hUj0eEBGNPww6mO0S2yrXSHhv2b7jo44voDwXawh
ap+UmI8XchcHsTxOwbiroijF1qkaTbYqhuHhTaul88ccda7pGkqFfz9PRI5XTl81WOlGo43uMW6i
j8RVWvQhr0BVf1F8/APzwJB2TY1/jzcXXd3vNHlSbiRDC6Ztge9vu0etxErh/aepAyZohPZ9eW5P
d4RQSBHvQaHwJPgTx71C5hZfRoQid7rRtoe+G7oD3osQ2cIBtktVaDtsHCcMkNT419j30sFW8K1Y
+YpFJA8DFE0Y4lB+cTPxP44/giM5IG82on9rlihBoC1VoO2JUtGt01rPOZ6V+8vdPjOZXK4aoA9E
V5BtWGIEtK5GYG9yut2oT8M3WSuKXYIdwZMqpzkOyTgWeUj8jDfVDDgMvWX5ejLm8NpQW+sxL7Lf
jTqmn/vZrHDsUuPPZWEGW8yrPoTKhJh/mDXZwZDTABCOkRWIHEg4upmaZP263I9lhlXISenQngkJ
xOUL1+Z45DRJ0yc78ftd20Bk2tS63G7Nomu+4oRS4UPfGwecYkIXSffyUM7BtGmywvo0NOXjpNcl
0p+BkLZTzY86194WxAQuO4lm3/uJ1uPDY1qby1/8inw83kY89DnzxNlnQshYbiOnTTCkqYedXdXR
X5qKJD9yvt29gWvmY+iH6kFlw1x1hpp9xEP1l5MXzo1aNPEGAyoz2s7xJN3Y/pw9FbbZ3quF1m1a
RMlRXvfn6ctcjDpe6/l4jxrjMwp5yVVf+xgZxrGFRDJXrCz1/d2ozMlKDHS6iMU2UjgiuGdVJuR4
KlScm2wc2Podwr/TTZNI3bbHxuieSG7C4lCPV9bwaXvQqojjdORHoKkt2dNGB1wz9o1xh0BU/lVr
pd8EHREy3fXwUw6Q9Fy5PM+0p9sQJwA8w0Ji/o77VwORapH6H/DQNfRnjCKTF2kerQ+GgUuoPVTG
yoH7inQ/XikACTSDtAm5V9RiFgNKTSu3AzmAnVYXBuJl+IS5MJQ+DVFSyWjoW3dSyL1TdVK/1QcL
7mmH4WTiOoWsPHRYjDxprS57bTuaK/fS8qGgQfYh8wBd1CGUY2MdD8XQlo4E/m3cOamW7P3JUT4H
PspuTmp2d2NrO9sMbsZLixuBq6l5s728h841bwt+B9Q6xCmXOceiyvQQ04ppN8vJ+CxLpfId5a09
THq73bZNq0G+bn/bjVFeh9gsr3R+WWzgzGENAPsRhCdw1suFZ2NarCF6MexQiW0gHXeO8VTjGu2l
1YRlZTw3Tw4KoQ9tYF0hvqVfId7c44KJwLwXI5jTuF3pS1hrp+0+6vLg+Z2jAwBMKEECnSDQ5T/H
k2OmQEszGc1Ak1DgUOuo+RVBEd6kalV9HQztlz1k1ceQXbUDUSR/utz6acgCYYpf3Klg63CJX0RL
UVMVs+YgGBtHtSp9lIqueB7Iigx3ccOu2qR1YSpeMJplu22SpsRFLigwvFFCpNXHuGnfHfrzQYK+
gjQZCSWoC8fjEfhzh5NHrnNODHij4oqGPIcwMxgxZv8GBuimk7AgujwMJ0uURtkjBPyoSAgFlONG
s1n3wU8p+i4J8IF2Y6dX/mrJi+8nOKF7vR+yX5aTKwecaPj/CtwQVkIKkUk4fpEa9JXcAKlQ6ign
EKsxHEw17E1z1/rahBgoJpixl0RDlF9Nqlxd13CVs6spovqxSfhXbkKpL4YHDS/TBu1SLG5YvH5W
rOzd13rR0anGd5HRw2lQEdOyTHhH5qRi1YMJqZ9U6EljUNOD77G6fPBauZ/DrW0bxYh9UTznGwB9
mbbHp6wxvD5qzSss3ilDtTglTQdHKWZs7pKJ14OGV6C1KefQ+BRF2Dm7EklYFOiQYEhwZpPGNWrg
6SlgKEIHRShfgZJDqvB4husC29xSacmHoMvmH0S2JHXxFSLlgFHMpGHAEWD/GmqQZT3fsccN4niW
7OFzYyTbaUKxez9EQXOvIHKSeiU0RISbURFeI4ydLkVyjUCURY4YcM7y/W8V6CdEqHbvsG7TNkk6
GVdtJ3+p1NS5VSPsu2wg0z+NsthPphrtLu+Dk0uTAIcAzYS8S9YLpPTxKOk1LrlJhH88LhjSxyQP
+gczdOSbROHxINf4r11u7zV8Ol5eFKGoMaD+IKQArcVuJ8HQmEqoWbvQyrufpaSN+5Q370aKdfnG
1yS9wCvHGA7cqVSiA0feJmNSXKGaHZMxbbM73KeSDZ70zQctM8p9NkWVhLYF2ZAsmO2voVXq2EU0
xFcT1myXv34J8HhVMAQcT4aEOMOgE8fDFYZyLMldhH0TK/xOqx3nScm15kMRKMHnbOTNm44SFuZ+
NLU3zmT4nhJMmOqNpUX2CGGlHTj/YA1q+Aq5Ox5UMHE4QbxWVeBTill+kymvSZlQUtHmnV8HabPB
ngXvw0r1y+f/y9mZNMmJdFH2F2HGPGwDiCnnTM0bLFVS4c6MO+DAr+8TX29aqrKSWe/KpEolQYD7
8/vuu0cSi9x/ZqDJ7i80kwYyMdwlZFZ2VuH9tHvRdQqKgKB5CzLhQUPBe0g2tyyOBuKDuTNjstgH
Gn5LcD+4Rvyh2P7XCydGi4WWeShaQr9dOE+C24WLtR2hrkcCkElriImew+S5i8LiazeN4MMJfu+Q
D705dvIKIsK3WXeyvG3VHhASa3FgC+qOoW0rKqMzRPKeWtu+VdzamYMXEfnWn1oT/7J6s1u52GNv
FtwYe+evd9wMUwTNxtmPcrSJ1ys9ZwJORI4+wc4vnbNOx7aMrW++0tZL6Qr9Ie6bCrTO2j1WEy/2
H57Lf24myMKMct1GBOhd/D7ORVg+pw5q/mMYme1YFt6CoX2VV2YL9UOhw6HNtABoDUjnStN5fWyc
vX3gPy6Ru5V/8Lf/y9JLF5G3g+kL7hA9/F9vztaADSMOgwoH/F3jgStN7XYwr5YvipsMAUUCrsZx
mkb7vgzV/HGt1yabfb3AQNt0qiu1P/c+vN1EL80fyvZ/WYFuA7oY/hOauixCv12d23VlpOxxP6pi
sfyHHvn6kITMMD5bq4JP1HhSRJ+tzZpOgQsL4Rhbm7d+k0lJAdS0rdUfxRr1DiQHHy25CMIhxNob
2xCo6l3AU3E7ryd9d5yYnwlArBwbRnb8yw0P8qdb/S9fPI2FWzWJOMIC8NuHiQdmw6t6cY5dBz1P
CldxDA1jyJylRbRxoPcHz6WOMEv5weKePHuqCs8exHhg6mzs//0c/i/1/beFiCXdoYgjtI6P85tQ
EvLtiZmTwVGE7X6p7K577Ca+jYxePxmlk+fk0+bptCMPIS/WbUJR0vZz3K7dUYyLfYZLMRKRxFrB
yaRM/LwXnrKJNQ6adAcPVB4ab7Y+RMHiHhhgrL4R6Xzsy2r6LiF6fG2YRvn035/pX9Z8jrDMhrJv
8XrRHPz1aVZk7lm1CpMj8w3OE9gh7yFUpQLS3tTvS6SrQ1mPA61kudHYKJKfsjTf+SKGbNebeJ1s
MC//H5fEAYt5MV57dOvfTp4VzSe3pt9CeO6s7lWoh3vJ84ppDoKsuzjbCdDp/CVhV3pkXdiylSKO
YQEnzHc+ytNuw8P972u6fbO/fvPIdDcD+m22LvhHGNwCiGa1CRU+9lsQft6qVmY0ivoHanqwb1Zv
ffR11P7hqPcvzxuS7/9MNJSqdGx/+24AVC5zG3N2EARgnxA+3fPUNdGp0u16ckTb3tGh779IVVV3
g7bDv41XvzMdDwU07IL+VMeTerAaRmJgHHV3gavDRyuBRVXvjg8VOkn0Ceqfk1sV1py9G4oP0EWq
D2w099raVfSHu/h/o63/3/t4i824vciYg27T77+r7nWj3NuWaOcasEmSeuse7tlE24AQFxeWm7UM
sD0mOhJY9ewAMLc3u8llbScN0XXjyHlo6gm61d56ZvjUQaIvM7cDEZzTVbbdx832LAO9hTDVb6vT
rPlCO+IECEfpdKlg/mR1F34IarF9KTCc0Xrp6k/9ahOpNYslHQfSrjJrBAibz0lD9V55I3kRUIY3
4DLUxzO1m2+e6xmyNwmZkYEiJfz1W9DFGkMJM2yomnXRXMlKLk2+9IszQmAFUhyHowWdzVmtJOuw
J1EQhH7TAJyxzWPkNpZKt8ArXrh10kurStU/1Sy9Cv7gOnNyBQGy3C1UOcXZXbSBek03X/MBcfFc
qBDqF4Qc9bd0XRjcGx8ua822NxntAROn4OP2HI/i+OiLpbIPzaB7L+1XS6/EKoBYO4xRADysWsEb
MS66WXdzMY1figJ4dcpcZ8hpyTKkd/eFnXTpPPds9u2mkhvrb1ZnHYzLBYvBpI5eXNWHvSgjP7cX
5T0lerPsK8SVWOb13oDbFGU82pkYW7s4mWkanJNX6+aVm8dySL4qN6qoSzvlbazhE/Vh9KMdO9iL
f3wif3uxeSBZznHiUa5zNPx9kHIAB9cJlvS8daRzrWwIw0DoeF+cUT54ewuTm3nd4eiwiV8Joa8v
nB+dPxzX/6G18QvwJ906LUAmKHZ/q7dsH55kzIkx36phujR1UV7ho9p5E8vHcjbdxSvDt1hbEjW1
VHftqoLzFiXWiaZIAotiA385S/3zvxe9309P//eqbkNSzM4y6PPb6WkYWf3HHSqkIvPtZ1OvQ7rO
kXpe4AF+CcqmP/737/tH7XKbbmeFRdb734h0+Nv5Y6gBsYdqifI4WZP7yhT1Vdmi+Rovi5tKsFov
Sel3j/vclhe9twSskZp8O2Y5ciVQ1QloW4AD/hRuqn1l5rJ6C9pBm3SIwge7nVkjxnqPbvQ1mjq2
duw/PU0Y535/nigMHXJDqJrZKtgzf91OE38NiH5rinwgjyrMez9S8WVsxrABgDrN/iHchLhiMZ/0
Cezx/jby/AGUhdKVHE3gmIe1jLU51Wbd+4z8n5D2J6b7r1JXJjo4UXuZRFd7qUP2yXtZ19TdSydr
gpxiMOKZtIfpk+r8O6sIyvZURCYQ11FrBTezJuf5RbRxD0fLnUMQ20PUfRHhblj4Jj10J8S7GETk
YMvqrE056byvVoxky7z0+6XE6TU9J0UBj61q4+B6O18nmWsrh6EeVfbLpcbH930YKjkcKxCMe15w
kvgezWPXnFcNQiwLE0XhyIzOrA9Mae7+tdoLF2xorLb7vUYay+qS7wvRTv1ggWimD4gw6rtQXcg3
SXQuxynROu21A3a/0UunrQfKwwseG8YieBFsiSmjWnbz7ttb6x79tapalrTQMac5vDWYcLp05YW2
WLmmIW1bH2SOxBlVwyKfceTbtiRUcg9A0jcyNmdnkE13jZrE3x6IHpu9rDP7ANnLFA+uy9K+2cN+
u9fua9EnFESb9lR9myTw/2IBgs0WJPOQTpVsMyJWrYR+Y+UeW7v1zuhi45vvTZ11Lvqds4RXBTVU
JYTaJ1jQWDO9oNaAP5kFr2Bm2e7XWFqwn6syqlLh9DUwxXpPFMuw3j90llEm35ugebb6aVEU7cvy
AJeSlCDp8Rl7E3b63EB5rw5FH1kqL2YrXHNt2Z175G+T5BAIhOHDXPl78xaBY36kzo/EFUzjcooc
VXZv0nLHNt/XRo8fyHqY9XMECms5jT4bU771AmR1xdn1Ugbsmfm2az/Mw6IbP4LJSpZjMnadlfaE
j+sjanmzHsTio5JNUqq7fhi2Pm82rHmc52uBQaLXCbF5MgS1/uyBTnMg5W3dx+SWznm/QuO0s6io
bZUGdjWfgJMoBviUH08nIIxmuV+W2uEv63pWqHp4FY+VJePq2O9D89qxzS6Z18ktC9ql7p61Aw6c
yezZalLIfS6oSZtH1zVzVD50vu9WebGv8hWzk/QBQ8fFeu9qbx/erH0IzaHh3TQXqUg/ORD0v1kn
cnXjW/rAHNEeW+u2ut+3qJhyXnCgoJM3rM1ph94tTk4Id9Yg6Lc/62Ag5MaGde9f24FJ7hR1NB7P
ydIka+pIa/ZSV44OyO/bnGtuxQNwaIMguz/x6A0VYT8+KVDAItSxtMYtOoaxwkilnXg4t1Yxsqhz
auGQZ5JvxvV1mLYObEDGltU9X6Smzw5d+jLXlhUcilgmb6qjjfzMggJaDZbwWmbLfmvFGLqgHxrj
KnavWOusLOeoTheHffNhcAIM2T5TIR2melXsGTOqXp1upW+Y6Rn10KRMFkGtl/6WvLV69p1r127B
26Sl+RGouWd565c2STGzevromqYV57bw6bJZqI+MQahdffXdoQnSYWm6MV80Qf0Hy2l6YiqL0oK6
ziy+udhuNc+5MUp+qs0c/zTY2j75terGNLACkuoIYCqDu7HpWh/YromDvNy6jpJ5XnSX+kCE4FBH
bfW96G0z5bvX608h7V51wrxhdvQ8a4c6WVp+fGr6qBW505RT/Sx4YqZ09rtheokEH/SI2YWKcXVr
qfMqWte7Mambvyonttp8SvoAcIkMdv/FnobpanyAaCybu2PotikdPgjyX75ZbY2Lh6xR1ok+EFQr
NNbVlI/g+c5Kl5GGQDfzqqNkmxuRfLKnNGji6cUe5+njrhUZ2nqpp+oBvqiGIY1e4H5MPO3/zd0N
uruWA5aba4qkTxZAKOB4rr/fG6OJnsXnj9y8L3GTe9E02RfL2huKYClU+FoGiVVkTOob97QCsRpP
KxUxIW/NWn6c1dAGh5iunXcJy2K9WAw6zpd6HmGMowMwvR9O7fawSkvPPJRBWB9JojEQypO9rbMx
mijSYlu7zWHc2GcAkk5TqhaSoQ5oSFN0aFW8igwoTJDVtTWWZzmBVj0wPxzbmQ+SHDagLv2rp9y2
u1pUp2mQtIp73+3DdGJCwicIZ7Bd2LW9lm+FJdnK58Yk6tqLeZ/OMFEmKrZp/jAkzXBH+7l82Wre
0RwQsfNcizb8skxRv55q297mh63XK6wpLUSuW9fbn6Z6N2Hq7JFbgUvzWWIFVFcr5bOsFf08aaJs
qpWg9quYSEv30caZUUGbu4KEbg17tHQ/i/kGRfL2RHp3PAe6yPugmV7NEhV7ipvaxAdceI1i0V+d
KHdWb4hf6B2s/REqePJTVDH3JXZHJEoGlAdGZ40PoLsSDv9KMPXDZV2C9W5fFjNn8W31Oqi9ZBec
qAhcfI3E6EFHlIhvyYz2vRksdVltxq08VnVckPjEH3nnZvGXhIyryrkSADT2eWdE82kbvKa6M+je
20XFUUP6jtuaNjN0pq9yaqh14sbvggvj5bg/rLkBbDl3/kRklm0/1pgL4zQik5PihxLrbot6jmpM
p88i2xu4sYC/Q+euDy04vnOp1/V+YML/KnaIt8dBxhsC2YrAfC3qlY2woxNCVSARvIAGhK/YjjC5
h0FjJx9aIlfsx5a2mbibyzn8jnctGWh5uxNZbkp1FVpEqdq0c8fpXUx+LQ7B7PHbOOXvXyOLQZR8
WRKFa540lSDzd6On1PN2QiTgEm+vFWjMKW92a/0xr5H9HjnNS8nbwnUBFdpSVhcEptlrFnDEQKgP
dm97L8VGwE16U7mx9NGBch6syg4YJylr68HtLPTyKFkXi9+R2O25Xup2Oa4MpIwH0JYRMQQLrCTA
XfF1imbLOlddw72xnbb8KFFfD+ib9Xw2vhblgy47LAcuqlabOkOfyEM14Wq5oMmslxupeXrd126w
DtE++j+jToCppOaz7Bcos1Gf8r6HxbH1xPTiJzSi8qXWPKmUFFRH3U5w7UHroko4qUNaTsU4JVf2
VX/KsKmSKbbihF3OnQ0F88iqEcLwvsXrplGSSNi/C5LcuTBbDIhw9vyXcfSMOnD91nkKzMiELgs5
GUDGIK83gw+uMQA8eom6woF3DoyHhmA8WedZxfv0jvBpP/ShtixCI3v4ymVMkP0z4bpzcbKHUNDW
dLwboDZwGE0DadpxrAb/fpS9te6nuJETAoTWIjgVgx+2OVmvIeMRFarsaz8TgIYBrdgfRpIwxZMf
k1aFrc+x7FO9uc7fiE6eua5DY1upbw9WTmx96+bRtNKgbHXSffKlPUXnTjphyzsqvfeaU8ecagsP
QTatza4ejbVRWfaDX45nX9cqBlHpRH3Gy95HeZ9ADC7n1NtaTx5EKJr3EujAxyaJO1CA4RzaB9dv
Rvc56TRrOn00XR5Ca42+1pVfxs9gAyt1HIr6BpMeKsHQ5TiH5ReiYoi9DEwnnqa5dcc7VnB0mEi4
66OJ2wQyjPGBwnS0CBkCX0dTHeu9dIJDUu6zua98XtR7b0fmeDKDL5uLbEtZ5C6dhmcxjlQYYlCx
e4CC0tPXlrEw9yKZfXE3SmEq7ND4m05QB0IKDC2tbCSBC5K157WvPPI4WiSWWDxXfhNxCIMl1B+d
fmvuHJeDZrYEWxjlPsNj965TcIhgD3ach9LYS4H64sXvk+j7IC82u/9RFU3ZUzS2w6UguxRoSoWE
frbtOngdvdEl4MfHMJZzYCmcs+gEWdq0V8r90Derd8unMVzJGgEGYWCt2r/bsob7aKQor/hNkyld
h4pbaI1s2aad4ym1cTiNh90D3ZBLWsC5IXeRemcqx5+lv9D4IvvPeI+VFXrnwt3b795qOJWuZEBi
lJr6SqQdsXw/V0X9dullM/enQHQRB31CCQHT970ccgvOa3tMrKVDM/S3uYd2EzFeq0ftQ2UvtPXa
dtM+X+v95osNgFR+uL0NBjxvME9pZcrhE/3K8Y1wLEdmwT5UzWGoVuOxNsernTYlR7GDHctKHyA6
yyCttDedph6wYT4xkvnBOE75N8QDWd+N81hr2o2ed52aqA1z2x8GebWqxJjjGDWBn/kxDpCQlcvN
moij1T3v8/xcmi6Oj1Nrd+9OBQv+NEjfru5Ye6cXw1EizKeqDX6MnXGsMrN3z35LFr+9kzBkzujc
XUp94vQ0IEFfvSfBbj/KlcobWLZaj2VfmfgDs0/8bLwP9Cs0w29ujqLPwEq4brrLwacV6iStoWzy
Ofb3D0tJkMqFjlJx3w6hCtPKdZSfCWyw+ug4I+dZVcomzsNqjpZbzlBUHWXJ85AVcSfe52ggnyRm
xjLJVpef8WqXD91GMXNYBQNBP+RsyU+z3y4hHeRhfUO3E69q7O2/eCrqOhdUSN3BBMWwXyjlJ/FY
DiPcHxUszQ9N6MnZ36IGxnpoUR9Em+i3zI+MXl8Kags7c+G+YJJuRUu0hzM67omRh7k/1BRw0b3Y
Oze+j7qRy+k3vTCi6cI7z1RETyQNQdPe3CmUqU9eGyZDynbA3FVF8zHIVmS7Vx9P15rtyx6zTsix
GK1Dot2ifaYKqu87P7bmexFZBC9Rx7kP3jZHM9Vzm8hny7iw63uy2NaDK4nsHm3w8QfPL/V26tla
oo90eTqVJ7gRGcwob3lfHjQg72mot+C0VvPg4VcsEnnmjUm+evhA8wI7+Q2Wjef4krh1gIJOvGqY
joVQ5UdREqIMBJuMH79ro6tINrVl9tiXfqo2bRc55bXTX32hJNmHOEhYnmjkneNo3WNkYVQgr7EX
/1H3BCWmlcSZlPaVt5sjAU/izibd591MUWylM5XOFeeRba7b2jd+iugg72+yVAlIXTpbPhKgE74m
AMXyxgkNbpXBZdUPokFPd4FdLP1pb1VBR2oHsJn5wjF3RRTC2Pb72WGwm8AHZF9slGHE8MtiopT/
MbYP+P2kYj+s4zklVR6qPMjwbawvw1YnzV0wJDY6edLNKM6yKF6ULqz4WAgTXJSJ1JRVRbF8I8Zq
b44jHf8tm2kFjE+iT5r+QzLOVvLoNVEiMbNUEWI7Bmy2ydh8VUnHbkWRRdnQ0fTNoO+WHGzKZpkO
8xAV3XNsUTFfVNUV7iXafMadra1jTxkdLQDb7Lc102rGvqP84MB8iesZcCmZl9r+tHKW3fLJUPow
uQwunUitmoRePdTFe0XaZ3tcIcBX9Bxw3mdWXFRvbDJheKb37M5nHisbHLaDbHZnBdKzn7jL0Xdh
dfBgSMettlSNw1o9OSsTH1m7785frYMqnzY2E5UvxVBIkXdBt3bnihA6aNu9V1321dwOiXpqrpXf
1QCnaZzoVO3O+kWaxKh07VfNPtiUWAcSwdOaDo5IUtOhHmRzjP8lk5GvPu+hkNutyxiQg6hH1oY+
GDi8zjhrxVFhkmNvCtZ5epzmHdc7xhrG/N3ekg9rtBiHelHE4yVSHIefusauP619Xb17Sw2uyB0r
UZ7dCoBC2pDdP14WLd3yILQRX+hNTenkhQu/Pom3D3vXlDQWOHWvV046Mx28fi5yoHGel6FUiatM
hsXK5Cw8J+3GcSDFoXQEedB2VT0wqlPcVZGKhnu7BTeIjrAM/jVg4/g60TGF1CeM/z1B8Svztiq6
4cH3UEWO7iDLLRU2R/yDvdc7ah3y5HqXJKu/vwx1gi096phTSTWK/BfTRpW648E0LMhWuERfPa3a
L84m6Eh2vKP+k7SqPUiLaZvNxSn7/qEWVht/UpNb4fQIhbo2XT04VIXj1KaEWKEFhmG5MMGKSbQ5
6WVg9mXVffNzicKI2Sg/rv7mYN8DEBrqvXgM1o0ebNcb7/vSrbbC1+7EjyLhnyWbkQTjkyNBBR4Y
mayLg9sE1gsWQF+dkI5kToe6oGpbG2M/OLsdbxlfCoW4F1neS4fY41Ael8lPzHCw+UrTVva5Giqa
g8sSNc9iCDaNTsGd5GRoZgpeQGacn7rlDpoKMaNNJAQb2pYU0zFxttEcLD7Rls59LTlxj9jDDrS+
4QY1Mmp/4rTZL3EzO98RB/GxgGdlBs3enYyh0JBIxF53X7a9rl2OTZssnncxuF8rtYYiCzE0Dtk6
a6tO56KdVk74DHdQbFlaX4WtfZkNof4brdtEL3AHV3UMYmOpV4/dKcwV/pDuqPYoXlkkC6/JECUS
/2rPu9vcat14TRMrbsWD18EVygzAPSuzJEecA9+1uQQFGxiUlXjAYD7tlG8rp/U3vSFoXEkHW9sr
kYP2A9hn+Wa8gROZjreK806fkMOwW+5JuSquswhcYZdtQWMhHg7LWmR+Seg+pNVFPJdD1LqHQcc7
THfMQw9QPuR4pT8dkrjj2Z15HBIVqUc72oLg0Mwb+bWrM9bT+2zVgs5kbNQJdo//sRls61sbQuDF
cWnKEyViNyGJDMMD5tQtuRT4UitKBmsLjslCDlSmm0aNvPrT4t9EiyhOUff24DTit46e7A5k3nHa
+03wU+sWfkbEHNp89PoWrUW243jmExMiu2Fh1HnBoNVyHRsrsN6qgqjf6+Q6szzLpg6TS1QR65mV
sV2gQUgdW/dSL6o+BsYY8g1Z0fa7paNG9YZgodRmVHWklGhn92RtvVugViRt4z4No7AvFJYTcuru
qicI2I1zNq0b4WB3EorwBO1Tfxs11plH03imua5BP3zx6yr6jh3YFanoJmGfwmZ0PhSeKl+WgoGM
1Fa25syg6mq7Y8pz6k669IJUKTb1w2gPuLe2sRd26rTdvN0HlHufdztkbzI3mHmmgz6mvRzufEKW
Nb/OfISzr8k+xp+jbr155AskqKzlRLghWeotrymHv/d1K77bwAK/FcR1bufYMgUmnLCVP9D45otv
Zic6KrvYeDSTETydSKr5jXmhkiAqvw1lavhm0HyFG2OeKFt1k0JtnfpjoC5u5USfx9ref9RSTeqi
h6Anqqpu7erI+zyEp1IikWfOMnnreaxrE5FTcpM/UYaNeCCsd+lzwaeKT92i7J+orH7xJRqrPvxG
83Yr7jk++sQBVM7sHOsO3sPrgCnJ46QXrcvP0N2SJXNlmXiZY3ycqxVPove8jxQlae1JhHCqOe0f
qzBqHnS90ACkP1y/94nAbxTAp8ya1Y9OjTRxhxDpKe9wmw05cTP4NaNTcMZ3A4WWoIaECYWq2LQC
essR91FEoemPO03pb8vKaMUzo0JSpFZE7tMdteSchew5ufI7aR1HhDYTHLyxKMJzIJb2x+DqQGSW
P3TTj62HG3wUpt2qw67KxU7xS3Gw37pWA77urTp5EChXL0VXhwNNMgahQaYny2d/HOV2Xxim6s4r
tVbGFsWOYJDa/O8tD+wnXTjzkNte1ZyTiiwN4h0m+vueLF0Pbdef3ayulN38vQY7+ZwGf+ZwDIIu
3O8qmQixpwjkfoFbSZmz7OmWZQbf+w+O09WWbY5r/c1uzIFqsGbdZBK7ov3W7Tw9jztTfhUvcTKc
pSTt4r5TRITSREWxT6Om7pPUb2qLmMJuG1911/HCtp1ESJViiOO8nyo3ySpZuBUwtHUoD6uqeYSL
GBzcyZLcgIMDnI+xWOzSUW63o3e1WsiqKdidzjqwYAO43sCBnKqWZInUxjYZZQQ/KvZbBlqrL0bt
grRQwi+KjzTg+ifsIlNwELOa6rt5GTw7bTF0y1Mz1ckTc2NhcdjL0LVSM5VqzvkDfagYG/4rZpYp
OYh99c+1M1qfzcjCdRjavTYZa3RRcO5yWdQQl20G9LB0vJaCpvMBMcC7WI0J+pTJUS9MZ+2VjxIC
cnVcNj2ZE3eJ7WYrnC5hM2DYjhcsRp7zwnLQl2JZlzlt/A2lU4c1Rhczyxnvr7+FYYZ4aFX0ifDE
Zz2N4Dkj8wZxbnHWsU1VICVHDQIPXxh3dNqjZ+1L9L46of4wsvR9UU49y5wRwtGlYzR5D8INep3C
tNw/kW0ZO1cMwaKmp7B4FVZYz7Zyb4iEvsTzINpsGurYOQdy7/9CZ+BeDWK6vU5TvbRZ48rBgPVp
4pMWtOZSu1FNcpowMnOe6mUZHUpdrJ90G/V/FTowNFTpWkYpSfPF2WAwVmnHKa+keR2pKvNgOdwt
IwTFtLYQzA4lo9kUcpEW4Ym3ffbvqFYZtNNLEP7kKDSu6RRvfcCJozHxlQksPCRFX9FwixbIiJQy
JV6YFUp5TlspvumirvPUAF3YUuybLJQyFLgMUJnVg415284H44BnbZJhgxdbLOJAqJh4aVtnadKo
b2pxMWB/720oneI+kIn6udZ+Ox6WpbGaK5Vbg27BPP6xZiWej10r4urcLgg4SGv0UTOxG9M9icjG
qNTzOcNThIfVP8YNTUCaCFLd0z9EKOy2wv27KmuP64maNXhrlFfIYxFO+Bc8v93Pjpxppx8sDwE7
VdZW2FnIodU7yC1GiXHCxuNMRWxBPhIowm64BsVVr4Nd5noM7W+yW4YAP7lZlz95124mvV+cXmTd
Y7pn/CPG7Uh8xK9GiLK2ObM5M+TSAlFJI6pk0xLMV9uSCwOEffmjtIuVVrUT6SPKh3Nc+5Dj9rx7
1y2Mi4Mwu3uddyhida+atFsm8XHgnaWAL8uvjt0EuQ/PE3xpQejTfztRbhf3y8WTQwG2DxQC2Syk
O/7m4mjarQkX2iXHnvnPAwEm8iIiKKxbuHiwMxq6KF20IpzSvfuDhyTy/vG7IWYxse87NziG/7uD
hC7VHoN43I9L4OqnOcCjVkzQ6whgTuzmGLJjrdjDaX9XJ13EpshUGG7hqY2M5x2ZbiDDQbot+FY1
dHaA1T1G2+eUjUfO6Npn2aHIlndsdOWLNq35UEWu2R8dWcXVgXrV1BTxAw7m1SnmgoZG2JYUemh0
OfndizqKpYjjg0v3hw4LXZogV8XaDo8lRJvPMvBvQ9rjLi+rteAP38bJfJRMZ3tpt08/PPxMKYpu
9xkX7PxMp0PldlytJb6WJcB8oqco7A54S6eBUxq3mi8plC+UKPv4LqoijDN7og13YIyhet/X3e23
A8W21X1BdWY0XPuBFaUi6Osf7d5hUHc2z36elwLfC/3bankVpVr2k+Pju2KFLvpvwRozcqx7Y33D
uoK93C6FD5128E2PytpYKNpeXTjHdhnHr1VIqMWfZgX+YRziq8b9hds1ZHIN7fjX98VH7EV+j5jv
BNdyZI2NDzXzSBeX2597U+NkJtqX7yqpvy7hKH/6RRsdu3J/IImNfnPrL09Gcs3//SL8wx7MaDhJ
eDTBGTH633z4r5cl0ExctMP1iAtleGQzsz+RPDqdfNJZ3np696f/Q92ZbLeNZF33iVALTaCb/AOA
ICVRvS1Z8gTLjYxAH0Cgf/pv01UDm85lrRz+gxxkVtkgwUDgxr3n7NOxGiI6DH1GgEbqPLvenMYO
qt3YtuVURvZcO+/o5c7VuHwoHg3uEegp04Qt8vuHGmzVjSYu/b1RqeyqD9vxdFLoikvJpkiYRy4v
XSQ379kQTk/977uCi5fPOyUC2bwVzy3GHgFmJ66dtdeKrnbeayrPUvS3iOnRk2B4ZoTG6fmD0VX5
VSemT/w1zR1Z1dtFBm563xtWeO+Wpk42EtDWd36qf/p08D3Ya4mk4wc7W0AWauiSMai1Z4e9m8tG
6ygv6+4GwCigsHeWxR+7O4A/D50bJgNWBpKP338ByZRZOmPGpm0M4uuoO5Fhv111Mkxm/t1eqdW6
vLWTXKj1pmlNWuKV8hlPp+/lyP/5tX24Rfg9kU2aPpyK3z/JAMZtFqZc9mk+D48lR3faTXkYxkG3
Fd///rX/fC2AZWS6aKLTxH18vjXTnByRV8ht7/iKg7mPPpQoRYehYAu+nI2nlC9jwIl/pBh459p/
iDGR6BOI+lMZiXX/PDVHL0HK2Ik1P+ZCPs7gP3eBPdVOFOhKJ5ARDfnOgrLt8/WOmZ6Wtm2jXPEx
u589ZoqDixGAxExw6KFdCSAcSTYls00Gp6amd/JxuhwJhJ5Q/5VdGw+N1R5oYHHE50hkXjaBoCKZ
t8Yav5pGWerYMoCPxSWFAOuFIYCTpFSJu7SqOOzlRDToK3ebOigKW8tg5e8/n3V+DyHinyL5iMZB
9M2iORO0DuXCKuokB3i0zl8572wEsmJb/Mj23xy7zJ1fu6BDZlmv7Gm1LxskYyHdjP7kkOX160aj
M9ENJr7tZhwN5/PiZ8U7acj/9CFPhQeGRf5B7H22oBGI1zVz7sPYtr61X6t8XJ9IePDz2BwWS1/h
fhuHL+/cmvMH+mcaEyYQah6PwLNzmyb6JbMXIH8Oqh27Szo/ispMuI/UaGmyMTG/cbx0uuhXpifR
3JwOjLPvZBdMo9/z+/10J/+6zxJTB8mK/eXkG8X/c1Z9ZYadtybzp0NqmejrWuSBx1Zr+8Yts82/
Vp5d58eNM195yxORWgcseIV/2XN2wkzsM8WIQmzxzg4rYzhdo3hliIGIrLeOE0EkbrxWmv9i9ppt
3Ci1e8uApdr2nhPo7nK22c6iNpOmvLC1Sq/DHAVH5G2atrEioai/qVE5+FelYJ+7KqzSTq/djQbb
Ts/0d4BKzgAScjpzwDQrx8giDqAbMe0zZ6xr1Pf6xYUls76CIjWLu7Y/UacXvW5HNeWhd3REL5xb
e0DJlLuF6V1nLLUqFqPEkNcaIwdj9Ljek4/JO93NIVC9e7RtcolpX2KN6HHCHt5ZHudbgcfr1jw5
NvD0UxKf77JrNTT0GxfzgPPATIEMhIp0yWHBZ5aZPkgrp8P8F3euGUw4n6RjoAisgjkO03ysjuYS
zIh+OrOf3ikFzrd/9mGblG0vPLEg0M+fOcTweZrQ17L1sFWD3A1DpnCmljyt2cmq+o4fjRfp2ZYI
fQMzCoQRjjbUH/7Zew9qqFFrb8gOSNf87qQAs9q7tO3KH7VDSEri4IpAy1UgD3sYQz0/h2OQB1cj
DcLsbp1wpBxK8sfMz1kwct5eXNRGD/Tf5G1Yo6uLMzKXxJGokNV6bY2mWj52Mu+qpKNMXhKldG8m
bsCMY+fOJuW+XoEh3aQEtvo4WX7e8BYK2O1mptkUj9z9IvGXOasOaTkbdsYfc0vrecyzZb3Q5PFs
T76F/pu0PuEw14NoYl2EZdgchIGnbXeaj76EVhq8DW1KFyUjzo97S1eOwq4ZViMB1FZ/tuvMOpiW
l3pXlbUiw8WllZpxV2JcwmkP0oTa39F3aLh7l/k5tdWBiVgtd1quo8c8Kht1MjrGlD5ppvYHj747
XPS1br8tjjk1e0RIfYAwWXUfw97GkdJ1xvhDtbUfqS2cq2+8O+j41KEz1i+MaewuHmRufVyJGExj
yiGn/6RKN7uEWbrUl2J0p0enVR6FSZq26aXjp8t3h52VLb7FIx875Th+DJwmnC9npofOjjG1fjm9
ssKoQ2IqY7eYrT5qhQyqyAsq54dV2Sat2HxY306R7x+cquz972UZoEc3ZOc13SnHpCywds9ZRsCI
VTCEYLFcrzQky7jR8+JFfoC5NEFvU3UosNJxL3zy0pAzLvQVGf5wikH7MxqxHeQm+LSyLiG5O23X
8ilc0+Flyh3HwBIU2cHjwLrFpjU2r8FCHzjy68mmn+Wp9DMvyK09lW3SKA7t4ruJXaC9uciWYrWf
cc9iOba3YboSMLAv/cnYggRhX4CRmnEd+9lYqOCiAndU71wZ6LelmJg71lbGObID52CQgSaYO6Bc
G+Zjh/tD7pcM7FZkcP5tL+hL+M1Rjio7zsATuyt67D6OrNyXS9Q6Mv86FE2h8BrPQOAsK69hm/dW
y/Ri2vwtZs/mZ5CNK9AST2tj7xhfZvd2jvqdvo5bQdV35kInRu2uKnY8XX8w0Tq7gP6X/BhMpcA/
0Hnu21bYNPqxpgQqntt0vav548WuZVsN7uiRo4TJNuN+af3+C6d/Lzx1plZWQK2/inJz7T1lFGcd
H8t5rIRYqngVtfIZEMsJ5tFkhbHdgK+NZpnaWVL0Tn7lWaVVgg+d0NsZhEWFXrFeNugIviMq6S69
MsgZC9tlKfbKAZhy2Tj8ghBMKkSXGGUCtTM4x25xIdoVYrUqnevcdkPe0hMhA9HgaoVUB4MsxTdw
havJ6OQz7dixv8kGtTyaVuUDtayVdY2m0+h360BQ0DWNS4CR/ub76eNsbzI8FpMu3B3SFhZp0G/2
a2OZdNR0joMwoqHG7W7QLWIqszJz2fWUsUvilcvC8ApUXc/MOy3vjaqS68W60NpCyVbYAyovOh14
eDAqRJWbDtwNd8tRGoUZu1B40vP4qdDXjcrXOQF7mTt0oo3mAdl+9yJokvlRu7nuI3Rqr4+dIGuP
28k+H5mUCM7OLxGPRN1Szp9m5ADtVUAE067BC/BSj+3WxOtqNNuuUSRBXk5FUL3Q0zKXmO6LyOKN
oUwd49sqgDqFMuGpoCUwKxu4jNXkr1WJ44XAry5/xcWIhyYNs7k72NWmnrMCYSDUNn9h52OaSGgL
ErMi4q8PnuY8zzMGQmnxqe3hDAE8cxdyhpH+7LdiqbvEr8sOi50dmum+kUW+Ibe0i/VhEHUfJmnl
iftGZYw4GiHbR516rr3rzeakD9kQS8enWc4Q1VBpyFehPfdNldTtyVRvvrq0xLC9zJ6kDHE0KzUH
5+V9qlDkozdBs1TsaOFjS7QHg4d8mhngt6tas7gFD75fU1qhsbWEbmLwH9rYVz6KXGm63TcStKiR
ljaH9IFq3n+Yy4Xtp5FD+hlOc+/HI4witp8gROk4zC4mk7XYnjbQXnW0iN7+QN3WFLE3gQO4BBV2
ErSHGJbize3b3SKZItK+sg07WkxBZrK0Tb86MmtanouFaSn7+LLIRzfT5fd+3qyHymw7eeE1IDjZ
sIyxjrIltdxPFnMVFQU9mKArAAwGxkov43XEdO2TRYTcyS2aVm3CqNPbmSujnqyyFvWpV9Kedj3J
0yM6xoVpswBKCOBjDcV23zVmtjdClEvxtpl5frEOlEoRSm7L3BvKqTmcMgWwD9WEz292lsDbSzFI
b1+0VtDFUtvtG5Y3jSCmUtxn2aGJQG5TeQGaRD/Bw3S19gAYsFeOWMM2O19OPey2+xYwhDVp+dog
pb11cf2LyXNS8VHpwFkQXI+Tdb/YW+A9pR5LL8b8y0sNlhO9rXBKSSB2EWDsiMnMHu0CNw8W8Gk5
9FQP+hRmSaJeiKqNOzLQ+vQVyZP3FXO/W2ILG0b3Yz1+dtbSSKuozIzJ3+fsEvyZ2QqB4GVGlfT+
gjnUXGxT8zbt+vRyyo0qP8paWE/WvIb1JW17DGC064dvJUItEjtIYjUfArMWiT9C9tkhRpI9GjCr
aCJLdZ8GNy9FIhvUbHvLl9g91gASFgLX8mTxCGuGZ1WWPZbsyt8Qfxc5N9ER3mHWmDjQ7zb5fs2X
8dmXZvrNtbZwuUj5SRNZ1upLyUFx23d53b75WYDKr+fJrGMiyQIDz0Jbj7sOc3HD5lTSC5vn3DdR
e/DuwojhDls84ewco3nulqPPkYdpsLVN84Vh9HB5Bo7AnIkhet3aFbyeJ3i9KbNbY+kIahlb78NQ
wnXfe6JgH6s8R/PnzbB68rd11rx+wu16aksAndCAGkDbHAl48EZ+taEhtrNrXe9apcAkYzPA8bBP
N4FpcskDvH7BYqN9NoqhgM2rhnV7wM2noA7qXlS7KV9EvevLemXOTlJjwXS7Fd+XPuuCaM2VLQ7F
Uvo961zT1N9MH3HnELAOwkx9sOrCztCjjfppUmu1UTG6Iq6JStSJ5Dk7hdMpxuF1MSxGImidEX8e
dku3Z6XwBGUOR7663NbpmnFO9wXCFdYDazEn985gqDzHQb5atxuKOraezVLLrmmsXF43QzP2kVdt
6Wd3yty3ju3Ejaa5cNtjs072PW44Bjy4n4fSOxqN0yy7QnVLcRXksD53Zc1mfQ0YQxEKzPRTJbwP
cpHYsyXSWx76LUA4RxZCOLBp3RjM4G8WZxoEBOPc9T6INjNw/EhonldBw4+0Ox2lkZFI8rZjx0RZ
treL3r2mSt7WXViaAh1O0QYvRkb2IZsTEoiogQwTXMislFiA13wjtQIlrUpWA3lvE/mMa8JbmXKO
2Fm2tQXxMpfddle63tJGgZOOQUJVPWwXFOipHneyHTH+w36wdoWNuiFBMKmM3bRUFIqZiVvlRSEh
cffV1HYWry3DcHbaFsMNTGmjviKlMP+ymaNNG3js8m+px28dY68Zh+vWQid77Gqn8u5gHnnTD+2m
05SU6Piny6bYxINR5MI9UFFpdn0UbssYrWg/6oTSJny1pGguFpmbQcTfIjA5aag397mWASMIUPxm
4tO0qJPCMLC3EYk2ZNe5yMLisfJmae49dq/pcg6qTH70cWOe/JDKyZK8LMz6Lt/Qk9zU3eJVe+wh
2fxiTZniOE7So2wQQcP+8SuZTgeGeG32WMHHxh/QTY41MvTx9Lr3vDotkBguVcBoVlr4LtFiWlT9
HSoVlPzGfA+gtaexVRXtQzZodOw+wLs5dmZmV9fZTL/0k5CifUD9iNl9k0gDKC/z+sVcszzU73S6
/uwhUemjYyFqxHNCMBq/95CaLHeRB2TjAalaewsF4rPCwTdHzIzNncqX9+i8p8bZrx0b0CHMCQCJ
BBA7QG6duku/EJpCDt/VvK7joVjL6ZnwkDzmTVA8znIY90wrSGwIm/kF0Mx4Q737nnH8ny5PAwC6
GK0jOpVnX3cMPDrMPVMJM5+RL42tAeNCC9E/zULq59DS2Y9qaFFOtbm+Nhzjx9/bI+fXP01s6I+g
5uZGEO596p788vVpn659j1vqQLumDSIsXHRhqMcukT8NCRiPLtmCdjqp8RDVU1t270yPztsSpy4I
8xmKHYuuNMkjv38ARTVhQnlf4YUhJ0dznV0ZuTI/hXz168Abp1eXd3Hy92/9B7z4dFVaQfDCPMaV
lPm/XzXDm2f3qYQ1b5TPTGzyq2luhthGq5rvzAKXQ1YEwbGwoGtU6L4fYUvU7/R//rj1YPDcn/QE
GMYk1J7+919ufRDMuIX5ZQ6SMrS9cj2obkeTNM05hoDYbUfSqozmUXai/16HmXkHU2XQ+7/fiZ+N
41/XP0UVVBPYBcxhPZpkZ3cCMEvTWhY68XUGe0zndOq/mr2at++9283TI6oV2497uinuySM3/LAp
xPN9BaxpuBkKbVUEgMy2cV82Yat/zIOqMAHnnp8debuEDt5SHqdoCgcIMJPaqiRNlb+wd0vkSEJ6
7LdGv45J2aGKiY3BqszjtgToaZdOtvNeCdNLLwpgVvUT9gvRvqATD+zboBgxXrgyHbMLWsAK8IUH
nuqi8seZ+DSPJsh+bENRYSHHcRgthmjMGcOw235i7r5ayTja9Xeso+YQzT3qwVgBDvt4CvfltAM1
pTqW9ZK67zTJ/5hL+hZzZQAyruOeWsTO2R030dCufjnjLAPrvFsQxuzTNth2bmfnzwU6kGu3aper
kTi4qKW4voMm7x5KdRqdj2set6ZqL/6+Cqw/lgFzMOZvAeRLnyYb5LffF+OwqSY7hRrtQx3AeZpx
mhlXQ1NYxvOw1nABgnTCGYmMsoszJ9yaZPQpjG572mU8Ig2s0OfFCzFRo2pbzQPiHauLxETP4zve
av0cYJvPLtaUflEyN0b36hPzgNhzWdwXNbqBR+nqd58M3VfF1VIgACaXLu32WW1u6YWwsRZEY2dD
gl3sBm0GnAwEL3W6UhpmdP2SKk8VssGxnPwjdo25uaL54YqH2SkWta8EdNkPweBl3SVV52Ayw2ml
2GN0n41oMIrguoR/KHag7N1Pdrf1FTrfbunplY9p86osn3iMdRAjB10AHv2+LeieRCFWOE7IE52n
2BoGF8mFZQ/F/Uqd6l9x+mHeDXh6K5J1KfrxzrP7hgZi0/WPokCqj4vBmtZLDxCQ9zxacLMyo3DQ
TiHP8J4yfqjneWqdL9pwR3XUC92XREp4bShgSXzbNxvTFQTSGlmutNuNsFXUZfntPPQz52O9BR/F
JFY3LlW2PWoerCZugYh4u4LSQO7r1KCp5rv1nHOcG0M8xAU2BbQMzMIYE4bTrTsVYbsD00DDHD5k
n/ArbOkOj+FKcJ4bjF9UlQlyOkCuXC1WhiZ2lIXej8taeDFFHF9BjtJDwDTD60QfIAjWTWvLSDRY
+fxuKkDcXLVmzTJ30RNNsZ+pdv4G7xTxfsQCgM0MbXUAzcMczHCusz48HV8tbXCtzKsOyFeD9V6V
2lRRbvj6hRMZdTDKF4RwurTlckceWec9WmNbXaFlshCOB14lse3k4wHNU2vtU6vM5KExFss94gTk
S+dA4vJbgAbpC1Z3GOhhGYgeJAM0qrq30jchB/xQ1TqjF5uhNl7pavH11Wr0KJkMr5mf61KPfkQj
2BzfeYmdV0oADil73VP4zSk8xTmbcUI8V6bMtwy6FnC8bAn7h60n5YVqZrtsWGj/cox7uh5lwgnq
xe9h+WfvK2rRcZxsrufUhvMBfvE3OD7IThGcfJVuP3/9+570xwyX64HKJv0vRBsKE/Dser4RqgpI
DG4438U34/fLnczCfY8P8rWoIcsAtZqq4xhOxMjms7CiIbSXA6P24NX2si+lbzacjz3BGNcHMQs7
ugjiJp3zdBcilIsph9rrUk3NtcQWjd80F5/+/h3Op+6nr8A3sO2AyYsVmGe7KsezVI4l1L1sAfuC
2cDa+/iidp6/0XLNbIBoJl3A6xFXwuHvl7YFO/avL3bkOAQzkHrE4D+ExXY2jG3bEVnkmHr7Jsdx
g3qxBJCr5wYHWWq6Y3jb2BN2ItTGKF21lyH1MOZie1mGzh139gAFPKZmhOykOWJj1HNG+4IzJtYG
8FvbN6/yWGveRl8CpydnmBh7Tyj3gTuiZc46y7hRuR+CzaH9NEV//3Z/rH1mANxbRCNsQZZzXrUY
zZRmTTsp3MlrsfNo9/zICniuloXRFCG6UbxTpjqnadzvtxPSIBB7RGgUjJTMv78gya3DGNNm3WFe
TZreaUbcTDDWUOpwXvIiEP2cH326EfXBznrPjgrqKmeHAcgZE3PIyzUWrYm/BDpHyFjH6+vnRldi
QICQ4xngOIYP2ZcOHqONWfWzQZDaU2Z3eXaJkohefd7KuOJQbF7g5qs5sopiuCyRcHxTHA6T+TQ8
ZvfVzz9v9f8Swe7/+x3PwsjO/vX/3am35sPQv70NxI79f5A1xuHxl/X0R9bYPfS5X3PGfv7f/5sz
ZnjBfxCOUJlbHiBHxEgcCOe3U9CYEVj/cQhA4pVOjMFp0E/l9r+kMcP8D5W6/5MP6IO4d7zTktT/
zRqD4vAfh0MtmxgymDC0CeP4F2FjZw82iDW04oK8CGaPnJTPQYTSxa3AkTFLOnOTZPzBRmcek74j
GTvbuv57FXYujuABYgbn9Cl+OZ1wArCZDWcZhZZ6pDw6qDD/Ik92nhYTbF5O94bT/vjlV/jfSvs1
wOx01vvlGft5TR/RBCXoz6iPsx2/oWZqeqmNHW4RN8G+ajwybEaioLcvRMg4VPK2/Y4ejJ/lj2sG
DkjBAHWUZZ1ztucBu0erMespg/Z5KIerSuOMAp5b7f/+7f7pjpIVCpsahQiL6LSn/XJHrdbNacQO
xm5dmK63jWnsnMysbudsIrkKhMOFA5Znv9ZNdfn3K//xHbmezYzSRwJm8mI++y3DrUACKWzQQkUw
mbtWDNaHunXpwZWpLd/LLP1jffLsuOzJTJY9h63p7Hu6uuszbYk+IdUXphF1w56sO3nx9+/0j1fh
SsihLM4s52kJw8orvSq8PhmrJb1BQICjRdoq+XdXcV1Ot+QB+y6tCRpEZ7u+0yhwQnnaQ1lr1vtw
so09KtjmX67B01V+Vgke9RUbz9lV0OUJjaUUGQElZNTW1vyhdRAkKGxA75QF57eNS/mBJxAIUxrQ
3TmrCkrHHVwmthqOPs7vMHNOToPpPVrqP1yF/kqIDNolwoGuwu9LvYc7iXhE6YSGNZNkc+SEvW7Z
v/9xEBaagBfJBWXCfVr2vzxQVa9b5DKdTmYj8IAOF04EW+K93IXz78LGwF7PFoigi1bJOUpydQvR
4YdZkq4Li4siVYt1SAejE+9sD6fH4tfNjywmJwhOmwPtOJqfZ41IfoR+GsOOlrGJiKI2F31hG2b5
imudAWBQiub+72v7PHCEX59VgP6UNxNrjjrx9/sH9qBB7RmYSa4LzvCdY+5Gyyj3SJWKK+GpL5mo
w8M2SAIlpauPCDvya39GyPnOBzF/opp//fInMDFBvHwMF+k6JfPvHwWAFN6fqZ6SOaNFeMrIJSrM
QCrRXKqCkxzBAjghnR3OL2Gjz+rD+jnl2Bk8DPR/1gMepuxtNYWurpgSLPqmW+Z5e3Ft9jqA5VZQ
X4XakIAYnLpnex9nMACY9uz+0VjKIt/ZvTeDkmnFBmyqmNW9tsp52jez6q9N+G24iB25BAASVPmR
ABlRX0hP+/Yhz4Yxj5cVczlSds8ekmIYGfaZSkqddMjiLMR18/pdp32x4btlkPWSWR1WFkw1qAHN
rBMlsCpIR0fNzPY4FjDtItMf6inOGgk7Ta5qW29BJeK5OdqY0eFS4LlyaezDkGjzljFLFTZMYbVr
tk+UsblGxQcTjRFSOiaFKPJjAUi4AFBZlh8Z9aFzmalhr9PBMdV35vyokeCw8sh6Zc6UoJrS3oy3
EYP/3q0kmqm2GvD1Eolk2Ikzj/4n7fdM4Wx76IMEDKOJ3NGSyA1dod37EvoFA/beEEfabkbA6Hss
i53pDgIhICymuMkcGxdu2GUNlkDbxZwpDIhnjWVviIj04j+atd8MEU0P/hYCi4I+MfjeP8A742M2
mQeCdtCp/lYM3QyFqYancBp6ZZ/R/oePIDWdzwZeaqatxTpBlBEljMxCzOZ8gInCED0vrHl50ErN
rzpTy49NcGJvR5G9jHRdv+Sm2ULLIZjPibH9jADw08V7EQWEpqhLQyHRRmj/2iNuAlGZERh3dNvV
txLznrwoTN/c9mghaXog1/I7REqFvsp6SBsRThEWY4onzAIGJqGfrC3smAmLW2RkvnmL+qR/1g1N
xIMz4biPOCYoM16KNDxMSp78RrZKu13Km8KN1DLl5Q6fUX0wMAV/HrJcvRg1BufZAdBY3weTVwTt
A6oMwPMj7Q5QgoNvN4StwtzC9UiPm5/MFjvHnQ1Yx5RFnFWA2T7TSVUz+Zsapn4+L3ZxDIxhqg49
uI1mX/YlKjhAUag+YIp01i5FxhLEc+b6d6JMBdHevciNSJB3t11nMiusG9qC5ZC+lnjE7xhOYXVd
ROZ9x8euPqphQWykt2ExI+APiwG4p5s+G/NIDHNDH+5hbQsw4Wnvo7DFg9l8kDOqD+QJqbprf/LM
1GAhfLJlhiADCsn00Sc5FiFtUIQfSzlX7uXijOWt7PGexGktnG5fgV4sb042vld8iF0aQZmzzCOI
VTp7Bgc69N7GQEPrhLvlXNdI98ZGT/Lm5wr8ySj89GomS4NoBOmvK6qqfsCpGbaVh1AXT0l205GR
YTD+3cYN86iFYcZugxSHvp2HUM8b5FaDNKSOzdx1jn7JfpXowA+7JITCIaPCCFaIPSaW1Rgp7fBj
FkvAuIpNpkhM1ODTlXT9EzG078iTDMP2ZGFBfQkzt8++Y2nvIJxavSluXKXk15ZX2QrBKkCztrqL
+zaKqX52eqGzQz/a4nXFX/m5dM38ebMG57XaGO4f0ky5FgDMGnGRktnyoSKiiYH9icNuwhezDjjo
qS3MvK2axF0z+Jur74vXanbWrzNy0sdAltj2HRNINwl+CCeiTG5uHneESojEwRr/kdyr3L5uDQgw
sZJlmGIL981vLeSmLhmzmoen4qmgn5+54Du8XHs/OKAB0Wz6qasuUpJRp6h2Mx9J+DQ6qL19ypyp
lt2nit4mtkQfT2G8MlB46yENHTdEv7Ab19B6dZHovdR9uYRxQYWhaJLY6MfGLJ/BZKGameiMlkJe
BmoSp1a3D0wKDQCD5llbCN/AY0buOk76ODrm+gioPfgRNp0SbMVUAXFF384AaVmpry57wHejwEyJ
L9LwHuxuoNs1ixIwYRaGp9EJ76CEMDV9QtIAWKAnDEAyXXx8HG3ZFmGEOFt+HQcg2zEAdqh2aT+O
cwJWyuoxMVrlh5Q1n4GCt43pkPcwfnADtGN9VJYo78rJBtcyOB7BPqusRkY0su9+WDInyRFPXLv3
B7r19F5zQGq019wHx1XzbdWY9bdhmdQ9CjxCmX21Bmu0MVD8MiMMBwA2FsZHaMTry2nePgAasln6
ta2c7xnvoPUScozZYG0HERupFWzqfhUAAuIGTMQYWSPzpSuE8wLDyiCLe7SrJaboYrQezE1JFXle
aHR7zFbDjPKtUI8tOisd2Sb0iDhtluoHcIGQjopuBS578kKu9egg8LE59D3Yw0R0sZ0iQEfh7q3u
hSek+hTkCzSBpbdqBHjGkD9XbWOXcei3Pt681Vl/CN077m5s0OVfw0pK7QvDq2iaq40M553XmyDp
vdYvu6Pm5PIYVCcl5dp7/hUEfU+RVr02d0CgkI7Ua13B+sArGdcDkao3TFh8gzRnhpDxMljTsSa1
duB3kenDwisOUgohVDc9/UYQDhDMnthzSgfhUhneFiirIc/7k/fWmfZ8qFSv38htBrFcrVWxHsAH
jx8mcm/9SKI6L2984m911PbAn0E/YyLs8aG9jAjjIVqJUT+mTi7uBEJEF2Zyz5sFZtAlvB/eU42H
BZ9nzOo/r94KPMhbBEYyG8/nJ89u7W9IuduLEaM/E5LStp/btYHssPW5cafaFUc2qkj5RgCgvqMM
oMcFAqyLav5ucslslsNOkTDw1dLCulf50L1R2wHPzDJ3eAIBDAVnTE19Y2NF75MhQAy46wCb1FG3
CecB1qjx0aDvakG7mtX12PtbRWCAnL5uNbGTu9Geecg0yq/LtDt1gBd/oPCjxQ+KciBulJoYJQXR
W3bK2zYtHzlgkrLtFUp8MKqTbjNNtxZvam+WlE+eQew7vXO32SkyL6sIFBoNP+hVxaXupYnaTdPf
iIKlYL36OFHvK7rcwGZICcC0IsLyY2G5fEhActXX2rbqgWxSbd3LGRU97BoHb49EHCjISyty6LnO
ipkKEKd+Gro6uEH+tHaHDs5elYhaW91HOEC2BnmOGvvCoG7IMQKvMDXJEJ88ggo0KAbAFtCb80w1
SyKmsKaxLoOToodBGfpoANZbIoQxYpYdPQUWtGkBXYZDD85ELQY0v0Xq5TnDWjagF/fSrpZxiZxl
imAPecgGnMZ9HYLBvAO9gmIkmCHmwi5C6sWGWxpfTVN1IgJnWIPXrcOHarBOqsrOavQOR9t076PS
TwmZRQMVTU3Z7pkYw/pCGlkVyEwXonxM8IvwjbsSeRDnJgj5M5OBG5Rriw2KwOq/db102DPAfxcU
yiuuswJjqs3bPcw5YamQabA/jSjf0EF/hwGwnbT6hKZFbUAZlWhv9v3I89GHR4L5nLWHQD2aOxDh
AweLrMB3X3ad/0g9NwLSgEX3NHE66JIWqN+laOsUnBv2BaxbW9l86/XUk9nMFAIxo99Xkeu18s2b
l+Zuanv9AkZ+eeKu1W9droAgZEW6qQjWrvq6adk/ZvDsGbBJqIcRlPfwc9vStEMd1GsXVbMT3nL6
AZocem0jmckXNuzWdfFXkJhLrXcpOAhkVaZunqZprT+aPn03vMmd/5zWQfV9ge3i4SlgZBpOzL0A
4w1udeKig1OyUc1AgWRvurHHHnsZKAb/AygbyWTN6DAiu0ZeoXTP0+az1YsZ0NG4dCoWPUOfCN1A
+LXCuIe8pppszg7oBJ94vkyoekaz/JDVROlLlo7+4jkQEmKH0xtbbAnXft+B27x2cDSwU5YLKYar
Uaxf1DhDKp+3YnwFUNO/+LIvCfPY7PV7tphq+D/qzmy3biTd0q+S6HtmkwwGGWygD9B70jxZkiXr
hpA1cAzO89P3R2dWHWvLRyoXcIBuoC5cUErc5A7G8P9rfQu9PRgF0kbME5oe041M8F+uTJnaxUlL
C9jb5n2onhUyyWPhoA5kNbK7h05OCPHsIAxOjSbNLkKiTm7grw0XkQtgdI2oqrqMwpYFTtgG1f6W
cyjETKlf0Y6OMNz6pghWqIDHO4hXAYiDHKPVqhYA4FZl34injpHAaSSGYbyiTx8+xmFqXBhF1j/X
EZuAFZAWNrQ9eCtOk2Eit7qNNXu3oR5uprzzbvpkeTORwkevyHX0NdyILDpuJqJh2IoPDkcXyLAx
OnnI9bBTdA5MBrjcVeKYOth6qkBeMIbDkKz1UCDYByHyPVVTj9LYdVHWIUOETZyaQAERr5IPvUrz
IIdGZnj5E+m+qYWHq1bsmNwWHboGbRevZFNPj4FXEH5iqNC/F4CoGxZOYs63tdSoMlgXHL7EuPSP
p8FjE5HE8XziqrzH7B8E6mnIAjxmVYaRY52gDTmWdDsWZP5U3MtsiKYTrBwO2gDfgACW9gTIrure
YiC4JfoFurzKukV24l4lRUIXMOEzpZsC7cW3Ehbki18JUq49eMQXrCgoBZio9UVU1dO3ufH1rScg
Nq1sPcavQV3VMJDHvH0S2LVeun7ESwjqFyiVCo2YAGF3qF4nHmkEU8OFV1gGLktmbTvXA9i8aE3O
BZQ5rM7RWnlT/4AfI7rrTCcjq6pGckRsux9ZSF5bOkiFwgS1c7vGCzcwd8VpmztULVCYc2Izpmqe
WLzIhz1uS2SkaxUh7V1FsWSP4OcuJYu6LZxy67K4w2VydcRRrCgsDgVZ59Ubu8lHQI5oJa6pcyYd
lEFjAS/B4rI2ooKvSwxEA4lVMhjSw1phZtl5Izk5X1MjDBtoLhqcTDikXssJQ3kvAJTYmXnx+GIg
QAXVIoH/kXpkga+O85DevJ05xLT3gLYyYMaIg9eSEPuHoIJK6iRNRVKS22FNamyVIF5n4y/WYan7
bIuppooQ4Q+wUXqvzQAuJ6AUyddCDH7m6jK4xQI25OKmtarAtW+9EBzFBjmVT0YCmF3gfzczkuv6
ihpEJDZ+krc4zPjpnVfN5lGURgQyGWZdfZ9TrPIbH7F3eNrHDQui0hmw0hgg8qFZDGh2x8gao3U/
KUqbJGI64zFyDkLGXReEzCoPI7jkEMaSJ9dOsowF2AXbEs9oK8iCIxKOJBdvJPc5Hs0zo5iqr4ZZ
mSzoxEd8NcfZuSYoS8l16y4vqjkG8d2YRhgotFlMpxjKxlfbN+xnxBosdPaUcQZy1AghCs08vNQI
unTKfkYShpFZA2BSO0FQvNYgei9bEV22hA+w59ZRfZlNSLTIkOoAemplOfdjZxC0ao5wMxgwVIvX
IcsNqLZ6Im+EaWDJEcAbmR+FXuZW9xYxEuYpmiAZbwtHo+VqiWlAouNZfFMru87wzi3rK33NlWOb
pHRSNRmYWjIXsQtnwkAlpxqbS19vZqV7ddSTjlMDuVYkJRwoCEzjxJI94B5C4K5eIVhGsEULgVUE
cKM6HkrY9jdjHHXFeULIn9pIkDRUNU0jbNrjYKYrfVNHw4hMbBQjPGTYSB58Hh9Fz1U+Etl2UhJ0
2Z5Gk+5rNIDIyOS5n80MylVBgkUQ4CFwSuNr3XpzcyXaMh8eVOO6GdTZoe0J5rQDAck5ohuPDYDH
t+2ALlPS5KUFwTfCnlMG78ECVkXnnc/xFTBTZR5YWev5uw6mCsfLFmgV3ag2iEaWSSBdZqVPrXLu
62ltun4wwh2rfDK8V27fLoYTG+9+lvEoJ0zvbDk5tT2PXY1gcEfDqeaRmdEAUxhmb5lxjBYjSEOJ
5i7awRpjBwbtxn2JbLM+wyAumdZQas1bqxsM+RTZJKkcwE1m4zgWQZGyOgjqkhKoFodv7iKnWBND
AmvNdV9wSrhlOky8cG3MztSmB21KNhms5JK51OLRw9p8VkMfe9Q9p5xiYSsL/aL7eZlQKKPl8gQ+
DSBWEyInT60JC1pHCUTw8in2Gsx05BjHFsxJppmK/JSwGm5kj1ugo5pGC+ASvr7pUTMDJRmskTaG
JJkouEpdiiweIto161aTfiU1x7XXKRFCEbxbWSW3k+HbxUEg8NGfpLWU8ZcxGenyW+6IcVIgA1Mn
YzHNI+fJrms0zr2ANgDyfbOwJ7zLDhSgTcd2LgdaU7WWdyhA94ujlC6LvZYan+y9DurgC92eQtjE
vgk/w5gK5S0djyarGa1520IsCRXx5lZroLhtYlBhRHOIugsoJ3Ng8jLE+E0LI2kaXCZb3BplVp+i
zhYsyr0hCbLdhrwJzbxF90hD+q9u1W8JAs7ip5oi/Gu7LwZ4Gv/XU1FONbjO9j8u+heCoeqXP1AN
NH/suvz5sY2LfP93liv/85eQHvz9SZa2/Zv/g6EQA+pV91JPX16aLmv/0URf/st/9Yd/vPz4KzdT
+fK//8dT0eXt8tdCPtbPioCP9QMHj9/f/+d/6Qcs509JT4pexNJpE75Nm+cv+YD6k50bwcogf3z6
YshW/qkesP9cGksOrVJ6s0IsitB/SAfEnyhFlwYkpFMbyaiy/n3pgCdorVBwEJiN6AVL/tp+m6XP
tJ/hOwaXcI3JVJ31hf1ZkvTSdvvPXg7yWCFMHgANOZQOhGcvja6f2nJt6WG0m6B7kD21xpUZrMZ+
trdlRBv148bR29bc31cCtOByV4B13imoY0K2Riko9FbBhpmqXdUjSYwfX+QXt+OqRWUE4AgBqL/X
ywylYtvnkSwV45oPfczwHLDaHcEjBAp+cim1aPbePDsSv6maIDGis4lHf1FI/PTsAlHSw2DxFQFC
FI5ebRWQbqPjdFth4VjyHhKfuuDcuNss7EV3AoQDjmgVg4amGMJuYT2DhLQ3yHlZuFTYstESQ42d
1U9hu137gCWoZE/LJA6k17bPCeymBDgIuz5oIRM90XP2aaNIeDFgjb3izpdgOtnmjbl1blQDP7TD
yn3lEJPIVQPbsN+Jopev2FWAV/EnnORqgqSaLTlP1rNjjHG4pSxCNRoGr1ykqFCUj4OEFsi6s0U9
nJNd6N52bc/fBrIKGdi3NCf9mrX2yfNzpjxKMKiyRxDd/jpNvenb2Jj9fUTjEDtgElBVqbM+IWg1
z3EYtp7Qx30kq2EX0E59ydOBQ05mjtP3PgjGOwoN+lUDqT6ripQtqiGi7ssISoUQh9CmvGvgjTcI
OY7lvaIpWK7nvDC+N13l3QaOTm+DVtYwLpzAgibWWSGOVZ+65D1lGZz0G1Le2ntqTN0F5gmedK7S
8gETQP6FQjy7KuqVbHjQDUG9pPVJwaXx23uidNPvmLHi77w13WM0+aQfJTOrCt0nOLsrkyLwo2c1
VIhgzxV3bG5igs1DDeVMUUgZ+MPV8A0QjyXZyk1YQWdPqG+hyMW5LRr/qgbxSeqeLVo+RNWnd6Ot
pmol0vFiLgdkpHPXptcY0YAQ5Kl2vlr9aECzhALxHTJRe0ek3vC1wiqpsG5O8ZMk/PK6QaSU7eyp
Hc6gQ7E+jliWyAaew/GUPERIBRAIOY9E5Wi+mJwxn/pwSd22aQdLLObwam2Ubh1dFFI6VrXE334Q
ID6Hrl3kglJTbJwSswWXIY1pAa1Hvw0IM9Ayv2pNvwNBOcMXRJI82d7KKsK8X6l51vPVOA/hZY7E
+oHtXvQ9rMfQ+6JYve47F6/+qiKRMMfjrRRKYKMb2E52Jia7qkVLve2rlOpV39aEg4yJVT41VSMC
1I5ed2+VuoDQ6g3iKS3anMAIQAjUBgNcC4y/Ase0mRjpuTGDxAcE4y4I6XHWXxYr/GlA98DGxyod
CkeqwRmXqHR66LGb4SevUOKyVwKzzkyd8ZbBnqYqTwBD+UysAcUWo5a0MPKOuCOioLritiY18DZl
xgdwCSP2uXNIewInFXnftKhoK7A7cNYFrnkCtYiIm+knIhg2u0DaJ1Mgo2bV4ukvt9loMv7NEvHA
ppwJ3Vj5jpbfGpoLT2x39eVUdkmxmdgEVHhZKXCsYzqd6Ur6kJUgFdA7WM3F2N/PFBLQffD+PVGN
mL4AFL6n/MG3lbbdcN5Y4/Si+piR1HG+HChk5UWGwjpQGHWRJmxUaeY4cqkMYTwIRudrzZT5UMPj
H5ZoIiq4TDi1Plok+I+UQ0Jy5fENM6JCWt2kWrB5hNdJOt4Ke2gCZ52Ni7NqMjGdFbrCuW86xnDB
7+lbQYoXYQImHvZlThs1vfVIvM4WQ2X0R4AnfuE21QbKviEWniHN/Zia+pU9yyzbsvcbYKrmRbrr
4RKvVen2NAJAIGycIMQSCyVzCAjgga4Pjy6W5TqfVKoO+kYmI4ZtrM80sXoQOq41fLNyyYHe0jGf
CdgjSv6S0iqTWVYA+w0swzm0zSLd+rSE1cYhloyTjqw1qSK4xsH2WoRcx+wBqaGOsOszwfzsQVLv
RXU0daoW297ycnBQw2j6K7jn8rLugQjTeKhjgCRuE688u/PjTQYjRIPqoG2yLsKhwwbOQfEb9Lp4
Oh5zzguxNZHgF+JOunQyvRCxk6y018qELd4RE1xwC041QbJHmHSITcgfV2IkfIlUx6mlUmz1zVPQ
B1SqIrMTHOyzksm3wQp06OehzYl5yONqU6I3uMudPMxWjef1RP0Z5kuHx9ZZTeidNGUB91CoKXKp
0doaJMzcikNjtnF8ODmVqcpyo9O+Bs7a4S4/AZiS3ZgpdUgDqPSDpYiEXDlGw0FkQFB7JrVqzhd5
hDhALl70VHHjSqxlFMXxRtdZfGt4pfl9KOLxi2MNRGcB+zHSg6Jp40udB3Gxdia7BmAwWHdh1E/j
qh0M7Os4aSiIVQms8DVSkeq7ydy2RTElcnoSQfE9H7LhqqgBogBNsC5ZFrzzpqzNYW2M9s42PO9p
4O9TiGsi4mUHl034YaoGdcGRYBnnIS0+LiCJf0b+0NwEJLJ/gbY0TrsaJtFz6gQ2hcsyc62NV6Pp
3wqP+WvlWGWN/Q7j0nrB/oXraTBZfWrU4OBqrag+ahl83yuexlJWtoh064U3H3p2THtdhxycc7+R
FyOQCQDbHVplmVu8kX3kV9dh73mPcVU13jrASX5WOpSmOOLardwKVNQclOzmgEoJcTXEuM53jE0L
YnZFhXAeLRYQ/E9pe8A5h+Fk5prAPgU2/ds80f3aTFPMDBDXQMYQLjgjAmmgE6fEniOPqW3Kcuuy
8qtvksGX7ry5yK5IDVOvkSnK846FgnHE20cIRR/GD3a7vB+JIzp3g5gAAITnivzOU1b84CZNxMTe
S+PQKUO5i4UOGogmAuPZ4lAHm0LrAe885obbcGgc8o5yr8MbNDk/4v3Grtx5U2frVZJM3NfAbtIH
/h7Wp1MNJmCFwyIumIlck7rnpm1Zlbd0tqgNrkJYeld5BiP0yiL8qT+hzVOl4ggGnHNle9VAhrjd
8N0J5qiGjRxsU06qsvrep9RzjNngPKxqOv/jjGkaIE0Uj+sB9XJ6AhFwIH8kYt5i4KBf37ZD3F8m
IVE5Bx1NDONknPwoXY2DR1NSVeGM5tzz6psyZt8JONlaBEBp2V62cP6irQIEfljm9phuR7iuDTqD
BPpB3ZGlyWhLx++kvtruZlK2eZwYFRaFAXoBfWzqBuJCJLxxLCSGfWU3UFt3RZ9QPEEblNiXre2y
J2qqibXLnG11Wpd0Pnec6ykdJqHpOoDSywxS+NiwsesgS2fnGqjLY53AlCanlmjjDf4HLwIdoSi1
207ADjJq0XnR2WlB1Tg6IQfVWz5zR+GpYmD1brQO54UtNBbNczf3E3VuOiy0R0LDIlduwa7jn6pJ
b659sy/XcJJBio7YtV+p3plHQ0ZgOgnnHqZsI5JldYWJommwF4vE3/pNIPwdqov+MEOuoOhNG2Wf
EqLuUua2LFd89warAS4LitOBqOLbDZ5dSUTxBZmD9o5KuD0f6alPeTHAfG9IRGzzY+HjYa23aWe2
ekeyTUyyTmf3zmHghm1Q0lbwc8AgIpyxd7OncB+tiO3/KkClQV6Mb4a5+70pPTEitfEUywGWEt85
q5Rj8LmAv98TNBaiFTSbxPwKGH4sH+MYWgZiMKiFl4AXIpYpIltoXMeFm778OD39d9Ql/j+zM9iL
tPV//lzt+LuKcf6oqWJcP3bP8R//p378Hj/+XMT48Wt/lSWk/JODJWYgtBDCxvCMwPKvsoRw/qQm
gYya/RnnWywM/yxLCPtPS7IcKOy09t8Vi7/rEpb7p8C8ioYI362JSeB3qhI/vBE/HXtxKhF0Av+U
7amwqHPsm/DDyQuzxmKaZ+tbGEiMQv0SO/6wxEp5krALotfsGi7NGn4OJl5LtNPXeZ5o7ffMGj6V
UZ291tqarsPQ12IHACI57JSdHNjRjHjRMKNgFdPfhF3mkyRYOiE9YHKfitVCP3gmObc6Uo1B9ZKq
e63M/MTSS01TiKC+i5PKIzYpNp4DWk1fvDK3doNEF8aD/iYGlvRZt+wQVTdkh1GVi+aorNPwcbQz
99sUpoTexF72RVmAryFipykrnUM5V/qnfG4a4hQfHFBTpS1fidYlpCur+2FTUcpktwdzShjE1ZWk
KV6hByT5DhAfjSARYMxvHNRNq55YiYOpaSnnRmML9t9CBpEclZWenZOA+VIcY6UjG1xFdXJN8c7u
DwQntXLjNUHankVoew4KAagyMYjtoUrtyXsT1c94izKzzo/mIMlOvJjo3CDCb0kus5lvmJwoLECL
yG7pwMcNfUU/EteQ66twOMTkGqRPwFVTBF6EU3fZ4niqluSMYAi0Wx0oRdTPTT+rKZQIfJG7RwgQ
+q7qX4cIEhEnftCOiDtCqqcdO48Xy4cieWlXaL4IYFENu8NtDqOhqA22ZDUnhrNRS0WuOYTKmCgD
MlexTTG8DRKINiGYScgda5s4A+sMhz9cu7nvlnp/xz4d0JnZPQ+DMfGBGUFnnL2a+migc+Kuewnr
5JQETdZGj6TrYGtYo3sXSFp/LNSq6uHpjACHBpb9x66TswVbN/VP0HXL9rTMWmdWyIqI7CZOjCi/
XT+iKGPII9DoOmFnZ62TOTjuHc0Z3dHCdb5JGU1bOVNPWxVd3ftgEVJ1o6q0OHdJq+x2ZtSmV547
qv6LRd9cHg0Bmp+viyL+azD7yXNk5sK5IIK6fBinNI8PZs8YV0DksnBdjYDKgF5pecmBhQiOrjR0
vHErnUa3zUCs7UHfKYKf2EQOT24NxHSdmgZh4xwkFafhKCSdtSRB9iSwOWqzo6zlvMZh0PjH2ZDO
9y1l0rMKOW54MqPBIYXJT9k0eiOax22dG3O3McD9XKiIQsNhX5box7BlkSTnTfVVqTv7VsrJNjZB
XE3fkKtz7T5XFCoaWs67ftD+VqaqtY7p+LLtW8AB60D24oaWRAAJS1n+bRLNxJ6TnxkdLeZRsL5G
GQZrGQ7VuJ1pIMyPpqKTvq3FHCYsblNIxm6SVs0hvT/gpAiz6M0BPCgvFHBIToGzkRJYH0HUWrG/
RCUx0DR1LjhB0Q80J7bY9Zgvys+MqM6NPdTlTZclYXtUqtid13WnIzKcKefrrU5dNi0oqTh8aX8x
YGNMH1Ylh5XHkhLMYWERrorcq3d2OjfSb0TDJlOzbHGNZj1YNl9KYA3NSVg6vP4JqtiX2S0F6+1o
H/tyEEDQwip59Yir7HZQRihT4JSdWOznyIw3ESCrghw+q9wQK1q7xHl5+lCbXbkc88P8K7I5+36e
3VCzRVXF3VJb/saRvl1M9G5MdQdcEFIgvNtLhruX0liM46Zd8dthtBWjKwjrjJ10N1VOF56kogw2
NHyqi7lz/TuDiZVzis87tIO6qI8KD6/ZTlUIuNYavFe2IgCcUMoqqeaFqub0ud5VKCBcwhHzDBZe
AHZp1zrsZhPOg8UxaS/5vVNJ985C91j6B6IBewuQ3i+g3BqxkxEdbtgKdXmfBwynA9ENiGkoKGgZ
7FoOifPaCLTZc6CAilBbnGFd3NVrwzR7wFSFS0YI0wlkE0JLw2Z40FXob2ObsIKYoqbZGKonFqko
E5v4vhCYUXnpDWj3qe9UUlc9lnZYu10JRAvYhuOeo3TLcosoUaST5U1V2w3R8YZjRAbCSwsuUiy6
xNM0vnA5QM8LR+SJQlZ1epRIo6KaxjJpnRIuPNpYOjqLv7uNwt4kKmii44QqQpIrbSO7IOsHAqAe
DxQUVY22re4CDtQhUmxk4V3kieEE4mNQUeIUqTsCQHTmAKh16fgg/pLGMp5kRBLOqh4InTwl+oj0
ITBWD3KgPXw9eQbCLcgAE/GGqs6v4wr15NqN2HtiN0I/tDYJQKuvkKSH3WkgHG+A8OHP06FkI/ya
Sc6sBkW+EVy3RwmOJ6JfIh1lIFktl9hpi8C3aV1ASXgoM5KCbqgsU/uus8WKG+bltAQMO4F3YRPG
VJ6Ejs1ZOxlNWnhhGfkzpE4QrnwFEDHdtYIG0x5UDR8+QZMIJndD972X9z3oKmRiSDfnFu1aBzip
03j2SIDVhOqRcA2rcT1UEGJXcA/8OywNrXsk5snVpxQzwqMpZmI5JfPWlFvq/j1mTTOPM+c8cavR
vpw5xYr1mNVRuqvglKBSGUNsw3bc2w9hg6KO9v0MmlSgXW/OB9dPD9UwqYuWO/K/4o5Es2uwasjz
jMQX55gATlYsRPkG8S/4VKD4U9eD2K8GU5J/hih1qfEiLEyWHdoTqa4UyZTuhm9Zha0U4c4Ygnww
pmtZEhzkRQ7TaD3FkUN5wE50S0PU7uwHUvsQ4DIJOcVD4XXxfWa18NFLpM5QPRIs50faCKv4yi+j
/BpmmC2/GgniMxM9VJrZx8wkJDJllTu0iEgsv351Cm7qa6F0TvRKonuYhqTSSaT4HD2DkzrzHPMA
zRa8a9WkTUr4WDPAJiMdsuEIizaUEKYQPucTDBoElaoPUWsinW+my16PUfiAvy57SFx6RuuZqMd5
lehi+U4z6m3bgi1wfDQJSnI3YW7IknwWKTkssVcMupUeu3FXYoYKToETu/MXS5H3fBOTapps56rw
acX6fmU/5Fgqm0vUq/lli6bgIckcs6LZm9rioGvp1KywuCDploPD+ZV2epvy2OYBAJqg5Nc/dAkM
BmaHJkMPrfyuP4xqIxPkFXukng9UN9UqA/t9jzaXDY+OdI1JxA+I3GhViUVAgUhr1mTOJ7h6SBfl
FgXMYRc9FvntWxFKFM+xMTk79mERcWiDfQewObmwLUPfqILOwZoqo4DpUSHaJ9oJIu5Ba7EkA4mC
0Rlxxlu7isI9yixHVBs0IfUdOUEl+r6o67rNNEjPIAweDg9wN5B1F5ZF/uCqo/53OMeTASTDpwWg
7XGMd2Nmdsc429VjUDZ5v6aJrR6qMOiGjWbQuNdI6HS6MQMP6OqUkk3E9jZ7ddsyPAw6g/ZL0jnN
a2HK8bbseuugD0xkA5mtyy8zr+qEvaZhiKIgyNYut3AU2miKCMkzr4J67i7It2ievSgeOMmacWcT
kQdPl1rJImy0BQWcgsDemQYWlWTaaq7JFFHQEVk1PqWTrQuMFQRIPwehu1Om75zMkTNSk2yQ5j9r
wiwkNirU2isOwZKVV+vGP4LU5t4TsZacgJEVzSoMzKFF5lsQQjqk5vgoMXI4K2pzQBlb9o8RFb/M
1eyzcb9AxyqiMwMnSYFhriaAppGLICsvOu+SXbv/qDVKWQiFDImW+CWqL6A0OU0kzjjQLIn7m2ge
vO4Qi9906fYdE89E9+4Qsyp1Xh0Frk9aez1+T00QMEcIs5n6iJPHLuMXNKBWpoSmfNyOnaW3A/CC
AmItE/snbdG3tnBa1csTtmxOopaiVCz2GsqpY402dEsIyg6ibFpATUtk3MBn4ZDAZ6YF5I2bpm7n
/hO37GI7/M92LFemF0/7nV6HhRSV2t7bdmxRs9+o8jJfj/AGBxpaMrxGpkR2XxZxde3mWLbYM1+K
uC0OZ7YUwyf3/rbF/eMTkM4EHk1atIbh1L39BCzTiHRipugSCfd5Y2hnFzRT8/pTveDyrzv62Xi/
ZwX960apbfqe5YLCM909YcCcLceiwdBrOc5ls/GqRtObdWP/1B6HRVYEX7WnOQCPeNnVMaEQcAcf
N6Ixf+MoNyo/sUS/v29oCpQClASg4uE4fXvfbWIUJN5SQp8n4ewsl+N8jvTr6uP7/tVVxAJRYFAh
vti/SkqFqycwkvhvZcLMESRmlU6Qf8Lef6sgWB4ucDXfsiijuEgv9kksclQcIxPAS6bLOZ4JHF4M
p5hquk2mMCw+GbPv78nznB/JNtRsMJztfZVCUTFoEUKyISN0i4KrM27NAJnxJyNzeevevhuLWdmB
1YDZH9PS3nX60uxY7ng3giDvE0ydkv1qMKHao56eo1hq4+Do469r+ZN7l/ToNyBzg54gOP++HRQ+
TCKWVlDqys2b1zp2xSXdmP7EjDr3xpwH/cRyM65Ng3H6yXh89x1yq5A78Daha+GwtTcHQbctfRcw
+jpMs4GZeoQ4vLIbjbQU3a798PGN/uAKvLlTQACAIniqDkQ2e39gEvRc6hjX8jruBctO648sDEk2
Tbey12yzuL53RddWwlVTQX4gay84j8s0vv/4g7z7kvkcTH4LF4M8PLgVb584kFo6k4bU66RVy54k
nzlCWDV7qbVJc1ysJGlzn42sX8z3CwwTuNUyIdHffHvROBAkV6qByaiV8qsmSibEoZr4kthG1H/h
AfD1mfY3LvBQn398w+++Z2IGIPzIBQDzi1AOC4IgZ2IyoLLeg8Yo5wgKmKGaV1LVOMJ8fLG9p4sT
CHYlIxryosvl9pVSU+MiE3XQgmecT0+ga9FGr5T7LWuwSteKSuEnF9ybG5YLsoQw4VEA5g73LwgD
u43sDiZ50XrURxPZb7LPZ9V3t+XansdqvZSHQSe8m+9UnEUlxtl1C4d6W/uJtZkdlAhr7CnJoQvZ
4PXj57g3YKhbc8HlcgxW6Bb7U56rw77oF/pfHQr7IePAeofQd0sFBZdeSF2I5isv6scX3RspXFSA
aXBMy5HkloEueDtKGxw7QzKV9NmM4TmgJLMmzO05s93xky/tFxeStudT9YJHRODt3lIYTbFV2vB+
1hOvxSrL4NRnRMKSXgBT6rfvCfkZ9XnBBX1nnwY7mMCtYg4BuM7KBH8QN5WxPd34y78+vpRl83x+
muKW56d8xeIuqb4u+7u3zy+D/E8YDM20UnBHcLtyRQEUJfVZUpEHjGbbC69E0QTnIBKZAzHGtSHk
Zj0HBz1W9eystMiF3378sd4/bMexXUcybOGKAut5+6mItKCj3EC1s2eOdVhPUrIICIzwl3/9/qWg
tfOcuXnUi3sPIJ6zaMwjOHRW1d963XDb6+7W5N+/fxm2kKxd9AZhpu3dETZBgp4jSuithZIot1Cr
OIlyFv9e9m88PPzoCzWLkcogevvw4s70UG4p7MuNxhkUz8E5SkcEQsu/Pr6r96+849qIaJmoF5Xp
/qUosJBQY9OsZ6+THFJ95v0mi5i+Z8ocQ78D/QaUuKePr7p3HmDMsglncXAVjSpuZm9lwnmIfkM0
IU6QyCdek7Pm+SC77sJvWsZpFA13c0y+eaZo74BE0J/sV38xOj3Gp2KDjuyVHevbB8xheVCVIZb1
vy/tSw/hyEORLXsD7Wo+0Md3+/5q3KpJjAKKYcJw988ehCOXne9Vxgoz1K2hUXq1bnv7L8wF7y9E
6w8EDGA9n1VQ7o0bKxlU2EcThc55/PEm0Ej7t94EF8ASTEk2xbAY959eWxbkIRPft67cmcg+vqOv
1dghJFr+9buPzmV3jFiYscJ97Q+UoW0VvoOSR9ckx8u7rc34+N95txkI6EbZj7IEskF7Ox4yTApN
u8hjADUUJ9Rbn8HQ58BL2+eP7+fdxgHG5hIbyt6b0xKnobcXkhHGvaRdInMcKzl05NBvPr+bX1wE
WqVCZE3d/P1FWk9jYUnIT85Enl87aBJfeaM+4yz94iqYmJjaUdzTLd3fnSBKrOgMjeAMehFesb4Q
n9h2n50s3w9pMjEgmgt2QEwUzvLzn4Tc7G/JnSc8ZmUXoEM2DvfWH3SEYUQoHDF1/ParyjWcZduK
Y5Cm/d7lgqnJA2+iVGoXw3SbwVw4qiYKBplL4MnHQ+FXdwagiZ0kR1oo1ntjDjD5ZNEaQFKl02Dc
ZH5cAOfh+FxUsfo9kBjTOkUAy/IcDuim/f7ER7aTj6QNA2wSmM7OoBK0xc3Ubz6+pXdDgl0jzgif
iYHxgPb+7ZdlzGndO1wGax7DraHiugFl8dsPjqvw0Kj+Lcsxa9bbq3Rl0htunaIC5eg8HHaA7RZJ
t/a+sJd0qk+KDu824YtlxJRMQj/Gxf6ucewEquwQjo0XkyYjRIGWwRTVl8kirjRI3PATXuSvniGY
XvQlrBTs6/ZmCBMFVUWLHRjJUlI2MO1viD9KDn/7m+K+BOAym0/7bs8UcLQpkgo3dQQJdTox9chx
UKG5nsLV714JLhr1J/ZnVG/wsrz9tqZ2rksH8hPW36pLaa4Bo0akrUFpfHwh+W4rw5BYdmY+dSLm
i/1x0WC6zpGBLdMec3fvp+MZ8iz7u0adcFoiOCd6bSiLi9Kn+Wk4jsg2Voia8WCqzYTIBmA6LlG6
i00abopxYk66O0Xv0FDLbnW8tVAanmOukA8SKwEYiShrzkmtmr/iRKR2QPlxunWdtihPKkS4SCNx
3mFM8Jz4ihY3db82xEu0ilK3CoGn02k4pH95VwWDSI51IMNvjWzHaGcvp6zbcaiDc2rqjVjRvCnw
Cpp5czvMpQoJ4cbPiYDYFJdVCEV80yBwOPVHi9AL5YRBsnUKMDQrvhj/BUGhq3EROYO9gag7Hs5A
W9R5S/jgQwI3g7aV11H+/fjreD+OFWUHjuTS4RDL+e7t995kqhmTDr8PkCE6H6mR03j6dBy/fzuh
VrKW0l2k3Cr3D48BjwOuBcuDowrKSQKG5Xnud+whUQifW/DePimd7d8WOE4OWoisTDbo5I3unVYL
aPCUiKSBjCRtXkdfOwcZtIPj33t4XGVJgloMbqx978rIiTLiWSL/WNWEpx1pNKGbWRr6+uOr7K9A
XAXqo08FkIlgoTK//YoCAjm6hsgrevddcZI0JTijJgs4AWj304PGLx4cJzReULb+bIT3twtpUnYx
LG1jhR8WH4dmWQhpXP41CfyWdvGm0Pxv3xz5szfyP/412+XBS7EIA5v9P7V8mv/HfJYu0+p/LWzc
Vt1jW9TxY/bHQRfnL2/Ujcuv/u25tP5ctqY/aj9sgH7QwP8SN6J6tJaiO1Z9FgvifWjg/E1sFn9S
KeLwyLmYjQxLJT/6h+mSv8f2nV+jZk8Bi77878gbF/vmm0oHp2FeZrZ5vHlccx9kL0D4GOROr5Ga
mP7WqINKHCgxl9j0dZzfS1zc9aYk8+WsnEAerkYc2CORBhZwcXwWHk1Ql+PTypbDbK4w9UfeFnpP
ep83XhOv6YQhyV34F0+ETxuPsqJNdwKDoikh75gFoAZbGt22Nhx1AzwOZoxvDk67S+Kovgj+L3vn
sR05lmXZf6n5iwUtBj0xA0xRSyd9gkUG3aHFgwa+vjbomR2kOZNsr1mvVZPMjIgMhwF4eOLec/Yx
UhcttOZ0KzugvOuLTK2iTWBE496odK047UhcIMqjywmMevM2L38Ve962nZYP9W0JCDsqrw24NBRr
ogWOq9yhMY9mBV7HdoPhAC8OV5XakaSXzdFplgh1m7gJ9vIgL8Nvn1/5+KterszOHOYqoeq84aPp
MFI7hP22WNF/gehnVe35on/6YkvkHL94akgMOg4ZbIyg/5tHawmiKNohVrpuuoRKBW1ctPnxnJpX
ilAnJPsUwIr+xG5NmV6JHlk/Cj6Sf5EsdF3qN8NsoUzEK5BiBZggcsP2WSwC6L4ABqavzgGRhXqO
gEHrCZt9dRdgn8dpgOWfprVhYlhUX70IbY0VdDWLcTTWxmj2mde1Q2tu2lDvPLufjJu0IiVvqjJZ
At5ALTxcpzOq1Q5yyWMt7eicXDTtJxQbK/aqUJnmA/sz5YnjD1iASJv6eqWpU+DJEhPmappk9Qy9
J/tRFcT+rMmh0uUhX9yhJE6OIvHrjBLbGeIwd/aMknPZuqn7Aqw5conHNBkMoqcap/7hWD2RbWM6
O/BdZoSAsIIaGxFhmAX05YmLU3aGzJrpKmC0X7ohWa0w+LAK+EalqQ9ag+dzHQjSVVYxleIfqApn
xIao/25AtyjGNq9c/I5NnETCMxM1RrWkVEF6kgbWYo14tUnYr5YJaIGhtpph8RAMJJ+NV3OF9mq0
+HyAqstp4J9vA28zJwVmNY71zGt0ZI9GqJjLOM2alxJx2sGUtbjC1muCjHXU0RuyfjXLikxmbvgR
wwQJi45+DjgcbSMALDRDUfhr5/1HK9T/2/Lz/11YwKdrEG7IZngq3i09i0b+19Kjuejg6dItWyrl
tfD5b1296v61hEVQ/2EvxLZL4wX/OyxAtf+yF5k7RbWlnoJ08J+1R7P+cukJ4Wyit/pKz/6TtYf4
z/dTnUnhhuIdJRVo7CoT0THIf3BaRJ1tXq0g7QAPqfW6SZ8FsK50ZYCGUdaGhYARoBLq/AsxKSXn
YNdsnO5yqIAxeSZx0apXkiyReSEPQTmL8wWmQWJwGGzIGiRONyIfszsNOwwhB6VlDw3jrm/aO3t0
LQU5XB1+Q5AI0dqapxZHO6nuT8owE0da9JHqYnfqnSedjFnUt253GYyO8WQjKvRRzKQPsV2aG4vY
X3iHUfqI/BPCnhnkz6iXwQniuPIcO0vOBciph4CM3JWtgogyM1dHXGpm3+MGEqkhu+wS116xZu/a
+oYy5jyBCeyaXifRJairAJYqr5TcYUsIJAEWX5JiU5bsOmHcamMlL+ocVajHFBleoZNzCG2HnDkT
gnJuE0eyxmfUgpiC2ORDndXP1aFtYK7J0XpRZPPoajQySaVpV4Bh1EtOfmhoMCWUG7jThT8FSQlZ
rpPjdqZ11q8x3qgHslpwqlaoli4aO4if1QKQYGBntyZl/T3su/DWDUGArIR0wp1uDSRoQqO+i3uF
f6/Om8Q3neAneqZHkKZAS7C6rXi13aFBDLIeprFf6ZFr7oWlEqQUVumdpQ8bMZSEbxrL4QSZG+39
THgRepcNBEl50lZxvuWFCW/WgQ+mrVQviAc+i8v0Dvtgumonp3Y9Dev/PUDQ4CQPUSyuyqDPX2oM
Z5jlsnmn6mC1VqLJojNrECN2aqsGGp0wuUf8tnzNtry6aJp+PCBJxnWWzaAPy8qN9l1Qo0oxNHHj
Wn2EU5/oLpXQNr8qrHLrIgndyKiDkzsp5iGAyMrZvUcGlmp+BpOb6zXnFunHTKFL4G2abEO7UvfA
IG3PIWmiqAG0Wqk7nZIadW7i6UBlEPQrevCCrONa22K1Cs8CRO238G7y86Bsk5fZmC1kzw2bmKyN
++2oT7HPVkreW8zN1zMI2LV0nejvpsml18x6QhQYzOu2UJJzaakMQKGd1Dy2yxhb+L7Jyd6LxCwP
xZTGmzrPT2d6qrsiVNmR0ZcC0jjAfaMVSFUbVC0vIbfhPmgWZkkItMC/oPRFLFC3Bh6ca4nbbpvg
z9hq8XSn4YUh11vHMJuUCNIzpzh08DxPZtDDXqGp3wfdSPYtq/Y1ADJUpKEBYReYdcoaVI0XTjGi
7450wN6iN9eZq2wx6eQXrTCLDS5X/QzThnvREC50TuYbfQsdjvwcvwaX5C6QxdDQ14gJh30jybUn
ycreqHbzgOI69MkfIbDXnooztk/t2tate4oG1niCxwf3AljN1tmMvPpDqOCXXLlyqvYI2G4LlMtM
UFFtb6DDjw9QJ4MVokM/nySvPIqD7DsZwtmaZg7COiwZjJ2RvcQc8m2NauqRkIQnAS94DC4aExKR
wAQOkW8r6jrZB7UlPSsIs2+D1ekHOajGSTqKdK02qX4oIVUqdv2i9ekzrVv7Uk4dQWsCwHGDOhOm
T1E292OezNO2dpkc3TUvdccRIQSF3qaQrp+hz0c4dPTcbEuvxoaHqxJylIFLz8QV3SvFU2qQa46p
BF8zUOEzgmtZ/ZNMAWkaxVK9thtQ5Cv8etQc4eLZ6inqNeYbOBAGApacV3c1NiFeR3VBUuiDWpIv
n8HyIBe4j3YNOYM7ra72WZZeYNTIVgEDbgc5V92que6l8XRfhf1Bqtra4hqnUG99N7CfDaM6JEa0
qWxjk7TkiUtj2ilZdB5qeQAkKrtp9XZkAzXDI5D0EbDLwh9tyBnPh4C/Lne08FeOPf1txDcKodzC
MR/lDPYBppVa99uy184crd4Q0bvGne7rENpoHJzQucW3k530uX4SjOW2hMGKoZ3MWlzvSbWNmuLc
qbWVXSdE9gFTwzVAcuEFTF+/GCBRuhDmJhzVwkDg1kJsqIArrZWmOQjTlNjOqhgWdADKYGQ60HYp
S09XBKdLdKswJqhqgCLYUd4ypbkqOVQ9tAgrMgCNavSU7SIdzbXdWdOVDkdrFXSV7mt5dCWHovB7
p7iQun5ahslNmqebOqu3teBoKHNF23GmM9B4m9GL0GBTHmJc5VdqzfIaibTxCiew7iTJU64PxuEO
uQTy13pg2uP4Q0K1xRa6Z/rcEFOVb0w3E36bVimKCdv0zdb9qRUy3/a5C/S/wEVghH9XuFbBGA/w
+qIAwPU0d3t0SM8B+NqzIEIBDGYMupWMAiIqy8KTtr6gm8vD6LhIJgnQ9VE5mRs3MQ5MhNHKGrDd
kjEweAj6PbWMdngzLkobtFnX0hlJhVN6Ug/RYgfg8ukK8u22/QuQ3TM1HvfwIbvnudD5ItyLXJ+1
XQD2bRMawIyU4IZKE8niUjyBaQ9XORzwRZ4EuRkLO7PmJsrkZkjEOWHc81lm2xOKquGqZyV0zQIV
fsH0AUrhW9L3oTf29qGbwPUHzZUS6qdy0JgW+2znAA9YObWSfxuw+3jsG4ZdK9PiTBaT/TRgtjxk
rizICAkaqDsu8mZdgrsd2k59jEAL47RSADfGYefbGH6wxlXOzwaNB2bAPPdNGacPlEjFI3DaM9YO
gu46B2IgiGbjR8xPsgpF27e4A31mvWFdmGqII834HvSa44dKp/qLOHZYdXZWbInvflTH0FwLO7gZ
MAtjOWe+Q2W3SKn7voKF2YSrgRPYpYU2aKV0VAZIxF3Dtf8WuPmwduvsIkVJX2F4/97ODbOeXq94
96c9sFXykup9P4hHNca0o8gOzjZxxSP8H/QdV+aca+dw2U6RyhkrmMZiK5KZmUITP5tqMM6wkF/P
SnrdmS4uoEpl/FYnbWZtRFeCWXTTnwlCuUWLDa9YR/cSxvM26d1yBwzY9iI2psAUJ4ttXIuHXirT
XRPj6+T0BDp+EsOqVfVHfDo/Tfjn+IYSZzdV1YllY6sYcvnNSghe4FxYreoEp2IXEO5pVfhGvN5Q
JPcU1dUZ0d/ZYc7AQtrzcKtpbJqs3HgKOI6Bv2vmfdorI+doibtBvY4a5yJJcBnIQKrTaR3ZzSXM
inqTLmEq7IEzgCbC2qZOWr6EGmGja1WJpjtVaTHkQUUIn0xQ0aveyXTMmGFOMR1a62k5ju1VuZju
3diQOClG5V4LRuBUDu7GZMb3PYmev+4WYPROTV0yZEVopDtAnkAFO6xVfsw7VVaZ7CflAL5xWss8
h+c8RZLKO6l1+lXR6Nl3QxAPUmqzcxEkaX1GtGm1kgN16tAaZ5wN2azv8kLi+gMjUZw1kya/KyP6
eBDH6j614YEn2djvZQTSd9KAQLAXcE6FoJIFcoKxbYtUB1NUyQ1bbfuAqf8BfwngV4Lh1W3TGyps
g9B4aCaQOlA0l5gJU26goDe+E8WXc0T0rDmOzwRIqLs0GcfiMmxbpfLMqHb6e3V0RLKt2sBm0hbW
cJjruhm3Sp+U5/CjpxM8UsK0iBafUBWum7Kwm20ylrP6MppzsxOkW45naqsi9s9L5zow4nzYuWBf
cs/oxvouchQ+GLMt1Cfw/9F9psO1wI4zmqeI4cVgr4y+Hba5HYb1iy5SC59gKnj5k6pFmV9MGKcO
SpfH1llZlkVxwlxdiy3TeAzDOi5SgGZxyYmCIAZMMnPfEiSIvZDghG0NPFXZaHYjzVUZW9L9VozS
aa6zqOaV4MsdxfXYJHW1Q5tswKklOy3u+Nih+frYVIV9mMl70R7SkRCAXWU5sVjXZmAjmYuK5vs4
Vg6A9jyPaxARSRjtbZYd7bKHqsLkOtNx7jg+cSKDtm4lnT9Tiq34YMMI9HVqms8GHq9bqYm631sW
M82N7EHln3O0ZJkGN5IOp8XUSUji9pTKnmW27p+o6NMMY2Wk+RTB1KoOeoSyeA/fyal3fZypBAz0
8XhI+7TqTgBWx75eQyxY+EaruZ5kvtLDNvQwl3J0waX3Y6LPsddbNX3OosL1MIP2V0R5mHsHHP1l
lDvKuuzmeMP7EevEbhwALVY0wgBzXc8ZRXQ5Yha5jUPHy2yYr4a6d0wxe2k0W6tENKSo2RjHM3EB
VG0DFtzaB3pj72Rqw6htyguWDYhmBedXcKsPCRw33+qIsShzRg8w1Q1cS3ndxXgIyIh0zwkeyh/K
EjNM0zg7w+rvi5HY5RzYEYSsUr3UAhndBIp1k+X8Trxxd8hySz+nHJYG8uDmIRjmbrhsY7JPq0rd
6Jk4UVOQG4nQbxtNXaMJg3bUZPeDVVWEpMLnmF0JeLg0iFfRH4GwHzgXBGvUV8pKVOVWS9sfbWlB
AZ3uh8E9H6bkW9BNKOZlB3ENVNk9r/qxldFlRNKdJ4R8ysrLsk33JsBk0uV3uTWdQuUyd33SPFoJ
L2CESNtS/UMb2ltgt8JK7hNJtgeVuHvM2NeyUTZRr150LhbMNi8OgTv8UFxK5xUovnNNNDdYGGHc
KvllaCwVS3mmSm1ck+hXr+eqP6P4fkKE+WU7CnywSvuTBKcVBdcD4oXpVNcxepY92/dy9GOhsTGW
/RVoGAKEne+cx4edngZ7S+KCsi3ORHyGSMG3yyJYxLtc/iS8YmVZwSWSr7NQ1wmKw2MrmQYGxfqe
tfNJREDdSi6m97lBwhAk25kDRpg5z+3E8zCnPciGR6gqq6If4kdoJuOajFoyFoJHGo9/G1D6TvDx
fafisZ9qidEwbz1oV7Ovlfn9GOL27AzEJSCURRBlHsQxaHhWPGx6yvwwbcpdzSpYhe25XRk9tClt
fmoNhmNcJPxuHEFD0Rn7boRZLJWlHj7rHtR/SLP8SWCiH2mMlUQUFiXkmOyF/IZN2RIQoDOhr3Hp
n+DfOnVs4SUVln1Bq5dgCxV6qaJfD3ZyV1DybpJ+i22/vsLZyBnf4Sk71p4A4b3G7taZu/XM308r
w946bXaDgW1Hp5fzS7FFX3+jsHUn2ekcUur9KIfgLuvyJfLbs7X5XHfTO11BtNE6h6hX9mUltvFc
7+zZ2tW1zLy6gYRlZz4snmKraMMJMVy7OpgO4Js5zad3QPvws4FYM8J94RY3GtQBijTZYcHvqL0R
n7qKeoCzvVViY68DighAi67pDf4YjcYgvH7Wt4oBaXgq/FBzr3U0RrsIcO6KdV6S+GH4Uk3NFR/+
OpvqS2cWzkVvyQsqJ3uKNA+ITl8CNoYzS7TntClyft3oTpWBcEhW8cea5JETt9KKnaJB7Y6YMZK+
AN8fTYOX1MK9REZQrfqkAJKvwIfkHHU/jgBzQS8aS3BT6ulBm19lERVsR6tO4prlt26zaZUq2UWW
KzdWI30nQWxjNWcYZG/N1NzMg+ted2FEpUJg7J6WDCpVUtlwtzlgXyjbxmGujIMK89fsU99IW+Jx
G/B/Zab5mmHeYNXbTyAUWdtCj2yKE+D8xiadqCBR6KBoj/XPZl4fqUnuZmzwYyD8OOlBR+XFVir2
RoPeuGpL83k2oodGuAcbUB0VJj6U2FZhBRXnegKmSsFSFzJdpXjPQ9JW7GyGQIRoraj2CUDq0Ml2
uPLEmajP61Ke5hTLVwP8npQUUHBEjpe6Ltbq4AXe2EqpSC2rRlDSUYuvfOrv67DyCCr5Rv4xI7YB
1l6clJwZbdO4ZL5ekeruDWbiEd2Gr9/WxZlmptdB4G4gYPtTe51V9r6Wzp2izV4PC1DjgRtuve80
Tmt4yYTKllQjgc/usNHMoNzsEklNH5hghvsZAByGX/YQ8smJZj+cwtt64ChOCIa1UcmCW5kirdaN
Ind9qf0ocrGb1fknvMM1Bq94ldQAjzQlWC4Anqod+9vY7s9CIJaAOdhBZ9Z1BCOPdBHHbwqTKqBC
RBPg05deFochHb6nSXSWDVjkaUNY2fytrrJH1U2xi1ZsViqLUkxRruESXiKA9AuzPZkKeTaw57Cx
FNJhuh9nIEupGn9L8vSiJ+yHlJmTQhrncSLsBbpWrMyAIkadWgUtydC3JvMRbh820vq8mAgYUbGq
MOPj4a9bdc9G4r4qnY1SshXvykcqaHuEI1v0AMADg1DfB8FwqriNspYWxV1NcCQcO+0uBCHZ5kAN
HP6YFcahs2Qmqt0BEe0o+SOJi+TcjsqmGQCKqbGC/1A3Dy1As42qhfo2kflTpubhyuybVYdz3tmr
UUIxVTUeDXRJa1kBzM9ASK2KmKPg1ANXqwgb8wvSw9YU9J47XoEXu4O9Haxmx37wMW2Esga05lsZ
TFu2pNW6b9yrPMnuiqBzhwcArgZb2diY3LndzFk2ZJI/NS6hFwBukLzMHaR+kSk3eRPlmeoLpxqn
TqztuNb1dddHRbqZHVKYPLIM63kzYCG9biJn0jexQ5jgiZHMabTNgsS4m3N0lLwPy7R9FHLqbY7d
Pl/3Ehg/R7iyeqzZq2cbYh06ohAYGS+lHRCcmKYtRNiita9LUG/XUnGI4ohcMfKds3uyVw2YNKqX
hANR06zETPBgWFeP0CpU7ND1JEpOUgAavDwf0vM5GcS1HMzqwZxNG7AWvky51qZoenCDhs6jiyc5
Bt5KLX4N74NkvpgorDttDGDbkxFI8EurD7aFcrqYgx0xLbxGd0wKRkRl4LPdFtFsN3t8rhY5PaOi
jz5KmY4SfuGI7TiV+XcNwvDV4NTzhTqm6PYLlT3v+rXv979ttv/Cm/OmBfpbJvfNU16+a7K9/v9/
ddkEIlAkHsgn4GnbJj5cRKe/FB78I+0vpNYKXbZFJWrTg/+/bTb9r8XMSgtu8T2graM11vw7ktv4
C3kSYlncOxC24cz+SZvNeN+t5RehX8cRYGLTcRYR+5EkKZSdyHNnVm+hRBGTQkU5yUh4mquXKg4i
P8LIxjlcDcd1AgUH5Zo6B3BLYi2190WvwCmOy6oQ69x2G3YpQz6jaLKsS0TQsw3yXod2QAQ9K3+i
TeVNMhPU1WPOWxXaUD4r+pwCv4HfNPjBrItrNJR4xWk89ESXgKCpfPgT+NCtCogHtUaTJhXnRGdD
5lhFq8GAp9IOFC8GDSiRX8VSikc0ie5FPIZtvcrboN+nWOIs4BopLu+JEsCbt/2BFuSoTckTNDQF
V4XBe9RpRRxpJWrebDwT83ILpSpYN2QKrfPc+Erpu3TN/+mqL+/JQATEaKFPySg6to1kNdtzWcXM
Y4XRMA+X9WbUm24jtIhGRp+LzRd39fvA4FYsbgzjFvv4Y4U+iEfYILU53XJqmE5CmoSPo+4IHfIC
jaVV1aU0INlCu1t2LhGDgVhIqAF6Jdf9WBKGSPkCCLRRGH/nhdL+CJQSEo4JRclet/ZAQgKiSOPG
iB0GnFYZ01236MDXo06gqB9XRU4S1FATLZ27VocgxExLb55V6mVpN8zsftlhWysjN5KLRm1c6Rl6
NZEZEQTnwoV44lkGxTKNeuy1FQXj9yjM7BSkYac/mbEFtCNPE7mcJ20SSIC45l/IY397Y/g18C2i
hdBA4/MUeaNvhPTD2KhtN1rjbRsWPykEn4SCZzNr7k6kpOP87+zbTvuX//NfC0n+PwvtNmCSnoqX
t/DA5V/4Nfvq6l/0uvliAO2jjAX+8O/JV1P+wgagQwCEH4iZb9Ee/GvytZW/FEoDeNs0VeffXiQT
/5p7Tfcv20KUgLdZ0XUNgd2fTL1HGiusrOSYU91G+EcZ2DWW8fNmfOggQiNSQyLfGuOupuDvkIdk
hdGdW+rt/s1D+WCOOtKrca3F7Y5ckEWD5/Cq2XlzrQS1T9q2cUx7zzGeuw5Q0CrLLYosuWq3awxn
8AqobAIELbL0KzXZu6kLRchycWwrfAoGkM/jD0ExQsJ+Qgh5+H3iEw5jFd1DibWkZx9b51y6dYL8
YA3J+MUneGzV/HVp4g8AcTiLAW5RsL+5b51iihQEMPmVHtM0ESopguzQtuCthvNxqKiaWyPa9SaU
0Rb1OQkFqa3tIf5TTIC+Ir/6QWgz30zj/3oWyGRUZZkZ+GXvf5BQCVxUQyfyl8yg08woowNhBGQz
udq8CYDx/MxdrUaFonSNh5Aq3XAQc6/QfKqnnw8J9f269fpT8Kijj1SYn7AiHo2/OVDrfC7LmPOo
SM6SoiBvhVwKd29BJUCWKaL8sgxa+n5uy5/ilyrnE3CTqUEHJaTqYytTfWpFquJ6CXC/4qtntSyc
/yx5v36gsyiYkTwun9zRwoqsVG0mawKA5wzxtaH0MO8o39JlcEwQfFGzRTpXn+hZXWwaKWIPunPz
hVtT/eCFYSNAWG/g7Fpmi/cvzGEvQTyzk/iRUY8XxBmSM03X4zzuGrG3M/CaNMZdCz0mjWREPoub
0yr6J9vKHO/zN/b7hIH9BqcFQbsKQ8dgYno7mBH4dG7RhKlfNIn2Umdg6cbEbrdtWAfbzy/1fu36
9ejfXOpY/1kFEex3Qit9DfUPtRNbdAcpguC7mU/TZZep9q/1C912+INaaTbBvX8rqP3g3pany1xt
sbUFl/P+3lrkBC2F2sTXWhU8c5l125DggQ1anOKLx7h880fDis+FHY2NLYubPLpUYeYaxQE80nKA
5tfC9GPqM8n3gtIFCdV8slPD/uKa6of3Z7ko55aJSNWPhlEiJsGGdEx8sKn5psvT6TJpmBLzTLTf
EXhFG7MaC6KuFJdQh1bXqKkGYCtSxb5M81Lbqq+tYa1zzbu5H2nwf/7Cf/99TANY1jCRgXPggPH+
+TNbZTLuysxvylbbovZxvDGLh60ujeCLS/0+tjj1IC5mZ8l//aYPLZnuiMIzEuQ3Jj0ngIv012zl
NpQZpgvbDi/+/NbI2MGHhxwVUepy62/WgJy2WGNabuKnRhttCmmZVFiUcW9VaNr//FIYihAkIdDm
QR49RbbEzKVlmPlO71J2oMREHyXKNuMw2r+O2//xg3mdnt8PY3TZnBsdtim6yonw/W1BprZjJZJ8
oqnLHJ0bYjqU/TCaKzcLnOW0NnUrpwvR8pU1/VDc0puyJpBknZeTvY87w70ENTo8ZI2GbEG0o+Ub
OaKgzx/J718bH5uC3VJjMdaYvd7/TMiRyNmDIPWDSi03Q2sRc9KF2Yb5TScht1U2LSfBLx7OR6OZ
owvbbhdfnWsfzZSIkkCLITzz46ZEIsB0SSZPNS1KcF0Xz5/f4RcXO3YYS0ebMWMge4+I5DuJ6Q+A
2LKIb0Cg9D+4EsITBhYxXbp7NLwca0rVgP/ww5GzUGaEoS96tIGGlNUXl/pgwlomyX+udfQIKVjF
teosAiwwpoeI6vcq1MN4pyI08x09of0gKcWuyZEU3wComnT7xxGwJqC76ED+pbwSYxF45dBVp+Yw
2ZefP4uPZhE88SyIIA1AeS/r9puvurdj9CsRSSI9W9udjqbVp4li3XTgDb4NJBruPr/eB9slHgii
H47zDrrp4wM4mrLWQmBEuxFrwjPkNuXH1IMQ5rTbkoE+gNN7aClRXhaD6Vw5pDOO+0il2rnK3JT0
40gLlKehny2FuBTDbL5YYT56HgsjffluEGgfO4GH0GW8UTXxEd0ON9M8EH5kllLcM8kSj2BN5RdH
ig8+bDaxAM6YUh3MRsb7F0DikG4P9pj7kPOTfJ2rrBuxZqffWpv/1SbuWK/p87hXn7+HZdwdTXt4
m3RNpakBbn050r1972mkwgTN29xPGXQrAL+BL0eNEO3aKS+grWMr1VREKXo4Ag+21S+GwQcfO5fn
JPE6pRn20SeoSdr0TV7mPgjeyMOpTxxChRqNZJ4/pOcwXS5oecacjtWIAbe88Tcj3CzZFGftwJJs
l4KCet+cJG1jr3JCO7/yDH/0MsExsIzQUnPg9by/lk0AW4nfJ0MGWSNgLFRnk2aG6c2cGzw1DsZt
1w3mn8/SWKhYmk0ToAEFzfcX7fVmDvqKiLWo7qLrJrADLx5mxC2pUm8+HzXLazkaNXgIeJYYFziK
GkezReqYoTpozJdBl+j7EWfuCml1R4OMyOGscSL6JW2+x5H8888vDAjwdb/zSnl6f48M1yFgPhee
hmYb0mzUPBSRFiGQjYig6wh+huVOF7dqCOr4/NIfzAiLcwv2K0c8yslHjzczjNoo44o1wnCji0yG
P+cmtjakgcDaLvWv+EMfXY6rUdJgNmAff/SIOWRzQAlUgUDAjejMTfY3pHfVvYyK7FrFFv7Fk/3w
erhpFSgLLAPHRxRpCalrYhBeNbbNacFitWoMdpVhP0e+krdfHAR/H0EU2/k8sDct1ufj03Jim4Be
aEH5c7Bg4JWpPbRpk/kzANitiOrLNFJuCoL7vthSar9PeFwYxIztahoFemWp076ZBuI8LcbOVSK/
UdnG0LrMuwuUT9a4tZPRvYIkjQJ3DPmqkTgIuJM04qb0pLItZKcJW791YyrRiYYGAep1pNQvWRnU
ZNAR2XKPVcW9iIgUK8h/I+ZmVZYq4dwkQYCPJRNXuZzAm49rQ80K4cW4aL5rgQX0HFNavamg42PV
r9zwX67i/7y7/X2exW0Ka4SJFoQYaJ33d10bnalBFo592QKGRbFfQQMwKi8bx8RLYdmv+7nt/UJR
Mq+fEkTdjsiX8EPS/IjiWIs0n04ioVq+QNzzxcT1QVGA38ZIx5fuuMybR79Oi4ckHlyShauZMLzW
nLXrUu3I+CMvZKeo5HgBzktWbeaS2DAMHTnEoyCW0HK/KK198JiAzsA6sjEbLk6u948p19XJiGKT
VrM6kHw1QhInKzMEeFsZX6x8H+wIKaEuFVFuGUrn8Y6LnMesVXvcDc3Uo1BTJ70+9Hple2A6TKQe
Wpvcmc1IKpuUYf+3EJEOMx3uk2dZs3OwZIuAZF7SI2iUbZJwCW37fMb7fRXjF1JRJa0M4NxvnJKe
mOioagH3ZwmvhaSk1MOxU59WZuX4mggBL+b1VzuCDy+6PBU2y/ZS6X//CkJSyxUS8kK/o+CfUDar
ol2quDG9tLlIHwaHT3KmO/bFm19m7/cr2lLQ/ueyR7O7JZQBgV/KVJcMCdiuV11zMW3+/IlCuGOH
R4/Seg3feTv5QJ8vo4pUQT+GbrE3wc2su3TofSeICJtJCtMfR+XLs8cyao/vDW81Ygg4sHxhx5/X
HM2ZSo6pj6q/vNKmsNrhd0Gthnjx2kVKuXGWDX5a4MhF/obym+PxV8N9eW+//whK9PRH2d4qRz8i
i6uS9DhKx0auyu+GMYa7kkh7PEXpfM+r7b/Z9RAd0K3ke/jxhD+QbHY6pIU40BbSzmwI+z8/fxsf
LAWsPAp4j4UgZx4vsarFWbO2qRqxG6/8hkSWE+HadGBH8EVVUrWnZNHl2zbGSddRmPU+v/wH1XTX
MmgWM+WxElK+fj/U8UGGvQi4fmPJZtNzwt5gAzBP3Toa1rPQxhNCSkYFJn6WPDeOhRltbpB+zgEi
slJU+hdr8kezn8HKyA96bY0ebTlUt5W9rOvIb4l03Kl9N2ywNt47ofnVzPLhk8dt8VqbhN9zNBg4
5uX6pGAZoyJv7tD0GOjyowo7yhIN19LQW0NG0ndqoUbnQT9qj58/+g92HzSKXA4EtP1VTTu+U3D5
hLSy+8gMSn+TDH4AGutux3rodnYVJXvNipP1QEju0+cX/miaMTVwyaR4O6BEllfwZveRz9FoDzOP
OFOqAcsf+fZ2QA3886ssj+/4W6MdR4rm0qgjs+v9VXCILiWPJvK7qiABRCGUNmrM2nNLO7zV6yL/
AjH10ZwNG4ldsbUgFJTln7+5KzQ7atwjMvLnWJsO5lwruBQCiSqhki4KycTJNgrKpS+JSR/cJ5RS
C2Y3dHaUHe+v6xLpZHHgSXwHdALxNZNyYQ3xT2Ma/wfbVQARfKIcHbnJBTny9g4jPDNOyH7fR/o+
eM4cWGxQJ7vzehpB39zIstcaKc5XDQkMX30sH32WwEK4TRyYjmkfrYix7RSp7aYxiswi97q8RJNb
1tEOyojxxQzw0cB5e6mjVbAg+yHvsSEgFctJTrZqqPb4utcIrttNo9rWFwP1o4EDXYWOMqUnOstH
L5AKi4hdVWKNzRJnjQ7FwV+joU0bZbuOU8g++ZQN28+/jo+eJ5eiK8KOk6FzNO3KlIWOUKbYLxs5
4WR39E1T2ij3ME76n1/qo8+d6RSZyUKdQXPyftikXZK67JboCVJf2xBtPW8ABSdfXOW1m3P8vaOF
oii8gGUoAhxdpk1la/AIsZHF9WHS6mBDMYTWmYhltcuc8LRXkvoRzH51beMb2Liyan+2cu62CE/l
jr3f4Ok9HsRUqHSmtCBG/ZEPPvlO1RdT70evnA4gTXrS/ihgH43m/+bsvHbkNrp2fUUEmMNpNzvM
aKSRbeUTQpJl5sxiuvr/KX3A3kM20cTIgA0DAlRdxQorvMGZcxCBWY1TiqvGR6UuLL9qLOPUqLF7
7KtyvpiI3Pxz/zusZdQp/tCsQPITwVYEghC+Xq7QNDplkTZNfMp1r3jSdfEZVfr5E35R2DthVnfU
RJ1dGy1Kj+7cPfS2Puz0hzfmTZcavADIFWRUf+dAL+/Itstw9CP+walKSNEB2A5jE189Q5GEdSe+
qJhl7yz2VmZFhQYxQ5q+mDrq8le9GLU1SiuMJIVaYL3yWQ1CcimMDhw8YUBUjlkPAlQzc7hNXf9O
0QqY3XMdJ+eYJq2xk05snDt+C3oxlFS5y9YJjzD1fMxDMzwVNvRdUyunZ6cPDR+AUr/To5IbfnUg
aEzhI4kGJnqR68o+BoNeqxhleKKujeUOfJjoq5HbuXYC+atdijBKfylRljxiSRQrBMLSBO3+ltv6
3hQA+XLEdlJ6cbnyI37A3ShKnG+pvb6BzWQ8wBGPH7JQ+69WLJwao16c74+5cX2jfM68SfB1/Qae
oY2kxUmU0qfR4vRiJGH/oMSgkREQzq6oB0Wf7o+3EUb9NkRB6pGn0V3XUpzRDCokOBgP6AJqaHFx
tjsNWQS//Skqc3xKsbXaeTI2dhGPBSeIohjRs7fa0Z6ljMlY0EjhNYaxaA7WBVM+qLWjlf51f3o3
y0miAmDPoq9tYb2wHqqmwzaTvaenRDGFzMzaiwra+FqYCqy8APu/++Pdnlb2Ki+TRmTogWBdx20a
Ks55naXoa5iifaAGYZ1CAxAETN0eBGaqTQ+d6ninVi2Ka1k10ecowScQ2ma2c4A2pk77GrMZvDWQ
41qf1XawalRDqFGV6oyTE6SbU52dB1pVZZOf70/75pGUs9ZBzPIaUwL6LZ714o5K0A1wIAvg26kG
PfUvO8cWDmIu0P8/GQighxzIAPO7PJJ5RzyTDULxXe6dh0DrvUORabt69jcnn4SGDcrWhAqEetPq
rSlVcIowMwOooU2FIQdkSGsy9aeoD4NvdUvHFoIhDPpiCj+BFOueUVgzv+ZqZZ3DttfPTuGNBzOA
x2d4OUoTaamUv/q+ETvb++b0yt9JDETbm84PBJzlcnjhmHl4JUhLzbF41BUj+tGmYfDZRZwOWQSr
ab6WU4F7Glo3O5fjzSGWQyP2hqmPFClWVwmKtD0ETU+DokTj5dogDvRx7DSYZzB2Prz6o4MtJAjT
Pbo+lHiWsxxnL7UHU5Gd0yl8xHsTrpCmxJ9ePwrdq9+9O0cmCctRZkyuzcJI2FqBXj54cy3eiKra
68NvnBSaSjRckO2UaoWrOG+uBHhvB2U1RdT2dSL/OQiQJg+vngtuldSnSNBxX1mXJZCCcfk2CHB4
Yedei1pJzm5fNDupxsYWIJsiFcZdgqbz2qpDEYqgWtXJHlWcP4RRZ5x7y4WhVwlt59zfDEXhG7Si
7GpYoBfWMqF25bg55R/LD6exOY2mEX+GsotJZJKHP++v3c2ZwquH6h4XJ9kFLbLVPsDIT22zcGCo
JtEeG80MTk1qweniysctr42ep8D6kA+dvvN2bMwRjTByGjJ7DrW5ehabToD2AgTpD6kbP2dFEPpm
hVcoUgDuzv7YGAqHLM8i0edkEcov9zqKf6EbtprnW+oIMKZDMIHG3+S8EV6STqdXLyj9PCgg4PRc
LHlWN0VvIzVsRYPkXxddg8KNO75pArA6qEW1zndRtNVnK0yTozCzMHvtNYUXGBUiRCml0OwNQCQN
jKLKtTTwm879FgeUJ2GJTZxxQCmvn6aN3jilTILGm2gR/Sdz4IIC+Tnqtji03Tj51OOiv00xh+4R
z0rz0cy94nOIH8vX+2NvfU+ScEAf1P3IT+Sfv3h/Yzw+E6+3PT/LifnzxnEgQFBPMbRoD7d3c4Gx
oIDG4OEgiEfhwFgOFYAyNYos8Px28LQH1Ff6R6HY7c6E5JW+iP5lM0laVVFUgEJir0ZxRy3EDtpw
fUyUi0cbMOVxnIziHcgs/RqOrf36beIQ5oMZVsnx9bVCowWCoKG47fp5jASXEyG0RndcuXplZe28
M1tT+22WIzEit4i4dIj1SFWE6yuUlR87zFGvCc3Z7FDCqdF96ZoTX+9vj5UAJeBVllOKEPLZeEL5
/+VHEwX1MAkG9J2OCtChhwE3H7IJQmE5hf3fuWYPFqoc0+xPNdoMqLQq7iOUEQ2aZGqePLs0Tnar
xh/v/66NbcvPQjKW82LQ1lxdQ9D68cpKcpeHPSq+qTzx0ri4ny7Qgfc4SRtj0fOXJkWUjWF1rUI6
qzSDaSxCaKBpCc6gNBw/L6AiY32sn+9PS/7s1eb9jfCDGQF6VIcTsTiNKMQEISwr12/aPj9HiSYO
3OE4e7pqgbqq0fSfXDH/1UIF/3V/5M1J8i3BkoJ34q5djixKPanciUmiXagdavy2rxXg3oOV9vXe
nrppSVF2Q4Cczj/jEQesZpniO2Tpoc0RzQFT1mYL993Mh0s6IKph45dzxn43uCAYhhagk0zn0DOL
179jGAhwE5HfUNtdA1mTWYtob8L1liqJOLYOmCYXmuZbRW9+ub+0Wx8VuAylOTI7FKVX0w0Hb+im
uHZ9pD6VZ7zr3aOgz4y4chL6OCZYZLN6cUC2EE7d/aG3virmcpB1JJ0OuePlV6XnBrDMa1w/yKtf
+ewMl9BgZHoq806Fa3MkIh8qbcAMqHouR6pNZPdC0bkEHh4CwzYtxT4tf9jD4O18udtbkH6/tASk
HE4o7K6CggEg3khPzPWTHMBgGTuogA6NeXDpBzx1U78XEd/OjPFw15FXDQHPGqUm7DKdqkZx/G5o
fzUB4gG9iJ/H2hwvr/1Y5Lo0GEzJVZVOi8slxGLWsbrKsn0N5MsVf+fZL8BkIKi295BsTYnrk+YX
h12lubAcqZg8YxwyzQYAo+noBFrWNaxzNI4LdIdePyneLJJ8bFxg7q42f4Kj26Rlje1HfTY90F5I
gTNKt+7O2yu6bc2KgFQ+CLzHlG2Ws4KCJUuhlY3ARYKKXAv7e1SUFtiCbp9ePSvIA2Rj2EeRxayz
pAqRVQ3zedu3akQ3UIYNtCuiHOWzmKzhx/2xNvY73TXiC7o/yARLavPLCE2ogdVCCLL9qne+AJUd
n/tQEz5yQgW9a8PauZ1vozTQoGD7mJfsUlqrvZE5RQgpfrB9z2mDU6IikIgSa/zaEhMXv2Rj/0Zi
cbJWk8J4wpioOqPlFtOfzNtAokua9iFIcFCG7kD74v4q3tRlVgOupmWaRct3ZB9q6YR/tqm4J4oc
9UHpZjQnBiM+tV5R7aylPLHL55xrl+cFKg6GtRAhl59uHoNgbDzWUhS5/RYRQOQWzQnxwDGKzxnl
02M9j84DlCPzIYeg++n+nLd2DrRM6h6EEkhPr+5k0kBRJ+hE+ApqG8dBS7NjaeJkn/NVr2B8tR0Y
jfxoN9NFCooWB9UQsqfldIey5+QZEwdQbayvSdApNnLEg/Xo5m65V8/bHEwKAdjwIKBwrXZQTYKa
omGK3EWR0cYZwvEhc0okRgOUiO6v49be4Uw4tM2wvILOupwXSvpDHs217Q9q3MEyglBEwND6auY2
f/OAI59Ul3/wzEmajXx4eHcokC4H7ULM7t2EE1JPbXqlPdT5HoJt/KfRjn2XqK/OYzSyP6ok9BAp
y6yjXNPlbtZjJll1iGT2toMUvmUqD55aRn/dX8/bUjeHkVoWBpEOkSZw5eXcCpQwhyZmo9im4qFE
pYnMPDb9HDyadPTfObgNfhwbAiMVhMZ11JruhM0zVkdkGDvT3rru2Dz8HGBuLkHF8qeQr6Zo5hpM
u5oSmrTWQFkyMnaio60dhOzAb4Qjacva5FOp2whgRG8hHYd+HBlVekgjoz+YxdSf7cDq/TYunJ2n
9zbulGhGGsI0Zwg+17AFs3YbYP02uXw15hcz0UGkD6N9nhO6NN1UDX6IduaDF6EJdP8Db108MpPA
WwXUGQX35aJOOW9jUxuWb7lR/pwm6PqQOcbUbWgs993Bpsq456O69SFJUenzkqsh9bG67EpzQvfV
mCwfcFF4nvQSqZusU3cYWFu3zstRVrdOABI7bnA38sNCFadJabHF6r35iKPEHo5nayjK82AHCDR0
OnrLRRwM1HLmWLN8tTOAfakIJUchAP+isuLT/e912yFnveAvk3VyvyFVIffviyrQPOIn7Haq5Tc2
mrP+OKa6ewitwP2CAGqRIJtsZv/piB79PQHviw996gxfEaF6NWRC/g5dh1wvVQGIEJa/Iy4MUWoa
FVTLgCHRd53zFmXG+fP96W49yzJCpFsKHprIdDlKxEudQqS3/X6AVogc42y9hVE34LDWDRhWm2jG
/xiLOiuOyRy0j72CnNlOBVyOsX4rCQskgx8+vbfmY/MsZlU6pzbOiUqBoOA4o8bVD0iQI3Z/aXUt
/s+yC3Ca96e+dTJBBv1PvwDg8WqBjcQquxBbRz7xrHLlNgKZKURLD05vjOdKD5Q92YCtEQGhASBG
aoVLYXUXFCXqbnYsbL8oVft9qyrqYSi5xkNTBKcuhuG5M8Wti0DihyGNWdw9awkZRUF+pIk7vu6o
J8fJDMt3gzcG3+4v5NbpdOVFQyEDhpizum7qLDSdyeC5BL5oHKEPuqc+y3PY1qn34f5QWytIwdLD
jg6GEHHzcrsa6Dsa/cA9jvIKxFsL5QC7UpKDWwHVb0b86e6PdwtN5RS+HHAVx5V6pE2QzTAkqNP+
jebWnm8IfBhs4WbHuq69o+kN6VnVWvdtXaXf3KGxT7YXSBtmEV9e/2t4nqnDg52hGGmvTqvdKE3h
2eRac13U32LwsM1RaSplOMaKlf/CbXLOTpEdpjCsUg3tnkqP8yc0KhTqEIVSjddp7tpX41no74Dn
4aqQISjGKsuPUraG0NyR0H6CyXgaO0qhXWM/TWPp7FzOG/t5MdLqACHrD0ukYSRN0T5XTVpcRkSw
dzKVje3MIEQoshvMhFaPDYZNs4r9IPkYXfKr2UxEm1kwYDQQ70Vcm0OBaMTkEuID2cJy5WYL9SMh
EFOeiwQJQJosj1Vaf5iNsdqJujYODhc8nRVUwbgR1unXgIobBHkKAk6Dz1k26M5ZBeh2dd0CSSUr
SXbG27jTwd/Q4eCeo7P+Wx7sxSsqEjT2DIAG/uDArolbB1MLfFquEaao0TEr0/Sjo0ZA7O+fkM1p
QhTD847MGD7nckG1wescVOspRpSzi5atPb2nOkFuiU3WO7Ox5p0TufF80m2kcy8LOlhwrj5ggp0Z
xgAzmReW3ZRYyvlkNQLVHU5EcXQLkV+acHLfDrHZHiMP9Yn7891c5hfjyw32YpmTXnQVaoIss2nO
Vz1VMEnLdPexa4DvY3OgHa0Jben7g24E03R1oU8QndB1WMcMropioDlmKK+VbXWNMA09pqUKnKD2
MMkI2uzB0BDdRA5W3zn/W9MlJiKM56rhAZB//mK6OFY0mcO14sMFjy68RMHBELFxjKeyeTenor4K
KGf+/eluHVLCE+pltD/52KvrDfxGyiPNIU1c6oLkCrnfZUXyxEX6arUSblIqJBKUQ6mCbH45vxzv
JaOfKHvOdgjhuLe644RYz7mnibCzlFsn5eVQq1tu6m2ttzLH9suZpXTrRLtmGkZRU2UaB4tA6Hx/
FW9pXhIFwGL9fk4pgq4KQE4YKS2lO7LLIFB+1YNtPnop5hxOHVCMCeYox1ekaR1xTJBGf1MaCgQv
NHFDv0+G5qTEZvM5DS3raAD++McYFOfL/V+48biwrbCmlOIhAFhWZ9k1pjpDcsHxwzwQT00e/BzC
un64P8jGZuJZ4Qn/XYSiZL/8wtgniMoZhOMHA0Q+7GeTy5hWiEjEeCHcH+pWWYA66cuxVmWTeOpG
DHRRErKnxikxrZgdzVfsYvqpR177K66BGj0rsebkJ1D16Vcbh8TwWIV1Ki2RbQUbSroLzikfhXvo
Kqy6X/3SSs0hekGUqXkA1xeJ4ymqCADF+HaidI+D0ozHrIm1UzTU7k6yevtxyS54kSA3UdQh5l+u
uyLmVEUQ0PJ7xdLfDYk9P1TIxb76ZqTITNQgk30ZqKzCU8WG1zUrCXkqQdrZHavygWiMsk6ajRP8
xqr40A74Uug0HHaSqNuNJYeW4RedWTqJq+PVdDBSaORZftDxErQaYrag4cczzhrpqy9EhqJXxvVP
1kZysVzLoA4yI8lqy3e8InubRol6nZE5PJLBfLq/hTcnRUYhyUmuHHQ5kkRgj0it8NU8pQMuLaSu
UktYK1W87w91+7Tw9xMfETMQsdxQB9SyBDieBSa2f0VyDdv4K/dZd3bGJCHiTwfsQdI9voK8Y5eJ
72JMc/XN6klBwqNlzMFSel91wxjRf3w34xG/2Tgd8p05bh2CF3Ncb8959LqBVg7jIV53mh29PodU
AHZO9easeKVloZ28cy1FNzfObBRSn1vrB0zTvdqFZ93bhzLFY1Sx3fBy/8ttjkepBhYbcS1cuuUm
GYbM7lFfMv1ITVAEmFr37OrIFdU5BczQavfqBvKKvvlqdCWpyRBjAr9ejie6PIspk7JTUjc/q1aL
zlQ0jc+QyaOjrgv3iLVKdtEbI9l5PLZmKomaxFw0wG4yE7tpk6FNPNO30i68NslIHqp0BbhRtXnQ
JuXr/YXdKIVBUqVjzpPNjUIytJxp3fR6Dabc8vVICR5A25SPgdXNoLAHBKisTJwCBA4xFIuUH65R
fNEoJe3cNVtTBrMqKTK2FDlb3du8pFOjOSP5d+Wkp9pKnPAQu4r10KI3gbVPuofy2bpyKH0Th9FQ
J0FYzVlU3oBTExIlouXkzy7k7s6uplMTSLHm/yco+v5/O+alNN3m1FhgqkFSbWidIuFiZYu6opaB
flh1Uvu4gJGCnpewx+xNiaD6zu7ZaDUwGnm6S2FTt5C3WH5OQ2/GoUQ1hXtbIrPCHnu53E4opQr9
oHsxXl8K5s/aNJjP6Jq1l9zDucbA83Hno8qB1ieIl4qGsXQZvwFI6GBDO5qNFhG1E5CChvynUzW/
ryW+p4a+fYWvo3Q7w27vZ1nbdWXHH3TycgGyVGRpqAu+bdN51JGbVv97sIzsoaNM8tMQivKvhRHz
MXNi873uBOIyDgqmHfe/++YOA9wgyXBIK6w5t3bcGuMcVtQdvVRc8zKNvgaZ+CfMZu38ByPJ8oLU
W4a+sPrgcFGpBgSEI3nnGn8Hk/CeBFbZDzhSGjtruzUpgnp5Qik30ixfLm2t2uGkqAylT3gbxugG
4OqXNBjpZHsv9eZQ8vYFI0qgvibQh5VitkPMrZSQhR0jONRf5jRN/MDu45/3F9Dc2KgSf0LsAe4F
Xd/lrLKsQ9vewkg19Lzmu45/wt+aGe2RPzcuAlR0ALuCBkXdbw2Kamat0wQteT8ZpM2BaJyv7tj0
T4qt/92JcNqZ1Mb6of4kgbxQ0KjYrj6Vng1jrymm6WcT7i2Ih+DvCqv3u1KKYa/7tTkW/A/wvAx5
o/9ktu1g5kXMtoACctJK3cEuwvyBwXn68f6n2niVeY9J30jQJTBx9am6gvah4xBLZVhImmdhGeFf
thamIDTF3BgIErsxqEVPeYTNO+zs/q2bxQSdLauyfEZ6ucuN0lo4zbYTMcGgOgmWimbzto0701dc
pfuQpRniCU7SJoeQe+mxSPrqBAU9/Xx/CbYWWx4KdhEySaipLH/EWAZYDI/SPFcxO7w99BjbUReO
CSCEqt25W7Y2rdRV/V91jzrpcjD60vqAnRmpTuoRZiX0Fg6DNXTnBvpw6lszJtmvvzhJrf7/kHIL
vKj+jNHUu93UWr6HidxDq+XjqdMi3Pi0eE8Fc3M3QelDxtUhN13DMo2xVPHGJF3ExbOKj6RbGPxA
UTpZqesoBwrd6cdgdJpPmOhpO2HX1thoFriyQSQf7NU06XAMZc2F4Zd5rD3h6N3jn6TlR89uMEqZ
7OEkwvx7HFbZzifd2j9sHp4m2qxU17zV+s7d3FOfxVincdSLE0fZoc8M81KO03x6/VaFTw4r7DcJ
2V7dQYWJvMlsU462y+7fwkmt97mdtRd4L9bOpLb2qalRXCdU99CHXeVYCrVtBO9K/Aq5XP2+7c33
/dhAW5xUKa3j/Lg/sa0gC/lZ+vwwu2ndrgs8I8jhJJMAGbcOou8Z195DVCfWmzHQix8exdoPE7Q8
Xynhm8XKYP2Fb9mI2kzc7sDKNso/0G25DmXJX05+dR3EXq8LuyG+dMkWDkqDW2ZVgl6fG+1rVc0V
pXkbg2mzCR+KAEynp+Yqm8yuqHGmCIKFGQ1Ry9iDJsqLYRX8cUVCRoCDBLZuzUMLSssSwcDznSro
qniwB30VO9lDGxIz9CPcNBQn9+S2Nx7yxaCr2wqDkR4dQAaFqtMfS0dvLwHA851nYGuvSRCPoYFu
AT4kf8WLCyoPvCAehtj2cZH8JJzYusydlx0tNXnSArX46/5Wk8dxvZDUK2QlnAEp7yxHw9VpgCGn
2b4alNpBjTExa3J7eBdrfX4N1Wo8hQm2pkZE7W8I8vj9/eG3bgvLYgMAGYLqscYCW17SO8BnAGVh
w+0HLdZ0QrqCW3FUXP5kKGAQIMaJW9ZdlhlJr9aUGN2qjMYrwulYQxd1/ZxgTrfzxmx+QpfjIsXP
JC1zuahWkFY5EqP0sgeMhKE66M+1GDQfXb7Mt6tyD6qzuYovxlttTNQaMX9Gjd73KiU7z5BPjqRw
88lT8Bq9v4qbU6NzLgWW6Diusx/XxdSypaDnh+0QvKFOgQsj1pI4nWdF3b+1zPjVSqOoG1BMg4jH
NQRjRk7+xXmwcwp2UUfJHzK3c8TuWD/UgT0fPCwiz/cnt3XAXw61+m5168WCKYF0mAdccTUh/LYu
+p0q8taRo8BE950qMlWR1QFv215rEg6Ubyi4EqFM6QoM1TTvMdND9WJFBIBZ5QVvyniuvuve2M47
33DzB0gspKzzIjy6es3aIJjaCJl1H+kQdzgkKYALo++9X3lpKng/cN5to1fOihJmvubGe0oAW9sV
vw2aYTylqPCs3pTSRAaZAM/2yUtw0AT0JZB1jVzjn3GOk+B4/6NuzlYSjVht9CvWhxHmKBaAWM/6
eouTHS5q4nlGSdOPOuSp7Bjbdp2KxZNTafbb2Rr3ejVbgRidAkrd9K0oCK32FO1ArRBY+kBAjLCs
U4fiq1AT5R/NCrqzPvBx077Cci9v250LbzOfkKr+VL5InoCfL0/O6LRCbUaQQp4m5p+9OXZnCvHl
1S1771qjl/bkKGVzkKUOoKkwPqimVHvdjK0zJb0M+NJ8c3vNCzLwrPSCieYyNaznOgsQwgyDfe+S
rXuJlicSr1LFAnbpcq5ZgjhIogJHt9T2PzNrtXNUVclhzMzuRKVij3K/OavfDwnoSHo16y1cZBh5
doAjW7NJjvNI58mep73Sy9bWlREAtTZ43QSDy0kpYeuloyDxxbp6xKu9a6a3TYag5XlC9iw+tK0e
VicOOvKqpMha6ONNP/4BmJHnGbg7TRpEf9DwWP4MNICxONGotAXaHH5RpW9jjyvqo1I6mV+Go4Op
iKjOqlsaOF5l5dWoRLADhd/6vi9/w/rSVJM6TlvAm/FEp1mZo+ZJa3P9mgotPajg4a/3b42tD8wN
5cBog6Z0Q1a2xWjaTkjJ2CwxKy6tTsehfBr+uT/K1k1IqQHpXlg2jLM6oUNE1ZKGo+UPcxX/DLra
xDYzz/Bq9/qg38O1bF1Frilr8ZBs0DFaraEmnG4qZuJXxUgaSKaWpz9W8ZBFRzcy8FzqtBhWQWF3
SXjo0Iveq9huzpa4AR1SLgPUCpf7yGyGPlPahtKCNbjnKm+n6wxmCTbDOOzkLXLh1mEt21KyiYi/
QJQth0qHyS5mejf+bKlYiWpp5x0dZSr8DiznCWNX+ExTvkeh2Bz1d2dYp79ys2nqApWiXHZuUzsr
H0o7/VBCOruoaDK8UQaEAouQk/r6LUQRjkKwRH1w/y1nWpoko7+LY1E5irdNqM4ftT7urhBOdw2i
tg6FDGgpuxsadbj1B9RhuYUOGmNZk5TnslLTt4NWhjtHb2ubyowNLJRUkV3PqM8aU6AcjARhqRv/
WUVbDD4Gg8NligsTn10tfuxQWwMulA07xJStHcpVC8aefzl4q8faFKEeWfDe/FFE/UMbZfohYDUe
wybcUx/ZHgoGAxEQqlpr8y9Pq8HtISCG83GVnyan+96OQX9CF6HbCYA2RiKfxCIKqX5e4vUl0wwj
/lEpeE8Hj9sjUjHBYz+4eFWatjAur96NyKzT/YYITPFwfcW0odaPRpkQ2k1h7HempiDH6k5vo5Ts
8v5QGy8CQ4FxYovQZ1tTcW0TPpSRUCMJS6H8SjB3OBi6Hn0TTe0Aqs33AKobjzHtLnl/om5LWCW3
7Ys8xNGGNFZtrhStdAvlecgV9UMVePh8Z0NbDY9JXGXueXSxVBbT7GQHZRymL/fnvHEAfzsgUQkH
HUIGtvwNbhYaVZVT+RGmnXzsPTGfWliav+6PsrVhKOzD7qSwQkth9d43M9krqocEN1qAJV43xD8x
YsVynTBkJxfaGgqaEHUHcmXusNWiZqXX4jQ4mr7rRc3VcGv7fRES2djqrpzb5lC8CC46uXSx1pWs
SaW6PMIP852+wuTbC6KHVMDkFk4Y7wQrG59J9ik8tOE5CKCnlp/JthsBmxQLod6Ix3MUZ84ldqhq
3P9MGxuSYIyrnw6WFP1ZpXGmcIGUyNeGFLk7DZh1n6ZhIsUZU7xH+iH/6SntDzNIrQdhBa9HGQJx
wd6ACgfsEsKJ5Rwb18mCkkorOidt9YxLEgK8nhhOujbsxS1by4kAiexs4ZSlrVFJvEWdpc30muJG
165u3YtTjdHfznJuj2LC08VsGEzGajmDOu0qOromgUFZXIlQ9CcXHt31/kfb2IUS3C4F92AgkBUu
ly31OjzWatorId5qZyXuZ5L9Xn3bO8n3148ED4Y7n9caUfzVfAq1KTs0aCjEt6b5TsXi/TpOUXzE
/z3ZWbqtnSglQamP25AQ1zaEeVHQ2mkJLAst0w5GWBkHLVCiqxI5Xwwli8wDbirqtRFjfOmtlvD2
9VNFXRC6JVez7FQvF5WQCxpWQbAOK1i9QOj8WJollczImKdP94fa2iWMIe2O4a7eyG6qQZHmOQIC
vlk3rRSZnxCaqD0925nS1pK+HEdfTimt9KGGFsfhnlrx1emM+GGe3Bq+Y5Kda2fuLn1eWadIKYPD
OLR7xh5b2xSCIzxyVZah13dLl1T20LU8AfNQZE86/hX/OCreG1agfbi/oFsj4Z4po0qoKDfideM8
00SJdfpxIk2v2OB6f0ctSTuqufbOmm6E58wH0RBCS4kElN/2xQs+eiPWjS2tP/Qnsn89YaqPVqem
30PwDY9oneXvrNHo/+DA06OgnevRr7DW/bAW1ESWIKfpT0lqHKKOHklfBN3VA3jg319KeeWukh75
3MhCC8KPbNHV/AytamYD3mTdjeQ2aSC6S1yW2ZvIcIJz01nVe6Tilf88Nd2r8mwEYzaPHX0iMFYQ
kVdDN7pe9UoU0epMdf2SIyR+LJw5PfBGGCcENpudOHNrqkR9lDYkJw2u8XKqSmx3k02sDoZftx56
dH4O+hg0fmGErWw16oeyK5pTHHXidH+Rty4AuI40RaRqGwK8y5F76An1zNHzGa8+euMY5QfVK+qd
23trGEJbWbqj/naj7VVjHB7nlWzDp7n5vcRY4VKhrrkTqGydCCIIqclKs4IZLSfTRPBKwgB1stms
35d5al2qNlcuTqUUgLet6pgESrlzIDZnxnPEPkW658ZYq6uMVjdjZkaTMPMHHS56P3v/3v9KWxPj
MUL9DZF3ynPrr1QqkUdjCY0ZXaUDUw7dAcnO9ki43h7iLK8OoozFzv2yMTP5+EnwLzT8GwFflK/V
Up0U2BCWEP3BSdTqTTPG4w5Ie3sYiS4mAwBguJpbHIVKrWSU712tVX5Vk5V91Cpnr7m+OQpNZGDg
XCdAGJZbI8oNehQpPH6nspWrHSpTcqiFMHd24MY7h5C39OqjyAa6bDUZM+9LNRF05SwnMd8VmvIj
QMsX3XrjMQOg9dw1/Td1xNhB7929cs3G04PCI60lqVuPMOFqiloFRiIPQinFFnpvirZGW9ZM7fHQ
aKPp7GyOzcGQ45U0L96gdaO1Rq26MWPZ9ckn770adM5Jt3K6x6qoyvF0f/tvDsZq8vUg7hIBLj9e
34bhBOTS8cu6+sXlWP+D6yhuB3O8lwZsbRPIrcyHgBbc0Goks1UK4oiA9kZeN2cUSob5MM3VtNfi
3NDNM7gJ0dGQtXCpv7CcUjaolPJqPpbaoF9ZTXr01FdFe4onp79mJXQ+Pxtmw6/tGIfFsQ/19z0K
/eeYUn14bIashhtpo+Lt31/qzQ0MtJi6CsbpVBiWv0tD8l+ZBYQfnaf1W9pE4pGMuRKHehTBmfVw
PYRqUKY71Iaaxkc7zat6J/7e+txUHAHdyMIu7PflbyiTGvZ72oC+IBF4C9NfPCWNPZ6bQd+NtTdu
VmD5UlRAKj8jDrEcS4utQBjUNyjiRu5D2ZXKZbJEc7TZcp/RDhyPehi3f7CfSdklJo1I/kZ5Q03s
1lFyMIZpa0+f9AHzWk/LxLechOYPzinlaQpyLp5tIKeW82vAPGfoSHMp6KhzHwI9cP5L9SwvLqJu
VPN8f/dsHR/keuG3SuccsAnL0XoznJIwZPdEYLXT95lboVtt1s70B6wNEk6kGcATsUHWN4JADEYh
g4IyNlfPTqO5P2vEfv67Pxv5a1cBKO5m0JZQIpTl6NVsws72miDgjlMpDb9Byl57H8AOPEaxLorD
MMZ7WdLWxjcpM8r6A6WbteoVzs2hB4YQLQSvsc9GDqouSTtxFkWQ/sEZo4nMV0deR9YHll+qEkWv
YaUBpsOu9Icinwu/D8PgXLrRHrhp60p5OdTqOBuN6ZRN7SHxZkBX6GzaFvbYfe3w0kTfefQOw6zN
p8hsukOeONVO62RrS4LdQxkNeCAX7uqAl11i6RbdL99sTeuvFALKOR/ybicK3Ppy5GKESlQy+YTy
mnmZi2Xk0EMC1CKdwuY6BRNm6yAWnxAXH873d+UWhg0oHWUqWmwypV19uiQsgdDXoe23KhqrR70e
gmeP5u14pTck/lM62uTHvg65o8eQivI7ew6xT8Ffo6wP9mRrXwH5jxe9qId/h85Uyp0fuLXi0NzB
B0B1Iotafe8WXlOmGbIVYObVx6kE9gHu9w9wNLh4UEYD/SRzRGO54mFUBW6qQaYXjRacHLP9Xqq1
cg21+U+uUMmSJHgElETFfDkSUfloDTpoSRSJsbOw8wbNg0zVsCZNUYjeEQnY3EmU6zQNqS0ys9WF
rffFWGmpFKKz6uibR6nwmmSq/iENMnunWr319kkFFKoHaBIgtrqcmArVIupyCZyBXHrSyXp9nGfa
v8bGfT84w/io2JHy8f7ulX/n+k6Vuk8oWUqfv3VZUpuKyIRaw3FsuuhptCrnwO1aFYfaa1W/avs9
nNzmgAQk5E6/QSOr9QxwW3DzckTkDjd1JEE070ftQPXpWwOHjNLYaxltLupvKWQ2hhx3uahI5ije
pNJzC7Oue5cZnfVRU3Jx7mcjQwWljtVjhwreXkC5eeheDLu6FCy4rh2+TVyyg6ofmziraI1VezS/
7cXkeQIAQ5tj3QnIDVvRIyntUJBrkHRa2kQRDdHpI2SXuD+SHiKIfn/HbB0IKZ+t/U7buFCWC5o2
aduD+6GJGZn2u3bKjVM4mM7b1HXjnUdxaxFBh0IUIFaiW7saKlTxGBlpSPmWiNPokKsguw6oJ+ym
alubhNIWxkuEsNCDVgNN9J8KLYfx3vYllh+l3c3nQBvq6jTqBd2OzHNPnqi7L/eXcusldkDFEtUA
oSJJXS6lAOUTpqRXfgS55ZK4Xfd9bhLQGVFsvLEMxT7bICmOiMw3MGFNb+e+2Ux6HEIpKVVKyWSd
hCPqZhfk5iDc9UFYZDVa+d6KZmkFOHRa49uGsD+AHlLmgykGoJgDYPnhUAnXLI52b8XNAbMUAXBb
1fOdF3zrk/CscjPJkA/XueXaoKLNd85k7FVmxhNg7/BMAp36XqcWyWF2as1HMqjcWZLNUQF28A+X
IQjU5ahQ8PtBdISYiaHK+mJp/ErSMXmDuOP8rowpxsG93JMd3cLjc/1qUgZPlazH1T6gL4XHFHp7
fgQc7IyC2/9xdl49chvbFv5FBJjDK0P3BGk0o2TJL4Rl2cw589ffr+bgAtNsoomxbeg82Di7q1i1
a4e11u68rmzjZ6RhLC8GWPzTAcD3oeTZY0aEbBI1hMkfdoc21+0DuXfhBDeJQwEeS9+GCqoVm6OM
DKhfjnF4JnNAvk7WjvLJfSvw8tEXpri6pUFJcw6udyCpN6c1vdfUKf9gpoZ04KeEh92+bELthjNE
Nx3Ax+WnnFNJ01qRLThT3lGDMc1zOmfzeUrV9b4frMqtQmTxzbSWz7d3cUeQS/TPYViRqYDf2yax
1qCgUltnNlaz4Vm1JdkL82L5jlb8NAQSVPDhnGWaWrujYU8fGHCaIfAmPngxG896o6RHmNy9c03i
RFJNBENVbxNaVGGD5kNnWUQx4fJLm2U1AQlmM71FrZG9fajM1WJytKr+h/tEQkiNlHI2Pf/NLWZU
sKJFqxiBEBZD+iTVXe6nUSc9ZV3a/Y3IymA9y3Gk/5f1ihxDlanniOmRlx+fKCsxuon1TmHoGB9z
vbDOY6qa3WcdVbZnc+6YI2k02kFys/Meg/7HYYHIFexdcfLfpB2gJq26jkrbZ0Jh9RiWYecra1H8
7lrpD7jL6oG5nfeDSQckp8zOUIRq8KW5JauyhnIU52zQzOd8aUN/hnX6pxmW2uIto6M/ImejfHVK
MSl+lY60p/eWS6HmlYXAMd9qeC55G0lqrtuiMRvWrjSiaeBmlFP/XNvBEdGVvf4+uFsiP9xca3Jx
wAFC+8y4ulttsaDG0vaWP3d1/L1rRvVsTVn0DDXH/J1kQ+EuZl9XbmJIv7RF631k+9UDN7njWvgN
IHUQ+gX6ve19d2bK5IV5of5pleuZjB3hAchqd+FqMajbhJcHVd0qTllbpAdebSf6IpGjwy+EHWD1
bg72UBgmKGpML0WyfG762v4OrdW+V1bH/vdgq8VpvdpqgNX0N0T3ZoueKTQKIDHKJ/7o1OkTEYHz
j6UWMDCcWGXibJgqakVgkLVP1hRJtbvIpayekojf55Zy2lUBc8QN1Ba7IsbVtWp99CH2fyEngUIC
D+e2j2xKQ1wMWYJEb2gtOeNw+uIDtWTtIBbZM0PxTOBD+Ic5Bpf3rDGqQq4SzpwSxnHlL0kFlK7J
1/zL7R3fu0/sNvAvsAYknJvowxiqtHc0RMvAgmWRpwxp81Xu1NDtyVsQfYk+37a3uy54L8g7MN0a
f3m5LkXLysW2ia8Teyl/gD2Qf1vmcIR82V2VQEWBRGZNW2Xsri51ebGQeCrWdXrSq5QOCPLcfiNZ
/QtaFkdXZOetQ7hA515S8ABEsbkilU0HME1ny68ZH5h7ek7Z+GTkZhp78ToU0blSQLYHupzEf9ze
z13LVK1JbS3xx+a1M2vbWJyONMKWsvTroofRV94KDqZam7z7hUL9sJIW/7bVPW9E10foytAVvCod
NnOV6wnuD+qX2cznyJ6X5ESlgLcn1aTmlCRa/E/cJk7slSF6BwfOcM8jUf6ixgWSHNzbZrvNVSnR
/6Z4rndKQ9dJLqOfTpk5i6vPzRHbZu8sUcsCCwSCltkKmxvSOcZA/EZk1edxdmLwZuaG5tJ8KKPw
10paf7C1ex8U1S8qzkRNtKE2D6ytTZNKd9eG+6p9WEOtvSsH+ZOxlM3ZWQCzt0NzhAPdN0nGi0wA
qcCW0BLmkllQJWSkELJjAJ2mBpZ8by+oN67On5WZFo8MTjIOkMl7VoVaENgKtpVreukJ1NxmGlws
02bSKFIUUiwFkhH199GaOr9Mhpx4jIs6FHvZ+5pvrG7jZBOpYUTOaE9ISyc/OyiDnVp7tBGo5QR4
RD2T6g6DSjXDTMwnSR30U4Oeo6/002oi2AT60Yxl7Rvb2H2J0mp5YrZA/3z7eu05STS3xAAkpgTy
3F9ujSYtUVfRjfDjOVrPlVOGTxDK6vNtK3u3CDlvcY9tXpltTtQuoZwZNIN8BiOAbC5K3ZMzU/YJ
3/rT+03B0qDMSJ+NArn4Km+CVEVmeJPTM4tLcUbGSkup7qbUwc6IUiUH92dv78AqCMgjQqdXAzUK
k/iszGygvmmenZhSJZ1y1RoPDu/e3gli1iuCEyiB+BVvFjSnGaOxNVFrK5Z/QOZFd2q7/klB+Ahb
smeITJKAShWzhrfD92pZGeq8AbYmtXTQwkybPL1E5ymLyNPf/ZGYXQRLgd4dadO211WuWZqPAvNY
QRZ9RCg/C1Tw6B4Uxv/gwAnviGzYQpKWrc6BrmY63HZA9WuShMjVD9mpor7+a0VW/v1vBeU1G3Ac
nQh6BZsvFY2oCUwQfAlwrPpMdT8OrAS1gy5Vjuq+e8UtUj/BzxEgFgRyLk8FKVCsZGlt+XkqV2dF
bSQvYepksIzR4JZUmr05s5qgs8fFDZcIml2hNOd4nUs3loflviuN/ABas+Pv6Hwx3FRIg9MF3jwn
i13mrVqyfHlIGr+nguZPlUJorJqJZ0zDkRTtrj20QWiWmpCmt3ErTzZz0xpwGvEkSaUrdJ6CDAWN
74sWandh3KoHAezOBYFWQ5mBseawt7dzM4ZOQw5xJACSpnr6J02r6H4iEgimwmkOkD2vbZ5NdkL9
SBelYUUkwZvNzKY8BL3HkyUp1Wh6Vc/WPklK26HORZP9Jc0k899E7drBl3CnobsSVKMCg5ZVA48w
nUd3McgVfcaoQEmeOqv+TBisWEG8toXsdoazPtcTYEevXtXxWwo7onTXKIf5Do8nbt2cMD72Cl0q
n9JcKJHI8tCrbhQxPeR3pcyy4UY5+hanmHg+gojbjJTzmqZ9ydd6+Eed21xy+9pE3mxZSrnx5Lav
Fk+Lm+xlWquhPiOxp8lBWneq5Jtt0X5JU9X4e20q83NcRM7nNg7b1e+QITvqLIjbcbm7opGnkKYC
jOBPETC88an6gCiJoYzgFGy1/tE1C4N0EqM/N4ZRnh0Lvc7aIbDt01DhOZS/3vZ+1wdXWOd1IgQS
AiybJ2pgElJYZ+LudmH0cXbqvnPJRI2PpjF2ujfFqv37P1gEYsRsMFSNeYEv15stnBvFgsxs45Cf
TOAg3mJq1bNixXXQ1b194AmvAy5KrOQoOrfzFdJ3aa9yjFhdRnp9PWPf0DaJ+5Om2r1XMTOA5FlZ
Til8qoNtvb6eGKVPhPI4tF/wGpdGnSyNCg2v55udmX/v10SlDDkaTyEQ4oM3WXjy7fkRA7apOVJH
BgJ6aSpKB2laQlLLmMvoFYkUfopS2TgoL+6dk7dWxK94c0qTRZuT0qRwXjNq+yFvyuEDkk65x1xn
lIs1dJH+y2ejEwWuDwIOz+alwdBWcmnCw5O89n1QqWvugTCfz3naAvyE/XqfMqDy3bEAn02gMQUK
TnSKLo3C6tQMqD50p/q4+2zqSegO4Vg8T80hS2XvhCARBtkCqVIKEZtkrmqGvpMMrv2gl6iY6GPj
oTFpuqjGHKkd790ABigLwRQUlniqL1dFZiEEMUB6RT2jlMvRcDxih/Ab0u31R3OdDNe0iyPK+96B
eWWbUzClMbANq5K10dpVZSsTUITTeVaS9mXMbTVAQ6DpvUYr0Sm47Vl21ynURXgVUeqyN55URuej
72yQhU2TqPcMhh19OIzNh2KB/aMxmOOMXkF1/i9GSckFcZcy6eb66b2doI0E/qXL5QpSf//n4BB3
x5LUe9KSTV5WKkcL3e4tbGjBkCG0gwGO296cHcRnYC5m2RpQhC39LouYah6WsVcX9eyrhbMeVOW2
T9SrPYJWOAHUg4ldLw9QmHWOvIzJGkxZ376IdtM5zabhzyxcmgdAhPa5TiP5xWmq0FOVBu2f23u8
t16WzOsolHiuvKlVD3GpmjPrteI/rbSdXxLo5q6pT/eFFk//3La2t1rqO4zJxH+DKt7sbk1qusb0
lYIoVHUmOjfxQ1qXcnmqu6X5Ikt1HyjK0v4Mhzn/0M+2+udt+7urpVMM7xaOHBH85W4zEVAa225c
AwoUNpIURubrcZ9/NAdFcaVlOKJuXsmLiM+LUCA6ZdTwaM6LH/TGt09MXxxDHS5l1pfK3Tqt1m+R
lJ27oVcCfSkmX6olNRiWRn7UlSz+EgNeO4gKtu6Q38DdsYAFIH8LHnXzYM40NDo+8hroubP4E2AK
LzXS3EshKwW393fXFCeJ/ACYFiX7y+WuU1SoFf2SAM2U4UmPc/nUl3L9bZzLI8LjjimuC5eU/JJm
8xbWuPaJYXcdY0DAN5qfTa2AYzZl6WORSQf7t/V97B8VE5SqeEtAF22nyY5RKgHiiORAzc3Yl+QV
XcB5kX5FhPVPKRKUmlvqRXcQFeytzyRJJzTlL57Ny63UakhCJWPIAquTLS9EncYNaYDeN+nhOMK9
UwquiHsBhgJy4naFYc8SDUVag9ERtI/ZmhcKA6l5V9Dz+LloWf73ai8WIr2GelLW2pYRyUGp8cAX
7Wy00EkVdF2QMlekDSaCDHbbS3LQZ9N3KdKlB6Nkpk06lcspXkd6M7BPj5qsO/tM/CqKSAgkQkwR
//7NDV0LI1flPFIC0hPlrESRdIqNOfk8k/kevGc73o9kihYCaAFqv1tuXVFSdFfMTAlCpbEDmz/O
toIYdVKoS9Bo9fDBsZFOZEBH6VfDnB0k7tcrFYIb0AcZdC78wOZyalI1y5JRKkHLzBN/LqL4R+Tk
rb9E63p/2w9c+1lBeybpEtMmqFts3F5StGnLbBElKAAleVaRDw+DrK4Pde3UrtZ2/bfb9q53VpEZ
XKBS4OQg7yiutdAKEVAPZghhbitP411n9X9rQ509G0pVP0qdozzIfGl3rcvcv219Z2OF7CXRJhx9
yt2bV00N8zCq9HEKUIwvH6Uk/rcwmujZ6jL5dNvSzjqJTlCp0kmoRAvh8rAu5rDYi40rmlt1DipG
Cn5GlH+5j4ySgvfSd49VxMBLSU0rX08n56Bc8UrUeJsQ0fvC1yLawkkFuLqFowwNTfmuHJfAzNRY
O2tmmMkuGZ+KmLkZxR87ihGOx/gu9W+7VrrpJLqBqZfIffqSkzoVn1qGdKZurEZO7fVGwpwfQTtZ
Hnti9fpxMIueGhYiVsl93qVh6zaNTaUrs4bwnBdTWR98umuXQ3OC5jAdLNZGt+JyQ2mMN0rUV9z+
0K7OemvPgVLLYvOom+RRneANw8r85/Zn3LfKDVSFzOLVoKOizdG6lrGaFIN6hm43nftlmJ+cpez/
bWfS9mIs479uG905pQCObaEFisI2hYnLpZqTVDoLUxYCIw97l0Eb2r1llHMwd7Z5cEx3TVm00mzk
CGUql5emQPlprdlbcpB0tX6ugUF7+GDJQ1+yOPiA276hOJFEz+Qk2AGbszGFAHNRVnEmB4VpZ56W
pMvZDO3ElSXb/OSEjhSYSftI/b4N3r+dxHNEd0DsrmmhE9PVlhrIX1Cid+ox0Sk/K7HFsDfFiA6u
3c77zG3jgRZPFP2b7WyGGo8ObiYlAoFdcw+y7ueyOu2pKOl1ZPLc3PVt3z7MGtB4t2zTxgN12R+s
d8elc+PJ3gHGkxdtYZaJFZnwKVuOj8zo63QohodkTOO/W9BgH6oG0ZeDaGDHoFBXEQK/YINAyl8e
Is2OIlVrmiUY9Ln6GlUpFe4oKu8TJsQFEinogb3rSykojjSUiFzolW5ncGQm9Tia7nJgm0n0KJX2
AJJNC9FliM3uVOXz+HXpLPXr7WN0fX4JdsQQPYu4h86l8Phvwg996DU7rtjWAayRJwpbDKaXyu9x
2ZaPsEt+lZUAnhnSQUPw+oriC+gysbl8TtLPS7taRlC3tLyYqtE5L1mf0aDNkvwhyfL44IrubOyF
qc0VjeZBT7MKb+DYaQGWDfXKPDLsT3KrTac1rGtP0db+IALZXR8IIxnathAa26BCILFoTVzzNZVK
T3+Avy5+WwbvyRQXzsHNuDZFPomTE3pxkJq30fNUm5HRd0sbDMR93kKh6OOqxp/12pLe7VeBRnBc
wHdzDcEsX340lDQSs2vXlteqzb0Cxc5T1dm6ayWS9Pn2ubyONAQKA1/DnRf6FpvXok6QSoTAhilL
He7raexdyWqLkzKDQKk5j+5SMjQPBR1Y8Mv7B7CiQSTraNlS+QEBAy3vcqnTUKwVoqddIK9Jc9+X
s/k9Hi3NpVikPFVqX3oESd1dmdfDC4/oeuphVPojcIPci2Y6HgfeYe8jg3BXRFwrEN0bb2Qj+NyG
KKcHRb1OKLcU8jeaI3S9FPtoWNv1fbEV3k1SWpwCJdPN0TVHMyy0NSyDyNBKD4HL35NZOw/p2HdB
NWrr53jpj5TWrt2QsElkKeJXEV9ebrecW2GTE9wFmRRGYjy06prSuHxcsnzwEzEhsFkW9eR08dGk
2Ws3jyAG8vt8bThuNHAvLa/AG6OiVKugymODyFVR7uvUns/SwIzElUDp5fbB3ttd0kt8PSGDgLhe
2svTMqx6Ra8Co5jsIJGtzEMiLAnstdPv0jb7g2rmUct9b40UFWGZC6lMHO+lzYygnZBProKwmlUv
tZoYnFHMZZLn1Isq23y38+PmvLG38ROTYXVOlShVMOt14qpNbX2slr48y3ZtHsQmu0ujyMXsBh5O
coPLpVVS1tVhN1WB3uijixgoRYSylj5lqGa4Tu28v4LH0kh/EOslEIE0dGlvqbo8JkdhK+csurOz
6p8xq5hO3CJZ2Q6Gc7CTe/fiFVXAiAji5q3H7VSz1TJ7KAME0IzvER1/z7GSxK+YCeZ3jWJ9NLo2
87JUKw5eFbGQy1SLJh3a/SwG4TdaC5cL1SE85znEnSAO4+4TJPXlg1mM2UGV6QpggJ99YwZEyKWZ
qK61RVmMMqCtn6Dy3Ee+prfdBzuMXkJGFj/EVhEHMfhor41gZ8Upu61Pw/SB+XI9Yf2sH3AV904U
/SFCP7hESO5vvnBr1+TavYXy/LpMQZP2TbB2DDmXm3U62XF/VLPctecQIsCQFqXSzQnuBpMRp/Bx
gla1s9+FPFo/alWdZG9cuiJz46Qa/77tgvYtkrTwgovC4sYFmWnXk6bzaeem092W2l4wJGFzUvQl
AoVuH/Had94u1IYMUVZDP4Q09/Ib94sO9NfUy0ApbNVnOLLt2atT3td10x+cpz3vKsqkPCY0i1BC
vjRlD9WMIonNx7Nj56M+LZPflJX1JeyK6QM6YPi8ZQD8dntDd6wiwEVbCsVVoeq02dCRYqQ1j1oV
oJ7b3VfzKN0VYx95FQG/N1Sm4qV0qw6Migu4uaBC0AL9wtcO1VYBMgWYm65O3gS9Yo1UNPTwY1bq
v41RG3zGq0wPsaFGrwNsHrtJyQ9uyc6SUXSi4MRrQka/VbnskCVaJw1NM2UKB69soAxMToRQujpm
Xy2zVbxEV48GQF5xvHilkSMi5daEtu3VRpcllTVTq20fjHBtBnRSoPj3zWj8IjbW76NeC5egYKTc
p2IGMvy4pH34w6mipPZnU5IO3p7tHohfI7wjOlNAAAH+XB62RafdWWSqLWZPLvdpNwzB2jZpYPRt
Rz8NddOwKo4YWVu/jFFibyalUrkBErDVEUElVjLiLA99K47L7+x2+cfSHtLDt4fr1QoAJBC7lFCv
QHpK6FADG4sQJZxC+6BKkv6zcJzOD7VouGdkWX7qtNpw+ySpHsvRPnBQW4chrFPRFDViXQgQiI1/
k5Rqw2AwMl53/Gio1w9xqT1okTw+1BPF6ts3d88SERF1G4AIggtzaWluK21CncL2a7KeyTVKSlKu
bTfNT7lcywM4x64xsDiCQv3Kb9oYaxxjWlcVZLuxZp2nh2brTXRGU09T1+Xr7ZXtnRNBwv1/Y5v3
u3PWYZEGEOVtX9dAnu32bAGTOf8HKyIbpDlCWLRtKZTmoinhKBC3kGpOatIZd7HdW59vW9ndOAAh
dKh5Jzj/lxtnTTVzV8HN++gdFi/hFH0DDzecFib1HqznqtQljp5QyQTbQwJ61YpC8sJS01qDuwpK
lYKolv/Z6KXj8YgMj3UbK14ToqaNPG131trRfiZQei96/fU3vOI5wDZRM91EBFPdFIndgc9HODJ5
mNVMcWWlMe8RvF58JZLWB6nXp4OXcxsUYJToC64HAHZc+pZG3ZupHstJijMz68Ev5LabvLTEk4ah
2p4lUtqDj7pnkBBaNBcpnCLVcPlRYbSESYb8Ex3oEKpTA6uU7VZ9ezWlByU9nEW6c4iwBowKRVBC
ra1IwxjldTroDmLCvVLdWXUxPsT6Yp4sovaDvdw1xQtF9QfXwkTOy6WV4Zg75WTbfqhOpa9otew2
lKNPjQ7B791Xg3qoEPIWFDOgmpemutkkC8hHVpU2031cR79qyAAvSkcidNvSzpMApxl1HWSlkA3a
Bjl9Ko0KM2HQEWhz82UZ1fYP+sEJPDaj/Eoaaz6W4Rp5cjSF1Lyn6MD8jj9j0jS3knYJanRbUJU6
RklSKiCdmiVMv2rZ0j1OdnYUye1ZocdO7YPXlXrrxtPEzCuy5hl/5hTQmhtdcn6qmVMfPAR7Rx8Y
GvcNOq9AFl1+tNosTaNFk8Xv26n40rdFfJ9E6ejp3WDfKbTtvPd/OhCgokMBnRr9jkt7A0NHrdWg
6Zp343AubLP+3Ri1+owKvBq7gJ6zkzna5cfQHJo/SquLjkaxXKV5wrsIkUxBc+XyXZWZk8kxKfI6
Psx7OTpNRht6YTPkv4CVy9/auC5PqRJNnd/Xpj4z5KbrAwYgOl9o5RbIZTuJ9T1xovHgUO1dVIu0
mmECIhe60kcIae715eog/LpqJ7gzi2troXHf0A08uKg7wSJXB0wsU+Po821ho3ok2ym6FI6/NkgO
4OVq52WJB1txjcgYnuq004KhMeZftz/97s4DdQLjLNr+oDkuvz0+VrM7uNZ+XsXJt7RR4zuUq+pP
0NSjh7aTs8XVZlXMT6/lyI1ko/yW9ExwB/E/rpR25aH6JRtFeISf2dkPLhoFTbBBvDzbykYe6fkw
hI3j261SuT37drd2GIwXipy10leJ2zLp9XR7O3Y+OH6ZqSOiuCkqOJe7YdRNFmV08n3IlCuZgoYo
u2GMDBeeV/+2qR1/SeEEZIfJ7BjOv/gpb4LYyQCprhS8b1MitQGjt8E8mF0NpzrrvZ4U4d7My296
U+RBsSJoedv6jiPjmMGexI+RlG67V1XU9anpxI4PWFG7a5nrTp44xQeOZW87GeyJxofQlyEnuFyj
PpqrFma8qTDm/yqNMvoWcQYfGZ16RILacZmArQREUAjhEqRdWmqSJprLgj0cQa15VYOGTYXEqmet
nZjv3aR3t/dvzx78eB5v0kxYqJt3VU6aopW1zgGn0hdQ1LOvXRc1Z6mpSq/O86M28mt37202zwFh
BKzo/qHVT9Fps75ujDI+Uuv4QwnRNomTEV1mq/MaVa0flk5a7+LGHt2WEZOuGP3rJijnfsw1jq0z
debdYJi/UdlTvdmkgM48vulgQ/Y+Ne7D4u7wBejJXH4AdQCX6ji5A6Uy0TjOkfnSFnruAloMg9t7
f2Rqsxc5r2ZXlJiacrm4TxWroGGnJc+GCnv8tqmda0KcT7gLZZBe79YLxVE8pBOCH36jZ9FZX0va
vatUHVyTncNEfoR8JKoD6HVthTQi4L59zdBQpF4lvmu52pFrRZ0S1PoEZ6m3zX9vL2tbNhbuBuzD
a7FNBgaxSf7ouq6haaJaFTJ995tiU4uywvyjVCfLj4XS3xMaC71brkl+sNKdT0eERonvFZ0DpWhz
SiqzUJ3JYKVijIGNxIHr0Eh/0qOmOKhA7a5RKC5hUAwNFJv+xr/Gy0LZVI1Cf0Rr5x/IF+itxZJc
NkhJN+mPxYjUJ6uVwvu26dvT7f3dXSZDhgUtDoTJlugiBt5oFtIgBPip+r1ZwBgtthHmrlONRySi
PVv4PQG8QAAZHO/lOqvU0hZzNvEMdqG6TEe1H9Ise7BXqE3vXxVFF5EF0k8mVLu0xHSGmTyzDhFC
SxopoNQDLHEYi2rw4mxMloMnai/XBvAghoUg9COEmy7tyUbCcGI7Dv1prChVOoXR/zTVdGAKmC27
0ppB5wnN72vf5AxoKXSvLLv64MDuOAB+g4BbQE8XRfjL3xCHkQ4JrGTNzNH5A/nn5lvTtUfd251g
h8o+rWEKd6+8vksrPJxSZVYWRbuxkNPALuIKVp0h1LoVX0dTyDhJSqe8d1YqboCCCWeUcgYR51Z2
UVarLEt0OfRXpTV+GvJkfk2n6Ou7T82Fkc1XdNK4XGsFI7PWhdBNuGxqFUenopmmf2+butKE+t+C
BL8W+XakDzfuJeuKMLO0Qfi1qPh7sPr8m6pm61+KZCYPizRn52bS0u+Rms4ewLo6fujstircXgYC
P45LdXR8xOI2zzYhAjUTyr8gwbetDWmKtUFfldAfYiU9U7idT4zME2OYwsbNmyMNlb1zJCTFyE5F
f36br9iLMhpMGMCcGsVh5rYQjQaX4tg63tMns5/nkRrVE8CJ7ihC2XFDwPYI2bkp1GuuesilPjvw
MyTfDnXgSCjff0mavGGEVrbo7481XrvjKIgLtMm23idJVj5NWs/s9lypvC5rZIrASRNMSpHc3z5S
ex9QNOL/39Tm/itQ6u2qmyQ/LgvNz2dnOKFMOp4caei9kvTswN7eNjIDUKBLkMQAdXjpCRSnCafG
WCRfkYfZb9D4gOyyLk+FMpjfby9tL/UT1S6aBGKu3BW0fLTiqFdUPtniVMtfq4Y4qKvJ7V9DgzTx
rJrqF5Gxo+mbxy56GdY9Uie628iAYjsKSJQf9ca//Zv2tlvgXCnBabBTt7PEtbCXckuSJb+zHJhb
EA7HTw3D2twSWYd72LrDe0e1C5dhCSgPiSap/hbfseR1I8lLJVEHz3qCaItxW8NYB0zDelodo/gP
3pBCB7pD1G4pJG2+bzKE9BGUlD23y+IuLQbmydjQXhIxDvv2Xu4dJQtyD5cS8PBVr5NoPMumFGcI
Vzz8lqfVD3Arzkmxov9yaIFewomg+UaotXG7ipOuRWLOkr/OqvVjGeOXVm8nP0nUI86y+H/a+lNA
FWDoAQMBORVrfhPULVac1YvD+chmtfPrTO/cUJqPdm7vFFIBhpHExtlX+vFklysFHi6hbi7t2e6m
6Q9QgaEr5X12ijJ40re/1O6qKAXDvAArbG2TcUm2hmUS4oxDVsn+bKXNy7Ck4NBvm7k+EOQwgAhA
MsHhuiqpyCv6hKWURoERm9UfeQtu2KvLpXrJ4rXuDgKnHWMETPCfeI34n+2ZmHt1ZgpnFQWrUqye
1jvOWWaCnTda6nQQ6Yu48/JQIErG9AUwGULafYsRqVEZgHihc6cmzfoFaS06l/Ukdy5jJIf7GPju
ndIYg+Guhu7Mbqgt08Gtvv6A/ALBmYG68kpmuzyWjDxR46lx8NrzlD/OfaE8pCWi+be/3/WxFFYE
s1ZQ2ml2XVrRxn7p0jaPgNxEhadISfETIdE8DeKmlr5KSpmo/m2Lux+RkBTtYwEF2daowqVmLFPW
R1SgWuc+XZMQCYhGD2JaG+9+01ncG1ObxQ1LNFWO3kZBW2W53xtl/6EOyZjUyAw/317V7tcykazn
0KgEEpv6ASMGVDuNhyjoZps51ErXfZEj50hbd2/vaCgJXy/qIVs609DoTmnGiLtWSeucY6P+Oyqi
8ZRYzIe+vZ5dS3gOwPcEmVdYizbUVk2bwwiaZhLdm0oofy7rpKhcOamm/2ALgL9g4vJq8oZdnkHF
TlJ57iXJb0x58GOwdHfd0s2BCaDv3V0yBFVEvsk3QgVgKwCpF1odL1IfiypIcbdGWnTXKg3jpoz5
CCuzdyJ4kMHyvtYmtgNgZHOKlGpQ4wAmah/03awI/brmdPs77Vqhoi1K/OCkt+zTyu4T24rbOAgd
s2eM3NR8zFp7PbAiLsrGGwrgKIVlKsuCG3r5hcbZiSd6+klAgz/60DNQ56RJkxU0RZGfwSGZz+9e
FdQP6le0/WBfbKG5aTiWZhibMUcgM+/UMh2+xEN55ImuMxvBRmKaBeQ5Ad3alBd1SYoarXWSoFJC
zRtabfRMYMJQ7FPpWU2jJEgInQ8elp2tvDC6cRRRVjTRGFtJYLZVBZygHJ/Lrhvuu0RrIteu5/6A
ArlzQlBThmrBU0YHeju3Y5jUjrYLHr3oOs3jUzr3SDkejTvaKawIoT0xtgMhOo785oiklVCaQHE7
kBBnQjYsQ2feasOgwpN4Ziqp92NZRmfkqpLH1tEhtqjZFNw+NjtOC743eYeFyqqYbXp5TJ3/jcaL
MhCU1eSh9mee7F4Kz+g2Oz/eb4rUGj/M2wyCYfMZ846uG5SANAjlor2vZylxV6Veva617YMnWhTb
NpdPjOuixAmxlIah+Pdv4lN4fGpRxTkDM0Z7ebB4Nl8YQJKde17ST40s6g5jlSdsd4Fgwu1l7pxW
bIMH4m+GHm2/KlK5lhIZRRZIkWQG2jpXLnryiqc1POBqPR1JgO59wbf2xJV9s9YmCovF0LEHR7jz
7HSqPDvS20d10PKDrHjn9lPUEcgT0IyEcuqlKXsqejnXnDRQ11j+ay7o6896nr40iW6Vbk4B8E8y
u+J8e0N3F0hySDcQr3PFmx249EaK2kbQGMAl+e/yOzAiyoPTDPHBAvdM4T+FTBGNZlKoywXKnUhE
GodvNyWTH0Zp8l2V2ubcIrZ8YGpvL4l7IFpTEweaJXzQm89WtUXedjQZAyY8IFdmN9UpkhmFEi+j
/mmdsupswk84CLn2zuZbo2L9b4xavaFJjALhXlhy/WD2keLVSV49VMOQPNhj/17dG266gPCIXArO
PGz9S3t6jIpPFsZ5ADfvY1FMvOdDfCb0Ms8htGSvcuyjGGJvX3mf6KKLN4NM7tLkqC6y2ThTwgDv
hNkZwCFVhrgaoQ/12ojdChd0Tlr7/S1WZJmh/YCfELN6trfezORIctQlCfqyG4KxZYSD5Fj9h34w
fr//OoC7FHRAodC8nRAtpRVQxFBOApjyxl2KbLWXzNrg1ZXU/Yebh6A92C8QIdewS3UI29FquiTI
2yT6ZERlfg98fLlbRu2o43/95JI7giQlHhOwJXPz2YbUphW+WmkABq18Bu1afdD75mis7/X5Z9c0
Snrg53QBs7g8HEhKjOEgOFMa827h/w8n0x5golfyr2ZJNP/2lxJB+OUrRJ8Y3XTSD+rOqHZfWuuU
tUQIH/C1VcbFuVlz+1RH0idjyBrXisfprnP6HNm8Pjxr+nzUt7m+CIDAqL0jDCh4ldsifDxMxaDM
kMGyMDTQ7xuXByZPVF90Z+gREm46wJJO+3J7ydcOFBlKlXIXkGTErrb9cTtLLb20nS4g/Rm9LOu6
MyOSJY9Jcu8d/06bDf4HCRD2gPRvNbXm0IlHyRmLAB4kI2LTIUI8POpKp3JV00oPQOTXEQXWXukf
QgQAf735lg6OzGwzJDVDrXmYQJv5K3IOnmqBFSrs8nMRato9+JS72xu6Zxe8s5gBAO+NuVyXdssW
+mavAj7R0sL6OMp5+mkyGYIUTf/H2Xc1yY2rWf6ViX7nHRrQTcydBzKZprxU8i8MlVQCSBgaGIL8
9Xuy78xulwnV9rx0hyKrCkkQ5jPHBPdMxuagegjTxyuW8u8HfuVNAnB1prtAVws9nGcDd+G8OUys
aOg8L6fI8e0U59b2gF2L8C0vllefskBRBdxJqLM/V30ziZ8yq71oNKgSaFXYSFe5luGe2/WWT8v0
QZVyrbnL3oK8vfaYaJP8yzcFF9Wz90q8i1F6D3gzpiHiQemSw9Ru/qTmUL6xhF4dClwMcEFwfmGL
PH2VMAPEKdrp84wWCdpgoIulwUxvyTSqN7bha/MJTBG4v0BHAl7w/OSZ+lL0wSAaXoAeCeagPoyB
G0AIjqNPLhnjwxqndgcWyFse7Ug3Xx48uPTPHFhUyRBLPZco1m7RlLceRgVwEnJJhdwjotUywkWu
0iyS0Gdrw5bVbeJXHEJYDdPO0mkgu8D38Y7CBMtXidl8Vk19MN1H6EW0kG1OpqFaloWcJADzE/Td
JzFWOcg7v+YA92+jVkIf1hy0ojovfSkrPZTTBJYqHEmqkeQGFqRws1zqtVtxs8SSdRinY345gr+g
RsSXJvnmBJ/kybu2WHaxsYmp7YifxEAcsrJMApxcLfPIj2HKpa7lSOMvHZKneWcMW28gI0H7g6U2
+JauaXlUGeW6inzXFQeKp25i24EkZwZv4xqVKKYbcj5bdiXcNndj0GvwIfUcASmEKTyFeqCygrgJ
dBCXEjIplYZQ2LXuGPnVQ2h1rhXkoB/zZe35icvB3LaELmRHyJp8yGXfh6cA0BnAOxwyvWodUK48
tGsh7h2NIHjo87C73IouInsSB/oH4FT8XPsz4sL2JieX41R0rFrizC11SwJ34mMyRTfFmoVXPAuX
5JL5jX5CAhC/c1u3fFeyE18hTD1/B2hmBIymEzNMWqL0GraQaYxa/hB/HXQgr2BWTe6UYvpnFABF
UIedUJeraHFxhDPyCx2F6y2umXk8WDuxu37iAa0SLcuHEWDMcEdMl4naxU5OOzdBnLoKoYLAqk3O
wY8pQAmkcq2e18sSEgZjHdgwvjMJcETHbWvFUhthk7zxSa5Q8oeDJhwLiAfET0MjqKigmGM+RUy3
N9HKTbebR2K+9CzwZ5wrz2ldeCeuJyQnj3GP0K/qRrABjg5QzofQLozX0+CT5Dq2tIe7FhUQ6EwL
ruwu6gb52c1lO9RruTnAO6kZd9AeGE4uURmBxVgLQu64WfVROAoBLT213tStmfAuqJjgSwaQBHkk
iMiADwJneK4yS/3nrJ14eyEx2A/wZRJZwwICoCIkyAgBgLJZHxbIOF1yNWU/IaOFq4uX7TY2UkJN
sOFQR+JNktvhTpdJkFc6LOewoplhe426dl71bWp/xShz/mRhuVwsacvFIQy2+IPJJY3rYFCZxpy0
IcJRGKftsXKhItMT2q11PoqSQuM+6PSeMufn3SJl1O3X0KkB0sIxlzWkzIb13db1W9aIhWYSsl5D
djWLxRYVqk/hd7qECh11QGlPSxJz3H0j5z/cBEPOapUyuGSJow9QdFnvUxOjkEJ6v0a1QC3/Sms0
/WswdTvyI8y7Mr9bOVT+RhTd3Y7kkwFln4x+qrd2S3q183wY2X4F+prhbSDPrhV1gLtYm8EcGqCY
8isZg4i8a2OfwOlDGyACK5Mvizi5OBqh0xfoiZkKrJT0u7QGwi9jnonhF+BBgPHOELQImxEB/a2N
ehsqGHiwltT4Eu1wQSHwzKsuN2y5oTzaXAUEzHKVzzwgkFIeACdcgnnuv6QBAaTCR0ot9ZwH+Qn6
ObOrbBRqXefYUPqD8yRZD8NMLa+WYEsfYe5Jr6G8l7EEIs7Rekc54p56WjT2WDEuniJGFZJ/L0Ee
myvoRtv+1sDwopirYcpZ9J4XyP/rLeu7j6ONgrLKSec4/PwiB6wDFISgWzQGC8CQ2pthx6hIkqpY
2dodysTZz2lK26zKOS3io98ChG246HO2l2vno/22QUVjv0LXPr5aodcjH90W0fY+mZnS74d2IPcb
oOgwcCiJGW5S4KS7a1NAE/OnCNpIXULIoGQ3eehF/AXCdXFxXbiRRzuU1YL348hGgQOBkgwgTp2I
Osl8nNRk5X130EDaP5Yit1fpwhdznCKcMft8hFbsscyHCbF8Z9kESapp2GqV9RleYhdoOFhkizkk
rF36fcpHKE3INrePLOrC5HrJpPzluyHdQKXJzFTzVtn4upeb+DgG3rQXGQWneTdmXfE+t2EkGzTP
5LyH6+DwK7O5ygC2YutHmOw6UVtEgN0VM53P9iW+T7LbbAmLObJGI70Is9YVlRdT0B1FQCCrbwso
80BaSevLhHQp/b4aN/S7WaXbtiNCjGMVGs3j93rqFLvDApx4nZlEBFMtQyy3mxzhF8TluxyUErGK
uDxkI8+mqp9JYsBPpnn+HkCGIJzqTFsJP2fTBX7noPgKsTHN51XvBR5muh41Bfo17Cw3soZexZJU
3WyzS9RInTyWbsvLfRfKFcdm4C1KZy1M9EhT0KkzP7tko19Nkva6pmoq8mawafJR5OEyX/U0LjrA
++DRdA84d9bvFMlgCQO5YpuAq1DEzG4eskSl3hCSFAxX6LXLRxmAVgCT7ZJCdI/58leUCBbeChGF
7nMEFBNrerGBe+3RX0yTfQbT6mI/62wRZyBqNjeQYIUYhjYUaIr9IqN1+hJSCHkGFQP4iO8DHThI
dykCf/mD6Xs+VgTY+v4RkSI0TnE5b8vDBM+86YDu82I+ZEE4r7UeJ4ZTEdKg0W7J1QBEPNs4Lrpk
tSW2fDQk+76w+QRY3jyP1QDs1VLlWz6G38qu6IfqrEuVQEXcjyWKg6CT1zi91FLRIvFj7eF7oGsP
S6m8DmOOE8CEsN06103MegXKC6R4VteyW+syuTbMtiu7jv04XM6BEP2umydxFZU8kEcJDe+wjhZB
H1yPdwg5t4IL4OgBgar7bopRGxHGlhXAnum6Y1aW/sIQHHLVFtNlq73w+ssK6ZJbp9YS6Og5921t
VWfDqgVf6eTpObTRvDM43FxsPlvHSgvbkIwmVe/NequcSQNknGFM6xVH6qdymWHBBP8ccQt1cxy5
EogototwFPAqtSTu7rrQIJ+JCJey4tR05Q50CJtOOMNMTOqZxJvcG/hd850JFhXv11Ygg+bQChO7
JFnXW+3VnNQRamhdNbDME4iaG+FqFJqzGItxc/SGghbDfmrZGy/qwbUc+HSU4lSdigJRcNRDQ7PC
hij6vRh8ul6NRarJSROWxEehfOePqY7MeKBBa/DdgSWRKywyZllmH6ZxzSaOuMfqtgQgfcppRfpU
ldcTGYS5HntGLL7bCBprFefbSopqJXkwfUGMOo2f82kc2ttWlhRnYIjgfYHNacrteOmWeEP9OvbG
HKM2kzcUWA26yyfOzIm0habzDv8JuseZUZmi3K202zlIR6omC/iM99IXCMlwOEhS0TlCxxziH7qr
1hKG4ZV3thiOqMaMwQ4a+8nyHobJ5GOEv7YdNoAxaOWDeJ4biX0w7uNwLb7Dv3Fsq8gAqXmcNIUX
AfLHTjdJidDxciGl/pBvqG02JF9yMGYUhcNBn2oz345GBGHls/xPZL6B50yOA4JVvUg1TqIA6tzX
vmMBpAdxtbhdNLfdj9TnxYr90qff4qVNp3rJS/pOIyaJd4BdkGOQhVAdW0Upkho5DTNwF4naGE5m
RF9h/bUBejj9mFQluhK3OikHf1Aan6mCEb7jwEf/ggcKbCpHNEffd2TxX80i+5tJJKgNdxwc+Ss+
CoL4Y2ppiiLmYqcjCzUFcWQAAzVuWet2WcQT1kB9jIimHF30MeUsnytD1gmaB06oW1hygC8aCDKX
NcgK8d3kwWaowKoqzQF51/Rz24y8LG1RjEcvxfIFaoDldb+WMM6xDnh1RA8RfiNz5aqPHc/3mifB
rSLK4ghmSXGysBz9yWHaqt4Vi41vsTCTGakDDe4BcMjhyyUFvwDGof1IZCB1xZFPvG95SxHQd/Pw
AY9F2GXOFMUwXRHe+mAto1oFkbkuMx/GCHj11l5mgyefdYgoFo/SrubYr9mQ7HSSQpQDKdv2Gc4Y
2PFJaVdyQBowt6epmEReeYn3syuGdr7t12nOK257CnWEwWG2Q9x1l+EShz8UoRz3LHQXH+C9Ff8M
Bgrxx9WU/bU3E262wrqwq4TD8dNgK5AvvZiMaiaQ4GF5b9JU1F05QNx97Xp7wKYzWxXRLjoVc3wu
HS0FhbBZInRd+tDFdUKMzRueuOhq6LBGIa+dtrLqtdhkjUpsq47lQoiCpgAUsps07oML5BMB3WfD
nP1gNgCwZ3Oz7JBEb4Ljhhlxh2yJKvUNIjGrKqp0Gu01bgBw6dF5eDTr4GEm6CB4dOApbx/MZnvk
CrZP0gbY/CyrhhjYpATJLQWrh8VzVa5Btt4nuogQb0JU43KMNf42YG6hgMaxUlnNt1UcNtsuvlKd
TPr31kXhD/guZramU87VXqYe+39G/txj/3aZxr2QRT94Xgq6G9IIQT5vMxUhi08BnxhQrPS1yUQM
U1VSlLyKQJRbKuaVI7UYgCxGxcihspotC8DogSKg3Ew6++6YnX2Da5tqXMxiiqqoDCdyGPo05o3y
U+8am+bQOekGU9aBcu2KF4zaypH12dBX0Tzbos4IZfONb8V4I6GDZSpo4pTFdYt09+iETD4DhdXa
alj0oOGcUib3PQOeGSWebtsxcb4bEhvDqjQMZ4T1cY9iWO1tbt9nRIPeaTNG+gs1oatYgeRNPsB4
Ua9HPfbl5w3x41U/0+gbzB6UuNo6qIzhTt2msV6USN7FCu7od73Kxu89CYTab4hqH/2Gy7gW+Iq/
BpBncJKsW369SLSZKkSJpjuu8WAFMttNmnqcAbxGqpamCCDSebtOab5hlXYEYYvasm+j8o5eCK1g
15gtBXE1iHUp2mQklTlEnLzGWoXPN+6xTIvyxqplzVHIQaHlFlqt3FbgFuh3MZXttl9CPzxK7ldX
F6kvEVL5NkU1KCLs4ZyW4IbDsb3skfO6n7gNog7qhqqDnpywmJWs8N0+nTxMxP26bDtJh6C8JIbF
t8A8R/dqLENWh261J/QyGVKnPO/fKZKurhpjaJZVGUSiSVWkQn+MWtI9xMlMHo03JbrS7TgcvIHg
WI28Dfk4QQqcYh+W0wUvNqcrowrIZ3bDKFoc6tH6iAugGGo+2+VbMoSBwAuwFO1ew4tbeRaSBICK
yR8DWcxyILLU0w5zCvuTjGbx+3Yb4qjyfktkFQwQeT8kAgFBhTmev49hr2zVu8z6CoiM4UNeDOYq
BUNgqBSWw+089OJzB921x46l7RHhbLBAjlb2CEB0duLLNn1ZHJgh1TiVqBSoZJKolMPxFD3b3AQS
USOPLkwnuu6QyJiiqjajuF3BxNFDM6ukOOv6ZV66UwaX8rFGR2hizWBCpAOhHOIbI/MV7j7MuhkP
TqIjJkNRePUkZGzwN9w9rOvQfOtlMvEdXZcBS79ks0csYMYHVF3yEAEJ9e97RPAKHkKQIqr6JQt/
pmhq04qNvShAURL6QYICllXjPCNx9bMvbuZ5HiAcK/voPgnC6Fsp2BLV3szxDyPK4V2PVb/V6RS7
i2KlY14HBmHIKbOQH0ZVMh0uYEhXFnXQG7JnK5JbmLuG+VLxqPBZk4/tEiBKW+SKE2rsvkCuR3ye
yoh/0X2I+oMOV5ruTTsuD9qx4X3ZD6hc6jLT8S4d0+xry7zApKHitKGlnIQPHeHJ1QLw21KHLIAn
1pY7+rNYBgSFFgkUDoM4Db9mCRtRzKKOIn5aJn2VQastQLbOt6sYvFhWu3IDGisuh+xDpHtyirnj
X1QKBa6G6TR7RMy1YjcGU3avc8gQ7li48s8o3vYPkUhXC/rX4L5HoLXGqC1sCIQy+M4z8DAssF1w
LB8e1gi47MqY0n8CbBPHBIRYMqxSmAbFDR2HCCFUK5HAjdq7g2zhmQuJvpQcp7yjYSX4sKIwUtiA
7Xg7n49teObeTiLyFAWztPjh2aQfHahgulJFAZOXxKBMXueQJXoP1mou6lVP049Q4+htsKzSxxVn
8yeAw4dPXapjlCC6FGFEGww4RYWYxrnOOx4szZZEsIoa8h7fms86LFCJQJ8O4oGlC3a+zKbzfViM
p9EtOAoWm3S3ZUAhXJnlZtlxB5nI2pEON9GCrOgxMoikQONU6UlaCX9f5Drkk+kB2blJObLDGre2
ybE9jIRcumHCQ6kVcpSnsOt8fKdIjjW0ObhL1mxZ0ls0PCE8lVjWFccZdV6keENG2EWCSqNoDOvF
xZh45/YyDExZRTJMfW0zN0Z1ARMM9Cw8yVwV6yz/DtjFjFqIdxHiTnwnSMajuHwo+2hJaoqOBlRz
OOOXAm5owXXSI9XfuaQMxqowCYo3JU0JcA48iRCau2JANVz30/3iQt7t7EC8qYwsLbtF1Z5+MzGk
uUGc4ebOyDQy4Eao7FaqUdCTwFX/fhiYA0eBIQNowGUfbKVBW9Ogr3vErCoayFzDKyA6GG170Uyr
k/ezyZGvWp8jom8ReszA6GTl9QC5a4iHGrPcgMGHYlEJgvFWxTbD5ZaKFNApHiQbr6ReprGKUHK8
j9USsGOp+/4rgiIkg0E75lAPL1GZAaVT6vssaDtynFk6fOrHfjhRlQxfu4K0H+3ql+xcSYYevEFv
oqiXHglOvWmdXuSKj66WdEJjrIRQ9lB5xGvy4GVa+NOAwt1X2CORdzTIeVdPuPzLiuIUELtwiSIL
B+nWXtPE5xC9Qi0mqiA1goKbKtLgq0e2ccu21HyY3MrvBj4i1lLFUHzABsPrGouWXw5Li2QfN3UR
vw/LIOhOPKYJ8LlmVOc0I3P4mcBdaoqeyxoJqDRoQ5AiEuQUvUNQt6ZIMndt4QDbgy/w2NfoFaUH
Ql0MbyfFyYDLMhve4RxRd4MSvsf9AAbVbm7TqEnSSSUoa7noGtGcw6YCoyotruYRJdOrGSkcpACh
5HVMF+/epUu0frPKmu6iNBoHIrU6PmqZsbxezo4n9dCmxWMwpdEtxaGDzTxSwxuR+/Ij9HUilGU7
lX9d2wlIw6U0BZZaa/N7rmfVw3wiAzlPyXnMq66ETE1VwEiNHbolttE+LFAewD03UaAulZAtynsp
5VUy51afo9riIAZU83a+n6IPlhDxMaWW3MCFdoWh1gzF7Hqgfj0Am0DQi0pUP0IENCghqFUy9mU2
ttVH4GEpzHBK8WPtQIqopg3YUlTw81Dui7kVYZOpMr1VxmKbMN+jkZNR4lHnROgZ7lzGxnc5WmO/
SDy5HsLDCIlwxqPsWhVUApwgNpo+CGL6B/jXAe+4QR/nSGHdyK8GZZF4xrgMkMlkub9AJQ4C2zPN
dfdOJWeGW6rm4Q2k6UsQBcDAZxAFeosAuD537m7DaZ6g5I2WtCUIwkoW7sdQR/CUZOmHnmr/8fed
6FdwkhiQwLehOKtrQnLsaeNUCwO9AbhvwD9TrTdJq33NNQ5RqmGm1UYc1TXkGCcp9LJjgSv3VvZv
aSr/SWZ7BuaAqxIYhACsn/XWngFUsNgNqP1MAt3dzpdoTybZuZiU3GjWL24HPXUElYxCHbtyG8NV
pA0ugh3SrvgWaiqo2P5+Vl4CZtBlBaoK/mWoEIKb+3RSTBwNkk3w+AS3Wl0hpR8+TIns3oDevtKz
BncbCpRnEgn0pJ9P/Uo0+iSbbEIKCTm0LhecAFl6SdXGDn/3gQD/AcOfAKGDgPj5smLokE6Clqop
hSsry8blEl2P8I0m/MvmNPxlywLaBEDkwHLxvLj/goAbJF5c4SUeSM84BGQuHodtmj+kbQYu6gY/
uzmY/P3vH+21WUTDI42A9D17EJw//8ugqE8vAE8VstnYtNRD4ZMjKYd2r9mg3oAVvrpZgLk7k9AB
33jBQghghLYBQq8awuin0Q7ukDina3T21BUMONpjDKHEPcQu9ach2eZaiHh4S0n05drEovzLd3i2
Nmkc0GQxJZ7XQzgIkZVQVywQ8d9HOZw92KHSDLQBBFSeozVzWCGvqI00GCurkBBYWqUtauRmc+QB
3RmEBj137CuQNW9pJ792CGKGz9J9cHyGAu3TVwpa5IYTqVeNEsRedfkEJOXKZmALIONnAnSUf7+E
Xh0PGjwZ0NPQVonPiI+/LKFuBDE/EDPkZ0OxNijdA6wd8GzvUnTn7FmP9/fjvcJKxTtMAb4AXCXH
4Xt+x38ZEBxNGq6pUE0rxchOfMVI9RCn7dW6ZP3N7BPzXmv06xRMbWDYvKCNnPBgy6qYuKKhg0wv
pOXx599/r1eXFmTNoOcJFfLsT/DJX76WVWnStRCYbOCszL8FFqzyABrP1e9HeXW24a4NDDfgM8jP
nz48s94gG4yBLdtQD+jKYLjl0YJWNTK+a9i2v4UefeVUgsULTlooPKFi/Bwaz7JpSh3SgwZuqOUp
ttbs0edMUUYD8itsTfpuy+fB/d2nPBseQNYPYj0QUI6fa5RuE48I4lbVaDW2j3na80+gRa03Y+S3
00pAyX3jznp5OP05ImjVsEECPPA5b5RJX87dyoYmT00PBd6UfCCiRC2t2PK6A9K7VgLLe10N6nhR
DkyFBCrm9+/2BTbq/B0glZoBQwt05HPgtZkd6fs1wMIO8ww6VltxwcmZ6+ZQgFeCxvsiHIu6n4T9
u3pyGBnMHEw5RB7wBZ6tKvTVEtP2GqLksNs+WjPRBsgUXY3rAlMoR97SBn+xis/jgbIFP3qcUy/i
JlyhK103OcD0Ju6/FywbxS5HSvWwQWh1quNtfstO48U6xohn8vHZGwWoruc6C16W6AoC6w1qlYMR
XZ7pW8eAVungv3MJrEN+A0BF/saR8OJ2PQ8KMHwOUSagbZ8bcXfWqQJKcENjx0JVZbmBHYlWJtCC
4q0Y5bXnO9/fGOUMYHipth7EBG0T1XR5KKYqDeQkj9AMi4oq2UJzQOrAvylM7uH3a/bPjfEk+sQz
QksYQHpsVGgGPVs6gwOyBPigsQnAHHtvkNKiPlbCClz0SwKFNAjVfkLdr2+mkRafgUpWKAO4ll4x
wLPQo6DIgRgAHveMRW1RiRgd0P/FaQLC1DlIRF/iBf0XwWfiWNYOTTEO6higsNYAfTweihJ1ILat
7vb3c/La6kZtFYh7xHPna/jpGU3LyUiCjL8Zl2kFc0mwvQ8YuYRgHYfwVf8WM/alqgneAW7DM+8N
tAb87+mAYybRGpVmbNqFoAQdttsdggvqL1s4V93ma7aZZl5Z8tUEcX7Th0reZbGb20rOG3k3akDf
//6UQ2ITxzduKrAPnl+GzoyT06odG9jfyqbUw3hEDYY1UOWK9jngD2+c36/stAgKHCUEMWBCnzxX
TUC9IlE0XDDlfdId7Wwe0jWjTQG5nP3vX+6Lax7xHJjxSLSg6gZCwLPQbiMtIzRG+6RHtKyrLOyS
R8jkvaVu+PIuOK8fSHDhlZJzWvD0ldIFhi0w/ZoarsZwD8gPVKWTJLgoNrFUSQrAxtTmyQkpw1vS
VC/zyTNZBBBdnCQgiUHz8+nQsD4vh3xJpiZBaxIJNAdII8/ZzkDMyjWjJdnJDIttYoY4h5hyvGWT
1V+QIr3ltvvyrcIVMQGsPUoj7KTn4tp8QR4ZAqABiYCiPQZ+8b9K8HbuFpNO9o0V++pYiCuRxqP4
D3nHp0+NbLgAChpjFVNoKuETqO1G/Vb5deXN75fQa0OBWol0Dzq0Z1HCp0Mpm47DVqRTE66a7LDE
xClu5UceTf0bp/PLxXrehdA9gIgw1Cqfn0RomySAvpZ4lZ5vukKFGBhRpulI35i9F4QSrBmIyUeY
PtiA4T54+kjgjE0LsT0spOb1kzbZhwAciN3met2kGYyntwQFqPwMRpiCib+xJV+bTzwiih9nGR5c
uE8H10OYrGzDUy6BKPczujUnoJO6I5+38Y2hXl6zf9oBwrIc+x+xxLPnBPcgGgGXmZu8T81ejGF2
tyJyasK8HQG0QY6Uou1Wzm8UO17dkzl6aP8z7jMyQJxNLOTwVgWkDGfCMjl6krKI9rEa9V7BhnIH
lcP5JPuyxA1j5vuNzMV3BbPqt072V5YUEj30WhETohrynEezEQq1Ya5meH/YrAYuPbyQ/Zi/Mc+v
joLIMIdWc4a3+myeJQwRGHLzuVnRW92h0mQuB9S2v/3tjXiWXjgzRzEQai5PFw60RyNcjdPcwKdL
HUa3sgZudXHlVeTfuKAy/KmnYRLYxUhmkLiBQobT9elQAxTzaDHF2CCTmJtCwJeT6kQ9euynqvCQ
x3ljR746IGyfQzxDDMbxeSX/JR1lhY+ADclnNJsg47iATr0TPP0JZAHoBykXb7ywV/bg+dyEphi0
YwBxfnYtwoGZwfdl0BBIoEndqTREwUOE9YpJfWMzvLY2Uli3gmqIiwHav0+fDNDp3IsSDhkzZvtd
tMD1a1dmkBl445W9Ng4CaqQMkGzJiudsEXjCjYxzCuldUxRN2ZobMEHe8kp7bd7+dMbEjsrBMDx/
ib+8JotcNqDtMjcLKyETi07BnuZ226UKW/z3q/2Vswv2XWefCkQVeLBnZ4iOUuNmP8IBjiRnq19I
7LWdBt7Fdf4aevNZbTv3tyUhsexBLEJt8Vx9zZ+7lcFei42uX3QTSSTt5bzMxzO5Ylx19MZd98pM
4hwIi7N9MkKn53oBEWiFaimVbooeVh8Lh61dD95wvRTovf1+Jl9ZGZhGyALlZ3ECMAqfvjR95nwj
dNKNgIHLHVpQeUVM6t5Y56/sYNxoEWISVEzL9LmfZ6ag+OU3gnUu+Nr0bGBHhcYb/BXQ80MZ+X8R
AYERilIw1GRxGD6noMatTiKxWtMMDJRvG/q8mhQiwF4y/696w7//8P9BH4e7fx18+r/+E//+MYwr
2uLMPPvnf92Oj+rezI+P5vr7+J/nX/2/P/r0F//ruvsxD3r4ZZ7/1JNfwt//7/F33833J/9olOnM
+s4+zuv7R42a458D4Juef/L/98N/e/zzr3xYx8d//vFjsMqc/xqaC+qP//7o9POff8TnWu+///Xv
//eHN98lfu/bd/nQfX/xC4/ftfnnH0nyD6xfiNGienvmyJ15eMvj+ZM4/se5NIS845xpw8EAa0UN
s2H//CMo/hGfReHxOX4AN+ZZR0gP9s/PouIfKBWd7UOhmJ/j9sn++J+v9uQl/b+X9m/KyruhU0b/
8w9otjyN83AKQuYALS0wBQlCV1SMnq58M4IcGBBQNWbemnKHzF+hgRpLaFXGulOiihi8aSiQaRn9
BbKY/zwZoHeBYeigzh/sOuBef/qkXw16l4pOF6UMQx/VxnXFY6rQtkO5XFLJbgSTsDEIADYEmgJq
JFrsOC39aev7LPoWl56LO5kCMbOP+igI66Jbw3dbyxN6KgOFhmvbbkxd0y5I5h2Z+GYbaZcvZFRq
3W8BfMj3BRVy2sDN4eDPzHEfgZqijE/AYQVICzoVQmZkN0aL9jAnp2swvWvlGWSGqlEQoFEzwYe+
scNgs2PO0IA/ZFuYVhH6ut+GDTW7AQWCa2DC2YctiNwlS0N97+fC1HA19F8mLaDMXaoCX0zb+1kj
Wu3aAcQdSCtLq36KXPBdvEbL5YLJrWCDZnY2yKfveYgpRstqO7WwmTh20zIfUj/012Fob4MO1gMi
toi3pYQ1bQkiH4cZ0lG5xV5qzdUOoL2vq+lc3Y5hcamkzu9iGbZNT8IHlcEwE51Ue1Q+R0+eJZ/P
OPE/GRDwOwnVLwZo1EU7jcmBzw6A1nJJdpMeh2ogQAhCINF8SWXRVqNZAU0b/g97Z7LcuHJu63e5
c+xAoscUAElRpPqmJE0QkqoKfZNoEkg8/fm4j09ce4d9HJ7dwR05wrWrJJJg5t+s9S0EQhKT09Tb
KnKXzpnuJkR0qP1LhgTIYIygtKuX1aP82ldEzm9oL0kwHx6McdvC9yUnpOMUVuhc26jFU4zwepgv
NsqIFz84fmxN7L/n2B4ydVcqCisIdifH9KzlagDQU9+6urtvpQn/KvDmPt21XnVRcMyVEzFNqZDL
gE9Gt4HE0XuxiAqK8AU9V56HBIW7JDKDwYhX46JYQn62K5sK2dMgd22oJBayjJFA5LSOMnYBgT7h
I1jD2tt7RjjfjOxek5UUl4cN9alPORRIm1EXUX3R7M7qnSlM4FzZSB7T663M7fIGSjykLD7wyj+L
2v/Kzdx0jgZOk+qaiIW8jxZ7+BhrHpnOw6O6z5CFZIcat1J/lTZbf1UH7QMjVMniqZ9+Idtwjxjo
nNfKoQcsey3u2VWk0axR7doe8cVhK5pTExhBbJmDPyZuZ7fYU5dC7+eLXiTa7LUdv0d2e2hFq3ws
43pND2Lxyy02lL9JPIl6qBK9Vl54DMDCWffIB9BEFMJSl+/BdnZU9mhb/a2ct/rglNMve+ytGJ0G
mbidtH8Y/HPd2xhssjv1I3b9xBBmdW1oBNtfmSzRLsy10y+JzwIAHlHVuvJUcwsPSeHjxolYRizl
Ny7ZKozN2b81OqoPrFDKxYc+Ux3ETqswRwFG+NClmxOCqf3vorOOlRr7MweU8KNmG/lM80B6Ydzj
6hmPl1zCH87aXDu8zna/VLP5pTSy1jla1IDuc9L2+pOzAKnHsPk12XLcHBnK/YtPLGtW3K0oWJZm
Z2y2Gq+Rg8iSZ2JEfLu0+fClapyZQAdbQ+6USjEah5hO3Yja3u0Sbow0vDKkysvdwAY4Ukxgoiz0
3PPUCvHAl3fdubrpbhg3zIc+K8pDm9Xbu3YGDG2Th0bQV6OZmHb20ynrMJ7teY5H6ZjH3MCFGall
e9FmfWd0TPwLux8PBEZtez3Xv9qLNokL3thbqeGfgnKyT1OTO9eOLIzvYC5cDs6MpI3R9aR5FM6s
5X4Qm2PvfTm6e5aRv8jLCBNRFfoDCfoPzEbuvkCVeV1jUN3LMfRPoh0ijdA0CSsSmVvb/bmAYLpR
E8rKbWnljkfD+bGYA45SXWzXXkEjvDT4NCPVrVkb2Y6qzrRdlM3pPGJKMX+FRZc/ct6m55CkFDSO
KyEhmfaQq8PaOPhe4x1dXMnYFb3to5yybo8yZvuABVug407T8lwiaD6yLKkegsFpr8u1uQMR+3sl
sm+K/CANrr0g7c7NJLfrZWUxhmLIeqy2YH6TXrccOGmDIwV9Br+mT1/sFTCjyzEoUZ85gAv0uNwV
XDEDc2Kh7bi13M9KueG7rdtwF1rFcq9kWT5o5G9OkDZ7X8CDXuuivapMaZx7A7dNn7dhZC8ebyLm
5JHfxPfOq5pORVH7t/4yPrdpY7iJLcPR2Tmb+zvI10fXbZ1j2ZvqMJTpOdcqmVMCsqeuu+p667MX
M7OM8d5oZg+djgbF3ZpPFjvetC0fmlWe8GjFvj+u+y3Uy8nC+bYv+76Lcxu3wzDLvasnxGM13mCz
QINqdfhr+diYzuhHS3PGa5hiwNIhw5v+EZ7quOP9d15DBxxduUx9rPHLHPLCz27WNDD33PqcFnmN
GZFEjThzjOzLwdl0vZGId3B1VQEb9LsbUQvyaRo3bkDtRGhJv5GpLjg+tuNQ5M/DqDFBGdad22dX
uu+WZ5oeCzOY4S06zvLtkNrz707BPMV3mI7mjAfgYxwou0tg4F0fVexg8XQRWbLlPzK5JGo274pB
XJP7xiXtBXu7wLtX1raI5FA+5r48hyVpmsHGnAipPGr77tVaCLrzutgd8UBGriyvPb86lTLUxxV5
nRXRmemD1W0vJRv2CO9xs3d98x55O69l3YedbSbMuLl5hwFB7kXhviovcSe9IOXUbr4rvLziXMK3
A+kofK5C6eLBIMAB42T2Gkg06xg7Rr3t8WVaYdSq0gGZu/oDlsO+mPLjVigDQHedY0NFoVp/4lq+
61u333ksTBPbG+wkUOMQT/PG17Ath/zbWrL6KElIM6cbXD9zJOcZRaqy6zrOMU7uC3DdHNaVecox
Lv8IlgDpqrmlESmUzRxt0gcVfOAb1O+FRjwV6AnfeTk3d+M25yhjnH6+Rlm8vQ+tZe7dQYcYBYrR
3ztdaDwYuDrwh4tlQ8I4lfCcmBmun0rroDHABRgUkvhzLRmXur2I1qrCRvdoKf+HyuAz7cSkEE8U
aszuTWua7rbR8q4IZ7fv5sEt80hm+gKN0BKx96W3PS6hw//t1H53pIPa7sNSO7d9LjGYVnaF0qSS
MeksWMpmPnSrEUj/yD1MxhTn6LQU5h3KQvPGyh07qpsS87mj5ldq9Pph0dXD0FukUWfmFmubZ3ej
2j8oq9cnV7nDjXbnR7ys75K5zENACR47XXVHCbie8bMG2IeJK0rWemqZVjZP2Qh6YJpEj+NyeDU9
rO50umfLRDS1EmSwGzvHTNrFz+6oWswIAsHtMprLXcYXOu4684p9B+9+uv2iDf2sfZGjqlQQZ308
G4NxHL1y+XTxICTuWIW7xdymI3EamqALLs5oWZf2mY9VvTf5PJ6NLPxenU3ulYRb0Y3uj94Yh1ta
IPu4zG4XGV77JEweVF/7TOeqfhx2DkkIWMVwzGGIcIpmx7c2PzNP77pYuX15Va/Kvsf+uT0t5GRe
27ltJxqbNeB79+B6awbMgLvExZnw3Kx5i4+2Tw+L5zdY8kWfqL4I92up3R1ybC7XcPqJBPuh6Nb+
rTFxXvmN+WFPAuvNYhInmRp4CZo1+w5LKzx3wWa+ufl0yLOO2s+T3VuxbSaW4Cx4RBz5ZBZt8zYV
809jNY81oFnGIqV+N0e1L9WCKzprnC/sst21a/Tz4zSLYddiYv7qcel/dSx/7obccV5CpONBJFK/
pFJJ3ad24SuWed30NJtbfQIHUZSRo8L5N7h4vWclrA7I1saDMfncadZoHDxL+h8aB/1dLRc052Az
KOP/zO5w6mft8msHmD6fTLUc62K2DmbviO8a/WqMJNJ4d+q1/QCvj+dCB2JXrVjxFVbxmJVic4d/
1Hwvmsbam149JFbQ/lD2Kg4rui/K/u7QLbkfqSJjulF7w3EGABX3voU5Lb2syv1tu65NvztsoygO
kjFVEZmz5XMihUN6WlOhDv00Nw/hPJECFsyxVQ8N3rzOZAHqdTgfMZdeG4VRvWxVruIi85AT1/5j
3lfjtTbdMdJ9+pBr0066fBLobTtEYX7unlYK+aQDwaAwKRxJJ9yVc9m/FYMpHia8gLbZyNNqZzdZ
42HI8OYcUWxhXNk4/e86AzVzP/RrbNhZ+Mksm+9bMKP2WvP7RmTeCdc08Hx4+mechSKuHHIrPaAp
EDb1CwC662qpl6uyy+1HzD3U+IYZRqVY68RrMVOv6K3gbbhhkeg21c9K4aPdXeBE+I+hzewFseZX
movmJxGcABhxKd13OFUfadPpLlMf351Xye+yWq0YR10/R26QZyeJWencpoZ5XchxjGhhkO5vDj2H
NnpOEGe7L5RWJ8NdivMs5KMCZBtPi6D3AS0pcea4txWrwBsc3luU0WRxPwqQOg6MHHAJ4ZXUZLAE
y5AlhTWNe/zm7mN7qX+KBSClY/UAMFK+oVIkRRXakUyh8mIz8fzjsnCnWr009/Ywvpar1JGXZ/Sh
09LTe/fdla5RZWPsW8PYXZ1fMmvfSjO3XrZ8mIkIdWa8M3r94vNyLxmol0a5eBtp+t94nI8EsxYE
grGvLxvHOxhK9djXN685Oth8YJFU2CfKUGfYg4y0TOohNIvYBoUTuVhpmBGv9rVT4VIs7CyITK88
ZyoIDqmb3jiW+WjBoY1L0yhu5zx46QpsvGYXHi9uPVurOV5loOOlwrpDBfgQpm6Id1ulu00Wn8xJ
Gm79ejp4unJOQuVXc8t+spTb0czqD4XkgDiYaUTYYoavRl1Y8SZy/w4qbX2C59rrWGzEetffudVm
V7k7zTfB6EPkZVjwkfrbEhe10SV4UA/4Wk/9PPRPBhCNL3W5nSd73c1YO57GTJ9rz+/PqTCA3aMN
e8Y2+czgaHwd53C5m7kHEo0n9yf9wWfQG7edaL/bMW8/l3UczrWuujqyy8W86rLei4XZuhGgqzEh
xTi49nu0JF5o/MjNoTiQR+h9lsJz39bFMQ+GJc+1yteYQ4bsMIAvGbW9PVwtkxJXNOGY3DAzzABx
PGf9ySOS8rWwuztEDsZhTRfzXLTdmXk12G3SK/cuVujfTuoszx5DnSgsMcjOofKjTuPyxSc6RllR
rVeTYX8rPJprFDRjkVjSdDGLqOZlvWBXSpUP9+XYT0daNi/h4jWSnnVo1PeWGzusfq5rpig7A19G
HLr1tPcwp8REVxoJ7hbA8w7C/j4U8kUqRiMkFjjEfC3bAxBnvDaVRQds/t5woBAySf5lRxSPn/Sl
MT71evtZErELwSRwMLOYw01rNNyVgWyitUMSNBguZCDbHg+dKXHFa7WerC00D5ncboUXnHFD/qA8
oih3mvG27/rmONWDc64Du4sxWmh8l1PqfxCh0lIa5r9XzV1eBxc2sPJQ75Zrv/OJ/D53vLg46PXO
zN1XiDEymocNRE2zlVE4hz6Xrt0cKiw3n/Uk1ttRdvWV24kmkc32Nm8SFrWe/TPhdA0/2nJ+sR0x
YrMxnId6lgAyTDtNRDY1N10+eqSLj/41c1vrqWjNbj9a5sRI4dLX2duCJSmgJ4R9P8BFCRz6as54
0kP8HaP9B9ljHekG04p8K2iudLrJo2xa4ygmXN1DYf1mAoUiyS2fRjKConpxnciUsPywgK8PqhoE
/M70twVUggxz27tqLH9CxVyS1jsgoWvCAZ1N6TNpscx48QqXO3BsYPSF6W0Iw2GJ4PVjcPMYdxwX
Bo2Jw0QzNhcYLHx/3Bh+w/wAQqzb103YMq4bgFTgJiBnJqA6SpeQaCZb+4nC4xb7bv3CBd3FhqG3
XZtOrCXSHg+315rxkBsf3HjGDtCveQr8DGeRtdj7pnTvdNsc+zwoTyJb+8PQkWKaXvxtBH9e+CgT
rhztLO0ugE90Va5MlmCXi4MtxxVSWy92UypZK7njC66UV50xWWS8aH1k9fBVd96d1aRD0mzu8opd
b7w8W+PREsV8YAh+t26DmVSe8wudWQV+LK92y0CgbG9gZcbjvuLkXuS1lU7FOcWFsevb0r+vYGDP
XaYOY7Yuxw0zDLgWzQTRyT9BpKU2jpN2Sk+WRgcVKYmg/VB5TaXO1uStTxINqwvDr5q3+xS2hBM1
kEvxrys8S9EItB94hr2V58I2eWe91DaB/JVyJOSD4yF/lb5dYgNPc7xMYVm2b+tYwWyfzBXcEoKs
4G3Zxk4S9ejXP2qx9M/s1ha6hxaiznG28EolAy5F/LPhSk8Y5MJETjTaODXjtDYy+spgIb7UZ292
rkfoxjcZLLUnDC2Z+GVMjOsefBzlxnU5dBYAuNa2G+QqNgbxh0mZNNyltNkkijCd+xt7GSzrWgp8
tgkFrchPvXZttXMhOXUJh6YgFLz0LJUsma6Ha2fhuxRtudes58YzSaHZsKvd4d/TvxVB6zXDLxNW
3TpOTD8LRsv3TP7DK/w9+sprs+cGt/5eaY8yrbnBGPVSixSids0ALlvq4bHN3GvpiK/UanVU1WLa
KahNEVunn2oS2ysPwvLC/LY8eOaqcZ6zdPohRl1HVcmoozHCdT+um+XsrApnUY9d8iYsRzNrMTtu
7aUsDyQul1qVr2sqh+nhggLgeRhWWEkNg+TYhEz/WDBAKneZwob11A4LhAUGQrh4GFuOQ9b8qMAT
LVGz9PPN0m+sJXJxZRlCxiORdnFtbcaOq7N7xQ35o+6a50b66eeAXfRxLgz3sRe6ja1cn1eLEtGT
Xvs+OSW1xeQ+rVlPW8AhmXMoWbCb5r69b6a8P1ahAR5jZmT+uo2pf7RhruxlWQxv8K31bztt5cG3
CuQ0NlnQsdulb3U56V02rSQ0AdA7MgBwj4tIy9/hMBs6xvIZBOwMulHcBOvQj5G7LuLnCgeGI2Tr
Xf3ZeLqxrppC1daOUly6V9io8uzAQx+Wr0UxAi4k2Xcdjyg+BQCVrJeDfVqt0gWA7wpspk4hBxoI
i8UPLTKIAj9pWdVi51awucOCAyHCqz92+6qDARhhZZzb58pxh5WZWlVwq6Kxrpp51ckkcUfLK8zp
7UhZlMEuOwdy+WQVlDaRxWezn7YQxDBItN02bz/WvLtnNH2daRPrWW77ka+74QoT8RwRmhccYd1W
tOzQ7rZFI1sJMFpGWFypOt12OVxCtfd2xhjb5bSLrKXaYFkFN6Eyy1v2HSAec/8d6OhdzXY9lmpt
DtbiZPuqBnhmdqtxN8BBTHqGkrEqA5M9QslJEnvwDI9p3wcIqsfGOrXm1n/gSfPfMpX6ZymcYic2
e/m42LiuV0akHSNCprKAnZnyNhsA7jkMrgK5ZtdzbjfzfumnoefzKcYNSza3fZ9nlZHUPDI4ivHa
7WAKWWVsIdtHiFE9kpL2sWWpeGIxcG6EOC467+e9Czbq9zYM60EMlOVmWlcxJXi7Uxhy4nqcRj9u
Cm3F3J/9nXL56kZbAOUNw77e+wpoYYIwv2CGz8jnxzaGLsIWgzHuSnn77uGgHhHuRPUweefe7kEP
jhTOVCkZA0Oru5nWbfpSfXA3LTRc5VxMeyp0omTMdb0G8NiDIW6sh7yzb71wMA7DpA+BKm5lNV4N
vReeBK7LgfuolHdhoCDHsR2IlzEEAFKFg0BgjCm5UyNrn0kXWKz96dnw01u2HVyKNNMP0uephHJS
P9pOeePJYq829xpz9WFA29Cw0mzfpdFJhs/+J9I9SJEOW6Y8LLNHoXPviilA/lBjEd6FyrEOeNaZ
3ub80mHY7bQVVl89+LMxVJ9tn13uCyaUkNeXiGkAwpmHpjfXb87bC3oRLBBPfbr3IEyS6+gmmT8F
TWwwIUgGu2KKZJviggUd3CfbQ3obmfAUjtYi7Cu7XJdEb5X1zFT21+JlL41rsv7ie3d2G71e+cCs
Eh1sE0yu8NZL/ew+6/kMo+JSK9TuPBxV3gRHubJrGkYubbAxqOUV7vAOM/btLNwhEaJvTqshF3Tb
nM98oQPjqQ46+aRU9Vg0FLFA8NQ+YLeJBxeyndFb2zGr3SEiirc7trP/oy1tMzJ1APxyWZqbxrBo
AtPhUFvO+JURtbYTc3YLGgM+kBh8/GlDmZiNTRAa1RxYtLcBxzxMS+Ra/Eev+QV5WgWipEtePpdS
bHFgULknOi+DyOMIObV229xkU+8lUDO+W99lSYPh7xliBoSbSt14bk6vRRrV0c7SPS+QcbSHs5ZR
2W1rVsyOSff11sX4ACUNuJVD63pVbpOIeWvaBPJU/oxXgnVltSg13KLuNAnqdcfUOzVM+9OPYVCp
uxtCPxWnapJlpJRwuHftMU6XJVsPxmqD+OlpPcKealc6i3ftpTAOX1h85GUMFHPxrio4FVNCR5jL
r9Q3vZM1wUl5/lOY8B9pNP6l8uIf1Br/q5Lj/0WNBgqJfy3RiH61xT9KOvjP/ybQ+IMwRELfLgoq
0q6w2/6PQMP8wwcNT1o60j6sHggn+Et/U2gI6w8kUKg+0XeFJgh5BGt/E2h4f1g2gpsQaxWqOR+t
33+iz7AFP+TvVYaXH+Hg4nHh/KOFRcbzj/IMS1fAFWGELX3ursWBATGo04sgQQDe0ZZHxTQvTKPz
TcKxYauGsE2lS/cL8mYtogqlw7fTCDYI+TLSVtj9QHavu6ZUZiOiRa4Eo2xJWGolN6/cpMXTDBtD
YHUXxPtZbSCep9X1bnN7MOhBl2yrqYFRPp6GdQDjscxz1d5Ui0ODyw8GemIu/JNXW57SGrtLzZeC
PmbpTsCVoCA7M2TQI1WldcHsGniY+6kExwraCnmIb+ScIKNv5j8sLkDWmmHjBdfk8SEP6IcRKvEy
DSgGjF7tV9HDxVsFv3yUro4+rdlI2DLL6bICc1cUvyGDlI9AprS3459wxniW1uzGmVjLfC9tRz47
rQj7SDpD+pLmI7fA4K4hex64IgO4i2F8wpPZG7HOJipVp4f/FXFlLJ8URkBdZErdtFtNs22x42+1
nRTOKH4T1TQQzRDMmZ24G6yuQ2402IbWEr4jb8G8wuq5rGdi4aYBhUjqlvN+7H35FVYWTOqWehUI
TKVL2KH93L9OmF4gBQFa7dFeqMzZuZvqgDxaZRBnIcVhYiBY2KjFg9YCxapTvbMGQAgHK9BVQSKU
I/x9uNL1l3JeborSmn8ps7XqkzuUcrorZAfncrWG+hK37Nb6GEpF+zsraLJ7uu+hSNrUJG0evRP1
eznnvuakxEF0aIM5/a3JZbRYOrTiTdPcuQ8Fd89HB+SpYOjGDiaIelP66wtDI2iNIzHWrLOtiRHa
VvjkLFYFpUSMepG19eSo5h4cHgEKeReW7zzsjEL9i+wBw7aCdOaP7PE63fufSEiEe1g3W947QiiT
0oWTnz4s2BY43P2fWOuqaxJKYe8csFKAkTGqDFeAVVEqINjYOJ8lJSx8t6wG5Db7dnoHPQpmlO3v
W71O3DmWDL7NtG1eICLNT/TzXbjXQZUxW2oq5qr1ugY/SzU6PyAJQ5m0Bv+iA8Cs+2WK2bglWgpa
cQg9GTKEUgxqQyXaN7VZ9luFHgKmjKSIIZQd1/YkivQ3q7f85Kg6+9lKbT1OOIU+J2WT87u0LQA1
o7V/F3U/vFuzktcjYdUvKSSzd/Tzo6R8oHHgW5NnmnheaaE3INEbYOtoaHgm3mW865iZxsWsfBJf
Hb6PS7yy/n/Hu/enRuCyZAdelPdJkDGFiTpINWtkLA14HdT/Xh+nY8lfpfjaABd6claxEEWPLSAs
+4MPQTpGSGr7SQki774YWpuGlMY2R4bl5V9dHqg3OyimF/C3GTFiIcp3iZrmwsTU8y/vz496EnK8
zZrFuufTRZM2iunY5P3wNZTu1CTW6gxfRil5UUNRLoJHw8bXPyyGAYh09N1fmbanNsmH7lLm9WsI
ClAV4mOyu+k0WSOkqLxyRjPOYUj7/MIZVNhKuHBVFn+en+F2gvTwwO6m53Yd8iAaJZEFiUC6NsQc
WTRpjjFBBQ1QmzXbnk3GAK5VsEfMYsXMpUCh49gHElWqu9H0ihni8Yi0YsnH4YusWuyhhttjHjG6
soJslWXNDfwPxzszDsmjwYEgxsCpFeVjIcNOsI4XSHu9DsXH0ZYbpyOWPWHvoAxasgQl2FXrzhlb
JZPJdQDIKqusdmkmvJdG9F3Ir8UQVr6gzmnMBBJFfjQKAPU3clRhfugLUJowlvQg2OCBHfvW+Hne
bTlglLKAOs5XGLe6+7Dr0XrAZ6at6AjzotHO6/kup+XOo2pUQH9gWnn6sqGXNuosNX1mmckMc3Oh
nPCH+AsZ77e5ucuWqn8psE99ZGSvviK5Su951PmypJZofi/sC2+5cgvQwqvyxdnKlfvfaWz/v0T6
P5fYxn9dIsVoWcm2+ocq6fI3/rtKEt4fRIL4IkC5TFWEWPR/qqTgDwJzqZLgBmN78lAa/98iyf6D
ggVigcWYzyEXgn/ub0WS+ANTwaWgIRjRQeWKRv4/ELH+RSYOowCNM+pm4VKpmc6ffta/E9yzVyUf
kBNdmXN75aHCOkl7UbvS2PS/sUT8Rb/9t5/ED+LdsFCL/8WBMYmlDFKKpboNrDzOpVs2nJ9FtW98
88tj9Pnv2AB/qf7+/IGeYyN0wrSHGOTy53/30i5Qy9wJyyQHHk2jvIoJjeWqf+vgooThuK+ho1pO
nqxDaLz+3QPwN63w32uD/9nbit+TApTimLf38ud/97PTheiA3OPKNwuzTsYe8dnBESPHKHji7D90
m/z5Si/gFxv3BwX0X43Va55OkKcZtQiqlx9GOrSARZegJxuhn6W6/99f2z97X3G18NLw7uAf/ou3
paDJX7q6SwaAbQegy0YyVf7bZc/HxhDRQIDp9L6Cm/lvfu5fDBuXV4n7BIgIhnxBEvhfxNYKMkpP
uHyiPEHNg4rWrSYvLj37Ox1As2oDFfD//kr/2U/0ibtCl0zou+f+xVpD+U7k4dAkmdkuHvy1y86k
8dTJ7a0cHQY8dnjY878B36Bb/Me2BbuGDe7AtzmsBdKOv/o8fdsF41ZZezUZYxvpdWBbxCfPrGnm
JPm5+FZ6k3cGOkg/tVy5F1PuHfN0Np+RUGQLt+4oh0i6nn7UhlUjYMGg9EsAW6H2sic0ysUA9nvS
Fcueup27sz2SBBNXYm6/lsH3oMyxa7o3Qo9J2GqNonlx6sruoqBdRsZ4I1XOzg2k28bQQJXPerNl
PrOU6jGfugngblC2DzNPhMnCq3bTHWOn/tqwOqK7qrJOBVG7PhOfGgWe3q3MVqxkq3ySVgxYnWOs
JHkCJxQE1Vbu10FPzd6a3ItG1ad2IiWi02WpDrp3PAoTuzEVgPSSUINybgHt+WppfrJWWd/KwUA9
VYiienQ3Z/QeVNi7+8UZmNX3uVc5iE43K65lS7aNbSMC282pb41Rrgs1XPVWTaBIG7T1a4BRs9yT
cLN9qM4t8th3ONGjpeztd+ZpZbfPU6N2o2Doqo/M8zhjBodnC7ZtK17YZjntIRzhoUYVKp56Xwa1
tHfM1V0eZjObkGWvUMzrMXCOJlTsX/nIBmc3BWH5k32ERiZJsbjtcCIwA3FLlaKHcJTzaudM7KHx
ZVV7hFd6IVEadKvvZVeAFWNn4oq30M5Z4iBoHP0GBGJGdg31ndDdrlzHNn9lWtRBYOaqSNNknfqs
f9jwGxgnLSFurzHipBIUaaWcSr4ZVbb4+yl38/xWsWtJkZi3s6yW23adHHlHWBHiZBo2p9znU8Oa
ry4QAcUC3ObCMdjOhCdoE2XIo+lSNV035qKdmzxXSCRGRg0dg3W3Mny4hGbZZGfR9K7xlje8H2Cf
V4O4OfJ9vKArWN6ymnq3sqLW58AfrPq8SHu8gPuVkj9RjsuliPOV0L8tGjyKf3zjA5/LrXDSIvs2
Z6MTT06wpvaefr4gurWXhu8mLiaf5W0zrQ6EKeYHmVju4KTvfL8GKrYZbn2i/Qk+cDN1/m+U2NTc
Jbz3MNZiW/g6hrSvsYm0SCFCWtRz419mh2Zmj5Iso2yiwPMc/ZarcHnW6+oCx+4bMo/8fqNCLtLW
eMqCZXnr7UI+zg6XNHqFMRfRECrWFUFdpTe1P3jvdjamh2aj3o7NmY4u0kbpQGPHZnJr9uNlM92t
OdKnbTAwUnidl5+zYAXVXJdaPOWe2F4au9bfhljFZ0h02rvNKfItMZUgV+R3wgJVmvV9Rpn5hcYq
/FnptP9crNRFY1sP9LdrQLMbAfxNTUYfnvGAQTe1QXq69ndGDqMVWWnrPLWQTmRk5iHvZ9P58rkQ
E4S/Wm62hbi0qmj9IczTogfupz8B1Isz1+jG2FGmbj5kYbsIY3wQYGZ7VE5bvosZaG5kAkb6qZEf
MYvwyo1BS5cWScg8NiPwuHHfcUN3DGjmKqfSd0tW6Ntq9q89BiJNdgb/gw08xzhJElLzWtHDjdEi
EIYSV2ThDs9bONzA/rYJYqCTbmZk2H06RYFV8cGFjSXGS95cd43jbuLDoYl7xqm7BTCX822msVLu
W89gyCR2xc+Q+qZU+/RBIUkcRba29E4y5Xl3nOZjxCYe7szqv9g7s924kWyL/spFv7MQJIPTazIz
pdRoa7BkvxCybHMeg/PX30W567YypauE67mBArrgLiOSZDAYcc7ea+txvpVJCXzbdiKt3VjmjHYe
x01engecVPJLF4RKDuidtIcVqNzpMoDYOK2E4YQ3im7uvMq5rJ2LhiS6jl07Hja58iICEvh7mbeK
aTZOn6qma+KdqVNEPxvzzpiRX4zOcAbaV7dPlDF49nbkbSOZs684uTaaQYPYqLP40mzp+d55Awr9
rRQyy1ndOaPe5rFEjUh4USP4zyeyjwBjmuFaJgOcczC3qINgIMt2M2Saq1rYvLTWfsLCD7170L8h
PBQIuMN2xsienTjEAHTnLckeFXqnMYt+6FL1zUWDQChfESQmp51e15W3Hs0XC2LVVvKcNdeJeRHL
Cu4+HaP8NE01VT17U5VeaKxrGjB44mMpXmiUoM4nnEbykuua50fVuSM0XdJPgDyyJYnbmzShuH7d
O+DJN26s9OaETUrTn9t0hqezSFCo2taaF3fEnYCLCL/bhdHrGxYCqaqV6iZr2PUDZY911yvI71U8
xLelK2bztGLpI+WiN+5DWli/oAlHN8MQx2BNG9DpXalpPxRQiVM8xWMPLbSMkpNkjHD76JO9vHmS
uLpVD09y8g2bobapZQGX9tywOS9dKyc3QyevYaVwUgx+H9SjOmmDkjA0PZbOMzYc7KgQXxWxMa1m
bcCktl/Vgs2NMV5GdCUa91lNRcn6E6v6+xDxKd+knuJYKiGY5qehcMEyD7RwvtiUz3qUyWHg0ppL
gvGR9s7YrnSCJs7NpMMHo8QwZ7vFvqOupzmbz/j6xxUnWjtwx7WNZv7C60o1Xw4Jro5bc4zcL5zl
PWollePOGxU5LhDyeegNVPyJ3ZJyHw/lbW9RDtjNYIGcdRiP+N5gZzn5We9QEbssC11Zq474uPyB
+LfZfmTxxr2XaiWpG3oVuI1PqdT5Eequ9VjPLWLF1tauwkEveJKtrV+ZhcweCe+yp1NyCJH4zw1J
YJvIItJgi21iaEmtGKFizWnuNpT8qAv4JR+m2Te1NiK5ROhWdUpODPBcCKoBba+MtDdeE2LKfGVT
aCLmtA+/ScuZqDNSiaYtwuZnZVpoVozKNi5VpictG7wIaGxbpiWWD8yxP+Scq4syJW3ysi66eEBH
GTna1rbakZZZHrrNw6B1rbZVsTLt7+PSkTpxNGJSToOah3OCbn32EBnj+TlTLrWDsxFdaoRWN6EH
F6WTIiy3lURnqWCqrfMaFXx5F1uR21006dhH5yIeWWZW0ob/gI8vBMmcRGwlMCiEvBhtqXEqopdM
mWatk0b9CLEvBLwDxs2j6SRRo0/CwbU8qCyI2KipEKMRCWk+JNfqu6PPk0Pv25jYkHrTJbAit9k0
AZ8idjp56m0p1k/ROm9TluGEMD9Ca8bOnNCftUFn/0B1pKO8THGuU+Z1aGz9Ssyyb04MbBTxWhAL
ljzkHp3ZaOVx+9xnL7bROmZMsS8YusvvUGWpj4fG1DcrAzVu6psc4p/KUEzzWaFaJ15TizR+9ThT
rlCCjl9VXeQ3c2R5hKbEOckZa0Oj4egrHAfrtoXesh2LaDqZHdfWTp1ERVdFnCbfbNssHnC4NhDX
pNmho4t7vtp0deNvaNaAJQekkGF+EmZ1hZzB/WXPZfbZ0/QqRRqJD6I2JorkZToIDftUK/OL2Uim
66jp2QCy/oZQ+icMSeu0GnndFe77FcCpetrEHVF6J31TFtC+vVpqbCKU8bTkvT1kEALQ5BHg+MMl
k0FudJyCPENhDZdRXS+1rLR2n7rIq289WWvWikcvKMmWdC/bDBpTnBfC5oPfiNNZlNQByNwZWl8h
ofweDVa966uCEIlxAH/maxztCQma0uypQ1D5SQ6GpUEfz6e+1k74lkc7U6WuWhv4K0q2XHVCvlfc
5PdzEZPT7bFjdMjRRhewaunAhz6YyPxTIEb6sQku78eyzYeHaqqLB5kF6RU7MvpDbETDy6BJmq+T
03kJLhY9vbDMNruzvXqmDS4H3F6ov7KEbxLtrlU8aOE3liuz2pCbFj0OgY62GPqJcxZrNGzQUQX2
A/Fx6rMa5vmuJbWELAxHtLHvhWOP/A1l3LmVF1a0rRq9RZ2BBfKuIkAXZxO6yOI8wbnqrO06SF1f
xUgIV7VBX+4k4EP+OauCuPQlWQQXOUJJlMymAY4c+1sT+5Kt0107dBwDPDbUV8Kb8mKrlxDI8Jhl
7QWB6gWQ/CBBbPJyjP5vXfBfFkf3D+qCZV7i1H9tb1/+wu+yoJR/Ubg32ZqyPtDpXChmv93t0vzL
MMDe0qmGOQVMGTLF3+52Xf+LgpZOZ5W4X+oEHoWl/3O3G3+hmoZ399ssvxSd/qAw+BL5/h9EC3Qk
SpV4OaG2cuzjzH9Qbmlq9jVxahMYEHYNnHXNmniH3fmmI+XkxmzJUggwpegbqdf9s0ARgIsJT41B
ck27SRrs2GVRfM3IxKLQFza07jzZRVQaiwhnHCEGNGb7vPzEOpBj+rAi5xLNA1mbs2u3IzqBsLsb
LCv4gl4wjrBMtdm3qilyaNq0YVFSaSsMm82MJkSOl7ShvXmdVEF1maVifpwiR952WSodyDLlOs6j
e/J+ygdtMMuGY0tldahX2eAKZnzol4OLRHgIHmKrLJ6hXx4NMDb2yzrLDbUo6dDQg6cJoPoQAgfQ
RJ+yHBN4bGX63Vx2zRm9hYz0jxQXWwkC5EeLz2FjzxiTffJHRoGYW9U3vK/pw5R6SJPYnJ7OQVvp
qzzI7YJDXXzbGDlClxLH9VkSZZZ5SpBI6L+auO/UM/eLty+/XdIcpAQGLJL18aCemVFby+oJYbpZ
oG0ePCs4KYxp3MDecDco8cTvJQOdxP/DVtgvvb0dcPlBrwqoZiCiyBmop3DOx+4mrnPqDzrOAkR4
WEDTbeMgrZKje4YYc6tFxUU2Z1cwks+aYHowgn6j2MyN6XD68Y1YJAP7bwUIHGjNLu8eoe1Lyf71
76InjPBeR6JOWlhAAE1enmnpGBypAb47CphAi/BpOonOQa0c1xefUadiqqAdu2iQ/GwQrx4j+pjv
3GQKqkvdn7IqaLmDV9w0U0JgEo9wTzJ1+QqXEjR6pQchrIch+BJ1kY7z0qinB8FJ7ktj2QhrO0LU
nlLwFSUHo53T9ZJ0vZCeGPWPOaJAmqc/dSMjZFPOgY4UcbSjzUjBYR2kkrQyJ6CeVPXU1rzuWjfH
PMHuFFa3PYFFjzVFubPJyhvlw0vahLFRUsksuoGoJkMVS+5QtlsyuEBrJMBvTYzn0e+q738/V/+y
mAAffK6eqp//8+Vn8+Pn3heLv/P7i6WBXWHtckB5OyY+CNSWf3+yNMPiu4THxLVswzbY9/7fJ0t3
/oJ4LcCMg1iyoODzNfu7kyX/cinqg2LxLBLl+Nb80QdrATb959VkF2gtVFOC1G0OBNCjDqr1OM9w
EXNgWI18q3Yp3o2QPaZnf0VxIs/6dDa/VdNE+HHWmAYK0bol9S01TcDYbv5U6skZNXQbe72GZ2VM
MoUVIQMEYFetfJJuaRDNKnIgGPHg8q2bDWApFFDcx8DTteukS4d4nU4kRiNK6y60kUpqSYgdDhbE
iI2OhaerS8KnknI6iTppfU+E1J5kPgGfwOywkQKFrQWFjXCcftrR0CLbxkbr9uqhvrOUG8t92LtP
HAUkIE2ClKGU02vYX8IonZMHg/QBPJVxbxLSjAy9HocT9I4kbwCBQZSs59FpaBV1vIrs7tmaPG8p
1jvoGbQwHG+1OKGUlThG/4UI3iVwqR8bP9GiSxpDVUb7UCAkaZuGs51O3OaGtJL5CA/q3etgCZZ0
Lg2al4eUZrNXoQNB5RdrRnSTB8FP4lunk4zUjVVmayRNheUPTIfSdwpMcSHM2xsvxxjRTopzj0Oe
CmpTFPdZ0J8FFq5q4DsXwLmMnQvSkOztXn4yiyjZhToEko8fwv73dGlGgtmDawTS1IYe+KJce/V5
a0wMDMoLfxV8xi8K4coLNwxbbCK9cbEcY459Tvf3Hst4HrRF8C28GMs3fAEZvRqPfLl4Ysf5szMz
6vfWfZTN+gZzcHvaYmg6R21JpwaPtT/QRhxhO2w/vl7zzcvJD1haabYLFE/S7d7/AXmiRlqw5c94
zpBga4lF+i1NhfpHGRSEahKFKhDD9DsbJ0C8qan3fs8lypklNGp6GvQ66jcEJ7kX2QisoHA40QJO
qb/1QZ9t5nQCyCpFWxlkq2rxeY9NrtiUuqNhHNc2vS1SaxsSjQjBvDFvZk/TutM8a8KHoijCGy1w
iZshEa86AhJ/of3vvWsoHEFY0bL0iNizxMFlS3Mowyhqn82+6etFWzedTZozPDZjjftlFnG5Lc1Y
/IrEiMNCosNb1oJAXWVuZlObj5A1jZyeFzFiOV11bYF8t5mq7oHY4fYqsuWMXsZyP9uusr6MNC2u
+KPGj6J6ERR2qIurqLnUEQ/eUSL4TKHc2X38aN9MZU83mMHoLIE8A8A8XHbp1IV9Y32vaho2fLTn
TZaSjIbHtlhVCUXtj4cz3xuPIXUWMH2ZzstMezWV64RuvznV3zuizh4tUlZxSCBsLrIW4XeXe8aT
mXrOKWq+84iwN3xKgbox+qJqVkbPekTBqb8oq0bL1w6Uv1NFgmW4bqTUTnCVOTtNwCTyacy2nd+l
HnlSiOc+k3nS36Hl0zCzxQOgdMMSeEnFJs9Qj65E6ZjgV4rWIJbE7BetTnPmmXH3i9dfv7bsnkJG
0rDV+vhu7Pfiea89dCUEEQhOhNBH3WWH9+pm5JLQRxyqzzjfeoBgWMcmbtlqBD1xTidopfi8HBly
2ervT2mGRGxgsYbZQhzugIl/cVqrGp/p/Lg7L21pgmdOuCaS1Du2ar1ZNHhpWCV5zstx1zqMzuFb
jRC+Uain+ke7KcFTVK3KvuoFmZqzR+nNRsF/mqKX4YG4TvYtbpL0cpL2MB75Kcayr9+/6pcZJyyD
AjKkooMbnXo5Ii/D+05nXnxNgfVjxvNk88lIGjK6R2Kqe/qMk3OfBIMguo4Y3ceoUMOjkdgpYQlD
fa3l5M/7k+YFt1poPbVjPzVYJGKWHkxOzwXcHyzic1HDlVFLrFTY1ZKxcqc58gjl23eIVA7e10W6
7TnOy6f11bQR8UyEj2Y/ZelCorGz0f4hVDP7uD+9635qWxIr3YL9DbU+fVPx3vwE1OatVCylu3ZC
atR1o6eIimPavnM5thud0qkLp1PH1gzC4NfSl6BLpM1QCqLZuKW0q67ScJKPM8CDL3WJfY5VuEcK
q5+mQR1/Jqma1ERnclEhx6ULPUa0oUNlPABTb1Ab+5pmXUO9YVp8na11jkx1Pkf30i1gsJySXJ+g
5KM+a8M2Qj34Wc8zeq6dG2u7OCy1+shtNN7OT3NJCuL45KJnYmbsv31m36pBhcYTEk/xFWk23jMd
lhG2vShHjII/onEwHI45Gcj2uHOiUSMphLTAJG/CZF1iSbpRRCqul5aiP3Iqug0jA0lfyFfxF2G7
ai0aXPbEDodE5mitKj+/rB//Pev8C1/Cq6V0IVvukScvn348hU/q+al5fdh5+Uu/TzuW+Iv9LGcJ
Rwg+3bwvfx92qM+xAgL35Vu3FHIWcder+hz/LaIvZ9HmcXpnwf67PscZicqBDrWaQj5EddaYP6nP
7S1IFEicpUTIT6DabnD0Wr4Mr15htwo6V0fahnshG3ezC6lDhujLXt2Udw4Ly7L2n2WPWc23fUks
MDlW0WU5FO1h1BD6qJICkkx9Hon6vu/6h84aN6VHr6ABl3Sk0LS8MvsDYtNiRO63DkDdOdgwof+d
giQk0I+kKHEdwSM58ZxBO/LmvhmFxdzhmvCG8HQxZ+/fvCRFDj0lU+PXIlJ0nND5S2XKTx/fvP2P
MzfP0DkrCxO5pg1+Uj+oFSVa6mZ6Q9EizTmFYCskmRN7pIwvYlfdjUny3EEuOXJp+0v7MuhLzBXX
R5WOw93BmkRYZdgOSkMzYdchBgO73ToQ64i3NqaLUjjVkRmyvx1Yxlv4uIwE2QTa/KHS0ZkmEbg2
Z2nNdB4dBIBrhqMLER7NA3r70JDFWZbJfmA5NTkHV4aaujSSBIQa/ZHxbJpl6hsVqdgfP7T3RsHx
wO4Sj5IJunt/avTpkBBm37UoVKM6PUNngVqk9RZv/8cDvXm1kGouZX5hs8xwJjuY6Yn0+nCOvJZg
N5RCHZyTEw9lmY8N18TtXxq/VNvmpx8P+s7TwgxlePZyFqHit/z/r1YNUDL0CDs8Kq0hi40NFwsE
ndS2BeKJIxPx8EZ6L/tDIo2sJajOO5z9+MJszFWm6SdDmJyUJQwr9Or5kVEOpjuTjxWKuS5YAZFK
vyQFvLqgus5E6Blz6nOgT0/TMG6hHl3kD3mg60eWpneGwuSDpHcRcbvsm/bvHfSnohrHKkNmNZ2b
kWfxvDznLMO3u8PsmB15VO8Nh+aUojsPjDPzcn9fX5nCjlZ3eoagw7bURrhFQWJlVGfnEDI13e8g
NxVH7ubBM+NuGrbOxNDBVREb87JvfDUmSoaEvn+c+s5ga7tKerdpbak/vjBjUcGDqwefvMDe9y8s
0kNYmIrduzMOaocxRu5gVCcbnP/6ZhzgE38859+7qGVhQjIMFppP8/540l2W+1zD/U1m8rZzqE9l
RKX/g6tyl0GoRJlM+oMKCy3UeEJ/ndBzAOeDfC8DpmJM+Dpw4oo21Td/fFV8wZiKPC9aW4dX5Uit
m3mZU58eRAKahGi/TAex9aej8IjYXvDPsg84PF/C58l6/H/41KvYxugEXTbt4BV8PMrBqsS0Y66x
1aBYQnfJOWx3tLanUIhOoHJwW60M/nWjQkTPrWkGRy7ovaGWEpjHJo2K2OGRsjX0ED4FMJdxzmx0
rXK8VTrFTQ+pxNOfXxV3bmntvsQWHbzA3dx3WYV8zQ/s8K7qgvG8j41uRYhc98dzAbw+MSTUEwVz
73CXBhEMfh5kCL6MIXji3u4ANMel8w8uiFUdmxx73N8d69crUmSSg8T5O/dtQEuXsyZm/cro6iC8
EoVXHamQvn1r2eEun3k+9Lh4QbXvLX/ovmq3cTj7CGgvK96u/hKIi3ukePXOKBhvSIEwWWh1ttH7
o+SaQMXBK+oPTdVsEjV/5XT5Z+ktPHuTraZJHB3hCFg0aHPsXUrc60kU6AyidQW6x6KR12FbD0d6
hu/M7L1RjP1RkKmmkBSbHFrgEJ26VQajpq27TWYMzu2fzmzJ9sEgzJg+AhGNB31Da9DGqe7N1LcG
Pr2gHywkRIaVPGRupx15Qm8vCx09C5whluAW+kf7l+WlaWqAOkt910rkeeo48LWGMH7iFCGPrA1v
JwOVtOXbhIqCTYs4uIOY6bRyKhmqZF3dWM2krVJDV0dGeftdp42OuELH2MEZ7qVS/uobC61pgEgO
2ykid6q/NADmP2Zh6rZUrUNU3qlBNPCRBfbtmBw/IAKznbAszo4HD2zgWGVQicZ7jodogc02a7oA
CPOVwVbdbPQj+4iXfsKrYxxTnlYfMmdace6iIDkYkOxKT4/KGgBn5wXKd0xiok5sr6Il13qT+0Ub
bI98ANZDWNeUUcDcJJX4aqhKPSIyIS8xSDpadVVhgJyzvai7lih4NTSk6QgvvYqVtu2kZp8D1w7/
KAdpeV/RvbBNXg69FFjFwY9vEhWGusnnaJhzNKnZ3MOCieo5+K5lQWYdmQ9vJzjvEqfrxerDzmvJ
sni9qqomq8amYp83JE4LWzqlKwcJum18Km7WsQDbd2YCcXbEwhChgofrcNtgBHESd4Rp89SBGMC4
tZNNASQ+5PwGN2kVkVh8ZCU/OOgst5PcOpeEMHZhzHlz/wJFiJuVBOQMGoHYxp39c5pF7qciWsdg
bldSDrcfL0/vXSNvL2VNNiyCU9z+gJ2QSmk1n0MQmrSJQvPBG+NL9OqBn2bWsWSpd54fN5MaEXnz
nsNquD+amfWmozUyR5aKnXEp0lV3GjjkXSKBJH98Ze+NtXwOSZFETvSmdetWVjNMQwbiylXjBmC2
dp73YXKW5WrefDzUO09tgUly9wyCDF8KY6+nZREVITx3VfizV1Xruk6de2h9YlNKKsIcHhPSfqbw
yDfs7ZNzqafZlEx4AZd3b/9elq6BuAzHJGZtpS7VnAcbSwz6zqPfjGxRyu2fXiQqhmXTvhyJJXkN
++Np5J/XkcsWrRtogLt9CSK4ixGfZ9EgzhLs059wXlvrj0d9+xSJ6xI0zQzagsgWDg4kCiYTsnNG
bRDBn8w1H7I6rXM/WxDOHw/lcgH76zDrF0Gvki2OgdLi4IaaiUf2elHlfmIUXQ8IXeafaq8RKMaL
ufiSzWl2m2LHh1k3dV15ZGl7O4coNDBfF5PyUh86uNAsZjcUV2nhO03TIg0AQ19LapZAZIfkCkpG
chdYuXVsj//mO05wmCChjPcfEzUrz/5TTREw41SA/VEhs96N5NpcYIBzj9za90ZhDUUHZpsIXg6X
tbmfjUnUMefz3KrWTto0KA4wPHz8AN/MFUpevAjLHSTzim/p/rW07dj0On4FXyexdrNsyFb6hHks
xrf4T4aimsJZEbUnvdz9obKZnNjc6nIuCKiSgQaTlvpErk+ijScfX9U7944NFnod1jKWl8MsuVyn
WxcbuBJGsJYox1lt1ph4yz+sJlPE4+4hLVqmP9Wuw23IYKguyYuZg5GCIgUbLMq+2S5pR0fe6DcT
/WUcW2fvsDjODw8roYaF1QotGjW1ASRDuUGv4YP2Gj8ddQ3iu2YoUh+m6sgL9u59ZN2jw2mTZ2Uf
bI5TM6HZVUykeFhejfJRS56s1DTifzQMYkcOfaiGFtHx629BiAG5Aa6Jtds2O4sCL0YEX6McdmRa
vJR+9pYr7uNienYYiTbJm+txUtKjZp4X+KDQhS4WhXcZ4JFVbmU7ck1Pq5jiTTEYK7d2uxP698aR
l+C9O/rqFzgHa4eXjcrpbJ0DYafZve92dvHQ4VK++fMX4PUwB+uyreJxUrxcPgT48TL33HsARf2R
ktT717IsH0C2lt3//mMz+h4ncLDstaYQLIorQvBykELFkcf23uyn+GDjSGL6U1fZH6fA3Zh2tZH7
VlLbq0GO+o3Crk5Vih2fxAVaBxdQA48dMt69PJ2mA7GoAkXRwaOaCETwRMmwiKALglPmxZsSdubn
jx/VeyuwiVCObSzCKUgd+1dn95NGxZL9XSAsGt4lOHmcv5RZ5GAGx8QVb6+Jl1nnRV60FaxeB1tX
ogckdCauSatwks1lVAFUxzL0528047CJ5BAPVYHv5P5FWWald7JkwTJnN01WqpchkWlNfGQ/9/be
cXK3dU+wJpIaeniScspRVoYMwUCpCbTvrKZ1HzkeBtkyP7JGLZN5f+lgS2Uw++gdUkWUB3cOMHIP
KaenbzPkwTah239SNVN+jb+5PMUErI6cavTlFu0NiBDWA0iB8okjtXEYW51YlTUZWgeDOzHS5LrK
Mqt8yjgNNZytvKb9jJNZPBROC/UyrZzM+OIksLx37Bm06vYP5ygp0+zTaWVSKqENcvA4SX5Joqrs
Rz91am0bOyI/ERQzPkN9PbajZJocXDgsG1IX6QaDdaXDfbhpDmrgWW0QO35WFhor5VRovXftTFKq
x8KsREI0oTvUZCXNErP0sGip5vm66SO3PZF8OohLowx7V2MwjJ+SSTVE8OVhCVNvLq2rjJPWDVw3
2zpLxwUC3VS46DZIKcxHmaQtCOU6J2C+bkx7hBI21uE90irnpTsSD7im+pntnrkxWtmTuiSBvpsu
PoJC8Gi80eiGq7ik3HcTeCOROH7bIeX/kovMO1WEeUFMCpM0Dr5LL+tsyLG8rEO1EjM+44hstslM
EnLcnMoE1ow4Z/Inm03G5ykCWVD7ZajpmVrpcEOowGH+Uvk5yBcmQdfqGFuJhgtN81LFONfK1Wyr
qEPbjyjwIu/TICQ1wWsISVslhFJh43ATwNE/RksLxjOyLjOUT4U5jc+403Iws3NUA3NLgAjHOj6X
YVyQM3OePJijGcl6NcZTYN84fel5uwYujPWp7AYCNOrJNiGP84CJq5hKT9/YlZyw8ISyMKP1ADSO
lK2ps72rFH+q5w+qH8k4SOt6uh7mJtPuNUC06pycrKa/cydyWLAS6+KsD2GJryD2z8VPbIHTz6Ts
NOPC7Ia88N0otp0zYOHZfGlDjGl2pGgN3S5E8NIAGUSP95jYEZBglkHb9fGGktLGpsol2yZMJZrj
WhbhuTmMYRyuKQZG8YMmo8AgzMxBtdRLSDvPxWTSzV+ZehAl33jbSHwOcM8Ft0GQufYZBlzX2arU
GI2v+ajHycYsisZ+gk0mMtjMFWahZDW1BtD6FFQqpt2oGcUNqa4Y7aWG6/W6SA2Ir/lcC65nKLxf
DXIrKFGZGlZkkOYhNGIRZWwIKyfaDKkTyG1YCu1acSDFzaeGeLwzUVzrfqYk0FQMpVbzs44D8dWE
1oGnG9a4juuhavkQ1HFBklxaDBeC0DaoEwZRQg+N1tdkrzVxl7C3HZzW14ko01dAzONHA9MxmihV
Wti+CYKr1x1FRlI1COIJN5ksBHMb27W5RnxqPhPekBfIFmet8D3aYxG+zxGxaWKVybVqE/1ZGCol
JLCfZvNkSLXxzgsKt9lZAnfGJkLfj69DEpgELbyw7HWeVbW1LSph/AyhziQw8AynP5k5iFsw6OZx
wD+Wtl+hCJnyEo4eA0+zbUc+EhBMP0WowScBx67fVYOM+nVJoNVAHsbCMGsiWEBnJCuKaQuKP3we
So4pGyM3TOyMut1+c2bodvcxm2HwC6FGnI+ZEnS5pQBc36qiFNOlk4ZG6yPEHSNqr7i9LXTshHcQ
+SCCJUc+tSYiqNxIrHutz4Hu4BA3/TBoXXUGBjKUPvGC5t2camSfzTjleRhJkkyrPC7orCetLu9Z
+KOHCnLkDWu3kW4KZdvJvVbgcD1Vbi3m04E181cjZPvV6vNmPKdokHz1ehXn55MYsKfjAbNHUrrY
369Fl+Y/hRHo91FPo3pFB6sdVlZo9NoJRfQ6xMAelDaMmj4Wn0cQDuohryZxI6B/XOuzTvFo0Dw5
n7MOFdegnbtsp+WVV55aQbMYEIjVu63anlynMtfcX/0UeOVuaseuPvGSzogvKtj8X7VIWOFJhZdA
O0ETFP40B0DIaO1ATYOhqa1ujVa50vAPIBnc6oQ8kv5CIrUOS58ESTsSCmpfJw0SaTiwQ9dwI63m
ZR/d+GwKhXuuT1M+X1RdVBRrZZUpmTpDiMPXDqKh970A1vSwGkplfsoxAevrtFY56aTpLImQBZ3S
fQ9o59eXCtQIARhwL80Na4kD1dIB/wysMpk/ZzMltW+NUOKbawdheo/YKdXPM6XZJAZhAF8SziyA
xF6nI+7Vu1RLT1hLemObu6pCq0dQhq2vQy2eCKjAzhQ+ZvoI47qvjQc7K91gK3UtRwZh4mOEe8Q3
oNnAne1r6jFmWN+ADVL5HXylxnsI0yoOT5yM15WwEo4igAlN44YkGCF9AzU1oRSBZ5IvHDU5NkYx
gA93aquJ1kD2u2CNNTIprsOir7IHMEOmcZJ6mTtfOCGCsfuorajxDlXFV5IEqIXXQZvQZSImTet7
UYMonbw3TZw0E7P8q5Z1EYittu/OCBgkWULOPLyN58ZCbRDkpMEKqPeUnhb5OJe/Grr9E2emPn+C
De/8rD3bbZ4x4eHCZ0bV1ibWSui41UyOHqbz3La+sGxkSKe7IBOk16tSqdMyN8PxrOIdJQVpapNg
wRsRJbEycDIHD0YNlPxWczuhM9ldouNiMbrNydLn729SXVbRbQ6dRe70Eiv87OduJ/ON2ztFfgdv
o4QioUAWMEvmJC4vm2gY0jNVNV52GobSQ1I3QxQJ8GkmdfNQaC1gH99r59zrV7iI9P5b69HVf7La
UIU3BFnk6tlcHG6nVhxE1lUNauGnLAMIAYPwWuDpyDbAoST6NO/QxWrxBvSGhWvbhhiEYsB2ucN+
UY5x/YWdUc00rrSid05HO9PlnUwnoV83iNPFg92lKryFWEe4KQb4Ibtu5FzrW9qLUX+SgOqMfNfs
socB6iD8L4hH2prLT2DjmnaL+T2dZLezcPWJnYA7OpBo08HM1SfHPLOIq1CPVTRTkyO4BSeQRTf+
PBHz4J4WDskGq1H3CsICVa/nKxYJ0Z82U2+Ya92N9epaTc3AElTBI9V9JVtezFUEWlD7hi1QG070
qA4HokUZ4UIaxF9vOVdm+iWwmwLDP6AKG8OUSIwtMpSkIGZ6NsZPodJS40tvg1yvm650LgiDsdtn
wEz9cCXDqaTa4qRSV7cRGS6wp9RgtNtWcyr9k1MkiXsiWuk9aa0Q6ouD2YVYQBvPfoa3QuuszQJF
K8hcAqiFQDewJ1GuWpKWxVMVToP2WBOExad0yqf7l337f+W3/+Jk+eoI8478FqZQ+1Tsh7+//KV/
mw3xBtIspywPHooTPoeOv/W3GpZCyruCjIaleE91g4LEvwW4hvOXSYkKRSI+eBSXi07/P25DJNr8
MfVAJJL8zz+X31Lo0HUGwdpD9ZfSypvais2xru/ibzEnnVXmjOTgjPi1X92TT78Pk/8/RfLfg3DS
cqkELCqfpbr/qlUs89wJxRh+w28YnRYTLAdFKteZqIZjPpL9usO/R4LKTimb4wyd2/2RQgudijd5
X3GopxUkdK+/AbYGKOrjC3o7jMHJnKI5DU/gAoeVom6w+pgN6eOA815s2IF2d6OV8Wn7eJj9E+py
NQxD0QvhMtYr57CSbcQuAN7afJwj8hgSKzAfQjcJgFkbOlQwjWhiZwL7nmfZjjbvMUXsfs/l9+hL
rRml6jIRxUG1NGUWdo0UjyYZSmsTBghNQTGZS5hVsMItaawrToxXkxbXR9qDB/XTv4dmomCDRUZ1
KNcqYwrN5E0/1kbYJvcjGXiBL3qlK/YgXp+tRKOH4eJ6TZ9IiZeELEI0z7alZbTOpnQrzrkfP4n9
AtDvH7Qo3dF20WOjgLw/r+wproB2GY/dEsiIIPmurjSYbGl+rBj4dqBF07qI4RBMUpU4qHUCq47w
AJqPWpvW26CzyA6n6rkYJ8Ldx5dEKXqvAMJFUfNx+WP6F85iiD6othS2pjGBo6t5MpFUTDKO2nUQ
kFNMLjEAjLgZ2ONwQqGvx6kuOHO8cGpXghQswEnTYvBNAM+yCeEbM66LMkiIrQiqeIWDxHzKh5YP
X6i3Db1XzEDB2iYzt9wQAdnPK05fhkvcT+xaVODDzD4HWimcFR0HD0E+MTotPHylP8MVkeMm6ZEY
4ytMTIPjcBq2izMJf01R07Q+0VAtcYQ39fnSteaOmLl5Gre5Ra7ZlgJO9eTm9KAvFZal4rPradGD
aaczhR9zFOUp6Y0eCHRAnB4xkmZ/XdU2UdeyGdyRwoZHOIFGP+HW7tkd+tTu2mpTTUHQ+vkwL6H0
WV7+wOKXWJv/Ze+8liNHri36L3rHBFzCvAIoQ9cku9mOLwi2g/cmAXz9XWCPdLuKJVZwnhWSQhPS
TGfBpTln77VzikbjRWjq7cM8smfyLPx55JpmhWJT84+6C7geseovikWYUNOKmiDupUrYr0UAPuQQ
wqIYxTSPDzYHAONqIVE49YosGR9jpYx/0PEUjhe2iZ6p3mo7CJ80ks+jb4Nlhe+XkZy5d+NAdg4c
0dbhDKpZRLqU6k5V0ri5bHrdiFVAkfB44H2z8Cj31WCR7kvg7FR2Lqkwdtss2V0okqyl9F0oee7i
/jbCvicNdK7rdoRXUcuyU94pi1DAM9U1/WbjXidQlMA9lGhF9z7lEx1AInKuCq0P1GHAqe7gJYLN
640h65MrsqYyIj/xN406JqNMxLVwRs9QInCgXjHbS+88FHnUUK7wlUUNNXUb2dCLkHhoKOeR/mhI
VA0zsPTIbj6H4whTwwMDB+sfFmMVmeSN1vj/Y28gW6N/yCdSdCbPUIv219IaHE1S+q+N648TsUsh
u7GoHOY7QQIXBrfMqI2WmLIU4F3hgZ5TyvJjR14NPieBVd4QXtXURh2YBkMlnJWjuiEtoZsyf+gb
tXgXu2qmXo0jmMddR/X7l5wJBPCE0To3bmxF9QUJic5nox1paPSmlf9M80qPfqGjGcx3ZKLRzm6b
sLZv9WhUbvs1qYPwB12JP82Y+BofTLKq7+wW5+RdWInxnnVCRLdTHSmLpzVwJaeKaDf4V6ghJWkK
i8bN0Alk/RzrWj3soNc4xnXPSdTaJ9JtR0+Sr0r6aBlpnNDKuPliZbraeMUC5Ys0K0vDRMDOWd8p
crLrb1GcTaReRsa0BBxhNP5WjIXTRNIDTi/QUenYbnsXfNzHWYItfdAWUvxuE9KPc5KEDFV8SedM
GA9Ug9T4h1v0jfW9SxpjJKGxmDWNQLOh0KvPTQV4ICUHz1bcm1Ql5wTwFrC1/mbkDJMbxEP2MnS8
pmvH9CM8kDXAImlhrzzMRkUJxMPeC8FSQTMurhVkuTzLmMoHMH3rjsCinBxESxmo18gxv++ElUno
WzA+vVHoJNJqymiqmyTtLPyoQ61fS0SxMUK0Nr8nw2C6G9o0BZrXdpEb9Hmd0HUW4RpAIRLt19Bw
Q+HVpbFDDxfUiG/UNie+VUfVAZUc45uCmQX6MyfzBPB+x2qbFFOR7fTJCu8jI58+dSTjYq8rBZ8L
B1AYpXlhsQx1EW1oD27O+BCCEvhYKQtYYJO86SggUL2V2xEviLUFcSssUA8D/viQo/ZNVNnJ126W
hsI0n053mhkLw3cr8lgofoXEQCRlBADBKUVxKw3UahweEvGJxmX0SA2OyGL4tuFX/H/V94EzFLsg
WZH0Euvpz5gztuaTptI94vFWb6ii5VmAwjeLvGHoVaqJqjN/rXh8bQBF3UabZnRQ1qAzuI/ChR0H
G6ktrxZSVyzYfbL7jE0x/jrDgfzGAakmzK0tm299USmTDxS0uqinskp2MQANGL7aUlxkiqkOW2cq
nDFI4Y5+E3Yh7qnT5B81ZTCe0kKZLH90ZugRY89xXCP17TGeKHgNqiK/M0Ol6QaqousELHNa4qd2
q2d+PTrWlrS5ZfComdm/pmhy4I0yDHnwDQ21oFZbyRuYu0RKzf2gvifTkKMhZeY28WqrEaqfiCXP
PGBNmrLloglcLBaMyLucj6PwalR0ki+R2qxXDPpsBoRrNZpH8rt8py6dvFrYnM53szD1X0OS9dck
zMkPOU9ABhYLK9mR2aDnN3w64bsqhfMRoB0inKF0lwkSt9LYBYTrNh4IzmtAsFWpQ0G+rNF0miPM
QW9asuj7nNqljtoxhnNtz4R+eDoMvtRvZ1G9y4kxpFa1yPpbKwU8ilgbeS49HasnaiaEPVcW2wzS
X0sxwlpdkYhQorM6iJZahjv+7jb3Y6cbs01W4ICNM4Foski6Mt02Sph94ZMptZ2ErhD7aCjJhGzz
XmK60Gvx3qD//Ld85H9n2X+9fpQN0uRbNfTJnz7S9Z/4G/Nm/IVpSKNjhqWRAu8qD/wb86YRkrWK
9tms/ybA/ecUS0QWPTZ8dWv/hd7p6p369ylW/ctlT6S57nr0XO3x//wUix9Gw5hlr94YoF5gvY52
ssxY0ZD2NklMmoz2mFb7IIWwvnt9x3x46vt7FMR1KOwBRHBwPzwEgAdbXDKVEW1k5nwdRV0M0o34
p9dHQal0sC9/VtevrnYOfUg/NcSxh+MQhE25XwJAzobe5NOL21kLamr2d85AYXo3Z7ZJLJ0DtXvC
U+ZHZGeNgUuX8K52rQ4++kj8ZjnLxNpAs9Sqm3ENw71sMpWdFVGYE2FGNEwkGv41rbzvQzZ+bTlM
XTAJfbgwUy1M9ssyDTvNXsw4D6JeY9EjX6uy+SnoiAmAGELxPolztbmK3BqDi0EdmqnNNKN7nO6i
3KvDaPeBnZQWbTky1L9DtuucvTn12s4m3Ru+jVO2M9Vz+s5kC7aQtkEeXEmSA94L2pTJLfGb6qdZ
18k6csjz+jiOhUtGDNP8O5QZfb7to2Yot0paAAImtbkoNnJQFxAkkwRF3CJ8k+T5jsIJUhCdNng+
h+yato01s/GSCcHhfgrjkCWtJyJcAGB1dms6Q71h6g7T3VBYZPi4YVKOVwp7YtibOnIdvyzn6KLV
5dJfs981AStVwi0Cq4ND8wlnRH3VpovZ7FuO6HdhwpaTbpY0Ro/yBEu7rbOOem1UNk+g/tynjs7K
R7pQ9a+xMKyC/wdIYAQe7DFRB/F9TEbjl4mgqfxKyOWy5g9PMJk1tn/OnkpAKzyRKkNCKqomJbB9
WaeAyYiXfO9aPW4qoROY60WN0zVXKrBP+sjaVGcBXpJBf+xbxSyDij4iZXPazdHG1ODT7FS6fnID
NIm4rwUFvO4LFajORWuFY7LFIKLavhGlPf3WLNLkF2rRPQRykZX1vqmt9Jadyvgbl/S/6flfa2Xw
v1PNNtQZ259Pf87O6z/wn9l5NUUAJ1tLUjYFsH/Pzob112rWYcrjoMwEvJJ9/h1g6PyF2psCpEpd
g3SX1er379lZB4PG/LPqQsE6mW8Dmh1NZ4A/NQoNWFJWZsALXmQilLyIFcf0ekfRt5LwqU02Kf2Z
yflQN8MfS/wQ/2Yc/FarcPZw0oy7rNJ7uGlMznnzpUcAt7fLaryMCxpmnt3LIvjj9p8taj4PSFVM
gE/AFk+wyjqL/1HUnBa7Keg7C/Z7Xe25nIYuemQblxnm0zNDHS8IXBg23fXyqNIYUM8Oh5rpHeWl
Uq3I76x8BMdR+5FSxw+vX9Az4ej/lUDPV2RqeNR4TXiTANodDqNZcxRr0wAcM3PruxIT/Iq4VtoP
uqI0RE1X1c+wL8Y1ulA3yF20h22uATvsKF9TmFvyN/lXfv8e5Nb8ixuMuOtoveXITN1g4PekSNDZ
Pdo42Kuu756iAXDL6xd/WHf7eyzc/5RZSaqBL3Z47QC+kQ2kaFA6pO5UgOTwwD5YBImdK+dqfM91
2+Mb7fLl8UmuPsRjy7xM2plKALUfcq2NS611wwdLRM6mrZTqRoxjdZcRjAaLv58w9KH+8BqV1Kek
1BtvJM7dJygmHMBwpeNV2udIB2gTnkF+nXjn6AfwsukG1hNqwIc3ZOZBL1q2trEKBZAPDV4Pg/gQ
vH7bT41icRdW9gwCvmPfolomgx07nOVtpAHk9i7mQ2YDKj+zpzqsdD4/Xd4gZjOL3Zv+QkmfuEUr
iyyyPEtfKFcsQ3SRooX7DkOwvQDVoTgcXEx3s/IdP7x+hae+qlXOjmuACdoxjpPJdGplaR/FJkXr
uKqBi1oE1eMWt7cjecG3Io00cEmjLvzBcmLiE92225f4zjsQpWS4jnjM337XeevoJ6Cnpex7bCyK
QCJZVZYxV2JauEeBMgU18qCH16/8xIy8lpZpbQFpoJGxPvs/JkiFA2NJbhnzPrqBvSTaRUc20FLn
pF9Ozgbf8/fXRzzxNvG+anRNuDg0EUcjhkAUiMqJALW3LXEmlGL8kRiu4O2jEGvoaCypLnaGo2lS
6ojmlsiFs5hZ6qZeQJ/MlXLO6njqWlY6NjSmdWE7lmUuBbjNqWhA53b1eKdVebJxmuVcp+XEtEf3
0Vpdw0zSznOL4M9npCOkqQtWlmf6uga03g9npQroQ7zNPfz8DeLGsFF3YoHFRHzU2bBLrQaKyPkd
qWEYOBNitjJcqjNfOnuWP9Ssf4+yEvXWzhlUt6NpS53aoujVnlE6a2CelIQOaNmGXIkVY/CBOKyE
sr9zN8bumQnzxK3EowRW49kgTYf28HV3REtua82unvyw2KtFV2yxzlsoO0vlzGK1LkZH6wdTsopP
AymyjWb3cCi7yOx+Yin3RuK6EHdy+EMuFqsR1ahSv2y64W167t+3lbUAjxc7HlaFo92VcCun73PY
osZszN7cFV3QGek5MsmpW2gyPdP/YrpWj/c5ulU0Cy5v8IvlaOwrMoe2A9XBd3IYjDMf8an3RKhM
Sit2FdHx0UccmdRcLamYQHat6ALDk35RIADcrcTG69QoFF9Xsvyh5QCzVWvzHBf81JUiOYGevnIO
kAoePsGq6s3S6vWV1Wqx7ClmfmOhtb7JNVoBr09Xp16W1QVMbQTKFRjuw6FKBJZwwUYeXStvp7B8
Pych9It2+WWFKbjWITsz4MuZywbjyOpiwBdUVQ4PB/P+QHU4wYJo0r8rjG2ahfpVkqCZev2yTo3i
0OFa9yeEjx7b1iYyVoaQMC4kzDUEzK7Xt1Ue2mfgvC+fk82fjoeT+hXaBcc4vBbRxYiXo9r0oDZa
H1LaAd8HsnF+kP6x7F6/ILH+WYdftY1BDq0I1TD8DMdcKB1xLpfKCYa9oa16YeLUQ2AkxkKcuDaK
W1eSukytVI6rj2g0uo3gL/NAa6Tar7nfyeMS8qdgM6+y0kPpjApIuFP/K1HHHLyqbOzOTzX6KR7Z
y8XXTMYRcEIr78dt5WKamCFZZIHej9LwSOxpfrgx0js/iVV6frSQzTWmRxcP4dybHPnLIYOvmJgF
ZZgkEd9CS+t/oU5Vb9F8p58rR1omkoGRwlErrWG46IhVTwkhE+zpeyrj3TbiF3+NlWUoNnqZiGvX
Rp7nx3TYL0NAlVnAe23nnnQ7OlpZZBIyOBgCdThNV9M5Y4U48UphuKCMuILx2SauL8Mfi2E+pXYS
R1Avx07oN8VQPxLLF16cecwvn/JaPWTbAfaO+ftomcjqGDmkJuid09i/op9dwrhwCXUr8u7cG3Vi
KIqvmCDJ5OFbPJpk0iZRWyIeTW+ZinyHatgiT3sWUVCMM4kEr1/XiX3u6iqCEccRfDWrHy0RJfrg
SuacoEq7tr9LEjUSL8tr966dapoGbM5GAAouEdpaq6JATB19/oFCPNmRhJ7eN8Ltz9zq56310RfF
nYSAAQcNA+2xb3eoDbOv2ON6da/nl0TcENuZiKa/rs0lI+ojd24In+KuGLSfHB8G5vSugU9leabD
mQFVtEBROBkl57DcjsP7ZnLUc97Ol/MzjxsZF657cO+Uag7fOrziVUfgpOAOFfq3rtEmFKWK+MWh
X/8pZ816F8Xp8PP1p3ViXkMcQN0HAA4L+nEoih3ntDYrMjzqShjXRTqYQaEm2n7pM+V3mvZ/jcA4
dX2oTMD64jOC8Xj8whOPzvkKL4WIOciqzmJ5rj3dt0n1cxbpO1tWy5kF6NTFkVJNtQmOPwKio/fe
CAtRpNFaLgHctu9qoX/K+R99IhwwpLz9RlJuQqfEZgJn8/FbT+osmzDS2FiGhguNlHNgMkZ9rTS0
Bv/BULzJiLFWe+Ix885htVvGii3LQgb13i5U3o6ck1tP2uc/GIl3ESMknw9GtMNXElwIUMmRcxRW
GmNbsa4SegcTbFtxOD0Xb31q1v3N7wUDvc6Mh4PF5AphaWE+kpDvbmbkB2Tt9da31y/pxCj0UlZS
MP2U1ZZ7OArJftqodcxOcaMVtxl2DCK7Ohwo/2CYFWctID65UOEOh3FVmXaK5HWYKGtclLFuXFt0
GfZvH2UFr3Iw5KCrHrMda4tIIfptfFJ9N95PML+CqHH1Mx/uy/M7hzX4eTjbOYJSEzy8FiHVSvS5
ggkqNlgTzeJXqA13WmJf0247J9w88c0yC6H3oFDN4nGsRcMdNtMhYjDWF+OLhph/66qx3LWx/vbK
FqVUDu9AUwldcI4zBCZToZUkLYQGauRcd8vkbB1CirevP6MTd8/QOC0heMWbypd0dPc6LaLnzlnG
yVV77yjtcDGBT/3Q9A4LiyH1M8XSIx/nekTjP1T/1zeP6ztG9E9uZ8/cLepMdRkmhEVk+mehmf2l
QkH6fqm15Qcx1NoHbc4IA0aeM+4lv2/39ss21u+L9xJqzfHRdDFQYobs8KDL18u+SfV6Y6eK/qnv
49THi3Eux+jUbWbZhNjK5wCL6mj+LfhGQPVz1RHSuIsWEszWlXH8sV/IpWXCVu5fv74T7ykdEXrZ
EPHWnID1//9jj9iOE8Xw5zqx0iEsGVwt0MbI2lBq+/IPRqJ6BmkI6i5F6cORktRU0bRO7JTVWPel
wEzopmN5lQ+jfHPpArSVDcSC5ZlGw/G7iqkTa7jJN92o5l1nlPYneDI4G53pXJdmnWaPdmQsXBi2
6S2xyz6e7EWsu6keMlKrj9kdVLEPDsGdQW62NGli/IbBqLbWXo6l/faZmRIXNS6DKj95dUfbkLaf
ZEZzRYAenZyP3AMSFIg8OPN6nHgd4Y6wZLlAt1au5eFDo6ThOgomcs+xp9xzlOWL3bD5jbT4ZxfK
t0/QK3cE5iT1QQ0RxOFgjbFwMNOZM60oRYnVu6ovYuSRc6rKTU015cxrcmIN5dxCD4plgZLFcX+I
PGFlPdIJL2ub6X0e2flODvG5L/rUKOCn+KSBjwMGP1qp2WxBoi1575E/fsTEMmwkMr8zR4OTgyDu
fI4QYrI82uGQslN1DfJqr8rj+caqB/GuRYu3efsnTNWf6ipXA3Pk6J0rK/RaSuMIvHW2g2XcMi+n
xgSYr6VvI4E/z/4mtZAVyIeHnjXn8F2Izd5ib8aGfqmxmWVEDF+ngyLOCPPXH3z8+bKLp7ZDN44a
69Fs2+LNY1/LGwCVE9FyK6KN09nVdjSW5UI2FUwVpb5uVbxTM/DBM2vLqbmX3RvbA9Yt5o+ja4wS
bY4GdeQTLjL1Uw6E7ylBlHBbum/Eq66302HbA2Z3nepR4Rw9ORVoHw4ywXYRbaDfKcn4IYY3vSPy
ITpzVS+nRIai/Q4xFiIp13b45GSjx2QDLVSscUHHvjQIMh2aRjwlymT3COUplqPlW1uGZ7YoJ0bm
3MKGmAmEl/TZhfHnWtYsi0VqueFhDwp3GYfgD1klnI+cQbGLxgT6kIZBDvAy63Rx3vppcCBkA0ab
hi46PaLDq3bLPMWGRq2lT8D8rAezfZ+l0cVc2cuZoV5+6y4kCahonAjx0hwDvEPSsEUF5IQy62Df
4T3vL8KesPHXL+jEKOzAEARQ0OWbP562KLLW6ZRzQeYcub6YheLzW86JDk6OQhdz3RTwrT8XYf54
ZIRYz0zMbMf1XOn3VlMsntEX6pvnLZdXn1mEvjvH9uMmChnghaHVDoTNYlE3Ro8xwp1bhMaduZyZ
iNcF8XBGYSgdZjKFt7UgcTSjzOh4C0md3Ms1UT7lQ0kVEjzBkxkmABqyOt+OSNXfvJAxKE1JFjO0
gkzOhy8fImk3RwVHkRMuwyOuAEytoxJ9e/MbwTYDSQrwQZJSbf1wFG1WzMTWccmYHKO3Hcy6gKbQ
OWTXiTeCUZiSOT5x5jsepa6sTCGw0kC/l4YbHhsShiJfgtev5eXUC+CVMxM1Szqr9GYOr6Xj9sQZ
5pFVqr7gM9WJgXedBQeCIc9Ub05U7ZgNOQgiKqV2B93ncCxJ12yeKZR5jV01JRE6arlR7Aw3CWUE
bU3NFF8TaVqbTlPaQEq9+MFR1SVCejLbXa7ERM+2Qr5Pu1IPpJjNN5eJ19ka0SpiAGbOY49ha4FO
mtgve4Ycij0IRJVfkpybtV7uJBmF74GCD+1SbubhXYjaMMTfxjcY2ZH1mfSe8jLrlrbyc0J5fBbI
5MwjPvEioSCkULoOyrJw9Ihnp3cxsPCI68hSb2RuLNtYpPOZhsqpUdgMrQUFTm2kCB9elq70PWhM
0pgzuzA+8jO+DOFw7ss7UYteJ2KBFngFN9IlOhxl4pWZRb92MaravClSx7qwlrL+0LV9mXl2EpWf
iyyr/bYoq5sM+9mPJYuHLJBj2t0IOy7OzHInPh8qDatSjNoTJd6jnfrcOgJbt83D5HD53izsZFdZ
Tf/B7Jdz4LcTQ7H4rNk9TAfgwI8eI2EKkYpDwfTSoo9vySvMr60577ZyCdszH8KpoShDIUVBJciR
6mgoMOrl7xYccaDNN8cqkSanYROMYw5/9PUJ6MTnINZ9OsVANmWUOQ6f6CCVOUQIQ3VDC9t9g4Hh
XazYbpCMlrLt5rPBzSfeU3qmFFqZ89Zj4dETc/FqsHkpCB9sQoz1VZLsLZWgndev6vgOcs8EB24C
liheUGc9uirZ04ywW0aZB/pATR9bgepEyQOuubdqCKH0ERqxqnFMHhUYvcMbaM20/bosp+FN185X
MjXdTF1/zieLbP9wPV+HoRSMJZreAv7So8m77LtlzEaGcbD5wETdZTB9jCQPSEvzh9beLKiIsZim
CJa1rWuGH7GDIC5uA1xeb767/BaW+BXbzHd1XEHR83lcCApa5QR5hVAZLX059s6uco0+eP1Bvrxs
ikG8mNCBwN4xfR7eXQkyJysSFBlOUaeXrhV3V52en2vlnxqFXgON1ucOu3m0ozDyvCkSPn1cbtb0
qIm5+wxG6subL4VXEvfx6gomuPtokLkZ4pqkTtOD01EGcaYTwSSSt25bKNVpzMvEPmLc4Hs+Wt4s
sIDlJLlhmeE0G4t97ZUo3bM+ffN43ljHWdMdOVkx+dLePXwwejcWkqa24VmInb9XKBofR7Dhj4tV
2QVUKrv+1a/a+2xV4cP+aZ6MpErpi8l0IPAP+drohVpRkt69KvmZ8ESDxTUnL2ecVPuB0OCa/EZM
U+0uCQvlIlqqOtrbSd3fDdpoT37S0Q+6YA9cXpdlWtCen0bjO3wCZdkQMKjsy7EytEDBhQ07hU8F
UpwOo2ozFa09BHgMmutYyKb2GivuvxptyD6vyKch2tcS+5TPGuLs87ZTnjpgzGDjxiI1/Um3ErBV
Kkj0GJ8FjOu9Eyqq5VdsSvGIukP2Lp/t+dNoahU5SqISt5B0zG6bZyXcEuKTFwgK6ry0F6qZNyEc
n6L4XPVD/MHBDj/7rrUkN0XbGA8qsv+nWuJf9Ow1gtnrcq0odhNbl3DjiKm/YUOQPUqnb6ZtFE+m
tm1dACw3TRoy78Wko6cXKdFDpI6ys4t2oZOa9dZwJpfoAlNfFk/R6rII+skqnaBOBYwYHblV9DFu
JElarVUXNsrJMb8qJvr4QdknRcXcPeBGrBWlrX3LauRTrdbaJ2OWzehncYjreylL98EUk9VdxF21
fI8NnHle5+Ky9Zne2nsR59mdObZ17nXhVHxh25JknkzbKvTnFt+T1wNFbHyBW16F/ZQ3N7pimJ/0
quwqb8JG+knlr3nP+5GMVvgvLVpxApG2C6adNhjdkOk/RdWcB32x4P2s8DsCLask+YuJWjeKlzS6
9S1MS9AxIQzNfTSU/B0jVMqZPbJofpRRG4c3KKuI0SkMxXiIMB5PUMTS8LPdYN3f21odg88bnLs6
zIwLAI7uRRKb7aU6j61vIJuDd2oYjzNu7U+U8GFaIUHF7aIYvWz9cDFSWkBJIxvfSEeAf8jSimkH
HtX9oU42PLW6kBMvu0NIJZNgq3xjbcu+ZGro1n46NLhxHRQfE0y2WL5vxbgAYydMAciw3TTFJdWz
aPYsbS2PcfrF3T5Ho/1p7CqI6Qv//PdxnPJit4TOdF26Ttt5Te+m+1ytc0hQupnyuNNWcwn8bKYf
/ZTb32SPsmeTTmrYbo06jT9PFBsANEururMQ2jhBrlat4c3a5ITkI5S1iVczhdS1oV2xXLcODtxb
ZBTWU9wmIg/g+olm22dW32+q3kLgYDalY12nupPKW9G1hvEgcg1bsOXMER9Dk0MqKk3IcEFuubL1
FCuzy3tkEt3XeG1R7bBOJDp6HDGGX1OjU4ubZFmxYKPSZl9a03FqjxRBgWmzSebPeTc3pDKVGVbN
x2ZRlq3mJlN1XcLSk/sa5SH4H3pZX9t4iUFL2nPO/NCXo+Znoo4hU05j+2VQp/F9RJYyNm3uxUVp
pBAd5q6DWFaLQV+CnnQhyyvq3IT0ZbJ9Rq6TT2y+8JfIwGkxHOMjbnsb6yfJ1dciVgttTyJDeV01
AL28Edv5p3HJTXhJFsABYp0f676gW+IYjdij76tX+VJdf63HuXO3hoIPf2PEUHI5VrVZ60eu7G/T
GXykP6ldSd5GwbkCsB9G6BgP8d04W0m/0g2XgZxRAi2oezvwKRTZil+5W20j086ftMSM7ohlFTp2
apXE+nDKuSeRmpauN3M8gK4exuYUNERPRn7hTk246SMSD/qi0XWc3IusfHfW8cAuZI/LAMykEu0L
u8vnaDP19aBfUBfNo5SEgRK3eRuO9xEubkwnceuYnxpzhAoHxE97DMmpfGyhH4yXgyYm48mySo7C
F2No0OqsHTe8mfl+pS/LVv+qaONYMv8nWPxQfGZi080iu6OexrvZGG2XbDOhWNxszSlCr3Fz4p3t
OCW2FYSas9M7Tjdek7tutpFaOr9rXWDvgRjZjvoVVv1p00yl+U5JwvohWQBOeAjhbHFpxcP4c8V2
Nr6aGPJDNkPUrT4T+tPEFwR6mB+LAj9ia10OqlH8mqO2nj2AYctllo0ADko3xK6xNpr0DZ9GR/40
53lStDWF86wbqk4CL1rLLo0YeZrflLpzIXqc+TA/G/VRLswCQarMzjclRrnP9U35z9oMdVLPxaRP
245i98IsY6LsTQA5PiluFX+EW9sXnjSc3NxEfFDUwvM8af1lqVNe4CLHDon02H6/JHTN7UEziMuO
q/DSUNSMZDDV4bebUTq7G2FZ9beE2PFh56DFKTFON5w9lmJILhLcdfHWaIqO4iw8R0qz7qIRb664
xeRBLYSrJ7PkvtcSuWxYwvA59s4s9qPbuB8cNSsiHiRYDk+l/wRtNGLK2JhMeff1lGiVH2dDbfps
ChS+fddeRt9UNeUqm+pRATnXDPlepLF7v4QjcZwqKNN3Qz61hKrbZuyb8RJuVHTwrt9UnXXHi75M
2BVZ4L9rRhyHMMmdbHwHZ1iCb4XIEt4uoSanxYMKav8yc4Ffe5hqR73VkMWmmw6Lifk45Vaf73it
7f5WHcyEuYOgZ/1Gt+JURwVvxdb7xOyY+xLLGuZtnISm9aXTs2nemNDJmp2OcZuvsFtEeqPk+qy9
d10Y0TslC2P9giNPNVzEi53XWy1OpNiG5NdIX3Fz+dTWvRxu53Qw3tdLGIKrniDcOvvq2QYJdIZX
lRMx9shhdUq+viF+cUiDkLWykel98V8vbFFGlnVM5zM+hllWAEJJf8iIBb21LRndvT7Uejr6sxrK
bnVtrqyHljUCbaV+/dldVgwN3YixmJ6NypR1ybICqzV4101C4rfYLodLIDL6RVfPy6brhnLz+vgn
LxXRAgW+VQd5rCGQhNlkcdFxjMHqvG16YXxsQmMKnLxtzrQ9XpxluFS68RzpVyAYG9rDS42zstKJ
yAarHtIAVjRz3jV1P72xRMENdag2Ydkmgh2u0vENtdQytCUrl05Q4ya12X0NkEYRTUEqef3enXh2
yDnXegEyppcZLIvq5Eu/IN/NV76vXhiIY0WSzJ4TWwYsmCLZpksd3wyQLi4lYOjvr49/6oY+N3OQ
PJBFcVxJb1LFLtnCISl3wmY3z2G9AeZyTuZ56g3B9kLVAusQEqSj8309FAsnKYmut8UjbU5KtzFt
NhazDN9ut6c4TzODDgRSqhdHxLY3h6wtHaQdiZtuFroCN1YnnJ9vvW3rKPgaWNmoLh0z1mAesIOh
4uTpEL09fXSmQE5pf+bleFkXIWAYdbeJKgYTLkX0w9c9SRzUBxHDKF0ubzl/25tUFKOPALpWgrar
nXdTNw3sNMbpnVWAWgJHmimeQGxyAR5jpNAcJbRX3fJMM2T9BA7nHDr5IOboG6PKoJB8+MuKuenM
ig20Zy6W+hSBkNqqLMDbIWSLDmwU7Z81xOeEIC/fVkZFHrRKhajUHiMBQ3ceKpbUdabTSh+0LZv4
Cdj52x8uLYg1b4ZeP3mmh9c2ZYPsmTlNbygLZ9sV8rOqTucaFi9LDHhTMYLhocZ1xOUcDsKCljiR
xfqAft/14l4bvpQVWY9al9n3gIun3xf1Pwf8vwSzyX93wPtz3Q7dnwb49e//bYA3zL8EXWq+Xxro
VGtXl8tvPImh/wUKkuIcWbacRlF8/McAbxBkT4sAGxB9M7Saa1H5bwP8+uehccDxwQNFyoaV8A0Z
98/KmD++sdWrhWubKhSNTqaBY8tg5ZqIT8MEhO+4tC0MCNlonppmFF5GJx8+cB4e75Ws1a5d9rnf
ZFy0sVeZWvttSq1QAY3e6Sh+zfpjqmHj8HvF6Z8qYdVf4O8Ug9cMmt1vmrSnHGSPSVxuSx1+9PaP
2333+/f+ifFcv5bDq8ArirCJ+4VSgcjewxe9rdFqg9/WfAFClkpNC/i6S4W/gi6CymZbS4JvlA5f
3z4shXL60NTxwGEeTZ3uVAtSiV3Nn6kQSDMMuDRPV4vbZVou63G8kS0MrdfHXL/Z40v9c8yj3ck0
ScWo+3VMdbrQQpqqZH6nXtOck21Ca305EnfTXNdsXtHj9Be1RWGh1KmOTZEzi18QBDPS1chi6HR0
XR/62TWvCqCQs1cNTYrDT4UyhlwW+HYSWVcKXIA9GxM5gjHWARvXsUGqhEyGDG60rj2pokAiNhnL
MHgh5+K72qA0zWEM6nHw+l17/syO7xu+L9p6GJW01TZ1+IpoAzBOIssWwkTUBbBTDQDIJ7tnwKGo
MROaYs3PCVdS84YGYJsECp6/L+5S0xKTUuRXixy1m1XqLretNkzwVqJmBCY288Vk8EYlvWAlrIOc
3JfBw72qwGl7vkR9vVoz07MLSnIhmRTDGpLo1NVECXe9S3K9X25E7MMm5CaSEJGAoHm+td16l2G8
KKR5zFjd4fDxGKQimw0+xVDjAOhExPfWRh4HY1yYP+e0yiZ/YeqoLtGEVKNfTcPUBM5QKYEGO+eX
CYdPwjRLBm0TS5PD5dK7xi/I6IviyULrHWArihJ5ox6aIF2MMZzg70gzvQYzSDFtKaYSyGTXTnlg
NClAIKSNa/IoMGltgxsn5rnORh8SWqtF6YfZHS6bKIWWqZX6eCkRBMB/XCYBoVbXa69oiulzKWxS
eDJdL/qtGw3v83ZY3qe1KR7ilCr8/7F3HsmRI9ua3sqzO+lJowxamL3XAwARQTKoRaoJjGSS0IDD
AYdaV++gN9YfIrPrZmbdV9U1v7NKK4YCHO7n/OcXV5nhdf0tYfSTEQ9JVd/X1dCeZ/O4jHtn7af1
azpVPdGJWqu9ppW9GHdzWXcMeyaMYHEn75f71m+J/MjchVkPTnYJkanYwsPoswtJwv3AADT0B8fT
IqWkMZKo0FfnyqmBSes0L/uw1M0Vt7x5Mfd9M5g7RDrTQus4kqwG6dIp8f53pkdiOeSFqedgzbyK
BVIlEmZCB5BK97Q6/YOLPx4O+dgfvWfJvOVj26P11uaOY8SQk60O+HaEbYJN0AdhtJMdqZz7jOtk
7Yd90RKEOZPxWGA5aQXxPI6dPNbctDlCQFctuyTbXMzKTs8jx5cusSmUNZ/6bXsGLZ27yN02bXfb
vqfTTt5sm3rbm+zv/rbVJ9um32/bP0PI4eF/1guw6dBJEzRJC3YiFe5uTpHmoOrLMCG39VnzsRnS
MXLExDR4zIuafvGvnuNfNyXi3ykHPWom8syhFP78GE80bBjfk1vLgOSmseqvPnqQuIYiwCaUX85K
ciaZ5jtp4HESDH28SvfSdmQQJel4v6zLWYef4p9/qa2z+GlL5jvB2ecMRcrGcfrLtPmfFybvsYnA
hG778T7YQYgpEdfEOV2faiBCgagDLtuyXcDTd/h36fUP2Ic/3I4/+JxH/+d/D2//8fV/nBMdKt9+
rMFOL/zudW7+hvkayiu4MXBWEIvynt+qMM3/bRNIQeahSGY2jKj29zLM0H8jUdaEb0YPhoJho2Z/
L8NsbIg2MQgvJXzrxET7G2XYN/nNP9cQnDmTMwnRB44y0BZgy/68rgsMf5OqWyJVJ+nwOCdpMEA+
XFtXPfYDaVOg4JgUyM8uqFn+ReV1ad5vWptFnleFGhts5QQGtf7XuQO1SvaZEE77dVVJb/dXuqq1
J1gWBXbNGf7Ql0QBSPQe0hNnTRI0tyPd5Uvaj9ULqET20c88QOuR5R6cqxwtFyPxCfwsqSSFDnqN
+T0Y/CTg1O6yJuwhkGA2W/pzflkiX5+x5TTU46jWAoPIziDQcJ1QmIDpt+WdbmXyXKS+9bam+rjs
Mol4M964HOXNogvSXloD/9xPpkHqznVKctIZzIH6i5PVnZuEdE3EcmTDtLxzYJt3BB0pTlRfZV/s
TmOftnWcvXxi+QQb08D3TbZ8c2x8M9cZLydCa7qYAUepx3MPu/Vuqdl0w6FPSzPyBl8ZH0yV5+Iy
F1bRsnELjIl3yH5o01xzZhJqV+n0UaGCKI9Lmdlipw+W/aHqPLeCP52WViTFdspMqSOm85X5R3ZO
l68NV5avdcMLgTGF98mycqMPRZdpIhLIY9zYaWlmGaWOC+7MoE5qZ1k4quJhK8s+MoRVLmFhOCl5
YLXuNzFAdfc18VKV75VViUscU6Y8WpH3XOO1B8/GqihOt/NheNTgom1RdG6HQ+igt+u1ZhfLo2fP
SR0n+Orbr545YzprZWPrhwFq//SYEVeCaLAmgT7GQzbv2Fm7rD8UqoertJJQvITeoAquuWPwxvpA
iDg3fap3bakjpy3nlclSp6uByZBNaBDnv2o+M5MwSaxdBdMbrzcF55leBh+20DNsXI0kOZ9SUpLC
VAOXCNWk/CTqQAr8zWDTxncWG1ZK/aynQnE9zf860bbM9C6VxFOjyQgflbYil63KhsQ72nbZpHvb
W4PbhBLrWcxTj50t8z+DcJsMsBwOjeuFq7DnLxiBzffIgD2M77ACC303xW6U+jVJ9/j3OU24WFbp
RGM6Js+FEaxywyCCD3k3WF3km3NDslbKe3R4EX4qNGLLRq9K0zBo+/Kt6JgNx2095S/pnNsPy0SK
TjiNcj5Dg6wh5u+DgseHaurQ5166nnF1xDtD3YZfRpP5pGVF/YG/9G4FjjXZjsnp8FBiy3hZB0WD
KytIukmOTcNIou8qEsFmbA8Vk+lgZIznYuOzGlLMXNZKiXDKhPludGZ7TyMDj1ZusZJbwk/nhks5
DR9TClsii/rBKbDU2lg6aumqa+JY2zbE2bJ/xa5cv6n61PXipbNxoEXR716DVBFDIjF21M/x5Ggo
XzQCcBLpJc81HCltJwuFw2KHYevRNIiyirS5T6pwYc7OvYAxREAKI48L12uWz/rUDy/W7PV5aJGr
eL3awygZqK4dET0lJIRwJOvgaTWoF8niQj9N4pkcLktN01+Y7o4W7CLP62Jdb+s7PtQmIg/7E4DQ
1sDFWp/zj2biOyw6Y+iOPRbIL+3SMbRUHa+jFsuWD5AYsmvEGeKhC7YuqF285gkX4uGe7DHrOLdd
ZYaaWRqkH+AjHXp1pj7lkIgZPKVL0xG4k3f9vu5753OFKWhxnmAkO+OYltR3Cid2PNzTemlDq/Nh
NYhO765w1BMt06eKYBaL8NY4DWr1UFv5PMUmJ+KDagSeiRkBxkd+dyvjXMtWP+Kjgor5j6EVJNwx
+YQ8WJeflfSbD51WS4PqfZz0mDErkpwxrchac4yC7ClSeKCNlOxFUeq2VhVarV4zubPM9EWzqoZK
r888L8bzTL6WsoaI6SmPXieQRfXG9MOZQ5dRyHWtd+yljCbHKEfvfGtR+uDA3/KtqZFoxcI5y7JX
05sL3L3LcZBhJhZyRl3VEXSFraNrxmYgPI/0uGSbGiaSsepUdLhMQCR8N4WrPluFllYhDDwYBmmK
L2TUwk9/tK0tu2vIUuWFmhhNMqpw948qv13MsKAUeBrKxLpnpSQYTSSZ9TVI2knuTJKSP6VpZT3W
sz7NUWK3/YcqX8rz0usTFTI1ovIuyi55qRFICOB7q/48Vc7iHQwb165QOYJlNeeu+iC5TdgJrKjH
GNF4GWlmWum/Dnh3HFRQVu3OD3IjOdaa7bS02T0DuEJIUg34b4eRsu8JuO2FJJagASO8aBctyA6F
lpu3ML3yLk5szeKGdE5CMQyxJOq7LNtQ29oiU0/TpzNopfQHxDVuZvO1nk4QJxqhQkdwDs4OPVY0
sH/20eRDnomJX5uOwh1aGfqrD0jf9Cvfh4FtxhgOGYEXYiTqTvE6Vu4nr5fyooJ59G7g6ww3xKgS
7D3thD+27KSl6zKGqdvjdkTTCjthnQ9+U+GyOsBJ7a9US7IgU1lhPRlFp731zVo8Tq5FsAFxKfyy
gQhrSDsgtjz4dtIQdUmshnU00Hg1ISRbMzs0GP4/1vXIYzAvtcOlaqrKiieRLWxzmp580UitG8MG
9sZzUjJ0DeuBN4jBsc2XVEhvisycsDY2Dt+8o+M13kliKu5xBPfepMACIa77pHzHRaKUYdF6I+lR
1TofhaHkuycs9UrolQ/5BmfR2xHVMz0R6H0SrkTKrVz2YezjrO/XS0Zk5atvr3ijY5Pi7Axl8rQl
5EAF9LzToiIousX1gB3yxNX0WThj4levtqdhiqtMd5h25myjvvGNTDz35FGSJWkNwevkqPJy6Crr
A6eeVxxZ+ckUpvU6XGWpGMSh2mxgj4HybXUg53C+Q9ywfg0M2T+OxLjncd5U7o1lCmqltpF9E6Wy
74rIc3r7TQQSQpG0svmG9K9+jh32PVCCRaR16GIFjirHWOiElVvoD4PynfZCZYYIDi286mOu66kT
O3A+biopFxHmrCGLXSY1rsGSzCuQB5e9Fu4CFaNrrExjR9/gNMimDoPH1Rs+m4npH8leG59y4D4/
YqhUHPAgx8u8YcVQho6euJUEga4xG16DebonpmOvTPVZY4/s2C/T6WhSU3hUWU3AyT0FfhtBcyma
QwpU+7GeFh4NFSjtskBOu0Y22qZnGfCjLiQ2YedzqVvPHk7p92kzJ2Y8DnbOutF7/6FzFjxrstbs
JQCpRqob/KQFA71Z2PvJ0xznyL2engxpB+/B0sgmDNDdoWKZl1IdbJuMv4iZ4PjFKRSkrnWA/hBi
n2heQHOePqfLQm/boaF+7NhnHpxhWPPYb2zsQfDgX3bVZq1bafrO0xpPhYuruec69iJvlkiLR1XC
sTsrrUH7iJOy9THpzODo9ieaXmUw0OcsJwlRT91Jh1OzThepsiEXtiqtjwYGNFSSqa+9FcKlNhB0
0QEhtNJJIJNUWQanJZf425eLRg5An6WInQ2yDZzWU/d1mpHI2WjueulPMp3jcU16Pc6K0SzDQK06
5sNuktTMQToIUVk3uHso1WCbwI/lrTQVKYDGRF4baWk55X7Q5fMQlsibtajGF0VFf7+bvhFvzQPG
tm/D1bP4z60Rf20pxHNCPf7Xz//sv/07fWu37vSnf+yg8w3LnXqTy/1brype+s2eZPvL/9//+R9v
p3d5XMTbf/3jtVUNJvX3b2neNj+2u5sP338/ojhkz83zr3/+rTk2fgPqxH4SpA0tGkMHgODvvbH1
G0I41KE+PHpywk6OWf/Po5eXIRuAwQoAbugMmH7ojeHNMjjfjA6RMtHR/p0RBWTAn/AVemMLzwBA
WDgOfFMU5z/3xk4pxioLnslf9vFoEjquIm5LrC61bq49yc7ULmty0D3qiVkkpFjonJcLCZlERy6t
OK8zy4Ed1ZEOTWumW59NhEnFmQQs7S6MVRZaVGQujCRK23IAW8xb6zbB4XC8wNwpIFsCGxqSYq2B
wLxjX8xzeQnivwUOdvCKSOg1K2iGrhriPGuht6iAaMXQIhdPP68wnxkvrNTpI+x6CloxRrB3GZP3
Ie4H/c10hUgvNYIYjCjp5qw4BPPQfSwL0m054JieHLEvEuXZWojeea6AsPTrFTc6ceYHo9YjsRa1
iGfDUm1UmMb47tO9dLugyEf9vC3y3jpTCRcm9lqAkRCwwNfO3KR0YJtn1Rh7bO0HwZmmdj777MbL
Yvc/KyhS0p1T0f/S8SuaP6Je3Ms5nyyST8bEeWuMRjtCxnIpeitrcdFdFR1JDPrqPPl9DaedXlRc
ICcpyCMX4xaAWnazvhtV1kFzzutnYgjHKiJJzD2kiRZQlaRLfR+sAOEhLucZpMfMLp+swijeSA1J
21hrRX4ldL++8zxBA6OvUIBhozqZvJzXVOv2abMkb6qjtCb31yVFOaEK5N18nYjRCQUKV6nynEPW
drkT0WZIUpoMinaQkATC92APL3ZhJ3ok2sJ70I1iTnEHNYmGTbB3d0khMcd6t3q1l5zRq3twJMEf
Y8emy4GlZcuXobZov1buyxCZgVZ+Xta2/iI8DSuBjiREtvF8IRhGY5oTNnpG219DlMWyrAnGPZHf
03kyF9MS0//bKs7LRrsxHbmyteZYnoUGK+s4lWnOtETP8uy8FHYOkRwXtjQsNMRYoZFpGqEDeABV
oTv0pRatRLTnUQpQcruuQfFijXnen6dgN2+jT1xttDjm8OImS/NJWq7qdxpxVHU86VlS7mbYzEdB
evhL7bWFtRuavL3Tc7/wIm1x8jflCvfagn5Z7UrotyIya5vgnWX05RjbMq2/aoOXLdG4eCbk4aom
isiyJu+Jzongo4ruF3ip9If2CFfO+FjhrXbd2hYunINhzw0Bw3i6wchR5YOQoNJhnrmtOFgqObqj
079YQEtZRIB18kmn83Rjf3A5fOeCbKtoGqT1rusEz4a+nnE2MoHEfGzGVBdFuluo7DDRTX/NgxGI
PydtaA4JOUpkNJbD4EVj0kMHNlyVvku91KooHU2IGIosML6I3neXSeKs+iG1gjU7n/IyKSnE24Rb
AvN7iYMS3sqhlaN8WFtKO4g3venvk9Gml+CwG8qdXa5wx8og/1oVcGZDaZdTu5eD8KuolPa0k107
90AFiXZhkMf8nqR5MqKWaUwwIKsoH3IShd49L5/es04n3ZqwdOJWUKJhuaIa3/hENoT3ySEWt41k
afgfGJOODlE3aA5sp4B43Mo5I3DFKN5zmHP5PlnN4HlxB1o+j/pf4Y5lB1cuytQ3q7fFfJ+QzgvK
xpKsIs1y6ouatOV1p1IohInGbTk3S4Z90G4F9NfJCbQvq4bxiYDHs3wgBcj/JBfCeWgmAJoYsuDE
0q+JSyq5l04W/OAgyw9VMM81+bfClfcDcqXlczUSk37BqM87Z9eggaPKwM/UaVti6Nu19T56FIvV
teUp3dtrVeK/l/3Aj2vUQOA0La51ZZS5Nh7IQA1eDHPym30KNpLRxE7yhrqVUk4CqOwZo8A15/uR
AGEDrcDL58PCfKVz4XTRhlt/TVKLKnntyXZ3hmWISjUvpFAQ8jafEfokprifPfcRVnPSRmT5pDf5
mFDBAvnK+0ZD6xCuEib1jhaoxQysquw7QeI8AU85Sk/AzrXbeLp948W5j24oqjZPuyg5gXoFbOfH
wvfIe/NPsN+yIYDVCQzkvreXmDdDyJWwhr9yGKCcyU8gIqnjAIrOCVwk0xugEekmoKM4AZCD8FKA
sRMwGZDoxBN9AiyxVQe8NE9Apn0CNZcTwJmyPifYfyfgs60LKypPgGjfdBCNEw23HVVMZnmc7GX8
CNYIkJqNeuXvS8PICKID+X11mYMCuSYmj9slM8fe+MAEjwn0/A2jrWAg3glkJnrccsB0cZWPw8e1
WObpUJMnReeCHb42o6ff4F9rQ4LTsmNbtqw0+4LEhdqxMoR5l2748eyXQMn2N1x5XLv6S1pU5plx
Ap6bEwg9nwBp6uO1ZFXAwYwbZ1bLrt3w607QH3uT4x5ydy7u3HWb/vg0Yn3Ms3ZZf2wAhrGn3MBw
LJDYVKwTRi5PeHlwws6TE47ebpB6Ull8dfuEtJsWbPBQnRB4vy9A440NmG8RhL70GVn0VaZ98QiH
upUnFL8rKvmQnLB9TRhseVU3Np8En7S2EYZpTERiI+nV9F6Y6/KZfGvna53WbXOYOtu9TLFp1MO6
CXKaMFsm3+1z/z2d+ofx58ygq1a2r6/tj4X36RXfx1LGb1v1jOuQbZKgAHcRBsn30tvwfjOYKXqw
czbHaGaLv4+lYAcF+ANv7hiMpCAI/V55mwysmEltQlT80fCJ/3uVt/szF46QH+ZlxKtChMW3HFsC
WowfWb/+GqQacTLPUtnaeqzBS+prweAAMU+DE8h5mjcFAYPpwCw5HuaNABWK2cUTlY3SL5yK3Rth
C5mF6luCIZKoLc+Q5D5UFZF+ijq0t9TD+lsCIvohn92M3DfgKtFaLUmJeE3AVwhr3J+UHbpdH3Qf
U/NbwGLyLW+xM/MZe6Gi1fS592MYEqnyHwlU3wIbQb70obkK7Bn/WJyvnY3WhHFldYtpi3I+WbZT
wRNvZ4sz0EMqF+IzpAfPeR3UxQW8EG9hw1Wzu4NGT1BP6aVltc/rVNcvUrMncnYeB73bzYst35NM
6+VB2SZnvWPJQNwHatKHG+HW1WetazXv3JuACM70etQBdpkvEPU2qW7bzen6a7cpvNBL/ZkUTUZ2
gEOTNGN70Loek4am2/unA8NRfkOpCHenvfHGFs5wOYrCQ7e6lNrZIGuruqNQa2Tkj51y40wOjjjk
DhKXnt4tiAa7Q2MLSuQSuY7kL4tnpOCfer9criwSLU9V0/wuXHaNVyYIZXMtklk3jkbep49ab7lt
hAlA8kpv2BcHa87F9CQcPQ8ALcDtewQQWGrmz6QnWvaFVcvKZ8dcsuITtMdV3gBtBv1RH3mnneqJ
4dxlozdaF9A+7buRDEN/b/tyfqmZXKUUnEk5hIVl6/cQZryMHKCRDkODuJ/s8rUhGU6g3yNYySHy
MMo7QwK/Wb7zxWny5mGt+9SK5ZyOjwOPWrmvi5FmspSpd+uZCbNJRsT9slv8crZi/hcxd2nbmu+j
ib14VOrj+JBbzInC1WsIyCszXd4AHG5aYrRFBMruPPL5RLd3myoTlLIWw42s69hhm3zx94ZOP3Mx
mN0i4ZDkiCh7xjPr1dBgwLdbdR7mcJmJD91lOWrT60IZotyPRrU8CaWLq8yrk+KidgRqiIL8qfSG
WYiZxiQm5H04CNf4UvkKZGbVjfVdH4VvHfTe5oHRO81yryobi754GfTqvhaT4Z9P8FScw1iZ3Gk9
xRrm4ILg7HME8mSLZG11X3mTRxwuFZYJ0Vlq7R75L4LH2UXVgLypZFqjB7POdLgHETu0zup3UePQ
5xyUWFqfvlMYn3Opi5EbBdVwjUwn6Szclj0C/hwTyUZJg8RBHyulEI/CFdMgIRa0+yR62V1+PrV0
diTertMTw6WsPmggQrTPLdxkf50BBzuuCalayiWJOvPcBhPhZJ4Y/tWVdlmZFhNgGkxkhF2ZewXn
aEq5UfpL75NEK9Z5k88aj2y36YO9sb/CxGdKsjOTZCLyo2r16ZArZ6quc01XWZwmJdY260TUNU2O
off7Qsuc7NM4zuRe6ZMoc9YjMH+Mt7HxvLGBptu5de27Yhh0ZDgTJJ2HoIM3zQ/Xdqpp/GcDhypx
bk81IOsI8lDGhW+XjPxkI5odfd5s7ccGVQZBvKRPhoUwypWKup8beYbMbuz3uQemvTdBgBl8CjgN
Zkzooym+mJzyR2jktnULttu3+x6OJAaq84DOrJu1/HmVjnNXjx47uTm7ykPoKXCosIu0e/fA3s9G
dnnxsVaTkQHo551/yDtGvpflgHoHVZxhpAelzOAT2cPto532XK1i0sR8aQODrzsXdAGl2Nhg1Crh
kbHga0xKo3wsUqJTA1ct2fU0Ctu8QmxDlGPYC9f8oBj9PPt2X6qPveY5wx6r3E4wrs7K8sGBNIW1
jKZb+dnkUtKe2zP65b2TOlpLxmarPxAk14FVNIVbXGBDput70kjNlxE4iHlsOXntjqTf0rrR62zi
3mmCPBNplXUW24unmWxL62rGjK8XnLa6crbfOvAI5Ltw5GgJopHIX5SuThr46MxQqHTLbVbY6Cii
pO7hOUYIkRPF87ku3mxC5E9aZYbkWmrjhY8fRnak78vzgebcHbxLh9BP+eKndFiEnSZSVmwKlaQT
0pw6FV/NgZI1XHTcJl7dstWfel/C9gsXZyyYIwZaTem8G5nSezcyVYt9hu91vey9shv0eEIxnp0V
S9OnMSdf2UTFWNTqdmTMtBzyZuF8pFcfVUFIsWEmBLXSH48LlT9kk9r11RAJcuVAA+bZMOJUm531
GpzImMnlwwItXDxbpYdWcZ5FuI2Yd5hVe0zmS2Zv6blO9q9xcIwM0Ldait65hK6ZqQM29j563HZc
6caLFNzKjGCDIpwPM0UAp8BdktDttzzVlvbYl0RBEKWeiLmiPXM2Qpu/1s3shylPWIPpZW7jStZ3
KCM/FFUxW2ZcryRO0wVwcwV8GVhA1U4kKEPmXYCgdrkCzPcSyHxZPR7tXvU+yN8yuQfbrHNu3JpJ
UMfIqyFS7mxOuZ7hNPZd9s7CjTPpw1Y3BC4teaCjRQw91FKOYuLcGONhMbV5gX5CCu16ztJN2ZtM
YKPsqkJR6X5By7T0V6OhC3WDunLaTL9B/uVHiCfCuRwMDASuTHht7jHDT6m89YeybeKgmzz8513Z
ruOtcBtteewSqY+fB7gXa4kKpltBn2Aq5ueLmZKoyiZeM7hwEs8VPV7oqfXeSrtIjlU/EaQESa5K
PieBw9Suznzv0cC1+IoL563x6tnNi/BU0tnR2jGv/TI5fYWiOUvS5RiIEv/AnGqgfFwy/DKfGebW
L10zJOKsAoEaL2eXx/g80Ysp3zWBa0+3ZS1GaBQUue5ZqdomOy6pZdcXCU6OzZlXNuvwqWalswr1
PJUfZwKkH2QNfQRelmE+oUQpqqjxlw29XHWB6V/pMGqe5mbs2FLMSo/NccLcluFJrj1WVdVO91PQ
wsjl+e1yeebbGePtccgMvtTQTfeZzqb/b2IeE43zr//1D9wr/mzicPWsCAbM1U+6iNNrvjU/rvUb
fYrvedD2rW9Chu+9j+MimQDYwFMHIzobN77fWx8NSp6FEggmH+Y3ZMEFEEC/U/I0uh9no9FhHWjA
pENW93fmDieTwX9S8niqGF6Qi0UKKrmZ5qlt+7H5gbxWNWWJTwaJpMYFmcTzE1C2zGJ6AVAadJ97
ajiXYeOAundo1+J50ifvveuy5fyHK3f77UP/e33D6avgSbL9KsOC93qakPxgrtcEC8RdL2crbtP+
DHL7it4qV2ee4BCJajsb7ko/TV47Kuu/YNxuvPgfrwLWPzShm28zTkoGYUw/t4DkXeAaDg4bgwZ/
wE1jhSM/vxVYU8u0s/7iw37uN9Ea0GnihYKmDtUSiopfPozxm+tQOsGh1+wlXjL1bAmtPPz5xfzX
H0J/jI8Ma8z/5UPQRQNTO5qgTcyNc42JMvubZT38+adsrfFP183j/blTyHhMrNi26dyPq0f0I3mr
BiOhcmzvHA0jvzntHhFNv6XG+rlcxbk/1reV/E4E/jY1/BdL5WS188sHY3JkYSqD+JqhNQ/Pjx/c
ktajpYOrYlTnWkAeq61dOiP7f8w+mD4lQFPDPjHXmZjvVn+2yIu5mrU2eMxsupawG1sogaqoixgT
u3WOATkDKxL4D3zMrVGg+DU1PQu1GlAMdqc52jF+K0Pk97P1OPQ+bySznEJ1BHqSZHsk512zrMi6
wRvOTbVCkjLN3mzDVmqmF44qhWYa0BPAGZG2wky6zrUPRIp/oF/r0jNLKrcMjUF5xs4ptoh5S/Sb
R4LrDPPfXYDcaAMkBkMvSLjGr8ajrSOImAc8iOumL6/gjqidzIO/cuT8wzMFY36zVCXZFHL+H1IM
hnzuEVkYA8OVoYuDQVJh6BRw9jzqe8qgJvrztbiR4n9eErBGNnQJmbiPgfQvpHlXqzHPAAGIkZRx
51RjhZQZdpyKQqctwhzXWECY//xD/8WPJGfpW6qhtYWC/bwOcVPxoGAlxCyX6raXTDCHjWs5WcFt
s+TVX/zEPzzU2zHi6B75auzYwEc/f5qO7LxNW1/BiLL0CKBi3KX27Oz//DcZ28Pz05XEGxyfX+zB
2Z/YDn/ZOwawYwagNu5uDJM/QI2sKR18UdJJtbn/6I94DENTCBgiQS+NwaOaMYJb7j26C0FJ4O++
/+2X/xtb/QfI0Q+3Z2NMfGdCXD/XMCHOnikvfkJWt7//jqx6xm+Izdl6fVIKWfO/46qe/RvLDnEv
hSXLhRr29+KC+mHLij8ZHDBZN7en/3ttYZBIDBiL8R50f5zB7L9VWvx8NhA6if7ARseCGyIECu/k
M/rDcb76EisVSPa7Zhzh/+JY3SITYhdsl9xOwtQM2itaZu1t7svhxp1l+leee79QKr5/Ax6WLe0J
E9hfdgSz4KmXHaZ3adOW0HQtizlIg3aqTP7CmPvnB/Pbb8XjwMKgldos+FUc43QSdqs+kfduGNBv
Bb4iRHf9lfvwH68o15Qnnw0VlzlvI6P8eOhlRFm0JuOSnTaW+o1s6ZExGaFYCgt90O29WVfDWdc1
2rVLjPDHcW6Zb/6w+P7FwfvzJrv9UFQdm44XwaRFNM12IX64qVjSQTApTHu3yK5nitYDui0J0qyq
x3DMxTvb0hPt7M8/FJHrTzvS9rFQcEyDxK5NwP/HXBez3sJFpbPTG0Hj3kIH0M9J7bMAFTJTkBw7
GzI9H6QxrVEWdMQXJLqz5CFdW3uTDpr9RPsEcw/RpXPZCJe8G310u+cyx3YVuWHKKLSQgXXsoMoA
LRUrY8N5bUwnDKwVxDXPktWNlqVJg5BvagwH6Wf2o+63+HDl2OJ4ofSK3P5awNiHIy+0Ztrj65I8
oUAsPnGzinuvsuwXLNzLcb9Q2A9ndWHYVcSQwL1Pl4D8OA/HsrsB07P6CcZAhVuPAz/7zFea+zl1
lsS+RuyQqafSXqqDDbt43PtNaZibzhDGik5q8EdvAlzdGbMdiOtEVeYDpPUGKQCb+dNK9q5xCOwK
5b87ZZCnaY7dddeYiXqm7jde4fDose7Wk3Vsx3wGKJwDd4xWWx9cPHpGQ0S2MXpXvlpBkh2Pyx56
RZZAmS8GEKfCh0wT1SwKa98UGrRuIUoNU9JhVnVsDgNs4rqduiweMOo7byRw6s6ta6uIHM+pN/BK
GrGtFiSEFQkB136Wz48pUs4gNGo4HeFcrf6lN9VYC0kj91/x4kOQSBSVrEECDDteA6M46PATwJXc
dZkjlwdFHQDb3zTEUQ9raRaoHeCeBJHZ1/V7F+TMudMFF3REPeV428jxBVLRghC1aG0VSt+BXWP7
c/eaDFuSldYbZ1KbRm+X2EN+V0H7uAx63HRlOmZvk8zhkmNrFAyh56/Wp8oau4Poq+HAMNk/1uXi
kRytBfZndErVrdlZJBPnvWlfNIriOfSAc67mGScRyLVGcDcSrCFjkozcNjTm1NynZZvXcWt6/S4Z
ls7FsUoHeB59e7qejYxBi4141YgD5IIQB0y6GlGO2Z2oykrb5bYI1FmaQK6GPVQRIlD4c/GBWQ0k
HAAUr8RailKKyOkVg8uLGfxkvQzKucB3yqyD+9wLOibbOC4VEYqP9dDPUqMEWHzo1ipBZRGvSlvX
uM9atz2zoR2/2BiG2bCgqwI6eYIqJhr+L3Vntlw3kmXZX6kPKKQ5ZuD1zrycJVIi9QITSQmAY3LA
HePX10JEdlWIES2ZHsqs+ynNMiIEXQzufs7Ze+3BgNKMG/mqwqbAuGMWUe2VT01B0zmw3FvpjgbO
X41YkMx63dxIb82Cy6tk+TD3c/McAV98Tc3qbcISltzPgNlus0Kiird9lT5ia+Adl6Otv4VNVN/F
OYkD27TU8n7ObYMQPRFlt3NyQL0HjBH+J88S1ZcOh8v3uMbmjwizHL7oJUpe7FRgKM1iG4OjP9Z0
sLRXVOKkvABh+lB2M9iZGGLXVmBX6reybFY5nW+X0VaAvUgJsSz4TuxQxnfIeTJD66a2PydV4hZ0
7Huggmnlo43Qee3cCCPdgiEdPItd0TOIYCjI4G+X0SWjeUYl7RxyAV9554xwsrdDHi/PrRVgUh1K
U3/102aqN05mGnmoKwZ7LGQWufENkSWKjzVi4JZHEKl2CRYVIH+1ji1azUuZ3lJ6SL2lRzzgdY3U
WB37wVUcqkdRt9sQ1Yk4LopAv43h22FMYuOYWoFUtB975j4sLoBcvq4+1XBXNKESezEpfpkJXeop
zg1pCi6hc0c8vWivzsh3sBsB/XTrHTkx9deIhNi7hbc3gyKZQcV2aQHeBrNV29gbhuQ17pX0qM6H
/rlMLfHQWn6Z8EWQt41lONRy0wlnRGnDFCHdOZ7ooq1Tz264i7uuiHejrv2HqsGgciInRHa7OiA0
9Tz2hjdzKrrgsafYgF4p6qjaJmhO7F/sau8So3xYA+CK6PvYQJLIWYnegRVses25QW68L/sRqbyn
wbW+QDTTrHFLEQeXbMOTc9FKOoRIHwWS63khb+aALpjK9+d77I+FzPqXIbc7RndK94Mx0HsgDAb6
SdLV9fdW2/v3oOwaO/HPcinVBy/kyf3+1VxSf6NwDVHmjPrjMWJpRkyfsCv2edlYdyh8FkDyZHgP
buldZ9J8+/nlnPXP+5+KZv11nGbhk9DmEYKD07vrdV29dCxo3n7AcHOfRfjncBMxB2M6Hy8oMmXt
dtsxk/ANIN+J+tExkZXsDL4nuTdxCx4UCYmaEdhqD6tprcmuSd002VpDPY/Xbpw2wa4tLT0jp09z
861mH/53Sf2/UQUN3zrTd9/+A1m3/o9DX799NUipf5R0/z+p8Oa1/8vD/Vs9dN0sX6uXvF0TN/9U
jP/ZpeU/+rMo8sS/iLtcsVW0HmCWeBxh/1SbuOJfHCHpFsFv5n+ojf67KFo7rtQqtJRAjmMMIETq
v6siywn+RSremgOwxriiSfmtsujHooQ/hsau8AkUIz3QQ1C+HnX/coIWofSt1C/GDTKD1f3Z+FdV
H8n7NtAMdP5ya/7htP7jR/3ntaA80W700MoI+10BxOQ5HnSpRlL9wITiS4wGG6uGm73qJhkuXQb7
vyKQ/1gJ/XHJiD0NNT0tCJ4A9/GvPw85YEV9gELaCkaDe3e29jWdsovf/mERQh3Hd8mAWBNmf7xK
GboeXPh5RNoR19nFuqptWQP8/pA5dUSWpV/Xv+ov/cODi4i0py3iEJjD6/DjNTPOtYxnw3GT9HiX
ERPg/YUgia3PhAwEf/8HIuanfUtoJtvDuycnE7e1nSLC8alrdePWsf8GJaw9tdagzn3exfEvXpX1
ufzPCrnWlJgs8eQzDrDpG7wHy/FCiqEpQNIOY3Yp9PwyZYm6RDn0iWU6vqpqBnNUfD//le9flvWi
bMhc0eOaYAHe3VKToBmY8AJPksGqqAJYIWVT/uJl+ftVSOSiCwJWkSYUfY0frzK0qrIWUaKBsNVw
k4do61sdvvz8p7x/O6jLCbcL4LWjTXXoyPx4EbSw0aJQAG+Ub3eP8VjMdwX+zwttE1Ly25eibcsH
TRoMqrn3v0fDSM3kiMRXpgxBtyXlFPm3YLWf3DHrl188o/VN+/HFiAAN+mtc52p4ea+OG/OmrUhI
XuAq5t6xnE37nKmh/+wVVnC79AjhscbRZv/5b3y/cnE7o4BmB4xKbiqA+h9vJ639tlURBsvSDsx9
nuBDlFFcX7lwb9cqXPwKrPgPL0lEjwg8BXgtlvj1n/9lWZ5k1EaiapZNnrTRPs7d5IRgYPrFZ/3P
V6GbAXzTg4Tx7rMuXTBkYcF4oY8BixvJ0XTUzr+FqP/X6cg/3LxYAN5nF1v7RO+HIwRyhtki9LJB
VNceGyjFN0mbh2cnD9vvWV+3dz9/WH9fO0gR4PAYsLWCgIve3bu500HVqHbZ+O6CX4dwcTSV7QZW
/ZOq7FtKDfxGnf1bbNF1xeIDgKjpA3VcubDvvrgApknV1SjFIlzH+673GxzpQXxKiLN//PkP/Ntj
W9coB+owk1JUkWuj9a8vRxsoq8f8Ay0xcvX1uKR4Muv2Vxkrf7sK9jNcZgCUQkYUFEE/XmWxWiE9
uyKbZ85n0O9Y5XfKGPvjb/6YdZXi7M1bzg4dMz/+4cfIlmx11BVw1zHd/+EOZYfGr/KbV8G09cdE
ed2gMdW9+4Dpxpqw8LBVxZBRKXSTbIvMIdz9/Crr3/WHxWkdudAb9NeV0OXu/fhbZorgIQJEvcHE
Z507bM93WK6nraS4OPz8Un97On9ciiqCeSpN9/dDMzGRSAjfHXqFj0B/M1e98C5mRZrD/ucX+rHL
y3tNSBEHFpic5MUAjH23KXYDCDOo6uGmR5Zqs6bP1Ki5V2mLGctMf9M4czHTNQxLaOsekE3k+DRw
fvv3Itbmy6KRIHiE4btby/fqSlpB4UZOw5Se4dnG4ui4lWp+8Xv//gwDJ1zNmVwP/un7KBILXzhJ
lowfy6mpDzRvMYr0C/0pVzkPP7+1f3+GjPlJSGXKgdHSdd4tv8Fi06mvEFHpYVG3oeXVp6aIsl/s
Xf9wFThMFBkooOhVv88opkUc4FVeofMR5sKmoDFb92P2i9sW/zFA+evLH1HDQMbkF4FYXlvjP778
fi7p/4ZkfUrcvNMe71+l0WZm7VsYmaR7tvSK7yEFgfPpzuQqQVnZdgn5HqkusvojWLSwOjjIS1k+
LUCGBJ8gzt05CfmeVzkK0LfQp+9Tb9DCd9+SpGzk1ks8XUHu16L7mLp6CA946QRaRwnMvtrYqV2Q
ajElC50unbltmZ91DLQ8oUk0zD7aziYrvPiGRTqdo4vWkXF+L8kkGQ6jhuPq7tjP2uHen5IZqgT/
2NuTEtLbWCFzmmDEPPag/RlGAliXK5BipnuTXfZSq09+1oij2ww0E1t+nbpNvNgKn7MOutO10BWt
VYy8IYqsIcD6KObGxCfMUXZ9tyAJmy8mPS/FvZV4eXuwNc7FK87bc1UhJOtXTMQoMfsP9UhzdQNr
NGFPLXBK7c3k5P6HRk9JdmD+G3lQiHzLuy8qH8YiXJ32Xtp0cjdevrAm+gqQ36bQHK42PUoQ/9D7
2qmfHDSR4twYv3AfnUBk8JXosuXl1zLzgmyvIuIKQIbQtNvYwqefjrC6NafOGxC+tXaDZ6uDiv6l
kGOUoqudnGJXTXb+iH/SWi6iWFmo7GcJp75zuia/C+cseIwyp5xPzRKV48XQhe73RQ+T2JWuwhmx
KcOm46kNc9ftdF4h+56SPrtHWhk224qsNuCMTVHWnEP50+8zC8cle1cwkjtV+SXjmDLAABr0DKdu
UJQH8blWTnkHcsYNHmYv0vOF1l6Nx94CqxVX+25IpYd6U5Sp6aFB68x6iSTuDHe7uFgfbjrpVd0l
ejff3StLDngaq3m56NwZhpKraGmTnoL2feOxVoPNcnLUdIcJ/2r3UZm2z1+IjlFMA+taRGhTfFcZ
V5+KILYQm+ukEU69qYEqhszXCXAYw53TpmJ4i6HEmCsvakuN+VZCzdjGhYkXwEuza9+IKqqzs14l
+nu8fnbLgGeAHQTHyj8mcZjfReBivls60DaoJJp/l4w1wqnfcMCumjvSim1a4pgF3OF1kYnkqdJC
ja2LeFqC4QW+iAPDoY9LWsdxW+AMKPyKqBjamOMulh3BSZ1Y0mgLGMKaLrohL0MGZHmb3jNMQjJt
m3iIryeTKX3McEa9obcywzEzfMOvlXaBt2B6qy8N1LL5qpwSqzyMuJqjCzcrbAHTL8RkXmb+cGNG
F3rW1Eem/BCVSL8PUHIcZ59ZUFr3AJogIKAoXXNh4iSaN3aCd2NfSMao+5bWcnTMZFIheyWaaFWR
Km6DNcd4YYMmCW6nYrQ/zQjTh2PIH+ntPW3x2uswy4p9hIakORknd9OtcQWecE+rNoEBNKTFJtFh
8W0xIY3pkUwjLDYVLN8TptB6fCYIsCVsiIonPuUWDpJLBZDGu+sBkwSf8a32+YdRxLW6CKIyWo5O
M/YprxBiqgMTgfhz65v8WqjYSvcO06Fvwu51ep2pdubTNF6d74tEwWYfUy8qP7YdWPqNJRp7fUD9
+NUbYhNuqqLJHppRQi6ruzCW24LP/6aYasJ+ejvK51OY0pXe2gjT/Y0MKPhPY5HZ/g7qxFCtcbDd
UxNaer1nZXWv+67GrzEBUCrmov3Iwh+iLwbFlh5dZ2DVgB+zoocqVTyoolU2EKZo6o7pBFTosESR
VLdz4oiM52cCDfyz86tt7lpRxEQGf/GWvLAOs4qtgFE1k+ySJ1JfYM8AhMrsKzc2Vndjj3F+0bBe
oMm2fSm3GKHz+tmkfSb3db/Ez0HJxrl1omgMkBDO2Lwj267NZaizDkwsJBRn1/ZRZV0FQD07yB9l
GZyx69JvTUfRx4jNbQYteJ3afu85qNYP2FbsZZclJhy2SruWvbHjGXBXKhqznBlyGvKuLMmwPOrB
3JzbIWXEOwXKr/Y4JFx50QqBISotS+k8Glwe2IRCL43Pgq2cMfBYUf5ONIU4owBVbQ9uTeNmXzgq
fGFZa8V1AH750Kf+ypEdIiUOKk8YSmZh44VfBlkO8XayKlGc5z5lzMOTbFYpPbkhGzQ9/JIxBRm1
U96cMwcdMJnsARakWA1sWmk4PwvkPvaAqHpRoYsPeRxhF6UTPmEYuIpDoYqD7ltjdUm39/K5HLe8
UAFn/NgdT9OgOxA7hP22G+g+fnow7AFf8rkbP0oSeoDcWgGfIsk81q2yktDeOEoODGARXqIglEMs
z2XhEPcK1HONHmm8Th7CbGiBw7RT4aH/C+V3p3KYwYJtHsOt7qv5JVKtHrbSc8doT2h9z9oegFfZ
jMLGwBYrW/ewqEqnxCimcPHkDnPSZkD4tu2dkTgyFt04YUUegs8RDu36Iq9qq9+jxieXpqnH1UXd
5PM9Xb+53gZa4dPpmG9FhyaQ5aVBARkRPaa9T+EyECFUaZvCVKelIOZq6GdBsk8yojNVjbnPlqUI
+ftkPgO+QgIvxtxb4UOpixhZfIkMaqNHcH8bQUTzEz4dm0++XojWGVCZOHQdW/ctC7uaDXB0aWvp
AYEddD3Yc9gDBmAN3cJmsOsiWZfbHFjBV5TdTbpRbmM/IBNP2QpKpz13opPZFqzZSJguXrl9mA46
vHG1vUQHegtTxAGpxBbUqhRCZc/EA3NfGxby4Mwqae/SRODAnrNSYYJLo8rgIpHocC7bWi7u3mJ9
z7ehqJvsuihKxP+g0eT00Vkq9OpNhFX+BjzEMhzRUcrptAiPdwcMdmBfJqaIi0vFWcI81DLGecPI
mAHeOXD7VAEiy7QX4lDHuyKWQ2XlkXfRtEtj0ivHnXP/tcOuodhfnTZMmcaxkeIHgg7v4W6z8BJ/
4dji4FFZEB5vgG0kyc6zqv6UsyHq4xCkgX9abRIM58oqAeBGcchEs+7h5gVNPSAxpBJ8ai38H2cM
eYAnalhwdIWJELxn6NaibOtjwEuofXOEQQnWnN1C8Cf639zt1I5Dl4ulEkIxt7/lFux5Mv7ZaFdr
bI+mvBcWTg58Cf7yuckYtXIGb/t2l3ad96GrxuHs68LNt6iu+6s0cQHxpch+DSmYgcUO1eiu2zPb
joenPnXcp5naltfNiXv7IBKDfCUWVWEOQz4zpObfW8B2eriQ2jR4o9cfBBvS5/oV8Oi2dxmi5oTm
S6egbBIx1qzqR+tGgEghRUzXGPJlQ5oNLI6KbYu0ZPmUiIwVxEK2BM7K5ZC4cXU+oM2wZf+1Y1Mf
t31r4VUZnMoUW1wT4+cWvxaop9EZ1zApFTxo5oPlvrYhp5CIXpgAJU2VC1BWaTfsZwcuxmmu7FJu
yqWtH3zmz8BOBguXE8e+8C4AxATVm2yzdOuCY3hynLwD5ecPk4ufraxPJDsm8Gww8EEV7qfogz2C
m9x5lQQxSXTpaofLAJTjkAxSJByKz1C2UneIe/uQ/8cNDUjDOXttio6W6QIHCB5g4I/fcVWoz0Eu
g5OXJJylRGFTLVELNHol2OmrOYQjuPM7C5eqMAZzXSUtGaHlDRVNT8ohjG8mvFxqb6r2YBxLWNGl
n91NrHTqMc47hBlTFmpepX4uwl0bk7xYIV+1DqBQi+AAghJ2JV7LsYe4Bs1yOzh4NnbFLJf7vpbA
CWI206vQGtL0nMnaemyDNBSPsCXgnjHIHm5RaLh3k+6Fu0WQZH3IJUSZfYC66YBSqL9Cs4OCBfsN
2lcgQ82LV6fNHXQag+pZFCXFsBO0QMD6DDZHZdelu24HSXJ08HhNFzKg0CCH0R2/pW1dfy/V4Pu7
ytLsnrlfON0utqf66wRFiagY4XWTBvA1zDZk1NQ3lMHhXC8og1RXs0zz+jRSX4asNvGzNS9Vd18I
K2UGawjewsUF+wEWTl3V2A2UM6fohGO3c8xtBkSCr9JSQmOI5AC04lVFEn6quml5HEM+r31Z1j7u
ZzDxejca339KtRwePErB1SIcGvgASw36te0lCIsGp1l0mC17uISqg6E2XBbKEL7WnJdO9LAySHH0
TPatay1SmUAzLV+nVvdvuCEyiPMxuw7v6UonVMzN0fxUKWwVloz60g8SgGEVonmAoHUVJHsyQjkB
L5XjfmpyV3waJKs3i20pqmMclv1J1rVb7NtyEjdECZUVz0EFYEk4qb8BumviI8rm4kn5pYt8ytTl
4Q8kzjZwlvgJYoOl7pwiWIMSmIP76qWH2D49lBVDsi/c29neFxD1gREDYEo2xdQHj5nqSH1tBoag
G8wfBjaiWw0DoLNlIfcg7P0HL3D66ThxFMT0NdBNiO8t2hnysoZKG+6IqbS8vTNocaQh277as++x
tpEUkK/c3AQTpl1Mw55mEwfyxngpud+tolIY9EQU4biUwablvKkJGZ2Wh2Wx+i8p7npYJIWwn4hu
C67rmT9k2+aGrSIfg+HTiOEWxUknWn/PG8fZgfYpJLaoV2ju45AeGhlQ5JbtWoDQ5bHVCjhbUA71
axUPCysfU1oQniCf7W1vQn126wbb25zFkEc4gFZgc/um/2qNWZdfjQBUMWbPiNOOjD+TBO+m6D9A
oMxB61nRdFPDtYz3TtPiRuhwj31YTG4Xx6Ueipbq2bLyI20/l5/aw7vkNRyDUxiORE4MA43njU/+
XnuD9zrm2B3B07oaKjt9qruoSXY5+CykZECKH6wmqMDzDhx2SZMM1rNbKbvLHIXPtAsXS37iyDdz
ACU5GGdCAlppg4kObkDn1RUuZmNXAmdw3EP8gYLxGsIL1Bu6kiTpSfDU5XFir1Y73kuWw2aKU3tv
pVWc7shYFAXcl7z80o4sMxs9exyzF5ImHq02Wm4TmU7fOgIl+MqnvDPnUQ3DG+9l6mIhpNT8vsxF
3R4FZ2PrnNi5sTe9IW9zEw2dXZ6irjf1EcA5O2drR717oOoVggxLD68fMZlFu++EWV6mNmfd6avM
voNsOjYXhPl2z64XdByahryLuo2LgNNKrkkxnJzqYzb3Ht9X28/yOCqOJP2NUNHs7Ip2cVCwL1Sq
rzQOZPVFyIC4zrSztTlCaKFNtWnJHzcPBce4lo1vdALrqcSvl31kqBh6cpMonK2roESU+gM4aj8m
vHZi4NIWY66uoyQYv49TYc1I2SbI2SzeVMthQb2ShwE4ceRl3/x2qL5zuO2f1RBnzuchUX35XU6c
vg9ByBF6YweNY1/MWsnmYwbukki/MjLZQ2AYVtMFaOVnk5oPdTFHHUWEIRTR59UAhMphV1o1ZZGP
2kv5zon7/AV3xlVbd7d146F1U8UuU+EbyJ3pWcaR3ldRGh+DcDwjfiMfVNnHqCLqt7BHx3tNI2/O
Lv9T8SklRR3XZC9ZNrBunVt3FqGahIs6smeTVIhUt8C6zDNtCZ9SBp04f289+rf/GYEK6jrKPwr0
Op1AEUgoSaaT/W3cu/ZHKjOAqKC8OJ7CkNZ3Km4m9pi2Lx5/3hd+34KOwhB7HunUiKCEi8Hix04q
PDKfNzMg6pe7DYuiybYw9uKdFtCKf36p981hCkPmLsyQ0BKscXHvm7aTOxmM58nGtvLiOmUbBHsx
T7858uYqjEQEI2/GIihq3jXvdeB7psmktem9sDtTBNVXCFvcX1zlnYINXuJqIqJA53DOoNFZXQZ/
nYvp1HSeY7QF8x7+1KEjZERtAH7V7T7UxXyTGy+6GUNBTVGkrfUYseF9h4LI0efnd/WfHqC9BhT8
IYz33sfeD37i2Rbaxw0H5X47mpXjKcgAq2FN/dl3/9/QYKn/v9iaTET+ctf/pry6ydNv3Q+iq/Xf
/1N0ZQPrYYATYDdZfRak7vwf0ZX4F69fvL4mTE4R9oeCN/7fdE0Hc6zNrJOhGpkUyAuc/xZd2Thb
kGIh8XHxsTCmjH7H5QrFhzfxf2YlvBfYZQU6hjUDED6PWP/5X8b7HMXnPG2bfZKWznBZyaUhwAAH
ebkd285/Q4JDt0r3iQhPlpoH+NoamsDZJRjPOpJyadPHLoa5uAMUMpTnhPOV95bBkm7vxsil1pLZ
UhwTqepl541t8hmyC+odYA31q0+/9UWjMLiODbRjqvVSEVGtW/fci65JX0bHXumYjr2cI8c0R1bz
5FByiA4vkSKKEh9BhYB4RyZEuPj7WBQyvqBxoLrr2XSDPvm5No9d3QUgZukAVRtYv+2yX3TGJMRP
oVp/nxc1h1dQz+jtFIWEqymDUDJSiAkOmwJp0QWBSOKJ44zMBY6I7w/iW033u60PdJwHL2KK1UQh
G/5Yx96pmjlO7w1IhuRLxEgS5phPasBN0LB2bxMAC3DQqyAroLUMHR1I4MDJW8+Z6jMZT1gx2jmp
280c1eLQD8MAmxsF7ocZJh4hC+3MBEBwzLwreojvO5fD7VXTAG/ZTU7bdhvV5/QFwF30cGgabe86
qZwPqpurg0lT7zIJBEhAM5dPs2254QaXKMTp2YrEFopn9doMsAe3Zqqzj7FW7gZWYyxWwQQ5O3Q/
vlSA3OUGZnif72zE9slGqK5bWfZttS0gck/bbBbgnO0GV0ZRZloBRsB3ufNk/2yPo9HbgTORdrJx
X8wGk0jDEKLLHHJ6ladeMdnQG+o4SRGsZddPM/v1CYh6XDOyCZdPS1n5b7VfEAJRZ8SE7ymM6Ma7
Xmr3W1uCqwSO7Xys3H4QqO2aZklOo5OuYckjLZodwom0eSgH46odntSQQ3XbwXSFLzpGV7Vnoomm
iR/MbgKcItDuV6bbJIRvkEHq5UYtWTEfOmMoUbo84MFazmKX63dRNAdBZuXDMvvy0mu7eOcXwdXQ
TNdLbL73DQPDWHH+nvHsbLIyv0iHct7WFghDYtz7nWhjs5+i/gokg4ATUtYv0u9I7qYnAhZE7Hol
GDxNYfQ6dqrduRNgZGQEeB84K5+KkQNJ50/H1FF0tKG7njh30gHNrE+mFJ+gY7rHxjO0tcdihXCo
8ija/mpS8c4GW3mAmeme5lJxDAk/JcLdN3V+0lFo4dj1Y9QXtqRj3037YhFvwGeeljl4aYPyMm+C
/TIFTHtGL/pGuvqbRXNfRskdhazzsabfsiVnDLhms+o7k2oPO9LZuTMN/llm5a4cwzcab1SINHY3
GYEtu4BJG9nw7ZFMFmr5SW6zxNJ02AkaWwwRGgPP+3Ii3TWoUjwmLS/N6Duf6yb9bJr0HMfpF68N
P8I9ybYjR/PYJ5Cs9apoN1j9jQpl+qyy6h6G1gVaRfcEZbbbln13XqOet0ZZt2mWnIDvfc5WTE2V
LtBFYrE2kEXyiLwr+KCVevTV+GxV5hYyCsMKcwl/lBzspr8G91g9YjDE89Sb5nsgbevQjGS5MxFl
sZjCaaYOCD5A/CPtbRggYKWYEfDVr/3lfqC54zl7Go+T3OS1rzeDwEaugmHB4AokpVNlfoiChs3c
6dVJluaLC9PzIP3gjalgcd2i7bsBdH6X1sO4swdaTHYSxFe6G7gjIfTY2dfRjaiDbqt6n6IN8uoo
DrKBBhhD3r03WLEQrdJea/wLLeK9nJLnLPBeatwfW0JFGIZ602czkcVaTV1ySBfh7wNXZ9dwirbg
lKGqkFl0Sgc6aEwlCZJpOXYpzagjd69dYKuXKaPuMxESDORxrO0DkMpRoT+GPedaS7KEqDzb9eHy
Sprdh4pT8jnAU3Icw/GpLNPqY9e407YcibgbBb2v3DhAHBNzAoY83UQdWQBpmNNlEWKXu+2Vmby9
oTe7h4orn7HzHpknkObQew/D6N2Wld6hz6J8Y9oPktOOT1WWR7vMDIqavHskDPetChq6w/llrei1
tnP/qWrcZx3RUmexsW4mdFcEHZYleZjqvsQEx/l5eoT/NB1w8Z3FuFw360I/lkeoKpjUEMdTKUFt
5YtisJwcc887Fr3dnIJMH0wzkLXuNjC24l05W7ydrUWnangjm+NMLOANWUAXehHWxVB796xv1U24
8JtNRKSOzGlh+L56o8Z69EX93dHEqnjZfubQuZua5opmanzs7Lk8LLV1D5EV5xpxHhtrsi6q1jur
gfiVbBiB5lQTSZAoKxCFIXlgDEJLs31tmvmuIlxjS9TAK4T9eYc5rb70utxCgkNgh9HOoRDph6WH
RBnqYFcN8Zs1LbfGQDttpH8OxvB6sSNJByJKoqo+sbUXYKcTp2S5Q9Zo2u94OYsHAxbQJ0iNCai3
kYPgCcR4sg8uBA5ce/QQm9fJngyFZBa6QJ/hp9qfwHzOhySFkmU2GQJilR90Y9rpNXRpp4MLMwRO
1fvFrtAgumno9moXL1G+7mMj887wIeqLYrwCoyovoGUQXbmtTe/nwb0TVQ2jL2Gx4zTfHbvHFXIB
NwPU5r7HlAj+MKHZZm/zjKpmB93Q05ycKPWcy9we0+WLJ1oz4ZhDtBfZx4k0pNI5urU1+vKYuA2e
q6OmzWoxmdb1ifnX4Dzy8JxmuJmx+JwFzZm7aW6ne61z8dIKviPchZwh6aHgp5o+dkQTEjQJghpc
N2EZ7qEFEJT6n4uR2Aea7wXmOEKaeIfuS4fvkJhnIieEAe2EjZYJxxT6NE8XwBBqZwmP4IenZMZs
sIua5lHY1Vhatzmhodq+6EnXep7qchwMkH8TbRc2Pt8B6dPsaDd47XSFnQTzkJvkbeZ9wJJAJyf3
K1BRhZW28ogbz2ca6NKAOToxltNsi7yyBGqRANa7rhzRtwjz7NKvoMBWKkS+j7Ck9t0NxF5AEVFD
o5SubuX6Ww1qi3WhWNhobjIKa32nE9GxyHacrgkAm+dw6+oWm66hVb0F56Xz59ruvhg2gvzRTnUT
fpxsadILGCY0inNMS5hf5vKus/CLkWeA4KU7kE/DvFtbbrOrgEgz6xvzhchcBmWZyurhCBQELSjY
blS8m5rwhP4bJq85v8PZNZkng2O2ukgGREK7jHaZhFDHTfe8PC8gn5f0ACMmqcGBrKhR3i7RqqXa
510XhQczIi6tAQtnx2KsIF3LcJCEalaO/pBUfhpuUh3YHUMbBYAjH+LWu8mGCRFIXs75eKzJdlEb
E0tDw6+0glMCoDY8ZjCbBJ+3Z++QF1TV3oKKCdvOjum1DUlM3mXGiQZuGFmXO+XGFkokC4MH1uuW
wXrLGIIOYTbfdnNaI4lieFNe2Kp2vE/ZSBMU5RDmv52qFh3vpxB+PjdtAHOWugvtwSYvWV8XGIwA
sLonIrVXSF0mN4Aqy3NlHI1AaMZyDMqPBCdXPffk4XFWcxvYKvl+0r5zHAuZ1BCpU838qup3xJiY
i1hqf80Ata6mOGwuggBkbzH042nxpvHC0mH7oYFTvvVnq/c3WpMgwO0+B8sSXi1TROoxA42ziFi2
+JXWPs4Y3NJqx5fXJLo4BS0+kmhJi0tylKstiXr64OZB86BLy2y1AOwd4VG8RkZVfjUy7M8Svtcn
OYXiyurT7ns9t5wSQ87438pEBN87tbqtkdij+ekZruNgdNTNFJRyb1erFiIq+h1g4tY+2JAwOPfk
zgFupDy0wEheo7xQBMsRLbiRSXcfAPlEQl69sK28KFw+G+Ir8Gw1bYTaJiheKFnRVXVkoLVNIU/T
1CCB0WyVF10upoOfzS84dMaLrqjmkw8sO9+ipEq3Vj/JfZ6yLlppEVzQDxOHuR0i5tb1E7tOiQts
Uk9goNN9TNd9W6kED66opl1UGgJqtNm5TKHJ3FJUJ2Ef2AcsjSlKs8EdPsekQO06LNu7jApqG2Gd
PU2t+aajNj1oRE3349jeVfVQXaU5b/0yuiBbI7byYimRjVSEaMGGjImWAn38OOX9I6DH7EL+F3vn
sV03sqXpd+k5agEIIABMj8MxPLQiReYES5SBtwH/9PWBJ7sySVWJ3T3uwc2lmymJMIGIvf/9G93S
tm4udxbJQjzGXm7DSjeORughJ6jj+HveLH2sk5fnvDCg23VGskkTBZMFSHRlDhbmjlZffeVOqFCJ
vO39MifgsKKfPDiBMV8PuaoOXYDtgpf2I/STiUFT7LTpBfP5/0DM/zIWcvH/nHJyKH6UxU8Vf3sH
xix/5m8wxjL+Y9GqCZNIdkCVBZa7KOA8+z9IPzF1BHKw4wX6gP/CYshiBwIFpsGzAyQQy4X/wmIW
cZyn25YO1IfZiGOixvjfCS+3F5CFcJj/UZ2Ag8w7MAaeL6ZDmOVguIURjIuu5D0Yk8NNL2ym/mcr
EZNSYHWwALQNrrGttiplGOUQ4jSgREXiQ7/q4g6fB4gwpoU5oSUVk+VSk0cz6KFCEbI0TZt0dImN
LvjecAtUUsxrzQ27YdVaFiSEENen1wg+QQQXU4WvSdCVHsaiinYDzRP88aHPm9o5uIJ4ITVv25lM
vb86r9SrV6cXbrOFsW3C8IgjmJ/uBH9+RT85RA8Ec0JBmFDCsVdJF7NPxnGmPe9jo+uyL8t96BwV
KaXhmpss3IfQDZKnoAfcfq0Gpyjnc9/SZp3CscxmjotMaQ+Jl+rSzwejuOu8pAqS7WIHwu8hHTEk
DF03G5qXYuj1/GSKRMcXQANEkPbGrHKZnqHHdBrWzB22FJg4RA1NNz7UDH5iOeWnhrBAxmcwtAzp
B1pkmS+DkwzlHZfJv5F1llgniHKTvbFSQujO6Ej05nlo3WpJp6L0fSBvxHvp8IWmHZQVM5cVLna2
tQqcLklhOAXp0P0EPpvKcxsXhsAYpGqz4EAODqFtdsv2ihdpooeEQjAfvBO5tOrXqG7L8galRVqd
g4EoRr+P58D42jV2+LW2cHC+jcAe2n0bDULtqmSEvYbTh042kUk+12bm/5xq25TJSTrhNBzigaTG
pzyHEnWDI0GS/PTKQbcowlWh/KER5einikeHdj4etIchsGT9SiKJkd7YCflP/lDyJk+4BHPYD6jO
810u0iF4wI20forCMsoPWS8oOsoUG7cdtq1myimBJ0HxLIyOlHKh25V9bQNqdT+zuOJdF6Eu0x9C
b5S4iqgVE4LTm2i+U5Fs314sXShdeoWY4alzFS6ua6fOM/XCydTJYJ0UEwstTS2cL8n20Kvyhop1
Nm/MTHrRHjsPj7EUbE3PD+M2CsgRDWYWKKoDVkzmpjxxDiQlUMwTbHVLADgPry9wqNzYGd/Cikrd
u5lU2BcnwsaCfrVMAa5iRrzZVxgFScT7LjJv32US/tOkQYNdDW6itQdZ22F3iCaNu8Vjmp/X87bb
+woTDZjwtOUGpXXqfc2DtOz8AkbkzqgwST3r4Aam7xCYWO0je+iNKziPueUb7cxrNt/+SWhtPj8l
dtFaPyY9pDRoLDs9Xy6aGD+Wb4djV3p2opFfZyPwwJPbmWixhwxRHiJumtWAAOX8pBPOrm3GYIR0
10uiM/YF4EP3k5wcnk9oQhg9zVim1i9lkybj3VRkcbDtzBjzceTdkzzKZBq0v2DTxz8oXPFzznCZ
Tu6LkAqeJEI7Jpd2JWEJ2KdQo1K940eZ9oFKoYoZZWrka0aVmIMtubcEJxhxOjLYR9/BVU0i8128
d/VtQkqKhL6UEBV7KKGszE+XO01HKx/vOisV9WslwmX9SwPYupxafZuHidL/6t14Nq+MxaAZz9qE
R2WJnHsPyCzNT0lJ/tpmKhbIzAstHpg7Wa3+PLa9emxCjywpW5fqVARknp6ceAnGdCCq5CcXlnN3
iMNOpOdctOV4VJnVel/KEJrH1jERztMdiv4OGBbqhMpllW5hZPBgDQMnQqi8U2gNuy4lnW4XjxAQ
/BmoV+20YDb4AuOKVdRpaRXw4ffUJFiNlasEW5HuNh66H/Doy+g+rjHBOQKBmgBJkGfUHtMGZA5Z
VwsfXB2JMMQkdjBCbLX6HlQ5jr51s4gMX01jCPTZmca3MK4y/GWilNb0Lku4qwPeyqxljUJae7AG
b+LjyXOu+1jEJCYfpUmrw989lB4JrQWqB0brORwrQMqpxm5lTOxR7tIoKsbr3mEyHq56wvxcUD3s
g8Nb4i67/srGdwWjmxQqMz9YiLE/FQmMLfQLgTTgOSWpZpPuMQniNzq0kH6v4ZS1xRfCHre55sCT
auJJ1mxNqWAXoM7in2Gmxezvk5jQ/ykVGoiwQ3aGrRUp9ZgTC6StrLYqFj9tfns9DZbaXb6yCS8Q
ovCGIMse4nFucaF4++5aNkBYyQztQ4DvMfPuCviGICjCbufHhD7V3lRZ1XZYIDapfteR3sJpK3BC
vypVzN/HDgLcDvktaHGo31SY7jAAdWuUkJtOH3v3zoOE3b0QDOfkN3MB/eCs0z+XN0YmsQVaV8KK
g31k9S5st9GpeT+Xj78nO42jr3z7G+u5YmFefq3aqtceJk51jtQUxd1qjsuAZrCUaXVlTF4bnS/b
VfZ28GWem85Pl88k7GlHsLRS9jBR2hfLBz2miRtqq4y2qYWpGfYDfda/Srm/q6V/m6AazND+PanC
QAxknrgMXaBCRd/zoTgKGxx3nNzsjmFS8UET6KvknQcsXkJINLxm28dJZ96Usd4HOxAavJ5r27Dv
+YjFS2/GMXhyK0CEAFN5gn++OrGI3P+Zo9EgYVciXdugqsRVgFj496Vb4znw+UjRO3SYX3SHWdf7
4Su8C3OXlw2pkj3eBsUZs6wyPEEOTNxjhKXscO71hXDi1jH9GMESTLG60v5Sic4uFmw/SLUdQdB1
eWPVrTY/ZR4kYAx5wINBnKrssXNqvfgrnWhVzWjul565nctTHBcc/fhxNREjHC91BCyOSVQ/Q4Yl
/cF6O8r+/AgMwVTy3TOgcuUN4c2LTcpSL3+YejNyH0EHsuHY1VN5NeAKZ91ilERDNWkDaqQVcW8u
aQIRxkX7qI/b7tmYmlCYO/hKmvnA263M/aXcoAKukDXkifdCps/QP1kmUp9HobfWuFtESjddNhQE
no/MFfagQ6lBeYMBzN0cGll5o0PWUS+90TcMOBgeQXtjOkeJSPpcvmwB2P1If5lIijXar8w7dbYM
n1tn5FwhwIQZT6o1CZ5IU1L338sMX6OjdDE1WeGX5N33OVZPm541y+OVbrhzS+aJjwEBdYRvlhP4
CFZsxfSjrfTR3A55wIgNfVM6k1PWZJo4FCT1SZ/Sa85PTm1TteGhwMLESJVNp0YmI32VB+UvkCAv
+YaX+sQRzsmebvEkYPeVTEfmrWWgpMKJCjn6Wi+MMd8sGMXkk9+XcZ8Z5tom9BqW0F6zbAzQIBzg
kNRzXfohHBNshzxTS49MvSZt13ZAOAdMnHrvhMZxBgq+nFBaNOZEA+AxT/IU0zf+agaBLdmGyqrl
kymIX7o2LYFzFp4TWrx2qTIqZhZJaDJzBMaAyGlmEOKEFyCmCacsAm6QqLd6ZdTWVWw3UMsMFL4N
Z6iW7fvEIiil9ao5QE5VtCZdRJY4fNQgqiScB7D8HK2ODshFNSQCb8c8+wCD5pkD+Q4Prrz1SZYV
5bEKW1BoS8KIn+qmIKR4bot8X05ElV4FkFfTI7MbT/g63Cc6h9nNq2vXCGJrn+lx8jgNxpxtHDlQ
XJLwNFMoNcNorIdADcV5QWizv+LZ7uKHpLIRKiNaKt0bRjz9J36Kb+Ltf+8zsAiYoCNThmq+7Icf
vrG2A/Q0dTIlg7AQ7jFj7Hhn66HzRXsr9rXKGuL9mLaZ9tK6RV1usNrD6c02KgorOUykCSQVxyCA
q2Z0EKhm6ku41CzOIgeg2BRwxPNbfZyWOJze7Q9maJTptjJ1sgDcKrA3ARF1d9aA35JyzTL3S37c
Y9DVdbqFlMfC/PO+gi763b6CXQ2uA0LakBc8dlicRt7vrcUcBlmSOtkpUkEs/EgnZuMxC60xwYJJ
b+ZjCd8nXKe4FKc7eiFqAqaf8JngPqbWE7B0wxCISI14y3inp+00SqNYp6Jvs4YpleStYieSwxyc
nbJttky2bESfBF6c5ykgPydsrLZ7rfA/8Z5x4SeUemCmx5fPDO5I2TA/WCXla9I7PyokILvaJjBE
INmbvBKqvpXej/H8bPfUGy0lNnBg0uJltcwQ7GvkiV+zxaWQzF6izI2dmUY76OK3lFDr0YGBDYTt
rhA0Xme1docg7E6kzA4VjoFtO9nrPPTu9IVGwalBeeuZHWNCC2/CYEqPCHF3TBjR9uJ4VzDP0w01
bnWh3weBU/h92VnHgKp2bZOCsC6gsGcrN+3v+tY6IHo4FIX8S1bDkwKdxvOQpGE3NO4Nqz9rJEeA
68+IraUEkpVOttYtdHqRIdVPCC44Kg4hI5LNYM4hhMSib7/rTomEAvDOVetLr2qEMIEf8qq+bop0
J/F13oNGn0fHuXUKC7WzdraK6CbUXW3RXeEXWE2vXZOe5Ig3Suy52JF73xRTzDvcqEbfbqwYWt9g
rWzMJACSoR9HTJmXH0eMY98+6vUwbmDO48KT3kZENeHPfZtF5Q90khU0OofIDiLgiTKAbQnygiHk
yRPhkVHWrRZ46iiz7mga8LnHPvmOltcf0X61RDciQWnkylT1NR0JkTGWs5pS55aYkL+kJh/GOVan
isAmvwxnEgA7UzxB4/jpDulxlpa7BSSHEJzZT66nfukqU9s56n6EYfNoCpzzOuiGK1JDf5nBfCdx
4VgFmXsn5vyYdt42ysrgoYJoGGnTs7NoJaoKSXCdzsfBJskkqeu+JdfTjDNGEbQsUHxwWqKSuzYC
19cT56Rs/Qf+TD00iB6ziiSx1lk7nMMOvYqVIOZDkpOoAF1QK8ZNjjuKr0hpwZ2BqX91V6fiwU6D
Z6I1PDraFMHoNjac7WCSVjXm5K1qI3SigTQMcssJ+HlNCaKOWeQNA9cOo3kFIbmcaelQcgTrIIvb
4Arq8OgdxxJN8w0snoBKeWrjKxTMqrjG2MoeN1RPxl4IanQmFGnyo2pNkOsGmn0MPdRmyLCrRNv+
5TC/OjPJD4GOg1YGn3g7vBmI/LM7Oy5mMHg7SJy24Xph8Ptxp4JbWnWM6nZp3KP1Sxb21ZEUlmY4
F1Y1RftaD4WkHkLK2cBX0sz6dZ5lEPraEDO3HoaO4rVMZxuwXSKRuEeK3z2rKWirldVrmK9I5Eet
r7H7p+d+Hpvk0aD/QfLjVXK4DssZ8fgnG/B7G5PlrhwdPykb+iBwHTvx+/2XqV7TOm447OpipvqY
E9sdNvlbEKPBzly/DJFGPRpP8RjdI+ojAMcOKyP4lmQzDJTFW1YzojVEd09Cj4oNmE/QO/LTpeCJ
3jAWx1Hi5+RlWMitlnOnvppiXAw3bhLRm0fYDVJ0DSnaYTKF5uYcaJ0Rfq2UKtUNbW4/+LalUbv8
+d4/MDm5d9z/dM5cbGkMYVHBv7/3dnZLw+i1cTdbBRhQmtKYILuc9GFvMZMmpTGkh9sFjmtbe8NJ
gTUGhTTIpQjEe+OTBfbbm5AEAgp9saAmnMLzPlhtwYnw6rBqTNCITi+fhBCYuWuZ1QU7Ake5jihr
EwKB0eP0uGVKBE5/fh7vL4A2B+MNF3tCujEsgaAtvn8ctD6oNLKoOFpGwae8sr1uuW8cgsm9IiOU
oS60pemmReLT3/+fdFofvrHlEsDoHR27Z5dvzfut00oMvSFPrDh0SeO4j7o2FS2AJ362j3jjwkfD
cdnr7wsr7bnAuqpJWIs5zax9NFeG+SOOQ/GkEqxQj5lRx+5zLsPBqtYIHoCTTvZAwbRa3Dt1Rqmq
UWdFRKtYDxYZbKv6rcqsKxFN1iePdqEe/7N3LPcFgZ+6zjAxycBt7MNKKwBjpBgXdMgSfNs2+nPn
iN9wI4+qkdrwGKCQNv+v60myJ9HQkTGJiRX/+9C3YoxlqTEPiOhLego4ZQ1k90zO5EbHGMlc43tJ
EkQnQrSa+I466w27cPnaxRtGfsHjq7miZcEF1pyvILa3t4nOLP0+0oQKT2U7ReJL6M4kDCOKzrtt
F8ip2/VloaoXazRq55HI2Ll/7p2U2TnlnRZegQU52RaST9iwHTB+9P+8kN/zXl1J5iYg7+KxxkPn
U/qAJrC3sInDiT16U8JqcVqT1mvGw3d4tEyYlK9//nFvLjj/vF32kSXLhpkOPkamblPFvv9wWqdS
C/+OHGiInPKZVI3l82k4gCG86DTDuEfU1ctslq5cUfvn7flySMRJpGvHOZyMcvhkN/n9oqA3LrZs
ls2BBTjxYWNPEK8sRtUxvicLzJ1NaNwPSe7yMqOkZNu9AA1Glbfh9wA7T8w05naufzFiU/MVHCDE
459d1LKFvHtSMKE9h6QbthdGYh/jKloNqbdBPrOPG23Ufu80Aul/1BFC8EOXexkmLQ342xqxkanf
BgJ99T6w0BpjxZfplq8qsxgOnoVxCLz7sig/+WJ+PxEc0wbuof3igMfv6MMWaPSGjjghTH099yz1
pXWKWTHoKItkTdFnM2WH9m2qL5B+bSisYdq6zl0tPX06OfbokGP+ydJ6/8CWpcyGwJJ4O6Bwhfuw
cWR5wwyNwQZFIJnS+dobVe/dZrTnd6XbYzAzEInuHMOq/BaZbrrI2ROTBrKtBvuV3D0qQoi7jKp8
BljM2P58eW++nf+8z+XymL1BVGdCCnSHIdn7lT8QTAi/xfXgjMcC9UyrFyd3MFGdYdOgmt1EUnp6
bk0HfqgS3XBNKN+4GArItsRNP8BkMcRzwLzK47oaD6nRBtGBMGxDX8I3A/JDiSymC0eqw3Qfb3Rk
m74D9Wa+mk0xWLuwDTLny5QGXbD98719PA3Zpcmhkw4fyWIa9nFeK2QOOOCI4URENMdgJOuFjoCI
BW393LnajcT8FghhLkZ7WzIR6a7+fAH/zWLEkpJgCgxY0RhgtPD+4cappZn4h6Q+gXnSvCZ1IhoO
7dCBgNUDUMbWQgcdfruAxjW/RWLcYQXtQfDF/798u1QHmKcxRkeewIt/fzlNyUTVLHGZx0CbSnEK
m6jaVUMhzrT2Tb/GQmAg0U/ANXEcrIhwNHqVs837rwM4m3+DpxeEeXYxQPkEpn0zdv33YqSeIx3J
AD6mlMOQ78OOF4okgsQejAd04KaNTNkOqhcNrzR5JEAnKvZMjCE9drizI3nEk2Cn2hjN16AG+9BH
edmuFCcGFi2pyH29gxVfY5M9nEqxODRrQWF81lQsn+/7S2Z3xkQQ0Qf1nPvRgBSnBTMjpiNktIJC
/MErOhCqRGI0v3WdSI92kAZyHJZbysIcqtxtzNxZrf+80GBD/HYZLDSS0LgCzLt+e3KpA8wnRkM/
2MnEKNmQoedtoqltFbkl4IX3TZlxsCmsgyZwvJpNEFRyqZnA2vgIFNJj8yaZwWUZlKiU06WCh0ZZ
02JbvrvA9iQfzjbcOBpC/hJ3wshiV+IoGJ/two089qzl9+KJSk03eh2rB5hbYknFcvQYmxNueOwM
9I+bpqn4IuEl8ROKNJT6gW+CeHPXw47GLeu2uoWtJs0HKm4Sa5OISOnv5PUOtzyEzrwNJr0Jtpfr
DImYhdvstuH4SMoAv1YYA4QPTNRs3OBFpX8dLdmNKxISq/KUm7HVPRJ4pSlsVJZbCBVjrEdDD4rk
l74YR3DySyu3j4w6XPwEhJ4GEJ9DZd821qhhazUYMUb5XQSTWlPQ+dRbl4E9Mg8a6XM4AD1IK7hl
FmT4FRph8inB7xwUCGk/AyKDhGhrO7MKVwckyFXpt9LmuVyKChPRv3lTdVQf26QPZsq81I4MhtZ4
U9yyrMwGgsEyToHRxl2TAjIz1YOrx8Tw0rUZo+YhI4+WPlTz6p5QMKBo98rrZTL6ZaH1KF8M3Fe5
2diO+XOXXmFSA6tBK0LNRgydp/KZEreGsWdKqtvECUO4X+ii7GcPJ5tgN+MGhfyBQQjmIW8VsNuF
NM+tbsfTjhmenuEAg13PrhgmPuNGo/m/ufxZE1C+vxd9SW0H2ML6ozbj9WWtzUK5vEpB7h6bdtDz
ngBsWS6eS/L2s1dynu1yo62lvhUBWQqHNAuMal++PTWcALg4HImqBAlrF2p+6pK4sjUUBlu/Wshj
CWuTu990lsfvrOswxD9hZpyNwEIH/LjXcU6Ot44VhfE5CpE1gaxh6+bPXm45fgxclp5U7Bbdkeqy
Uw+Q1/TpizvKYnwZUNba5JJnQGBQtONVoWON/ADLEM52Bq3nUKjauxuT0JZY6bxdcjgyvdxpeAg5
exGw/tCDE1GqrprGUfVZJE4jnkTapI675YV10TlCbN4d0rYnzmuDTqpOfkkmVfYzcwZzOKRzL4sz
zmVdy/QbgJbfhPGJPOJS3jvIJ2LEOEj3c31jOBXaFrMga33PChibfVA7Xe3DiNDIHCH0evI1NyqA
kAkbafY53lE91P6GxwsMzQqQmhocvG3QTdWv2KexiLCeXF4mSy1goKx0do6I2ru/n7mmvKU5rSuC
5F2TSc42igbSihWkivYroxc+BTzNk/ZTr9Lft2v6U5spIGaYnhQfwxpDz67ceEBSypDPg6ppJRT4
idPuS9GSgmzRlONCwARrpZhX6YeC7uY5Iao9A5Qt+g6Wuj4YPmSheOFkgBOXIcvrscA1d9yM9QhB
a6FYQPwXfDf3hdYG6b2mjLSGaK1GJP1aOfU3Iu8W1jPjENJ4e8P7bpHI6viCYjF6mVFJY1cEy6PA
MGVosWzJ6txONrKQsPd1KLSQQfG/Cdb0dCN+Sb2dK/06iuLFbg8n4PQ+K3BIXIcs5+JQVfm42KKZ
ozxWUzBW6wU+WIVNGNdrAEbo2bAZ5HWGGE1+1sl9rMLQSJJuZy5C26XMND+0sK45J0iTTO9webh8
gbUJazj4zoi4H4nmTKvXOs1w30s1AAOGx+F9IOBtrRKjn5G0B0mjIJpUCBpZm8a67EvO9XL5Fy1Z
6NYtljZOtyUx28NIJ8/khjccFYtCq0yuxBjhtsbET+DoaEELjtfEV3TGGreboTyHUR8N94lm9feY
YQncCnq9auhyZfuALMYFsLcx3Vg79AtADVZ31we1961NlR4fTJwhd2OjF2I9wpmGW93xhjcpFjX5
OtHRs235avMvsogAq+lokU80U5cTHxLZ9XkI2D6OlPwB2UQQpA7WLEkHwjQ66Dago1YJBJL2ry5q
voPTVM1ff64alurzXemCNydJlAiQmUn9Di7kIbMTSgP7UI7a+BIjKx3W2CYwIqgCkcy+wSEQkIs9
turbn3+yXCrNf/9ob/FdZlimC4kLLs6x/Pd/6Vq7uhE5dHpxHDiNB+y5BsYHXhRyWnnNSP5J2LkD
GfXC6aI1xWlLiRqY1beqkmwNXBFzLCN1mdCK1kTjD+XQqp8sCg93p+sFAQX20mGOb81Ljum4R4MV
wubDg16rb/GrCMlQh9wdbRxv0scTnjPG9DUBuhzothx7sUbB9K9/MF0t/hKgwBCrLMKs7QAxj78Z
Aj+7YW/UVezDDwzzq1Rvl7FrHJjwpUCmoKPEVsatFE4De8gZIUndKUb94l4SAvUjUpBo1hoGeNmN
Vhrzg9lN3kstO6InVR8MR/Qb1rXhFUX5y7CCilEv3/r33oXHvcWsgucQvZEEJQSi6VBRITQ+RK/m
ysY0hV1tqnVmqIPtTX+5gOrPf36FtFC/vUO6E4pfMBp78fr/UKy3oq7UDO+dd0g4+4uT58ATIGFc
2AWJTvEZwfAlbebiO2VbFe6MjnL8JikV7JhwAvvyHYvJ3sFmsPdryfa0mYp5wbzlvEe0FCMXdXsU
rBVzFcw31dcsyUcbkpMUyc6K09K7wq6gcLZJ5eDmoOU2pkW4qjA5u3QppZbYRKMM3AfquswKbrxq
FOGD6jyd0TL9X7j2yI0y1xSqqtyTPVe4q+itPbrQVCGwgrewjTfV61yLfDqGdjjvdUFcFBOQMsWu
M5vbfounFnI4HYcNeRiLxFiYVzZjdHTVZFCCcdZGzMgOEPRLW9D/PnVFJIBCYBLdOEi0QI0hI2Jq
41LeraQMWWVDiHPOOg/i/AfLq/Mwy1pIcEAaY1jivQJbIYgsUa80k41QrZqmk8S+MDw5pBi3fmM1
JVxAPdcwYpFH51AiElhqzowL188YFmm69XDOiTahGvj1hexXpjU/WzVB/Yskq8y+lv24kOS1FDOV
SkV3TmN1hX9p5Q0bRyUcO0SIBSaMQhLl7ble3iwMtwD+qa4GwmbGoVjrecP4NCEnzSAAHDwxxPsy
YiCqdoCP8oAZipn4bmRHOryJcIqugqmGKPjZwv2wbi06cdeGDU6QCW7fH9NFACNk1+fztLsAAkxK
TOEXKBfi+44pC0FNMdTEsyOjnvkal6tOvUQOXDls1/En8NDHeoSLESa+chK7C2jlS5r2vzdCGdio
J6Q37uKhoAyi1+5NtRHKNXemwptVyzPGjLQpYtqjFDSKe+iHXWd+chnmx4/Z1nU8Dhws3FGFSZCz
99fRVQDAeVjbO0wjtV/YU43atrar/MYcwtJe1+hsJl92dlTcCKsdmhGBCwgxND6PYLsTEXrwYQJd
sfIuMLTzthE4Y8UenSTxQt1Us7juZDV1Z9SDCX64k90VD7ljihqDKwZJ07U3VXX1CpezqD4DBn/j
Py0Yl2dITrql3wRl+HCLfRCSvZxFxyTuaW/1yKvJoXQ6Pbqd+K7hBI6hSZpXAQl0a0mnra/5qNp8
D5qajevJqsVNlfH1r8vImCG5xEhbtpIpLLN8Iw/svemRorHhgxrKfTPMN9ZS6h8T6qzEt/MGInZR
j3qJJ2TqXfc2Hg0rBGaGurbp6ZleDB5GMmFjNF/tHidcLGUpZFI/Q8n5OCmK5qNZoLa5whr1MRzr
8AVrJtR/HDjZ/JVhJcURLFkHHSQWYCerx70LZ5GI8o7+T7VbzIqcfl94sLJWUNWTh3bAaH8t47px
NzjWczuRDoHVtyMuMGkbmW9gk7Xdzk09LhCyq1kwLob8uq6RReIghDcWOWbRsAtF4LARwciU9hMS
hjm4BtzM6C0SFs8hMoqecbCLjeQafZROFmBJqRSk8dziIgrb5dTUY9fthlqHFmPmFIOHMiaJkOzg
MiFzPEvsddRG1IWdVrfJQ2TqlEzD0EdwVCcNBkFW9xPM8NGNvrtmnlwXU7CIAL1sNgHaMm9mrpl1
BxkH2Z3hRaAwtcDGcmXMuQssnBnOj1Q27NjFpLxhr/Fv541Okhbc37da47IpmxXKU6bDGNbtGac7
zSEXYxaeGe0tp30t5/oKn40GrsvCSA8l+NDNRHRn/cpu0MF/N2cOtcCrfgkzDTVy1GjzDhgIaXsA
A9ne4G+OGZ3TyWFXKozPV5ZW4PKNsHq41bBLxn+pl0Rt40bck9bZYtO+DyZKvXM5xtpG0ITmDPPr
6bEtNCY0CaXF9Ank5H3cuTy0NsCJNnRPEHdG5e8/p7ppke6KqD4NU4PPmwGu8BCbSDAwCZvr50vz
67q1rH35RvophnaWVyZkk/6MnRQE3kHXLHCkIEO1q49uDxXljUCXv4HExgUJJbAc3rhbgibxuLT0
NKKdtdZRAfh8aJGomwdI8XX2qPFnfdIMzekahc0aj0X9ea7sge+IHAw2pmBok3Ydh0ExrqkoedEN
6jDtgfLFqtTKNBgGxOuLYkVVXeGdXDHSKZhiCsXO4NGmK3wlRmQ+vbAZsjb5fIiDsHZ9O50y2YGM
DdGwsYOYA18lo0D5MiWsgSgIlkqotVgDePQV3hpWm63O7jyJn3mQx95WiK6AUI7hZLlNPAjrf9cN
epDCC77Q3gduNNpwVLLXlm+VsKhC4MYG7UHxkniNYod5I6ALPVmwZM5W6Ok2Zq/JymjcoTvVJox2
Ylz6aN6XeIF9dXqrQXk4hyBaGLClUHeTpJ9e6USaCoJ7I6OvHbOb577DYGrHcILaoHG1SFuHTqXX
Jxm2mEovWQ56urXauYvuL9cZqIqSYhZoIP1R05gXVv2kxn08JjViETWxp+DZ0I1ldyObyfwspem/
mZ9ZtsMRrzOvpd/4OD+DGQeIrBcZUn1sl9d8dcCVkRr0myKJSQMoaTHU0e0GVsKFSw46Zt7mNqlj
96w+mJ9/Lj0+UOUYM+LX9ZaDLoEDYGp8AOAdHOinAYqrPzWOQ+mFB0e2StF139WT3i2ZkTNnUtbG
4VWGooFx5OVtspMsubl6ib9IYOfZLsvdCQV222qBT3vMqshTuIOtSmJtO7qt4VCDthXYb6LrflEx
SV9jnC2W2M9R1isjbfENSXXYz75iYkMiZYbA/s+3++EFLLZFpsnYC5IPs1za2w+321Vgg/2Y4LAF
qya+r2qkJIjmkGw/Vr1u17s+wQ/08YIDXjC+NFNx+yVRVVPfNDiejJ/0vL/xE2xiQUzXxlZpiZ9A
L/N+2+o1tyeVVCZ+zsUEuwrz/gCJBJrtrZenzZ0Dl9hZ6/M4/pRQFU0TSzVLT3clQgzzmSUvwl84
4LT5WYeGuhTOC1Y+OXR2Oyx6h2ldipSmoMNs31tdiEDQ0oFEMV9ZMLAewjDaiU8e9dJs/buhxjEN
V1wChaRp09SLD8VNi25eaLpe+pcBhHS06kW9FWW1W1HN4o9RqWPppLH5bHQulMqEeSAd8lujChbl
knfkVdNxwmOecIqRMDzg+EUY9cmVfjw3Fm83aFgmUx5OD8rf9y+giViFAdQXn9QqJOttpCE7K10k
Ci8axU20xtoWlTEdcen4AKx9Bmms19Udmnfk0VVvGSeVE4fB5cED9FWGaYKTZma5axOkYDdIwxDj
Jd0IYYKYi0/JAm8Y4T/P+u0rhrgKj4yFJKmYP5x8Cd4Q44AIzCdzOVfHS7+Vm1z2jp88lgcMb/Nx
55U4NuxYhdl4d2mpCKTpm01ZdyWSTBqpGCcCzuYto4dRrktzmPdqrCVsaQePJt/DuSI94MFahDsN
KJCjMuVL8sO6dRg6UABx/pBSbeU/Sghn/SdBVRzmHxYVBgukOrk6aCnSDuao71+Vgn3aj0Uc4I2v
ONFmw0iKq7rMkuSqG9NcvXiZS/TF36v8ol8joQKd1wjFlv8ghmaR9eBRWp7HydS7pxpyOoq90MR7
gQA2F0ykcIAn6hXg1zhddzlKjQzSlFCcEZU5U1LNb9qe/6TsvHbjVrYt+kUFMBXDa+cgtbJs6YVw
ZM4spq+/g01f3G0ZsHEfDs5OtlvNquKqteYcUzpNaR/TPtBJE7+qW5qrfmAZKM3JHUzfrl4w4qqw
ZDHWcNzIWpldGnQ/ytDSo0f8oaZ6g6GlulPWAQvZahNvhFV37eks6vKi6bGlkWjSsy7ta1NDYgDC
zmNOBD3Ayem85lefIy2z+dOqaRqtex1FZfWttkJN3Wp5o/AE+2ZKx++6AW0/IWB1Rbh727wnDLXw
jNgAus4lN5buEfCF5b4nyCipGydGfZgf5rbBsojGIGNxlXlvz47ZXLGuVESpf15ex1XHUkC+MNtO
QsfFWRF4iLC3Lh5a9UO4hSifpWe3YpOxCBDQk+AmjhgvQ6JJIJFi3xWoOSBwgT/bLqqS0Yebukma
ZoxPi4BQdNwc90C9uMsR6jv3K5cp9bIBFmfN8qlpqPPci4RLeEEjaqAK4eZoGReiBwRU8rTlXFke
limZ7UXr8lrU0PPEhN8oR6braeyM4cCMEg/NL5dDYsc0mnC4pdC/8XtRC0PTH/h5kwh97D7ue4+r
zSJgHQDF6fcRs393py9H9WKXW9qMaBswZDod0NJhhcJYRD/M0seVk08woLO1axq9v0mdKc0HwPn9
FA1kXsT4rPj3esKCUn2DIne+9y5yloykn+k1cfz5sRFCRTa70jqOotZyQu/ODHuP2+7Vw2rXuMdO
Gg7pYltystt7bMlJ86YiObMjKLd6/g93b8kmUGMw/93I4BdLzPVOMdYxxclyKSmvD3+eA/AfLcd5
jljeAlBFMtExCDKGhswP8G+064n47hxiEdVFQpxD4w0rkChJAwU2mIWhi+mQinGu0IQG7Rv3gV1k
b27RxsaDcOdlFS7fIwid+b9Ki4oHoAAY86zbcuAbMujdaKcBd7G8devQys4WmCBaqpoaneR2MHyO
iCJEuwFtLfVtt+OWaBAEX9MJiE9WpSp9HYrSD9aZbYhql5Wx4ex1ZXAbHwIijletcKr0dln+iwbV
9vD8YD6OShF8NzJlTY9smDbd8zYB+GRRSnlbQK9j89DThADeETMAPAJITimbBUPb4msRZHW8F0Xd
pYSiG6qgdjejiU87kn7I98vAxqqfgNz3j4kZRNkt6HJsxNftCbEOI1jSKP0VNHjkfPVDmNgPfYas
8ZHxlsMYLrDEoPZILgaA8lGZm+cqYX+uR/LFTQYyztht6Vu1hGNBVJ8OimknQtx2LNwNjQkFlO7a
2O59hBznCtadelBYd1doO7SRqbNrT9tsnuruHJSFxm7ZCw2V9r5K84TzwbR51yiHknmVm5VlbzgN
5kPWG8o3+1oLW4Jcewr3nE/PbA5EmldT5V2Wf47jm2mxQ3uRbZvQ2aGb6qoOy1gM9qBcxaU0snXO
+H66h0CAc5J+w4DPlDF/+dmWbqw/e1fV8PL7Fdf2ONdB332rzbELz6XA+vmQFq4+7Zcm7NJSyjuL
55HBdAQuyFJph2OIOhu1jIt66hjHWD/WiZ8a5cxT1cY3RCbYor1WTf4L98SgXekA6W8rVE4bO4pi
zP26l4ybxV5e2maH4zdVcbonUcgWjEtnM+f8g06vHj6m4pCjBYEQFkFvpm0C3v0GcgOnbpHWNEdx
REP7S+qx+8QR4QK7XPbs9ftc/hpXAIdhiHXf2IGfHGDQebLydyjEhgioSe+J03LQpm0y/RyY5kN0
KtAhbMMsEuqM5FWpTZKnlHBFoqfGucgII111V11FqhGjs6JZWKN3WNSwrkZHGndV7s5W0LifvWlp
Z0AXcAmK4qQr+o7TeHFPTYUx29+DwrAh7xK+fIYGZ87b9Opo7ZyCL9SJCRV5JWaDlyINU36xRN/W
HgNtiinL9Jwr+ykWGsMc2+1p9Y98+dnZJBhHPMHN5FBZ/HM4z/ktlk3cFr1wATY4rX0Yy4n3ppdy
Mp66sjIHRuEG194K8l7d+Z9EoPOKXpxBBiQKfghFiFy19ZHgI0YppKvu26tp259aK721ERGb7VZe
a7EMbhjfhExHvomy5Gq9j0sxVCDwrsebK0nzAmzkNi2vLX++y/+ylnHHom52ND4cvh/WYj8m3FY6
H7/SKhYpT/YfxfLHtiztt1n9yZXFo9MiP95W2kLAV4+LlGkyxcc2Ez4HhJUlWZig56g535lDGOoO
Y/6gflKGzFoG4KAUVzRvuZ4kDFmL9TC6TXOz3LACc5DW4e+f0/n4OZHialz16KpCh5aId3+vFMHB
oo62zfq0OOKHNqE8qFLcPXBZk9I+xfggH0iep+bF2KSYv6ParvfgQvSDq+KJOIZrUZA2aj5E8Z3X
G/Q/WbBzEm+KNzOFINyKq/sfCULY71uhpSNIQ6M1DgXXHzQqWmvme658PvJnW0v2kARGnCxFoLmn
AoeCx442eEhdrHPlL2ytII0iaFQBH66BP77Olc27IyUmagsro2xeYvhHLOkqtWLYfu5MCStJY3qM
AyrnU4bsz19FejMRY9glHqtqjBCDgUgo3BJGm4PsU9l0Z18Xxd3cHG121gK1WMraEd0NXu/rKVK2
/nyoLmOjgaRO2jxX9gH4XWFtlO5F/RZ6xNRscNZXAMm1htdtN4FB3y7O8l9CPYdjfq8iorqQ8c31
hUvlh4DPyqkhuJjyzyOLUdg6zSJCZP6+Gq5h6f93QZq11BJ1oQ3eXcdNypjl99UQpnoxVaXlnjSD
qKiH/DpPAljPn7209vzrRuvbLKc/Kn2OMisZPOu9aPMi+6py+ZX8MfbXol8afWZXa+XPni3CPm5i
lPL+GplWZG6GsUtuoqhJnmKVYUWlX64PG7iz88+f28ZdSHcc4lzGm3Ste2W9aposMtZx5fOcGqeZ
3yhX/EalS+2IM7ocL6XvyHddph5tGDim4Yn2Mkh3S1ST94/var4r/v5VkZ7AjkHrrqPM/Eg8z/ih
fEg+4sTMX8jPAgN6s6WLOw5oLvv4QjoI/YmxjBVCrf6qqfv7w/rQk5of1rx50QB4GOSRhX4Y4xqE
fwNiadJzRStxOI4Ypz83gRsWtAORqtwBTKWzBNvNQm9BZQwXBiNNd1gcCWpZade2bepEWrhvMmco
Dostldg03T8XwBD1TavX9L6XIzZIJ13dGiOiq1VbqyQ4MDK0YB+msn8VnqGn+xQqA77Wq6HjHz/x
H4cVec/arDuYdZuY4D4cVnFuWiRAyPRMdgrLMw0NOjgLLsIOcqh5QIh00Ha4mhwuPH4J4afzSl39
6K2AX1BMXj3blWX+ra8yW9//qrqv5UnS6pSLnDCovteLFk8zEl6FFmInErrLWvPPy87MwpDizjAb
/vi//4h/rKpZ42SgpfU01hR6/Q8bUOu4eJludwbcHYpNYVjpQ9jR9NxHWosMFLR2rR+cTJko0Syi
7f7xPvhAg2BRIQlAEcCU1ZMosD9+xZwPmFZGa+DZW6jaHODA0Yps1Flveu24NXGm5LZUoUh5O1XM
E5tQenflJMLkwXVQ+J+wqFFoqlLnr//+9VwB/7/tOnoZyE9snfWuISr80IPy/ZrsG1MXp+56RHbk
KIGGuTZXNHsMiifIsMER4Vrcbxp7ZOSXSQ0Od9jTMgul3oF1mazsBMkuH25Midd1O47RxLtMI6js
UgMP005jUtCCWp7133+AP3gWAOsxquiujpXDdP7YtMM4uL1AA3g2A5mmm8YQAR31K0oqSzW934Ef
dsxLeS3twGKMLTIFi0wYxLVp8z27bq4gTTruNzL1TwQ71vL+1+a8DqwEqlHxtDRX0Eul07OftVhv
I+G29R6RLK+QhOZvdhaFKc8N1yRr3WZTFN+BJBNzM3R++0zQkuxT2wzO179/BfMS/u0RIuxwvTn1
lpuK43ysjIyMMBTLreU5NjL2p5aXab7VjXmoC8J6losqYsOsh6Ac9OYfZdnHFiZjZFgJyAcdoHJ/
tvEVzupqqh0Bh6iw+p9tVKftHW8LjTPaZGE36yYZ2FSAFq18A0rcyhvM7lMk/2Uw+P1boBUJoNGa
XZ9zmDg9yQ9vWiviBG2nOj60vjnEj73A/cv0VycEMJ1lnmcEUyQRhlVjtu9+Q/2w9s2xTC+j2dvp
81AbY/ylqlXmbmMknSg4F1F4WFfFqwhoS+7VrFT81wacu+z/fXrMZa4KTFpxXNZ4ir8fUFnGrV/Q
ptsv7YHcTtkpUUVZdnQdOCHvv2Q39sjl2ERb6Dy2ViGmnRZaVbBxgjb5lyTt41uBWTn+WYnAw5p9
Zx91inWFzChs6CIRl07hvOgxiOJ0AsITSjt5ATgaJwTL9cwDth0eQ3kKmhoRUATkU3HNMA9MsDv0
84VLrMhqUcN31/NLdhUhAYvUHpfUVOcwkhWq88UXOuRDQMm+SGGDQZjWYbqaJTtIrszwZ0kcEzxF
buCKWDIWtzfIOTJznN23yx+01Eqtilh4NY8asFtGUM3WGSqGiTZRSOzDjKP11GOMZcxnjK23Bnqn
+ZtlAsOshtAqOtMFmnIo1fyCRTbcNcpO7qXf+OYNeCgVPxZG7CKbiBlsrvOyqcrbKaWFtlpmIsLX
+RBy6JB6L3sxFFmIAVQFs0NZhpMfnGtVxP5NiYHd39kmnvQdNGb/X0f99bH9ttJcRPpX7yRFzvze
+H2l+YFVW2xQsafl0+XPRTlM5pOVaNTktjbyXhZXjdFyIi4dCbuCfK4jAEYmtW2rnv9oSgHiPTQo
nWlPoLcmf+M6OMlqJju7IQmsbpN0A3JRYCVJ/RwmDh3Z2kda8I8ZIkCN3zc9VlQMZdKj2QqMRUcx
8aFia9phbBXpVMeASz0RBVWmF51+dgYtJS+LuCwHMSulms0FxevZ04sAv4+deeFcrdDBFdK0mD56
A+TuyzKKq3O0RXciQGTws5xqVkCGcOVrgnoR4opXuk+WqVcVZJrKfCMPHaa6lc/VTTKZXXIkJ5EG
Mop6bpiJz0XsaYi7ur3QqGApFNdKw+uIyoxsLgNb7EdQcZfPEpJiXW/BEqIf53+sn0kKTPqM0aiL
UUhZl4aMaIdNNH+syPXs7jGhIQhLu0JavHVDmHGbSXq85PpeM1vy0OdiunFmbA8jvLnLft012hTy
aRxHgit1fNsUP9F9jnJLdtwYPREEAbZw+ThJQuLBi90G8+okCRUnuWfP3+hie1h256hCvgBaD/g0
EsshdTSwKq8Hg6DJ4hWzz5A8OmSyd2ctb/GXbqUNrfPn4mNdfOtOZTj9tp74gXeN1gr9s6ZcK/+Z
hLM2b3lkU23NigVJxBvatJqhF6LU1jt5seD76Drh989ZNfgvi6d6uUTm0Oi4A10BXGTED9h28miw
HdrUmjvdpp1G9ILWEu/9tbammEZkEP0oYUHn9zqForWTmviM3MfzjstJVVkli0XzQh4WkzGvPZPu
lvU7yF2cRMsBtvi8ZVgyX20iSxO34Gd8Aq3bq2dlqSl6gY0D8FJLEUPupv4d9WxHoKDZE/Zg52Ah
V/iYBcmLplNBKDdT0rzBtTTV19ZgeTxyQffGQ2aGdJQDDLz8aIudJ8vDMTtMSat1r4sPpGNjjLu+
GPIGFN/VwxJz4kpSG5UbPQV166IG1KCr3VZWxXgBhGUY25+NuOdMW8w9Jj7kEVrpGI3H1G9nFmTf
8dls4xOdSvuo5zHpCJNhPKWuVa1NNVnA3kqygH3LIbQB/y76D7Q//oWIcG1dZ575IzBEuG54lWz7
UszCnZLc89KU2zwR4TmLxvKGvv60bg2iWsfEgi5aQs4kH5hISN6Bwz1yY5ebqWyCI+OzYJt6tX+R
kfNjQkC+y9y6RaQ8PCZdb30tYoELoGrcpykYFAo1bzhV0vbPJFtot6TLoYXFo8tYrg62YEumC1Vy
uKsaRz2UzdivNW0c4ccR2qJgO5vOLXUGeXZ+cTD7Um0Z+mHaB3O+aT2lwfSbFHnxQRq+N3E2nRwU
JRuTjuWWWMT6Vg+n0OYWVVqfjS7SvlrxAG5aIwJLq2ITxa0Ib8u+wppWteZ5NAdrH+ts5RW5Mfmr
ssbxKKvqGQ1wjfqkDnMi4qr4rDjVzwVhFruO99WlBqS7H3M/Q2iSWdtBBMauxncDZV1T7zDOo3Wj
je6DX4n4s4VW7ogqWQ9W9PLV2h/d/qxMpW0qgq/vmloQzELzxN83YjglejxswykNt3aU95uqxmc7
Kx20g1bTgpq8kXALyndjg0HA+sYhTMu9Bo5yIp9W7SjDmgfRGuHRMymzyOTTNkVnfKqyIrhzwxLs
monclOP2phDRfTap8swbbNj6ZIAWKyeyJtpGU77TRoQtm7CwmS9guFLbGidthLfrRUO1th5DJ9px
1wm+kiszR3DrYOmK4YfmpwMgHqrU2M2/YGjTxk3vUEs8lSNxP+vRJ3/A6YKD1ENz9iJx2vA9N9aM
aZ9WddPfT2iJVwFAVWy9ubHxgthFQTiY016NRWtvFRoLsreHDANZPsFUr/ECP8NDB/5jJJO3K4LS
xOs5udynIm8dEjKwU20KkjXifJsaG0WYybixI+fwAOfDece1p22knnkHrxA/alMLTk0s7bXvVONt
LqpuZQhLvBeJFb9gpIVQ2lXtDcOr+FMslFMybzKIvvANWOiD+pK1qLgDs3D3OciJDTQjt4LapGAy
O5y8eEdJAywNGu/rqfC1jePWzkOBqbrfhKgVH1EZBGt0m3zzqeFtkWvrAQWRl//QVR987yPrIU50
/3sWO8O9LIHs4U8bPqsuyMXatHtvS+B8X35SWmJ88iePBgFNHnvF+oqfHb3zbnCvGmerFY8+vtit
T2t9UyZQHFXo3AmH7vfBUBYp8JRfGm6CMl5nOBwkSahWvB+FXRzdVCQX3DLVHs3P9BmYtsTu42nb
unOmF9wt6dlOPZ/dbdeH0RksdKIivSkJgsWSU3oHx54YhcZyvtiUsXTiFen2/EunJfUjC5zgrvWY
I+k64TFZYL9aUWXem1QkaUHissXlZ4u6qF+T0TGtiU8ZN5U5PkFm8d/o5AFmj+DYjYnePBVN2tz7
zHyO4TgG9yRV3VtVUq8VwT/HuC/bY9a0OuhhfFGNCICo5JPXrVMjIWDbLaINGWhPI6lWD2Zr/3C7
ceA86ryj9OV4MMfBO/gqIQOAtxjc+Tgd3hMn3zWoBW76KCL1phj0L3alT8aqVX23xpqarrHIBM+m
iWbTlEUdrdo+M14rOemXgJDil9yL6xePN/Uj2VsprhLUv4Q32DTojbz5Vqd5vgcHTvuDbQBcyUn2
pe5BHLKRrLqSQDcZdeOnIZHEYQ3KJrlnlO6zERLY5PuMQCeOE6qsIH73gnb6RFxHsJs12OnWo2fJ
isL39Dm3ci5sVsZR2IbEhk2iYDxPXJCbl/2Tst1bF7Pn0cR3eO9BhLsDpBLv24nin8Vt3kn8uquh
C8s9LM4xWnG97W7iSHqvSQQsCmmh8QrRJdxpsTS/KVrhR0bbxXfVKBc+Yl3ka2EMNfGgeb4uNRVd
0FtYa5sg0x21SbtOBfRLwrK7djX1KennVvYlq7XshtjrkRwa3xM3YqytVdJxdwISE++JIMPE7Q3A
qYayuyicIlDSQu82D8Lgk9XW3g4gy/RJMcl9S8BwrisvnPbshvE9ibukQySaONuk0nptxU5G8Jal
zrc+NS6QCfK3fNTMY1b2er2x68JjOh4wNs+UCjf0tjwmxDBqdnqc6V9kEFDX+cLepr0Bk9EIRI32
3VWNhk0tJeVUOmLmqYXqLjHT9nM1VsUDATzeuMWjGgVcP8hFT4bAfXIc+oBFqQ4EnFt7n2rmE9la
WxmY3TYdM3JJ3IFLvF5661yX6BZzDnZek+UDb8fmAK143NhZW9wk1KIrZQY+o6Ak2/HSSXeFme48
4uvWVsg4f5ATdXSrY8a0m3jP93QRqJKedcTf7cpHyXQRZQSRfVIdEiOtckhTyIZ9pto3yZxxr/Dn
HJFyedvcC014N9D2krB8GzhisMmO0yaSNjnrdiubk54N7yA07FtqisvYcy6gXBA7OALHMtR7nLAO
pTPl5xrtenNowdB+4SaD9HqMLz7FGZFFfbF1GN3uvAbNXc+FakMJ4GxMO2jeqsJPLxD4tDW9hfS2
IGjlwrqsqXzagSBum8bbgH+Nd5wRzUDLvvmJj3CO5h0ngPkBoc6JxM85mvo3GcTaJzsTr7aRvKtC
mQeiMchDiZAsvRBT0s++zC7cQrDOvySJyg/4rd0HKynsZ4SrEdyypN4RNEhYuzNwIwiL/o5OFOFH
gxt9w68l956vq40fMU+cM5jTnavnaKlaO78wIx4OOALAGJoZ76dQXeaMFxr9mX3GBNJcUmmFhJME
8aPXdvrOdhTJMMlQe0/Ij+rxEHdddKtZgXXP75XAB2pMJtL2m4D+TZC5j4Kus+VJtH2dr4HQqmkl
vYHyctD1Y211+n4kHXAbKyt61CO7upRIbwidqt4iy+GErnAstjKz12XlafeGPWoPTWETQI2Q5K5O
dNCiYVKxRThGTGzmLxw2020Mtm3VdMGbjnUSNYqM8B0V77brk4rAUHANwi9lRY9QE7lGNpWf7Yyu
U+tAMnvn4gVU1gUxu2vL2EpXDGa6YxSX1J6xOz3Rbsu+6XYt3vJM4wcg9+8MmCJ6NgnMybASYaaN
dW4IOf65gwKH/tkvx2ivsFO8e+gBb3viim+myBAbOoT5zsGYP+siMgIdIbMPayvrta2XCztdaW5Q
7xHecJxF/m2ZldR+3JRfKtCmt9lAM4jHIeaJRoaBI5HYY/xY8h7uTx2T3O+iKlinTnTXy7F8H3Lg
thAYss+5EUqKbeqGpOoBHEakKDGpvyO/EgGHhy6n9jrjbI9heZqmljdYm95K7lKvcOqbkybMfEOV
7nytcGQzEPflpSPH6QARvfnCjCd9E1Zo+GyHWqzykFg47MTjapJ84Io49ITY4gjwYKo5jyM65Qv+
rYEph3CPdu+6N7Wa885NA9M2oSpnw21IrYxSh3Absz4zHK1BIFqQ/GLdPo9e7m3GJv+m+bOvMbc0
8MeG8jcyaMaNx+iVcSMM0xcd8vAp1oS+8etJ7tzJ6XCbkd5cIEPdkM73uY6cEM1kU54DDjGiuMu8
3bRGyzM0O+8lMzpc5hH4OaRqsj3pGNy29IUhpU+DVt4DdImfE8NBBAjsek3zunTB64bWbojVeIfb
prvRwtrawyoo1duUWNPGx66w9Zw43WYt1R5iq/ZkhUUVPiYqkzuMCtUmyJrXMdLcvR05xqZvw+9l
FbQv6ZDFX/CREbaM0GsNlclY4yOMjk5P3BDTAxURJEkUZ+cg17CcElYoifHjdsIheQot9FdbgNL5
s0xKj87YlTiI5JF3nxHZtE+yjlX76DWOXn1VHdwW2iep5Z2Z9Nst1poEhF3QKVLj6Q3y4WWURP6+
9hIvvywwNA0nUXbfJ1NFrDpW5gzxu6v1G/TnQbcNfUyH236KTe+QwM5DrFmmerRprQgIt+KOlD4v
bISlpzf1gy/OEV4oav8kjt0dKR/zgm/CUdeekWQUL7rREPJmi1rkL9Ugx241RFZlb/NBc8vXrB/F
TdNZXKkrD1/nY+0VdFRqmoHDC80T2gFmJAty1tXkHScCIYJ9ZLahfQdG2DNPfoKc/OjEcfrd4Dva
1g29VdwQMtLOi6hhwUoErBSDjPEuyy9LwzNyE7vZJGUFpH6WvtM5whZAiwkdpN+eSCOzi30fRkH+
1A5Iju8EkboAIK/donzpohL+yAUjjAdxp5o2pVuLjzTHHo4XhPO8AqSwC/SZfMLbu30jna72z9GY
zY/y2oRJ3YacpcHFMsyXjLbq88JPGK7to+nKBxxSl3bN0iAZZEghJ2oarjcdb1XrYGcjy0Bpw2ie
sI129t3CzvBAkxh3aWUA41pnzpUz2sa2ONs9SPqnctKcGjVPOWwHH46l3GnQGfMXiXd5OmJBMONN
40Q0o+srdq+9PqLlqbdoKEmPLFECZjsSDug0LTAlhMs056JYG7/M+Lf4EgdJPhA1WipAUQP+WoJu
OptekYjGpvqRkbFGcKspB3Qo1ILiYMJiCGfkKE5M9GD8bgtkpiA5RX7WRzW3vBd6xN8nR39M/1yG
B1zDGf2ZUscD+mH6V+tlIRRNw+MikALPnOi3wSwt2sNvJz6xQWRUriukd+5NZ9FvuOWV3nyLnKqa
DkjeMoeuojTL0y/UNiWzhmLIo+3IvCSlgX5XYzPSDtBO3HDfE87S/CM53JoNmf/ta0NS4O3hEW4E
bYXZ+AcfwzAZPfxNIzotM+lSl1ijsqwP1a7CIe4+yMgyHgyWg7zAVlbDtmIoPnzWMi5wt5hRPcII
ZrBcu0ExyTzbqBik7XF04eubElVMD8vvzIK1MxLfK/Iu1JU/Hkg5s8uBCrSNu64HfGmvU6ej4piu
E8/RigxvI8Zy3ASdNN4WFbeJplXtyAWmXExzWTtHS+vMW02lgX5reGgrSIMMTIaOVSSGnp8lovkX
BALVSHO1NJuESuowFgb5j3neB04X42rm1CYMIhqWmss994MigMGaqxdazdv12tgUVaQzCFm61svR
HKtAnxMKoIetQXbNA5xFm6BFiFP+MR6zPsYVMJvWwUkxvDeAP/4xi4pLPS/aGs6ioGtSX/LQyYMb
umJFsoOurTFbyqTbvUuLftBDF4ez9FdD0Ci+V3mFIHXeYOQu2HUiHwRY1uFh0Vcvuss0hTY+BxLE
0bg2BmqOQ67hHUFLzcTXLgr55rcc85ohBTcPZDUYgDvLcLZRaqECyboyNE6wObgyFo5wEg4R14t3
hCuPnzHdaNgVDABem75W951OA/7YSqHlGzGA/bxFB4HiSY4xY6nllPnH/v5ja8xgiXmw6ErJk/u4
v0vXbia7nbyzXXl05q2IiL8bIr3q5KgPdkRKjPIeG9129Y2BDui5askjW+cDfKabLrNymiD4ce3/
r0WHh8qoGqQwzIvrivp9EpWMUqrSdPyzKRz6/w2Dn2KNM4KQsBEZFhJCwhHbrwb9i+AhZ+RIKE1c
ms+mGni/k3ynGC06fuK0tzyZzNphskUg4Vay5Vr19+/wT0AHH1XTgaoBr9N09sXvH7aLhm6+V1Q3
vT+o+JUWSeegSO9ydEFBT6Vzs6A4lgCjxKRXT8dzKN9Qc6IJsK9hSsuLDMcBYsBfitWrn21BP+hX
cv3iDRWmHo975llODeUlTNILCV11ve6oOvyDokjuN0SIVdN8RfQrQD1e3e4D6RmCaG+dQPqAwWJY
YVg5Sj5dedOYZkG3Yj4QcVIW3fij16qkX80MtR85/h61mQx3emU31f6NyfW42iBGQR2IlLXtsbwE
dC2QokXtcUwme9xPg6fRGAF5QUaEZvX9Ks77gaRH4ZB1CKOhSXe2gAFGGmoOkxXRTbTuYjbhygpC
od0addwZhNxrVaNuJKHnYj1FLkMd7CUcnhGdlX8JSP9QKqC/1SxOYqaFloWK9PfH2MNSYMg2FqcA
1sN0SYxhio893x0Y+Er/7gXMjnDK4h08sDapVYIShtvj3xeT+WG0zrnKMkLnhj4BBiJn2u+foonC
HDGCMM7LaokLZcengMwDdWe5XWBvHEH5usZezdIJuDQSCeH16fvEzA0Pl5fp7lqLuYOvFz8kkVxx
erGjRpYPyDvqp8W2TV4P291JNCZDq9hrAAXj1Cq/mgor62nBVWQdL8Nbs4mIrMQXS+QzHU3ty+KL
WXLZ7D7IpzuCvZGF1ii9jac2tX37nJlaN/6DSnD90f/zGuergRCJlAXmLJoIaX6oRaiS8XAmoXOu
TCGyvW4P5n4aGxdTCoYEUz/oUZfod8ags76z3tedS+OEXbCJcTrru8UCRRe/dDY8/rIl9wPxQUMb
ANrajSM8RJiDyUV5zVkSWsAULfpwYzdUfPe5O+mbOtX5J3kHU3GT+TqWBIzsXXAzMpQ8abrW0n4O
sl7wZUpFnNHf18afyEfJWT3zOecFihnuwzBbVQJduz129EWKJDxoqnYfB3somzMltTEQ66bIBEWk
nR31MBt+iMHCM1u3sBeIKdFS8pM4qGads5x4LZZtzExQ9WpHzEpKorEwRSH+cTrqBgv2P08NGqyL
alNDxTCDrnXjg6hg9rpANvKr0zJZn6Hv2U1bkqMC2coe3F0hKr/d0cQk4bsYGCatsHy04Q4yVd7u
C5du42YZ6P796/xgb+XwMnhtWSRxerTJMBh/WE9yMks2YWec3GsaShl5gQMLJuRQsqO23FbcH+WB
6yoVKewIFFqLhaIyxig56a6MHuVYNePBqkjePWVCtPKI+9/BKkvUCyKwcABfJc22PvTp1CUPGFXK
5CklX/w9D/wo+H/XQiZMEg9iBwWGDiHlQ6FbG72pnMTXT70gZus4kTxb7CtW9oQsu0g+DS55O3Kl
0SEBzjRmNX16IAO3ddkrLuHFhO+dNpXNticwR91k2JK0VWjmido1owhOhP+607aUrguHi87e+0LE
oYqfpeJXWwXTdmykDQZeQrWkixliP3WN/stJm1/PFG8M+CMmrY2sO5vB1zN6ebMgUGQsC4ItWiTt
W+5ADa1v1BvvIg1H/3vStM5EIEPfNndNkhXiH9vL+L2SnF9mjonCSuqIpMC7fOS6QKKbdDyHOlKl
mSGdXF0ZmdZn9S0CBGIseS1U0YnRCEdHWSvlrmw/1d1j2dY93MKr228yiG24kDZHT4/kbXkuGedL
ILo1MfRwRQOPKCGiZYqfhM8l9IcQBlKR/n1pX5fufzcdkhfJnpuNw5R2BLv+/hYpmcMQb80ZUekY
Vx57HRXqGqF9YG4jk0CflR1oGVELAVkX7UoLRG7sF0JoXLpm9whWFElMDHYuwHAc1Q6xovoMBpaN
jm0CGC5SKwgNJu5PCAworSRa0BuF3rPc+G3QlCvk7CiwahsWws5qyeVZuWRjoH7ozdTfLp2COk+F
ODpJEySX/y2AtLjZKsNujacAzIXc/OObuR6S//1qbFRCGoA9SZwG9RpBt79RhKbGERbtWH8/tiW0
DKNMTX+vl0p8Woya1VVNX/VWaB2MMoqDy+Jf0UbFa8W+bg7V0w8m04Wb/n1eURBtyJppbxmflVGF
bLQKsrU1hETdRD7cOMan7pT+ukJLkDfyoPyBjIjGCJqv3aQsc1tI331YsgiLK4N+cS9GvT7vlGvp
M1ijHB9x6TQjarb/4e7MlutGsiz7K2HxDiXmoawyHwDcezlPIilSLzCJpDBP7gAcwFP/Rv9ef0kv
8CqjJFV3ROVDm3V3WprMFBTvCLgfP2fvteka7pxOb583NAX+0ncLbDkmHGCOO2CrBbg2qd8xHR2L
TigHfGEg0PgvUNLq+aspUWbY4daQ2PrreTna++8O2Xcp3JEeB4dhO7AWqCieDQDCPWfimcfoFBHx
ODcJesdixD4A/Ov9JjhCuxIfMN15rSfSvwIYszno36Ecx8AyGOwIiY+KO9YBauIjFKZgxEWj8mh+
yFqPDfqYgHb0DB79g0er77FaPpJmGvTRGbG5767mAGlruTuS1dB8bsZeKvj6fGydXj4n5sDiqDq2
yNviPXHxSKujURygvEEEUDfnx2deO9yUWpzZy0z12r9n0R5jMY+X66gFvC1WRbrNNY37vowWzc51
osPSwTQO0+BRpyoPvNz58WgPQIOXZlhThkm5zJdhX81bwich9U1LH6VR2a1Pb8mjuR8oyW2m6rKE
wm0PRHBV6dB3t5PZUIE3A7P1XacWDzA6Jet2MZsdqpQYGI2B7AHN02p+q42uWh4qulIkjXvp6J66
R5/Wyuzksnd8vk69ZHoh4xmgg/epcxJgS23WgtXMNG2iyu+w0G0amtG9sDTLZdpA/erLHbL5ypxC
L63pvB59++W7WYQsX1oRPvow7K7v28L0bqdJsnLFgFZPW6osScnPuWZZw9cMIeuTPcpipIOP9wOT
8coOxUaL8aR5N9Qf2xqukW/OvKM1iVq34QJXMsPB7s8Et931rieky2ChVjscLVQ/7P0BLOx6TMkD
0AZJzC1MUfxvqAbws6BY54bxGFk8p7PqTpAxw7g6Xi2wbzz/agRy+aJz6BTXQ48A81CYSzJ93GzH
8tnW/K2fUL8f5Ez6+sP5imUXpOVRHjlhSdNem0I5qJlEmT/C0NGJHujQ5YSBBtvhRCVukUaJUp5+
aqAJbM68iUN5jJFZoPr34b8fGqqHIvq+Qk6mtbnsHFlhu2gzbL6dmXrm/Yxrnmvq3QQ1N6LkbpB9
xr6sv68eXiK2G+R4DZPavFmG1NbuyAo4rRIIR5Hbj7XhyIiWnnFDNgF9DQ/D8HKvGq6l2xSPGq5h
x7cWF1RhWj24GM/TW0OpyUWuhItTffVonC0RV4ljfzvCM8gChYflN8tZi47aB7yCFI5Z8uZZOVqX
iAavHD7XrbPgC/qC392zWNfSKM9SY2Zt6ElybW1J+k6A+JqLgB5EBnRuzbSTZOrzhdOMQ7NELJ2V
XCEFm71bNZObe565NtLjOWG3ZPpgBe38eXVsrx1DSaiC+FS/r1mecBjZgVGtJxWi+Mao7TLdWq8s
Hte6LDpYVo/HPlb5HvCcj6PhX5Lo2r4szG3bS123yUCzPJ9BZmLM04nZGtvVqkwxmmFnoyUYI6aB
fXbicjs4GyvAsp2wM0oJkNCQcslRlW1+f3IVnfrAgXTUL7xSIB2dp7GfD6wUrjy4pP815/RH6vYk
WIa1YuHwst4Bs9ZmJHEwJQQAbVsiPq451Si3JdCxuIiOlmTo4ol+6QAz63a0gJf24LAVfKZWXgDh
VGOwvuZAKg2sJgQHzyccZgY99FljK47Ha92fCFpETC0HpoCHcsKSfkCUhjWx9fXWjgCSBCJGPLlY
5B5uvmw6rNCNw7Jr6unCpt7LD5bNvXC+OMlWbr57fQ2zKMZT0+4hMS55X1QAxwoYsztXmxf9oBM1
ktnYczUWkcQSVvNpkuyN+Pxa8Vwz181iw0FBcVIoOwcnP6wT9hMNKlkEGcDhii+mbsK/j508JGhv
4zsUC7PcqddpelGtbKsBEjW2Sa7j922SP3wOEe0OFlVtfoW6vt1G2xo/3xKiZ7WfyB90xsOqQYcm
o9cbHRP2I+xR7xaHpp00V+CFiCbX62xtb2Bg9N4dFODtu0hWUBVBaVAlhxDb03nZoxWkixrSjC79
b56u1FpF1lD1y8ejDS8z4AFGmTfWVJXw8FaHfYkrwQLgOnGzfzeTvZcpxxLiaMs9Bl4rnShSJvso
/66SFafLbYrOo9jXvVPadxPbpn3ofSH+wmNl/Irc8Vll8QsY3kZ0Qq/8i4fBmKTXaappzgJ3sdD0
WGV1pkM/uZcYcKoHzyYOm86TynZr0OT5CdnaqXGFGoqMEbMr8ubuqI3v6Jybd5gk1PVROf3n1eF/
ojAFlredsXGqbAREDh0/F4ckMEFz0EgrKoXPVAvQIn6ZGllZeZm5LXMax5qRWM8oXvkvE6EYDynU
b+OrVxHS+e1Y1f75a7J+9X/gvTJdtnLwPwEVyK9pSlaqs+JriTw7BoIHnOdYIEq7J3aiyOSmWFBd
ElPOy+VM6xYCoHCpdWgjJixjwFTLucJtBN0WRYeNqdiaa8M6PxJ9j+L7dsyNDc84Dfn+COU1kN1R
VOZDfxj7cYF8KmibNPVqtPu1hcxwcJB4VAhHNzvYscBZtp5m+k4ZOKJt3z+Iv73M/5a+tTfHGl3+
49/5+wvOUaY+2fDLX/9x39b8/9+33/nj3/z8G/+4zF9EK9tvw5/+q8Nbe/WlfpO//qOfHpln//7q
4i/Dl5/+smuGfFhuxzex3L3JsRreXwXvY/uX/9Uf/vb2/ij3S/f2999f2pHYax4tzdvm9+8/On39
++/mNvL424+P//2H2xv4++8P6ZfmFQPP8bH++IW3L3L4+++W84HTjolAnUwX+i8O7UT1tv3EDD4A
GeM6p5Vk01XCFsleN2R//93+ACwZ7TBgLIx/urfF4Mh23H6kGR82B5WB7NHAQ2VbtvH7P1/YT1/g
f3yhPwZhW8Z22PrhMGZAOQ9seue8DiAxnFd/vt9UtRRk3AR3Pf6R5lTkG66Eg1amWKNn7ZLUlY+9
q5qOfN0qQVsBLwNkAbwMtKlt9qwpDzckOCMdqocBpuIwcOyEfbkYHqJVFGWKQYGhtuhfLkx4RFw5
cQZT7EmvWmc5RSayeCFhBbofDkGe3E/DMM07s/cLPzT0DNEVqFf6i6kNqXLjeGYJEh59oKNdGmiJ
bwNCDz2jijzVSGNvmVnTdRGQZNQTWdJh5o3aamD1Vkua4aJ1kB4xja5t0L9q4aWqLkc4BOoy/yjs
1BUHHZ9ZSTN/mjAxS7PNdmBiZrKiuBeZAU819WMO2fhJjZoHB2UiNyRKTYMaASkLqRyjaT/1cEqv
yrneFLtmAv5uYmC/UHpxsg7NtcIjrretwMtPZyMIF+G6Thi4HokVJplQzY78XJ3aAtPmgfq0fEGT
K7RYdLAPQ1jtlbGflG59tuhoPXQkHESZn7YCrQphCLs2xXAL3rQrDqhv+DzgQ3TBOeukZx5E5Rv5
80jWz4uTFHT0wTiu8hNTCxU8mySBP4NoLcu4SGlNxUs2Vaf1YthqNw+186nJh/ULDhuuEw2spbmZ
8o2FsFY1g8vbaspYAf9PFKSWmHPcmiBktMoL4W1dFpybpRH2OBLTyDf7NtjhUpfXilaWiAVX/db1
mTE+1PayXnhAR+y4V/Vcnlho6ud46olsotFjzE3oSomU0Ut9DkuuZ815GBg0iUOuLtKIacaDAtZQ
RyVxF0xWEiJUWRGOAC+ETzQ7SLPrxg18hFEt0mZ6yQiTqUWyN6NGz0/iJ6QCFO1Gj38qIYkkwsUK
xzQgOUXRq1c+zlnyTzG6a1upZRQE3TdWUX41usa4mTPaLweSU/JX2BzKDCfmLPluku50z0zevFOD
lyg09wiXzG4H6k4nxtYnhAqhWlZxinteyjSovqXgQh0tNBUxUKdpnnJ1wPyeyzZaR8LF8O8FAcaw
qvRfUvCQkOb02ZaHjMuNprPBFKCy4Fru0nURaLlQP+tRxujpSfiWexm0HE8P+tqpdN8YTe7svFqb
BoCuttD3CnXtmVn78+viYkUJ+3FwzMfUI1XtEHhdVp009Hcd+BhyOVjINL8mCHrvszVXCFRlXd3i
pqSaR6I2oB73NVmeo+se8x04k5nujokTWIxBXiD5mq/8OXfLfY3e84ToZaEOtZ+u90rJLfu2M4Nv
ekefKgA8yVkD8buMhWW6HwczV886siOWrj5grxRmlj0qHbpVnJlebUee3e9G2bciMlCfIVrWs+6C
lLW+v2uVRRCt5Raus8Nb0D07TopOSfaT9Zwhe/7UM0qxorqaLQhCpevBCEt090ZxuNVCpxdeXM2d
k8agccqHlEDy5Kroip5Ih0BUZ6LN/Y4hCZfvvqL/xnlJy4F3GDQ/yoMBLOlbh6QHoYkzeuPk7j2r
bO0uRFdek+ri0c2i66W+JFsMF/IIAl9TL1u9aFizJY/BHdeXyCJTTmOZZMmzmn65plEw1GEy6qrf
OwF+jgj/pSQDF54RET5NLrqwQXMrb226EtpO5DZWmdVP5IJA2DdkrCnGASdMQnicmi7p9HkWToUs
cvJnlnobpNDXwCc9do+RY37pWeefNn4i1ubaQFqX+XtSwXQEa7NY5U3rdHYjImmJ9ARHTtJEMMqD
F4dDOCMRjyyHM39QnAcXOr/AAok/5giYTN0IC8xZTwwgp8GOfC0+jhngCTRhMbnujjHb+nnwam4J
L8jMNRpTkpli012lChlxk7SB/khL96YkGidOqrFnuOEA7UetrNEqQHZpRLLV1SOZMuRa6470z6zt
IwgdR7RrCJECWMu/Xkf914qk6+4NFZd4exsuv3T/D1RKHC/+rFK6ytM3kf9UKr3/xrFUMuwPG6By
M4sGkBzNzUr6vVTiBz7/NTAIFt1KH0Zc32slw/rg+w6xo4BBWOSBR/1RK1FGwSICCxlsWhlM9+a/
Uiq5v5hzGQiz3ZGMSIgXtRfTiV+OUPRBTbsYkfvDpujmw0JMOm04s9XR/4Gy8q86L8UDNU95mV2O
A4aTmHOjkKfkFvtwOjrySyKAWuLeG5tc4oxRqboOWidLqYtywqvDdKSJe9YN+PMCHBmmSWNhNktE
p4YEgBj2Nay2PcJRTPTeYgMZJxuqdS85pynMUyn3VohTRRH76cpl3gVG5qPlJKOe7dIyqHkkU6gh
HGVpXdpOpn1eNQScrOuKTdFxvOXSlkGKISG3isiqSYnDUVJ3RtjWNvghG8wkmzgsru7E1oashsyu
6jUqyBHJI0tBdSYVbB7YwfDvDngos97aW5PbujsXWHsbaYCwmNc1dvVElAWYtsxujd1AZ+tarEPw
JWOq99RCzXvtEpNelwS7n4cZ8skyXOj3uE9wNlT9KTX6wQkLqo76cjE5+50poqGnsGnNxItHR7f9
U5v04PajtRYu88tuVeau9Kg2Iq/zmKGxYWALKhgTP0IMtYyPDsL29dIpxHgRuImP32zQCCQKczmu
Z1Wf9Ey9ZKJXpxjifGSGaPHPTXLsSFVicv/EPNFHzhb4mYLROTcJ0MBisveUB1l9IjFDUSu66KJ2
fS4ZAixNa4Rr73svmdskFJbmYj+q2hmedWLKnJ1RlcNh9DHIRlnX+C8yoV6MC7VJsAWJXTgcjbq1
w8Z3ajpDCMDPC8fRyCh3R5J+REHvB+hFLlFbLe7khc1YW7gsDF7WwZHuPNGoGnE2gO16zSYtRySK
r+jcSGR2p5FUSJCL/QDduSvBLgIqjqrBJ9ukKnChjqptOMcOZQ9k25itiDgMtl8spdYnfEnUeKWt
w7300BHdjTY9g3Aq0L3QTKxW5m8VBuowMSmvw2Gu56e5cS0dp8XYvJhow0XkW4NRg8B3oE2DVuO1
GUaO/B73G9Kjhlw6hCu6eMvMOnlJyIG45qxlfCUXqKj2Elw/ZhOvb6bYnRKn5M9cfSbQAk6wPuqm
IP0hGbswX2gfhePcrF9szemuJ8sZqXIgvGDBmFrIeyT3OXg+EOtQWJp50Z6Zg7Agi+hmC6Wa04SC
jq8WCIwQVdYnTO3Jyxbw4x26usW9B90txcg31p382KSmTYZPEpAfNQ1meWMUjnnHzLW8MLR1oFqh
pffK1Ntc92nuwm6XU+E/FU7q3g7uEDy1nsf2iJLYy2kSWuTIZaqqrxkt6yU9cDOxueW8oouCwU/f
TAl+K3REzyS0rtBfRbL3F6QkVktbN2Gg8qCydBNTm9k6PkBuS58x2PH9BBWt6HAZMPTHLsMn1Jd5
xYmicueWnrdFDAw2nrS/pAaoH3STZ9slXrGAG1VWdg1oWLhch+5Y3okZG2Vs6Zpbxom/pie2mfXq
QMfFGXapgDe2cwollgiUmg2VUEPkGba9K5jeEklEUZ/UZFEgmQjMEOay1cUMMuo67pAS6vsce9UY
psTc8+6CXGtjzW6RiNQVjhOpcdAOW2avJbkJPj0aX5BWt188bXrWULQ944ExRxz4Gk1JrTdThbwp
t4iJGLH58Gc6zJwtpHtdyUZ9ldBkzjvoF1WIHpgIuHLp5g7ojm3dccFuXJ2kxhCKnTFTu5ymdIXl
KDD1uOOGwxZurQNME3sk22lx/ULhCYDjcZ0QvXkqShyHITTd9C7va5xnc7KO+8bEKmr3pLJjPKo0
qrG0l/UlfcumPR/oHDLLWAp8tIhq0jEsV6eo935SU267Sd18zv2ei2IkeLGJhj7w7mSCMjp0CH50
MXmz03FZz/lzTjt1jIRsdD9GIZXfo39hyL4mVnuW1KYhd2WKkAknXIfEmtVU10P2jFGES286nN01
cp25SSutj6u0zWXYwrp5zGWWNDGta9zEPX9wUMT/8GjmbaBFsLS4+LBTN8RhNLXznA0Zrhsk4Xks
3GLNdj1lMnIEz7Nf5yDXcfDoRvHsO4mrNwxcpaPUY+LW3NChCyTqdYO0XQE4zmlaGqt36iBT4PxM
YuS3YjarK+TpzoOp5etzNZriJdNYC6Olbd1XAwQy6LJW1x8RiAdLaEnRfrNTJzvM5D2Ryruun3PD
HC/xSfXIVROaICEebtHGfV8hCMv71rhjFmB8cp2CehyBZok3mN9+SnpslqEdmOtdmWvrt1IbpjN8
ankeUXoPB1UVmIGyyQuubVhBFOE6LZtwEmYPhrbP2ikcCEY55YjANTOq0mVp5KbJqfEhEHCjTPi8
Uk0vo1IkHnaZxB76vV2kHXrCWag6JERGv8yqPnuRs4YdA4LkdiyoqsW/Ta2V/okENGldyYHQiEhL
fWiR4VygxTLY46fc+lIG+pDxizj0xnP0gPV8s661g07edNXoX6SBAd3OTbWpYGeZ16S5p8gfaAdw
TuAaAMuBOBJEq05pnmKJOl00pNm3Yul9gxOaqOoYGXzQxNAZu0tm+H51jpuQmZCHd/vF85mWvRpY
bfGYV0mlxazACBxmAufyeFFlYm2/ueDaJST+a1pphYosfallwlKEvTruxzxJ4nUe9ARsM02uT+46
aPZOarIp7ocFHntcJYVOCHiuUpd8PlZ5svdI07OugoFZaJitpJ19Hm1bWjsOLwE+gLH1ORNOAaRX
n4WrCvpmLxxn0t/6kmUMTqdl4up3C02t8QRdb8B/6dc28aY5eptvQzDrJb4m6Yr9YAFBuMxLOjmX
iV4WwSmkZWN1djW1BVKmVSeAbZ/BL/DO07IgK9Be0za9MCfSe762QhPk6A4YWPjqnJr4EDvhhZoZ
aRjEkqJyoFc3p5b9Os5Qss7SclrKGw8hCzRjCmntgON20M/woU19pC9cuydVr/XuvidvD9BEseIA
tgj+Mx7hm5iEvfcYkkIuZGd+gNNPHFnjOIpTGm2p3nsOlGE8YcWZiROmtUFrjJ4DJPrCXVglSox1
daJznjRXLuZ4mLBy7vGKeMNJA6N2OeUzZ2K36FMuI1cU/UDor65X5xkg+jcMWerSnxPvs4c51iNA
FcDp3hBSmgfm4phZVZM3ZrTiClmjlmmTE6Ozy6HArFN71floJ+hDGHoX4ZtMN/26m9NHRN67AK83
MXvTcmesrrM07p1J+lzqBhJ6PPhq8q8Hb+Q2N/wK4RQ4kopGPXu9xf5ukqfsur7+rSeNl9o9yBvq
b7xN1s4dsS6gXUf/EruGh6YhXya4zxQItgh7nM1GmNAG6xhXiuTBDnLkStyq/T3pTkzUYFIPTiQU
0UVEraEQ33V0Y+46sWTfGpNGYVRNLhgAEDTL+dAlmAUlJTUGSzo6adgKAKI0N1xEpyKoXf/MyFI+
YsHQ/ZNmdF4XQRUt9WiwRAEY2cGBHk59yUgeYSoDicbZVAnTvIztua3IwkGtkSz0opRWNCd46Dav
OlQ5O5zGsWwu+y2TBdmV35vnZdAuFR+e0LLdNHpTHhWtoTTgJHwLoQe/G6xNiwEvKnmwKtZHmr3R
YItSAmpeGrqsSi5erMguWkIdtsXLpK0VVbTM2jdSSCvaiUnTF19pQ9qLiPuUrMLdIvNujVfXkO0a
9a03+YTHpMMmdW6nYZxxkDgecy0AD0PgVLFHA4h5eYP9MAGUZw1mVPcSV5/LJorRsLRy/S4TICdu
HWFb2MO7CaqUi+29sOQDpWdhUSCIrh7Wo0LuX5rA/P/ZOWBA4gKg/bPuweWX6svy5bfzUeTV//hv
/12W298OYvny+uW3v/128uVrW3/JfzuVFeMY+eM45o/H/mefwf1go901yVEM4NBt875jn8GwnQ+M
Ywz67N42mtm6Gf+cyVgfQM86mJhgrrH5btl332cytvUBgxaPuInFAXT69r/SZ/hZBE8RGxASTcvW
owLejDWbRvKHsNElKAXQD108oNg9OL1+XkOr6KQbt5gA+GUa292hAPDyw0f5fTL04yTIeJ+s/sck
6PjEW+QcKEyG5u+NlB+fmEaX2Q+DNTx0GR1U1E8Dx788KHcotIuQs+aOpiBq7HW67FPQJfnEVc7J
FySt5Wxa1INqyhgdxZk9u3szqz8X67IDv3/SmNNdIfQdjpE41btT1Xc38OuN2jkw34hYl2/rqoR2
hgyJDJK+vmAV2MnavS+W6TLgzBwGzrqjT39KCyVGTnYAmfzsYYMNHTu41wfdo6+vww5TxdfMpp8t
qyuy5ELMXV+ATo6nk/Dv07riwNEx4rAekP6fWv0Qk+T7uikpyyy9dcV8x9pZIi+HZlAI/0pV3n3O
xHB7SDmI00nxUqRGWrXwrxU9ybAxiSOyTTfWEjsGJA30mbQL14nnUTvDVIEn2LUhLZUXjZ68LN0k
ThvVnDRa8ZplY8FiouyDp7qnIIH+Yq2foaVtLlUNN8is7c112tFieNDt9ma2G+pfFk9WRPdq7Gmr
ozGKjaSMmVsbYd5jTajkGVaXuEHhbfjajjCEyM6XHXFffyHjDH4WFLxfLnToNi8A8hQX4vfP1ylo
q3qcDU08MLaI9dk5zxAQBv1Cd8O5XZIRuKSrrmkL3TOkP8+Camfj7S8r7yqfYC5l3cdu8Pb9Mifw
yeQTqNrHauDzartDppFOSL1GJOcuMybcwjb4V/N2HTqizAHV9xbnoLa6atz+pk3mx63Ey6CB6AXy
OEc8GUQSWyoJx3TehPkgFgr643w7JB/utoA+QblGJ2S8053tAvcR5aaQqSowAhVCqJKzkZ1Vn8kz
DcvKuegleBUAnZ/VVIPccPDlemM8LhiIHHGGrvzKM1GUWultgB61Nr0LaC0kyczXXd9/DFKiOSqN
8AT7IcvBTwXmwyTIl2UQwXnxxuM2QVWD30XsPXu+nNIX8o+hZtQ3acdrzZqoImq1N7hCjGFvVfXp
FuTOBXoBm/AvFOw49/jiflkHTPQbLH4WKgz3V9wsTipRk90iH4Qe3HducF/Qxvcrf7+M4on46C5S
xnydz0jjhuJyUJQnor1LJrRhDROG+bpY+oPoiwuodzu9TfGsoKbpzMsOoQyT5Bs30e6ZN8TY9C+6
tT8dLTeGcEggtTGfC0ALDp5J25vgFjSniwPZAdyc7IZPCSuhBJ+fWTYIADsuvOU8B5zSYYhOKnGW
zEVM2UKURXWBIM4O9awg3Vc9Cr+Iu9HiFc07zgw7VxJKMAz7ANmVlbJYwTdYSHmcxinqiWVABcxH
391ME/Y6Z8QEOBGs5XIPo/tjFYL8HQ2dvEyt6Rr/RlwQ5AtI+twU605DVsrA+5I0u0ODvjmijxX1
wuSoVsRtG1xl/aPtTtcJWse2fAW1TfkBJ2CGWeC/kCkLhUtD/SLORtmdSKe9Kd7Pf6172lms/Il2
8+crv/WzBOB4J2/mOYPtJsC+sN3pP+w4hUfggJN38oHPmr41S0rqHNLFiSTuwp5xUoBc2k/SW2hI
Nx10Fa3oANqPOCT5GLk4uqZ9tot6F9gkapBjftKt7n614OvY9kni2pFU5RVQ85jwvE8SGI9pWQ99
kr9sd4nJfZuy7KNTB2EWnLotc9Ug+As9/v/qPW6WAosACdMCSvnze7Qrs/cowIcH+tLw7nhOgkHj
RSgOuUnxF2vjL2Kr4yeKbhBDC3nLiDx+WRsBb1pap9hK7XY4c+p274VQYYYu8tLzoXceEk+dL5Nz
IQTt/SalJVlPIQEWUKqSv8q1+8Uc6W1RDNsb9g2MFfomq/r5rVtOmXqWmtQDikq6Bv0pyHIaeexk
fYNZHyFC11FlVPZBePYJyWsnihNG5wDk437SYV7SvSdf1boaKnbUOTnLRg8ITE/TtrkpmvS8Z0U1
p+a0DcCkT+2NYwY3uSM+cTY9nxBFNrn5wFD5zh14m80yfqrH4srS5kdRWReC02VapK913R8mTmg+
ibubUcoq8zfJrm2687UseBJKoNpvPpYLnpk+JTMczxcD82R5xPJEfkiC9Km2YN7wI5qIu9bUELe5
F7MFBbUixv7Pb5vtivlxmYSTbdoMpTi8Yxj03oU1P9w18L4ROGZ8rK5mQSdk8oqp4v0p/g9U+//b
M8H/jWoq70+r/I+b0Om3j+Prl581WNtv/SGpCt4rZAR5VB/OxpH+Pie0PsDP5X9M51zfpcL/o343
TERVjAn5siy+Ncfl4b7X7/wSN4mFax5GOaj9f01StU0Bf7guLHZvzu10R32d5jKGyZ9vtzTDDemJ
6tkpDB1eCn4fWEnVWYsaIzbtxE0pnHs7+vOLkUPLf3padGEkBGBY9w0PsdDPT+sEtW3BDH5sgZsB
eGZENx9alL1PdkeUVFzoE4KpZVNkBBOTuajmJr5H2Dl8tdCQH0QJF/2UbnBenWjuJu/o3qUe87vs
w3Tl/DptWhBUy1InsMTmIeApFs5OjsPMHj+OJjXypihJN21J8i4z0ZZNclK+y0+kXyJMeBelED7o
yIPmbWKVZNOtNO8SFu40z4/Yo5G2oLw3UFWRBdehfXEnR6u+DTmJ3c/eUSFTHPUyVGgz6pkegZZo
d02TMxhZ+Ypldeqjl3Kf6J8xPzTQZdA9FnMm0CZ1QH+CF5CMiYrb1eyaW/rR+lcFZO655cDSHOas
E86dn7dMSZWv0kd+hBk/nAlZ1vaiz605UqMBSctmhPOxJRf2UfMrM4vUIqFGh9lkdfsgs4UrGa5O
nq6FKcby9FBnnDK6SiTYLnUJQZEZtow5C+gnPReVjL0AxAzGgNkBBTVrnXHI21q7zIu5JEzaxJ7J
+IsORaxDuLpuFc1dEuNEZ5A1pmVBRH7eaLGZQMHd1V6TDN6Grxz1SCKFVrddDnLvHoPNV1Oojk6s
cnwV5wEzSwa57uduU2iFRUEbl7CTETW754zZEGXByAZurIPPLEZDHxYlpNKTHwXy06K8q8unjLLm
mbE3vM1xMRY/1oOkbHDJGHa307VRsHuYkPeZ+BXMEet8bfRzfah0jnyqe8hRdDwnmQ9fDzMDInus
AYMFQQMAOOGEVebSsZII3xHirFseX3q+2gvPnXnF26hU/VYzQPGYXWVwCDPpZG/AUiebIyeAUEbz
Tdxn3IuwMTvzBNFN2keM6CqEMqadjpEj6lREZlKrCwFzkMw+BuRliFJvNmABJvmrXs+zGfVWIp7G
NXMsZgSqe01lCip2m26fNfXSP9gdrc/9tELjZ+YORiHE16+8U8XB71CD6hvIkMDx5iU918vqFwnT
8qXD3ViVSW3H9pg6dwHZga81rMQ7lSamDPW5Flc5AMZHW5/cfrdqUl1oArhqREafuGsdQ5HFW6oB
ci3mN3xPXblnQCZVBEWcODoxpDxxDawPW+IKRZ28MAYFjALJl/YkdIdg5fkYt+EPDBPAm25Ym2iX
GXKJluliqeQQ1mqS6HMsjBT7VXeQw3XtKO59kXewQ1MGFbkmVrp+9fSMxM753KbB+skKEvhWM3Pz
G8dgery546/WGjXdVoIF3ybMCkj+MIxYZ0aKXI2A5r5/stErMWWqXO/KqOblfllmbmJ3GoI7GzrV
I+Kf6os9BVm5AyFnJEyOtByXI3l4iAUIXLppbSQMkR9o5Ml32lxqIVkuBeqIWdplJM0mNWJdh8Ac
MbzITGi1jEn2JVN38JyEoGP7AllW6Pau1828+2Zzs3wsndQTbwAqV3iy3jrQoVjg+FmkfqP4cGpc
ZF3RMFBUJTJM5G1c7uQ546uBmS9rB92k3eT7dcHpyuHJEQ5qxYa3ekl3wnFea4900zOZ9r3MY4c6
UqDQXJN52ek4pDawmwg6LlV9TolUQPGJeA82J23zmROM1B75kunArwKnL0JYK6NHLIk0RBsxmBPd
U8covROvXRo57DUyLudyT2vHd7+6o7ZmmFvq3Cv3iK1KymPR+WAlcDU4Gu1zsrpkcdmKNW9iKRQN
TrMFmnKSAYqzq2i0BMHQ9twvjclD48Yyr0rbJyaK6CN3CZiJ1z4GInNlHNxx0snA6aOg0SOFGmQ5
wSkyI9IL4APbZ9sWhTiLXOPAO+mLEQ0JyZg4C6OsLwpdXHgDuayXiwwsjFi4VqVLj4fmGiOKXADA
YVVtGMO7LtxUqCVmPd0nU5mZz0LHernDD2xx2Bl6kXwyUFV8W5webh2DaSMcNeY3rTl35mmjp4rG
S6WPWAvxkR2o07d+kJPpT6x2yTe0ZtnFUOj1t6JM/NMC0OwQp5pmN8Sq+wgBi5YuZDh3yXjJiMIu
GPNbs7lLVdPeIRPOPnVpCmdZz4YvYz24Qwilpv9KDEpQR0U984YnCl4m7GtHsFNKmElHTc4+HmqT
wzQND5H+wOIhsmih/r5ixQKcx8Wrs+JyHj1Fe7vNmnUN+cP0P9k7r9240TVdXxEbDD/TKclKCqVs
Sz4hLNnNnDPvaK5jbmw/lN17qUpaKngD+2ANZoAZ9KDtZij+6fve93l7UreQi2jaOXE7ClC+kWKg
E5m5+R0ge6wABy0FY3/UlHmtD8WM8oS132lEB4gvSjL5h2aF9X2Xy2hiNRa6xIF9Yd4GaAPoe0wq
dQ1VK7n5GS/kS61RzXPsMg3u7DpSn8eZb9qZjIEHpYQCFNWtpB7w5WhYebgusYLi1ibgjNkGgtmN
Dufvy5xQm1zJVZrpXhnlvbliszDVm7HQsp62dYVdPI1pD6zSvOmfBo3mKx3oiYZl2giFia6qMnoJ
Smg+SJme9HBHG6Nc2RKwf49GHDKOHqtrug6sIn4i4UHXEZgE6o+RYY3QaO7C74HB+EGZnNvkbAdJ
SdRq2nGqt+24wF4Wzfx1UcTmXowJpVBZnWHgqKQGA1eXtIQmboCnAbNQIZ/b4QjFmFI3exAm5L7z
cjsqjcusr1NWISK0YOuByGXlsuADuZm0XLs25NLYoSqSvkJBIfpbnyeVHIEaaYtjjEKpVmLMimpr
BWFhOyqAPbqY9USPYk44aQOmxxzo0dytQMSQbV+uyRDLb8ZpNmtPNE2S7hr4MwJPmjCJw5v1jgoG
4aFrpNykcaASqLaceaXe64lRlF/t1cxLFjNuPaCycTEz+hc5f9h2ErIB6GZh1oT2KYV8qb1u+voW
Eg4qLHLo4q/Dor53bTXiZIgppvnRtZKprEeU/TlyJMDKLvmyWGmrbBTXMaDOm74fpa0yy0g0F+bd
2ghQdLsyMJt9A9vzm42b8FK0BnN3nCbznk8T0quih+pajCB6HNGm0pnV9+aVPBpy6+ivMQJUla+H
WZfa9UhK9Vee3MCXEAf9PajZBKfiZOqtqzQhwZzGZInvhVnkLFGA8XFdlYxO4SsELiKSZ7YLs+Bq
zGPpGzaG+oUE3ADLWNHZtPjyOngc2S1c+/4QXtLQSr7ya3W7sgetjN2zUjosAEr5dx7NZAmiVlDv
62pWNGhCo1l5pIChjC4ac94gSet0xG648ty+sOKnAZ8MdO0O3+CmHyxguxP+4Rmsf1EQfiv3CQma
pFrTaZda8y6NizbYkGKxCHIb8r4dKP3pV4utCvxPYPWLUw+jFaLgKmYGiyRGUiRrVFOZG2PfDaYe
Y6WJKVOHloeFzYkKCIAD0Sm3ehrCjPYV0WeONtsq1eEiSq4j2q5/Y9CTqJuyYcRhoZhgRsv4uiHw
+sZuW2vXm5mOoTiGzOCGYQDfdCQsqNmhX8HHW/uBZuGYmA3ZFZofwjNt7Z95FmjfyDgs4GyHkiGt
ZYrgkCbZgieOKU0ix+cH1HrHmS25iMdxWXqslmZ9VnQxua/RbPWYM5kcnBZLR7SKJSWroP1M7EKr
tvCrlZUZNfzZNJPdyCd8bUWlZPnjVVfiG2VDh2BP6TqIBFIWrdjJ8A1GdlFfNUYSgyM3Im0dE0TK
DeU6irVBsR+BwPQCtNKsIQ+c8ori4hCLdRw0RrEmLEX6mZs+NAMrCgCDxT7xx17D9RCoWYB/PfAG
oXFngTTNVxbbRCzj5BdcGbJBd8SPIjZ5c10hs2/ivtEvImOpJ/txZe0GGurXaQAF0k3ph/pOkwBX
wCadYI3WZt3+AaM5eswYBA+jVtGH5nCDV6U0J1q0peRnz4Fljk8RngZpDZNOe7ZmdZqdXqht4zG+
5W+gOtm3lqqJ/YJtz0OtKoTwIEEqrvuZG3KTouB+0JvGzygGuQkVpfetUiSI6xtQGPdphfzHG+qU
kPGm10v2QoPEZ1HKPVsQBUG316hzbWxJFK8Bx8RAXknEkDn3tLAFLwL2yJQmtW6ggcW0mju51MCR
ilQoyqoEspO5tYJ4jnCtK11GovlQDJXRuNW4TFNEZLIahjhlgzMme96vbU9q5rEY29lKzgIiRzJr
uomJT09pcRVJv8LZofCSh5IuGnsq1ItsEeNpHacNlK0808qAbNsQIZWpq5SgFUCOzmgqEI8Dti6W
M8s9YEpTCsfHhqNI/r8CdLyAi/OO1u2bysliBTyw6pEimv/8LiHZbb53b1vEr3/vV3lJQlIO9W7Z
VdLvRWi1tL5+1ZegN/5lYpFaeEky/0A9+W2BiUhKakg46nBpa2+E6Ir8F6gjDLgovBCi63/SHj4s
L1FLXupKKIaEqVpISNSlLPmm7DhWZOoqfnwVIKicmLRbDacS/eKNz19alePSkEuJRDhRPz+CTv66
Lh16ilvU1ZYG+OF1saEVVV9GV2GwEkpx2TM/h+RRsOhfGFH2kwL7qiFbzIFh+PjmF/qoM31IBXq9
tMoWFICoJsv2u9LWRFpGOlT1FSK0+nwIjQ5TB54WOKx4Zl1cuGFwOXH83bGTrX1HNoxhcPmzarA+
cSeHRbbXOxEy/gSS1zRN434OX8KgNIEhpvBqEZ2qaIEMlTTDFA+NMxAK1DkWCHAOa0auPA8obeDT
Z8jGSXJNE2YWds2Y3aWW/YPRlNX/wy8EWFXwwS66BsIGD28uZNJSAMvs5bIKa6dPkJaFcQfJXpB/
wOaur7OHCfb8RKINaHB2re2oURLs/BM5f4cKhl9vScBk5UdTIDotxta3n6jO5igLiYWR+SieC2pI
zyPGbfjVYwSPN1O+9lBdr0lsLL5wggjcz3+k5UP8V/3199Upxy9vAP+sfqSfyGSxxBbbIH7r8Asa
ahiVHDPXwGCCzedXOuwA/L7SUmxmUGCuP44FNKxQ0eEu7ivSWb/6YRjeqIN9ojn30dPoeFuWJrsl
08o5fJd9oSPv87U9uUysfAL29BjI8ooTZvvw509jMa511bI4O70ifN9MLAkRLbE0JVcjg+iWZkt1
ZWWVOPFpfPQ4Fng06BLwqFDZHD5Ol+iJyhJ4lSv2VDmVHmY7GXHzLfvQ6UT03Ee/DnGupsYPxZR8
PFYLOMbA9pMrUc/dqm9DCiYUYLvxxOf24WUoyDCtQ4vUj2G8rb3Qf5LoyrST+Z4A7uCiWcR+n/82
R1SE109NZzbRNAb3Is5hkXs7pJaQw5JN1xXQaWBI2Gf7fJ0Tm+jiM6gfc1IZ7gZ11mUPbp/KTBxb
GaxjvM8mnH/sGSfu54OHpqnI6FJlliNx/NCg4Qs9S4Hxt3m9I8tE3vZSMq4+f+jlmY4GMlMtCFpL
pZ1i0pU5eOYyS5nNK2Wvqn3pcBwmRajIv+KMfR7t+oTq4YMHQveEu8s0ZFz18tGUZbY6tVYMqIOf
BDs6DJMnc6Q5tXws/5WjJzLASKBWF4YB5e7o6wchDAiYPBd7AnlI+SF3MvCsHh8X+BjCCFxAdWKl
FlOIIpZS5KNuzJgzRaxdzKjTd5iN4f9WbXynci6FMyPX5FtLcXyrd3Z+YnZbbub4ZlGtYIBWwbGy
cTl8/YJ+ToUBbY+RXrqai758RqdVOvUkbCebAnLDABnefv6Tf7BysGz865rq4TXbUAbf24p9rHJP
bjRAjQnHEXCX1eO+0Ury6ykGmL2r6Ol0YXDsuPn8Bj76DkwNzJGsYDhEgXd4A12JhYRJZU+y2Lii
jd9cjmEYnfjYjpR2r6OZYWMphmJAhqAbdXiVplAqJW/lPfsMTVt1Y4EUQQ0VgUyGgKhHPWvCpxLd
EQZwthtozLD3uTXVsZUglCLwMqo4EiXKjCrf589/hIP4dWsMOhyVBnjTVyjF24lmhv9TgqDZ8x1b
hF8U4a3SRukzNgl1NSd19AUnQ44ZscE2xTK+GLd0BZFfD6g6t+1rKlP5pi4Cis2dPl/g5RlOTLhH
4orft8gOB6IGG3C6nodvr+dgOjS2vO/oUp6ZIeGu9D36/qzpG9T4+og5rW6KJyMfi/MaLORXrSEW
F3lcM2FgYne/MoJa3Y1lntCwkcr7z1/hR58Q5A4yjtkqC5a6w9szyq6ROUDspVrPN01OxSdOrO4E
zueDudFUVXB4ljD4tY7X0WBSAkwC/R5nZo8yrBXhQ4b4zSGNoBXrPB6z3edP9dEKxFl00Yby0Vrq
Mfm2nHs8bUqzH+WuPVfaBLdVEotvtTGo14T2UBYYlTAxaLsMChBzZdwSK9Pf+bOmnFp9Pnr4xTNh
Ld16GuxHOzy8YQWE4xozTyivYDE8mOp4oai5AsVaPrEIfTRWCYTn3GMTY8spcdnRvNkWtbmq+UnY
7IE0gAqx4tTFi4p90A/Zj1VYjESOALMuLNDaA/BU/Fl+EVHYtluA2VMbrvK6lk/8Gh8sJNwUZ0Ew
qbaMyuDwpuq2Nmv6bPsh5FyBOeupnLufgyU/+4UN6HTeNKZ2avH64LtG+4ykgWkBDdXrB/LmRSQL
qF4vyr02iNiRyroikUug+1Vs7HqCshrRbTy2SmDG/FVa5lCtu9GndtUqxbdg2Y98/kV+eD/LJMUg
0NmJHC3ZMx7E3m5zZL4BaXuAVjx70s0TT/3+IjYmV9ak192BWPTgb399KQ/qoS6qfTaq4QO17+Ze
oTX1x08CbAzyDnFHiFfAah9epFAA6lf6sM86Ub9og5Gcka9SnniS5U4Pl3MuYgmNMQzwhynj8CK5
hNxBN4Z9Kw8qytu53fnznAdu3JPRe2oVeb934MBCQgW1EDqiePoPLzYZMvi3sN6baZRPDonXwU2I
nuGL1ozjvBpGizyHMkbW7GfdbuRU831S1PCM2GPGMW1VL2/sRV8Iv3/Xxi11sqGdkmTVaE15Ssf1
rrLBO6eUL9tLQWVBLh1NJ4mu+7Tj1X0Rj77mtMg6ZpQLfXSu63DoXAvCe0YryM40x1hwq47RTtM2
aDj1/eGHsNwJBwmGGcRgOOtHX1uikagTVtOefuXssk9N8HtF8okf5/hDWPRRioLVUjClUeJa9mBv
xvGEUVyCvrofEI/jI4qHS0OmJzLl8f7zAfpuyXi90nIuZotDuflYeEiVCmyHXe2NrBbpBuGSeRYN
traOGnAvWNLNTQ1qtc778DrXB+lna1c27mpDfjpxI8sAevvtH92IffQLR2Qo02Ru9xENrkuWlfy6
UofuWiYqp5KEsaK5Gj6kRuSm3TSflagY1pM1KlvTCNTURUcIr+XzW1pe8md3dDRAaLdFMRFSe0rZ
KBqYbH/4lIZvBmTX0OPJLEUzo6+SBAyXUlZ/Oqst7wP6MlJQFeIX5YvDTwD4hNVFerM3MwXhQIW/
iXCC7MSE89EjLlONzV5BQDEzDi/iz4K271ztgwnzVWgIgg1lTjw4OddWVoSP1RiUm5F03k0TRvKJ
i79btpdHBHbGzI3Mhr380U8O2Tae7bbaN41Fh28cVPUiI1L8zkL5tLMiU0c8IxGLo9rKSP/ZygB3
TJEW/CR8rzZdIxxm5D1KoZwSIn94Z3QbGeMcns13+kAtzjFdpw1nnMA+n/uMcmBEI6ykJyM99piL
HRHK01bKy+8jbgKviyxyUf34tkjU7qLIyur759/iUagBx13eFVsbDa4KoHL+5/CXavvMKgyt3bc9
zUJMtWHzpEQNUryZDSjQ29weLouKXKzVSP0oosXX5opnKgEJuzSZhitSOW0cgKRjoG3xu25DVA9O
UymVCV4UWZX8PHHHy/A4Hj5M2UyWTJPsgo7mMBYVuRiLbN+TNDSvtEQQIWrJMxE50WDaJq3LFhhb
HTRh5ZLN2V53SHZ+avPAoZmfNDO8z2/oeJuwvMHlRIcWVV9sYEeLa512Y2D05V4hFypyy06Gb6Ck
qCU+v8yHMyowGwv7GRBPptXDXyq1tDymVc5zazkYqiqrnxPUXcoqqEZpl1cFyikcTGTLzmGiZF5a
Z/reSM1CdWUt+eNSK48NLIzjIoBE8g6ObwcYQoCsyb5srMm+CEC63PRKGH6L0CPdff7kH7xgG90+
sl2mFP73aDibIYRaHN+XxWSOO5FlBki+SjpRnFze3tFXRWlS0wzAOjRwxLKMvFkZseG0PkjNy7Lu
sC2QJOTllJhvkqREuWj3ebr9/KHez5CgiXDc4b2gxGUd7/sg4/VZPfSXTaQ2j3JdtrSB0QjSZrU6
QQeWSERxTs2yAoWlDNMPckLb6MRCxJxz/NTs0uhWkfTERAB66ejVcsJassHLSy0kUN5NBqRGK40u
xSPgLvtR11oU7rZOL4Oco3Z8Ia4D0pBEFaq5hnAsaFoHgozQOPP9xslsE5Pa7KMW3WV2MCcbVSHd
+assIVc4m6pUPkOd2kiO3bW81A7pG6yNOSMcWzXaca+gnb1DVVy90DwQratjOyxRigDEBQJAQx+a
gRT2Kz0zpecu75KbPqoT9JOski9tIwd75IzTi26Qc7nCiw+6a8BmtB3h9ms7ooPG5rI1+nFYV7i4
Xujsp9jpKJ1izdGy7hapUO1DgObM4SgQEru1DFVjcmdVTX6YsDgCZ+gV6bbCQJ67vdrkPT7kKCa0
pBieylyDokte61y4RZKkiAd6TfumaIEK8gbEE67gebauIhIgKpeLq4mL9g0v1xjbXYecReu2kPur
WqGJH6KggSCSURYaFWaxjV3aSrkaLHgVeOXriODeNpHz0W0CVhBEZYK1hEPolK8hgUuTCwHayghA
WzgUMfHAiU7AgGUSApyzFksuTvfO2tbCUPVL3zLC2QEgG41rv0NQcm2TFLLR/IY/bou67baN5it/
53FEKidyqTFwgPDkqHn9RR9HItvIlFQOhHr7Vj3vM61KcpftXIVAolBUy6sNckg9kcD9dHxiDdOH
Nh5S3FNCJPdqr9edZ/dQKBD7Fri//YGjqFOBAKpWWhuAYyHEBJTMbAf1jZRpLJkEK6s3BhHZkIqb
0WTyg9OIQ09vlHQ1N11XbxV+3CfEFwHYczXEyAqMKffdWG1pXkpErtJmtyPlZyNR+fVnafxWdGo6
n+VyMUmbQPj1S2EkzbyHb55nYLVN1G1J0BbkLAVF400CuoXTajEcObAI+vUE1+eWeG++IHlKqwXr
joIST/9o2m5Bimjg0Ujlq0YT28iu1ligQQZdi8c1ikwloCas9aoTlhReXXz2EHC6QZnsFRL2rF6F
GeEZF2ra4aUtizj4LtqwldcBYrC7wpjGe21SSb8UEbFIa7pjI8ZHpOP38thYLIkygfIu59j+mtDh
/kYp6OKhKi/CbBWNtvrDSMZSWWOPVFfZHPXnS3AkzhYEfCnK320RaKG283X+M25l+4aDfit+ADQF
q8lH4H0fVblygbUat6MRhLljNgo23AxuubErpLy9b4E9Xo2tj4o4CiOmtoqC0pdWtgClqkgd01U3
D4I5BMxN4JWiH7tfq+j/B1fNfxx9z6YI8u85xbf//V9s7Q/RxrRX/rHV6HjfKVnSxGIrSIlgqSr9
kj3wb+gUsZtmqTA03L6sIb9t8ZIq/2WhhGAhg45HgOFSivztq5FU5S/OGNjmNVw5BEvig/sTVvFh
VYHujELkFuxymxoUfb1j6QP5d60RN37t5WYSSntzSIbCtUhiJx97ZK+91iaJ8cP2AGWa6G0QSr46
ScO5UgvQFyDGZmYS347njdQXI4zNObebnTKq0oDCto3TM1PBt+cwN/iMTHuYbzHcpKbX0CEpAWmF
6jWnAyknldjOU7wfE9OHkpn1j0DENpDQqtNu/WaOE08Tow69LrWxrUUDmDURDFrnopZ9bEitfAmk
yHwWeV38eP1J/+jr/k/7bilkf/rdDu/42stf+G0G4/tbQoSwgv3S3bBr+20Gs2A5oEEghEu2cHcJ
/s4/X63yF/w/MAd8tQp1Xf7pzVf7F3+aQcBgoGzBVvuPsJHCPNrmMaIMimC0VABQIiY6/mwLMIMo
uc27ljwQuHE2mURygIu9KoeavJgW/pBtpPvQsIqbfJ6sy0HRRziqmDB7RGWeCSjWC9g17eu2H59U
YpHvJlVW78Fwl+sOAekOjFP8ZZ6Ue77/+QHadogCtQlu4J3O5wL41iqcJHh/Wh9MmG34//M4aXda
J0zXhD5zoUWhdZa1xAg5bcoxeB1LdQe1DA7Kqgrb/jGxqomUIkz2phflpv5NR2IKzUHMquGmhtZc
qdTAz+NKB/zGTjA7M7rBJvquMhDijaSxWevM0MzUlfGyY5uikuZNDIItYA0E5BQvi8nRW1HeZARc
h7tW7rovDWkz8M3EJG6yITE33EpzmfmUnauCgBRRTnBwhYKLa9LLnYE+FcI+fiNUtjI46DwOvLZU
zkDe5Btfi/acE+XzWCheRgDb9WA+Igu8bqlGTbEE562qAPZ8g4o53ICaOgP48wyE6ELLm5Wfnc8F
8cV9+2Ci/tSTrqaOiWVbru/k0P8h+XZ/VtXDY1n42a4re/WqFoCGmKlIBmpMsluNZ1UerYumrYAC
W1dWKO5GuypXou/WEPEm2HFh8BzHEGjC0nrR1bh2Q90cv8tZ+wPFUIJbyVYWV81TVNm7AZd4VgdY
zQI/vWWHANSxGosfqPLvjLz+W8zKA+F7dyzWWyRjKxzl68aHQ5pL/FOlNoLSgiZ6gjT4T88+7HDk
luV2ynx1VUvi1iiz+5pYoYtYHb7rGtwtxN7bqp94p6TED3Uyb3pch+q5tuhnxyK6b+IB3jv91QD6
3yDjpxlq+W9yD9xKlRxOtOCJ0DSinTJSLXeqhNQTKfOiviOaq42/DMKfzkgPdxMUTGn/2KeAK35I
UXdXB6YX5E+V3na629LpgycPVL2YrEZdVWVIPIsk6tCDssk2EHSvbzk6ICd2Gf7UneW2BOYPESvR
J0iZm+/A//LrhjTPlaV1wQ5xuLJYXRSgZ+SbUuOIcy8Km+yLhA3HWRQIaFWQ7lM4nSLa4LppX5sx
FEQksVtYTF9Bx65qLbvVhsnLAvUOwj2Jf9MCAClvoBJHa8LEZQfcRHPeaQAzUxE9yVOM/QWHmMUG
zKELf9YAmV11ZXeRN2G4LbvoQuuSzLHaGSE8yDC49hZQSLjOIpfXmNzoTCW1fDaz40e5GxQeujUd
rpGEXNuc+T8CS5xISnOTqc1VRdCNCvsNhb484svP0guJXoCT5QQmNVLWr1jdQIhlHQy6IrjLwsja
5STD3GOaCG7QxvluSR3KQaZIELpJlpZjt92PNAq+ks+0W1yaU6Lck1FYrbLKkL7keDF3SmVvw7L6
WuZCXacZ1RrMJdskA9RqWN0GcrxGZOqAmTQuUbIbNbLmBpJ7w2bdnVsZ7ExjdYY7a2IrRqyTSj4o
G60R5rPiB+aauAJMIOWsPhENeEuUGkYimXwZOOI4/p45990U4YAdTzbIHvAAKrR3TT/Z7oTzgpal
BSUz8+MNHG3q/fGLz6vzmsyE0evrL2GfgBxJPIwpX4KyeYFdkTwnebONazaq9YAZpOqwQ4qI0ylY
UlW/ikS3zxX9VpKaktR4/A+q6LajJXPOZzjKdrGN8BQUKr9BNIxe0vsFNBdw6rmv72MzLa95HMi9
xRztM13rVrES+1tJdAMUde0saLEDGUDdzEAxt0SKoKSbPexd6pMdqdhqBSWT+zafg7MmU8I16eQ0
aI2Ipj3HtQfoeV9jgmZaOQRAD0nHsjJnUCx4D6Uaaf6KyVZ8DVk/rzWt1B7KoWNWt4JnJcLQZgh8
RtlEyFcVV0RWmv0GH5oOIr0XL9QPPKYewClqq0s70tACRxtD6VyTe7n7TmUuOxdK1z7jE8CLMaq6
/pKrUi7Apglw+Eqkazr0NbnyMg5Rm4hI2X3BId+6VItCeegS+A2jiCWSvWV9n9pxt8+o2SK0rn3t
eqyRhLZ1TVJsMtnrQJpqdO56fA4DruM0qUFsK2zoQDUxb+sBtrErJUPKwCQOIJbIVhhB9DmUOaMt
jN1pM9J/XPxZK7aVeyCC2xoTb5lti7FPt6gl8q02p30H3TZxqDr0u74Ytugz/qbhVp1royx7wZji
c2hG6MBRJaSthcAf82/ir02epbH7+bzGmHDdSKMbGAOvgGfoR+NLOw6kWo5ReTs3Otz25jua+WgN
Ft18IDLXJ2Iqa7xWBjRdBM2wjUXjr3yrMr4EclJ8l7R0vg8sM1oR3ZNdch6Pv0D5DUmIzqWN0Eg/
HeIiPEvIs99LaT3dSLDqn6IJhqMTshVh9Zwsf5fgQmLBbo3btpbyiwxe5xeauvlzqBjzXTRqvicb
YwN0yKdSTQjfNe2t1DMgHu0aZZpf/nyH+295BwexNP95++BPz293P6eX8Gea/mzeKtfRQfyzF9aN
vyiHW4siTzVIGFooJ7/2woJ/A6mCzv0iqFMpcP5rL6whaWdpkUFZ0hSkJ8Tp7p8THMp1Nucm+lMB
z+QVlfYHJ7jD1qOF9p09sILuiXY93b5jZAbkjxrPmAqXKRUSxjOLODCfMd8ya5+oa/Kkb2q5vy9F
BB/NrUWeqyz//k0tNxdDlgnVAppL9goengWiaKbmiYL8+6uYQGWASvDWTBPt/+FVKroifVSlkhMT
hOkZdSNWOejUzZvTzvWvCvRbNNsHV9Hp2YK/R5zLr3DU7ehkngG8UeDynuZt5muYYtsmWn9+lVdZ
9r/K38srWxq1tFQAaph0B48ehjO3TtQZKF7LnH5U3QVGNc7MsIPjjnKZoHRpnpVU92A4klXhe11G
ziUbjkKuHRkeHNFqaikTWxzefX5nx+d+hS4D8Bp6DFQJ6Xrw7b79LVt2ORmNILQKGR5v+Ex3RaC3
zgJa9/iSJvYK8LQ/v+brB3L4Nmg4LMEBnBC55DvhdZgPrU8uo2vnsbUbAetzJFEbdxrNZgO+tfQG
qAUrK4mHHaUG2a0VY08c7bgxtDzchQZLY6AH1urz+3pVIB7dFxI4jqcLvZDxevQrsdtAWdTk9Kpz
6BpeYU9rUSuIggU4BiqTajZ52thoV3ZZRtdNrHEsIs5kpkP31ULg7YIIGi6ADtSbGeMEq7pJlJRJ
fdQjeqCmrGf6xlOHEfLcEvCKexWUPXQ7dsCxFImVD1M7c2stUk+pRt5/5jY6HjrTSzNJewc+HAyz
HZpRZm9hzshatSjdVIE4Jfc4bHcsXzlXgZRi0PWAvqAcDaY50SZgV1roSro8r9LCGL05oCEID6Jy
1SQ+FRn/fs5DCoNjh/LEgqpZJt63H68QUVWao86oClPTHaqejBr2Tt40AU77/Nv46AUuQCKsS0tD
8rXz/GbOq9MpkcsKd71pzLlD6FfP2FVP8aTUw3rG6xs0qHIwKIi2ll9LJ2+fSOnKNoxl3uAs7Hwf
DfJ4RU5TTYKRxY6yNOW1rOBz7MhBB6ZnmVfoQNT1bAy4ZC57iH7wZ3a0edqwhhaGOe86zPCvRg3U
v0qNv1GdidjPSN1awO1dIdtuzvV8XPCRWu/0QUXdHyjHzrL99MQcyMp5tGpgL1qWJuxdfCBLxejt
o2GPLcaO86nbphpAb5NAJhXuMUyWVIVtYIF5FN1lkjSn2nAf/HRUVxdvk8z5TLwi2t78dGqtsXfE
yERumhZu7WqY4Z7Ehff5B/LBRMrSqyOwFjrCyWM0EfWKtF6AlW6P8Jg1axo387J7IzXbcPGEh2uS
Q6oTF/3onVIelon81tEdHYveS72Ve5ZIXJah4DA3xsmFZFvJXdqrZJiyvf/aAS5aW2Ye7T5/3A9e
Kmsz2wwEaAwHfbmzNy81YYzMwwRjfYL1vSSBkX5iQmb+/CofDHCbpRG8GgsFG6mjAW61IsWHRN50
qsugj1V13JqVPHklp4kTn+eROptZi+0bnwjKTxqrS2Hx8IlUgrEtpS0F6UfKN3DHXtiNniFJ8WbA
A+iQmHsXmG2zlizm/qnO70NiHxwTG+EGzU+6KSsNvR1pKYSG5fEfvu5fN4ciGZSWgnZ++frevG6C
ryokOdwcsWThzQAb/pI8KfnExu61XPp2ATy+zNGvWmCKNCgJkHsSQvhWIEcDzi9Jepun+TmR/XDX
6H5zIRf9dF+ly3GPTq8XdWF3E9EGpnHqv2Ds1ZwoEtqutomKk6bsiZdvrUxQTze9HdMCMOEZaqTd
rLM4y1ZKZ//8/LN5t5Czr2YvrC5zNUMfs+nh62JinlJs/fQOLWtl2VH1YzRS+wsDN5K9yOyeW3K6
2POoiVw4hUnUD075SUZiy16rbML0qWylQFkaHYbiUAYI0Itl5kSMLVk2UDCoAE1ggSq3s1sxugn5
fh1+IXIIiSyMUgGNDGyq3gV94FZzEp9YjY6ETsvHygZKxbDJSvFaUT98wGqGpGQS3wP/SoF4HtEg
57HS1RiF9hm7jsLjLNO7FPdrYB7WcBst2iI7Nyi2Sm7W6OLETHS89C8nGVpU2HCZ5Jcu1+ENNXTv
7USQNulbBbBZXftbqoCLTWQRrkhUn05c7kit8/oCkFQQGYswSDNYlQ+vR2yaIE4DOdIAYmnsFYp3
Rud2UIjcrsvqTbKkNc2Nb7i1RSJ9kWTC0ezxxLBUlx3h4YBhSDDps4dl9qVzdngbk5XUy6nCoi6b
IR+Qk4AmLEQRttzdRcc5n+jCWb9U06Y4J4SGsEO7qpe4Wgs7cZM5MGiV76WaMX1A+TqL6qp1Ugns
cp9Q62l18RN1yQkpzvGkylEUXZGg5acYDPilSfl2LsFXqZVYGSC/1ZOxJgT8JQ0UAj9BJ5z4lT68
ki4Q3soyfG972e28mbXaqirrvhoIs5Tyv7MFQlnq+QCBSJZOXOl49eWZjOW4iHoJ97Y4xqxOpZgU
vbaJQKoUfftth7pPXxegwbwxok79+fTy7lvHnP6qJ9eWnbRsL4/95rFouncVMH52Ms1MMHjYE9oO
4bMgbDxtTx2W3j8ZTTaTDFnO9piaFuri24vZZUW+2cBk5RvkxcDfKghuhpcBHkevb8BUzOd4Q+IT
K8GRcJvxxYBmSHMmNuniEQ9+eFkq21S+pDwBodp4ltzd99l4CbvGiesl6nQ4o4i5ISrggn3diUH1
7qthOOHNIiNuaexhGjy8dDrpGDwG9FJa2Gv0lEsUJQAO2XmDzvj8l3z3crkUjUgdqA4PDFng8FKx
X7aVqbKLSYNc9frapuMzluYqL+mgJbE+OkNZtevPL0o03tGkgeeSIcgLppOIfvdo7upVlIM+LGA3
4lC2qbqUqrmSB2fVMACMwf1D69w1Y628KoNWXIDQaq8QhNo7OlIPJ+7lUO25/M7cCw4MVaZmtLjz
Dt+ABS8TlEjP79yO6FPNZoT8U3UyaI2hhM9mlpuSzuVVaawJbkXeko8O7cMTlqv365ml4cTmeIBm
l8/82AkkDwKLZopwR2J3fc1UUl4aalmsa45bHqioHwldp02I44xm36hcGeh7Ni2NObDHkv4yZtrm
9cX8Uav/f2ghdBnr/17Icvcz/xl8Tw+qoMvf+IffgewEpQgh8roAwvyKev2H32H+BXwYqwGeZc54
uGH+bx0UtAdFUIQqjGbEkAf8DvUvshHtV+kpxwgWpD/RsRwOaIo3lGY5CvAhCdwX1LQOP2fCT9mH
Zv6NAU3p0ai19IECIzhV+ukRjKfWGumNmP6vj+Uguv3fFxF/XRWrIOVfXgAqnuWu3iwIphVMaLPs
m8hXKjhkenU71JV5wtkqDmaN3xfhHLRos6k/HFszK9WvLKIbb5JAiMfJrBtCqapxOjEjHq5tv67C
as22gCXbAup9+Cid5VcodK2brAtTFaRiIG4EkwQCuQFXcm5+e/NtfVB+PZzrf18OTD6fzKI6eq2H
vHlzCTB3c+7MGyVRqnN51O4CBBoXTWcNJ57ro7fHCfKfCx0XYA2wcijHzZsBfovHSc9w5FpKTqya
H319S7QJXHmsnO8wD0bQ9FkYGjcEStm3/KEeYRRntTNS/yjJ23GaugLl3om9z9HJ9fdLNPG4MSIN
jYLY4W9GcFQ0hal102TQLAc69RwLyBehX69ra+ifyV1X2/+HvTNp0lO5tvZfueE5J+ibgSfwttVJ
pSqpJE2IUkdPQpKQwK//Ho6OfVRl3dLVN/bE4bAk89Jm7r3Xela6b+nRP3jh4B88p8k+FZkPOMpJ
R7La69XF3zmGFzqvLQIVQMz93j7mrx9Jkw5ANOZ8tmpPf+QoJZumMrgVYz8goa1WN0HcGSSNGRbf
bBhmrzukaaeXH6+f3PWQ2QuPFlME7APPrsyy5oQXzfatI3V32dloGDB86F/sp396ELaCbAn5JtLV
fnpmWF2mfBnN26hhGVUeJNJ1CvXx5TPBLsL/zd+lxnYBA9SBTHl4U0I2Zc/OpQMWJ2VXXM3rFHh7
6Xn6fVSGtbhAhxwKTgwCGxbskvCMybbGktB1hNSx2zvWyFTc7L/RQ02z3QpuiIj1wIUaS8haiVNs
HYJmV8o8vfJ7PAc7LWajTIo18t9UeqkXnDxO+nrFXWPEyIQIZQVm270l26B7K93Ghz049/JbPg1q
jOnLm9OmD0Efnq0zaaU2sNKHeZIbdZDg+nvVmdz8Bl8rBa5DUKU5WhXC2WKwdwzfSKeBHGfFvLHz
VWZo57abw9TetRDuHj2rLGakP1idEhH41jHsHectcmbS0RYjct5IpycNfGg7B82JJZvbLRpuPVb8
D3a8aMkwe9Ce/uhbHarnum9N5tN918ikH7oQgt9S8Fd6fJFf3RzWXALD0vicAYf+JsvSJR1EBeXO
A2E5JSFhW3dcx+hsz4T5na21icj9C4fs0u+FaM7QJtQ97hC7PGStSsGdBtpIOti45IR5OW6AtBI6
P5JWO4ldhg7pW5g5RLtmhmVn+6JXq7iydeGgbeMTtpBU6DFGzwZpfJUz+XI71JfeKYKAF1wQQafD
w0y5+rFNfYLE6PyuYuf2hgPdOcyR8nuqje6cwutfA8zub0TDEZKyCur7tvQjYiVDI3zLopId+X+H
vBR2vv4QGnq8CkMMMrveqeTrdRq8y96Mssc8CpoSnnXeWkcfrvN7kpfb8lBU3uQngzuPhIKQLby3
p07i7ca6kh5NE7jnrgkiXe3ySHcIRkyEUp1Pq+0QhLK3dp6ftY+FNaEWdQxa18SL6u4TOTSEL9Lz
EDckDiroqBX4iniMcvCiaxm03N61yj5708zECsc0LfKslctngtpHsBoDs3rQyvZDgF66gbZbzgSb
u+EWX9drp8dnbqU3okKhfs1OPAAgAqBV78IKLLEqKnUFW9T5RpPSX15XnqUv7azSOFud3gLIYCNH
qlpkFTEJieiTmtGCft2uEUHDbe0RPxEBzTEOpQfPFdE/AvxEI6YgAa5ZxIwSZzTf9BabbPR1cusm
TdpOd1MkEEAs2YxiB9Z28E2HrTnG/RT6B2MweW+G3qNB6vpFGGKaN8tynzrj/LmYLfetXdXDR636
4i7QQVOhefQXP7GxiTzqfqnfurAgb0HIF5+iuQmnXeFGAzHIkajOgsZFc4b3Od/0M6/esWhdcR4b
gZCCc+0+IYXhBq2h13wyzTT7wC8YHoDHKh/ALOPMycactoNcGH2Maif14mWS2AqIgm8AZq3j8iFt
FTGkNtc2Y9cUVWQtGaZ5XVem/Fi4q7aSdm7Krwu3ocTU0E73aELEZ78y0g9hS3hzLIjK/NgNlvtu
dmDxx1VUtq9IzUBqaUYVymNPCNT0NiYaB3JlOb8ODQ+1nNEGxYfUyPNre7BBJBJG5/lxQNHpH1Kx
Sn3QDXIWcv2cjgFdFnhvhTtN9yYFESxVc3w3D7Sgk2WgzIstIvA4A8DMZpKtrn5nzX562y9dXR2J
o6YlsFpE/R3B4DhD0mKUuzadAjdqYIQeY8aBgMmkSltsFBiELIKrvML6piWtXqwqMp8BeQ9ZtLMp
f1Sc27Z+TY4ojlaxLHlSeIZ1RYm7Cecm5Zj70bP7BShulEUkkreV5jJN9W3Fcw8nPOzqdi+V670e
dGM4SaY2VWvmtu7FVOrqDAIkCK9nvuTdx2aUgjrctYvU2BpFgKXogIIiwcQJpKi4wjqUDTE9hJW8
3k57DY6jMZDaufMaSTg6FH77RkmX9NrFcPJmZ0xM+y8MMhiH66GuSgOCfcub63U2sWAB/x19FG/F
jHEk7HggorXfFruMZK7ORv4X6rWooccE9qXlFMG3Fu6ru69ndOero0lXZSYohrh2mWRpHCv1CfCr
eYll1YYoTB7RB7nhbdzODHEXrf7UMnvyjS9TZQzvavCY3mHAQaz2ojSLj2PTVK9NWO5fjdyzvrL/
dlfm9gW3Ht9ars9jmqF5M8RQz3ujD93bzs7zdu8gPjOtd2ExmPf90pf1rlswEp36cM7UfvUKQiA7
R6BfNcg6hCraNUu9U3PtZYeAUdwXby6pbY1AVvPJp3tRJjP6TjoDOjVnJFBQdPd+KIObGrJscFLQ
SslidHoArWbUG8V+gnHjJEhI+4eyVMG8swFeP6RmCPl5Cko4IymBkRwC1z6hbO72ZLl+70VJ33TA
eV0nT4nFm3HLOG3rP86k+bR7QsUJsXSrgQTTKNOEP0hfpXXiLYg/D7PbQNOc1YBRwAFBbuzN0t2Y
huPo8yiaM0kyTGrTz87s0ppHGQbtPpW8O5ZkITqw9SDmZWGIVsbsZqST4B5qoRCWXp7GQQM4OvYK
3QA2nVbEZdEIHj0uKCtgGBQYpRJd8NTvgyodiXAgnMeFo1hnfVICSKalIdOhvzbtWavDYOmQ8OJB
sFL5NXnUpyJtfePKrNGUX8wsBdFeeFU5n5tBOA+oO8Kzj2aVdDXDl+9NtgqaRsiSpeiVCcrYTVkx
pOh/UxndQ8pl/Xm1WmQXxw1xG7drYwUf7V4z6U/JcWN/soIwCa0qZTYQOKj7Yk9XPXps6HBM8lCX
dTEjCeMVNiyCncPBQfPA3IqNg6OnhsuZTi7WpHFLwGI1GsuEfHfI9DJw8Y0Nf3rIgpLG7o5Ubuvb
PDrjSPDb5jibkYIc7YXk2Nd4ifFGUbLjTzOwbRgnwjiaO2J3NvPaogMj6b+72oZI2NOF9CD6v0Uy
g+vN9daoOTLkydZkZBFpD7WSo+IWIwfdAYllVRv+dNJN3211uU6JE4HLi9+uZ9aM+S7qIV1AZlId
nPzRMoPq1cIQk5D79mLKhDGd59WVI4OMpskSndmEe2/Jy1jKUqI0CJGQCHJHglOTwpg74N6uV1uJ
Q0bG1dj55YTw3IyIJIUcbNF37zLCnY2eQkyp1X8F83rLRkjX+m21RmVE94/wh5hayyWa2mCfPYe5
cT/Dj5OXjT9N6tyVUTXt1roo34/FFNTfm5//7Tv9w96afi/0nYqvUj7+z9VX0X592nzin/2r+YRi
DujABj5g6GwzzP+XBm/jyjpbOzWiwYRbHFnRv5tP0R9YURgCQrMCrbMhYv8lwfNBx9JzikIUWWR5
Re5v0WOf9zJclJc0TTBxAdDi9z1r68pFtTxJ4XmsI+txwVq6AGlHjMuzJH7RIn9ecnIoek2U0hZi
P99ztp/yQ9tksKyy7/v5LD2SijXO49j0VPibLZPvBwHPQy44ZedzyEQo0lxRbJ2DoNMHzy40acjk
Z/5wk/8PDaA/D0JlzlXj7aZ79/RM+CyhZm/0mb+HEYPI8pOwHX07u336C2TK82vGAAqMJFNhtEmM
h5+PvVDMAoXW4lxSBovYgB/OIl7hMn35hH5+GGg3xMtCLXg+mFS+jrog685Fqpz7McfxjAlZ/aKv
8bxLx/XC+4FokbWfc3nepSujdZwX7Z68Ri/HUSu0O87gq3pX8avOi9P1v9l83A6IvgpiBwNvnF/P
Jnn2ENG/CZyT7xMRqUBEJFCqfqW/+9lZ8WozXNt0NN5zumygKIXpYZ2mgvwYm7yQmLmAjqGDF7uQ
nOpf3KmXD4dU4OmjVzdynVbDOhkNmz6zBEGmSJV+la+je+A70t++/GA8E1fw8JncLfSyDKv5CgGp
fHq81R/8UcztqV50+1H0ZvGpG1eiC9zKKhUSAmshKrcJq9ezT6rrzmYn4RNdOcq3REBkK25ob0LU
29bBh66xkLk52VwwuCEj/LU7VPzrelXFw9D0zbCJGIbTKCpzeqxqSoRbOds2xx6G3tq/fGLPv3v0
2/niIa1i8u/zFvO9/vFjxL6StL5+POXL4B2p6+V1A+ruBPep+EWn7T/vGGQOWux8j/gosed6eqSU
HS/BQ8OpzZS5N5wsSEa5TF/x7GPnUyuZIb9/ZhwG8Tb0MI9J+9Pj1f1iDYQBnUg+G3YATpZjGM76
VJt4vl8+0n9+NTgzZH+IT1FPeP6zZ3Euh9IHRnGCL7cmQysMerDF9Iv29E8Osn3GWQFZNlgUnt0o
EuMB5adk5M4BFoUAgQSbaevw8pn85GlAiobqCUcyWrjnnybbYfIyBs1pImw4wfAexmWW6bjsvf4X
EOKfHokDoHtHbxo+J316GaWLMYsTISDFVUmX7iBE2+1rnTu/yO/+2YUD7sH4nToa//az54663iaN
uTkthMYQNUcqbhEQKvL7F84OLUz/5p8Umu1H/LCmF17Vm0NQnXQL0UBD2TjmymIdaUf39ctH+unp
sD/Z9Do0uJ6fDhSJBdI9WYRRsRyFdgq6iM2vtLnPZyF8FTgTJFgU9Lzuz/v9vrkKF9vhSQTRo9fV
y3UXAELRje2/IbJ8+WJ1c/eLYdJPD0ldzS7CQev5fEKWm5lHi6A8VWufJyWEhAO8zOaEzIWk4UUR
i2cYjfjFS8V+ixvzY2OejjxoG0izkcWy9R8KjSAYVebK+oihFkn65Gvz8yAKnz4zLxtmu4oaulSg
KwCzdOqDY5KiHNFPaOPFEYOkjjfNm060+tWiq3WJU1/IC3/eqswwLIHk8Qky45zfX8a4IdPDVFtr
uM+rIVqSSkYFresOUuDtkNsueS2BHF+Xk5iKg0X3ZyAFqwWgqXoUAOR7SPJ+otRuFN3gasofidJs
zTd24SJfp4VIoLDPqBHHsVV+K7yoHy7Shcu9l6kh7g0yE7sDaBYT1V+lT+aqNr8irFDK6tEM9kPP
xUgCq9EXjr0GfWyFY5MRN59Oeyuq5uI81UN4IzDcffCdJS3jBq7+uZ2r9FvveoN73NIB39eYp4ko
J+Jl4ueU2Vf6Ny1WhNEE4eFtAWpZtsFZC2heV6EAgYKokGZPItp59HdZM/f9CekMBsSul5EkeSQY
uCFBFVpJRi66JvNsWvSuon/pYRcNFtKFAr+wEW96Ot+nweq+pwNO+Uyzo/mWkyR0QzOmq5PUUeld
3y9QDLIiJeNpyaoeBexsfXGR+5GCNxDVaGZWt+7hBM70uRRUzzZqly/G0oGfSZuhLOMxb4hhMcu6
v1SLZZJ/pgVd0rRvlX/KFmzVGBBUuUWqeHlNxdkub0bXHz/QOVefUl6wYSfczPTBuMjpvlwC8Sbv
iD2iszJjazz1s7HAsrG1lRPqW3jhFY2fojwRVFrdrq4gf3PNNX2k3LLEUYYzhfOKh+Uou/7eN0Sd
nsKFNQ8FTGcegGgy5+mmYTzmWDjJ8uZde4NmCfa7o1rnQpGV+G7xwvVjTVDcdTjP2YMVRXO1d42y
GvZs870llmPb3Ge+AvXoYUF83yyhGHegxqAvjYuinOkCaTQHu0S7yAOphk8LLtRpN+dWXeyc0i8e
x7z0vtBWXSw4L9myJm4nuuaybCpe8caTKC8tPdff8JPyWRvq2g52pWryx3XOhHVG0JoWbztj4Gqv
nr8wBlNQ5nduLcs7TzeOSgwKSkX1RtJZMvJJGei969bEZ4DpEbS+uV5ngU0rpW+W+dxlbT/vRljw
8w6aj3FkP5QZu3HKjXdO0BCDmI4EZCdi7pmpZ1It6yE00u5jPkUFL5I5Lsecb9qwzxlh13FYF6Z1
uzItIGYv9OWDbzFNOvmk96V4G+rwXU1iV4dId1lJ6qCXnu/9qYreMYWcCf7rC5t8tsx0OxhPWaV2
uVM3b7Fo0V9SkQWnhyGhOwMfyJvP1bwUd3WxesN+0bzoN10QNKjyYSN9qxfRkj/HMI3/bDq5MC72
erSl3Iss9nEjInd3Kj4lhdemn/2BmXICYJ2oLbo/BLZ1/oAYvrbrskEpnU9q55Jt9RlHl5oPXRGQ
niUXeykSYqdkx2zRq/W7eeoI8tx1sJXo2teTKtMrKKLBNgbJbUZZlmXlyIMG9X0F/m/vhd4Li9YL
vRfRPNbF49O2C//ie9vFs/5AluXRJ0HBSXtl0wL+5XwkewcwCKRwVltYhz84Hy2LP2IRxiLA8hj+
2aL4t/HxDyoFXJEIvtAM04AJfkfy83Q3Q/47zgB3Y1VvPZcQd+bTfZMvIJYjJCQpLV/kp0IzKy1H
k3yuH67ITxoVT1f5vw6zqRLZpuPYfC4lsAvoOHA3N7pCOVwZzHjPUitrN5lZx3u7BHcvH4+BwJN9
BV9OGl0BUGELNSQ6zOcSzLRSdPuZMMd9xDBCsfwtSPVik4irgr72YjCND8x+zHrShTtWlHDo8v6i
QNaBWtJVeKRz8rB8dSvdtgkvXGt2owOMOcyhxyrM2bclKmorrPCTMlKDXW1RauVtUgI+x9hxcsdM
d3OwpPCjqqyWGiRDZ4yTPKrCKt2agevoWtABnDEIijjoWJr1pZyqRX+2rG6aUmZloH5IWERrGk3J
ZDpMFHY1owcovDSuwJZ8kCT7FnrXF6ZLRTebpkE8owfdx++ZzwaBtBI7KggnPc1tnTG0zavWSd97
Cwmp74LeqhkUzAMi1hPcNv5eIjdY3dF0e98B9kpYcMQgtnJEyqxVA1zAWkkuawg8IKXqSmMhgmre
wBbMX2L0IUF1rrec652Jdai19/lcB0hPgUN6s4cWoiCiMoQUxu4FEPPI3Lfq7ZCZc1gb8pZqxMwv
mnEyIliZnHhKGrOQzWUDmvTBbereP2c0kcnA61ZLMAv3wH1+HDKzGc6QcxabiYBsbPFtKZW8twiC
ss8G614R9/Nqy93SOzkTZybQUdL2TWjfw46n9s3arIVlwC6m/CJIFpSJbxqBeeSaGxZNfzeUhy7t
ovyzrjAVfG0FmwBmpmq1GOmWBJ1cKsQixm6lEnaQy7fuFBIcZ9kV32po6wcXAyR8GZTiiLoZm4g5
uipcHYC+Y+aSXs5kQDZvutUwxIUfwEIh2dicOrQcfdYbkHDmdhzvtu2sf113Y9u/IbiNA1YGM9+b
WpvauRQW+8QELrQxI8slLw+s7YqAZN8wA/Gh6Nl6AozYMPQW0I7hpF36Kuv9V3OWd/T4h6bt0NqX
IrJrliVPqTPgEVPSIagb4e5ncAud3Ltg/Zoxrku7Y9pU93A8D5mch/VDNDkIVmJZuQzkm2pg4VYy
dKvrvuG2vYYuaEc3MlMdY2QRVs2dUTjFeOMhe7TuXcn4huZV2BpnI10pGYGsx57PcDMH7J/t24m9
gYh9ndb4+6awKa7Jf818LvqG2emhDmT99YQ3k0TcWjLMk0mgCxPGc7h2y5lNlONflD7MkhtWfyJY
x6DzrZ0exmlkAgwDcdss9r0mZr6QQxGcOqvz5Qd28gPonclMawfMH2ToO/azLowR0+hFOcb5WFcf
hVc26tKYqip8W2Z0Yfj6rFaqcCQ7Zt/xxvuYZsYkH92mX9/oCWLOyrhpZGc13bmNa8juDhOtUxAS
xR6A9ieu2qweb1MjYm9+iWFzkeGnVfXKW88EG6fyfuwE1cddL2YXlGPhOPiuhER6AlgxyMp9768m
iQAQF/thH5Q+FqIhKCc8ngSW5X4yWZ12mljwKY1eoZ0sKLgIXkQMENPbC0hDrQh3jpl2d9mBvEbs
uQGxFeariFSm8mLFvWbsCbII051EImWcZpXBl5R4cheujjmCP+LDYb01KkwtqDmKoI7HEKbGRaU6
edlmJtaJyuV2MNKntKGgcG0y2peUKR9ezrVrI+IzHIJlotiR28gWRzdFY/mBKPgFRT28lImJftSG
UqfX2dSkuQEOs6bN8It69elyyaoSOiQLba45kMQ+ltZny6VdjAoNYR47cHvlvmlG5hS1vxYPL69f
Pz0OxkBaggjwGFE/PQ7rvqlqlwhkUXWQPbu6m+5KEI2/tSz/tUiitkQ+zmoZ/Ee4UFmEmKo5jNEb
kX9emxlpUn8epCev3Nyd7MPLp7U14v4u9rfLR6+J8R8SZ29roj1r1KUiyObVt7l8K/BEkrpHBoqo
TODmWQOFZ2YS2LCYj1VKbvjLh37a7/rz0OwJNp0xMn008s/unDBJ+U4rnjHlpfUerUZ9UL3AEYxc
aPf7hyKNguESwAvyOZynN4/F2msmj0OtlfBfaavKr0arpHbJhl/0bP7zem4nYzN727ykFNtPjzRS
zpCnAcbS1etAatlMqUlygffedRWtD0G53C5lfpooYb7fyv9u99nu06l+Ybs/fnlsn272+ft/If/C
P/hCwvZwmaP62Jz4k7+Qf9YfvM6M6uAyb933zfL7F/LPtv+wbUYbtBNxjLMd54/+2uxHf2x2eXqM
EB8QrbPh/529/nfF7t/vHxJx5NWgRzZpP8YZVOpPnxcXMx9MLf/9QPKcf5/3Uw9LPfseWR8SUxx8
pVKXZb6DzzR08qOrtGEv+yxlk8lIorCASayCdGJzjtAh9k0TYuqv3Shfo+PgMtdP0s5xlH3joOdq
7UMKzz8Hzuex300agIYDbK2e4G5BhNYGb1D+UF6PdGL83ZDOjn1TzgXil91oFK2usImabC8PvQ8q
6pgBivU/ZQhcluoQgqQd1EEjmK6CU4DeZdr1Q42ZEOZf7u+ho6EmbecVVUcBn9gUR1jyQkPzIu0x
O4zeUtN8WbNZV1VsbBLQyjcyXKAqXdgnSuhqQ7Grt3t5YdAi9L6ULZr/a+FJb6RvtRQWcpTcbQkg
t4cGMhMsaDPux7ns6KRBviDlve2gj7jo/pKAl1HtOp4QlWRhp657kSF3pF+29Iglh7LqvjmoXsGk
rR4hlZvcKug/leOak1ORZYJIAKZ+bZusiwSX3M+wnWQMygsFUtOH3cp2fw7DsyJir/q2CLfFd12A
8h8vzaEZq72hib5kB0gkVcxsXDykloLBiwx3OucpkpqYAEcaI7Ku+9fjppGM58gd77hd3vgWAahy
LgmlqCoAbO3oXKN5HItdX61wte1+Ti/LMRv8BCENSeVE72l+HrziKYjFYK7yWCNV++IpiAVJh/St
3lc8wEQVjTlKLjUhALhozCET+9ziLxItSYh8nwonTOgvwgejCMnGC5JizAc00mwMXTZTObtUq1NE
d6wN8vicqXtMpdXUcQsceUbQpUIuZgt7u4UHt3LCFh3MLg4m1KUPqEzdYGewn8F+WDkT2eKrYXvz
rs2sfBRJOvdsEps6pUzshVtPAL07pP6v/K4q0JXZocF+q2pE8UWnTq6Pgd8SlXieLG92HjNESQ5q
J5GJIJ56o2NeGa0sq+dWDKtTHqdKp5gslRQ25KEVaCzRE469G7PCedVG0PD2cg1Fllhlxo9aC0EL
Vbhei+qnALwD7CzqFspRdJnxDJj79Wh5wxd3lHSYVjAKKmbOg8RscTp0r3rxEapZ9Flf88bO73hq
uYzaHFoAiktJL9cItXol4amjBcqxPrOHZJC6x7E+RIdodLoPkaPZRwoI5EdtoJDbIaxXHymUzbuA
Cv/jSgX4jrZxQ9Dr7LRX0IGEddrQ3hpLLxHW8QDILUTAbUYaSoA/Y8t3Sx62uquZV3vSDvw4apSz
btiXqLgIQDAXcah9cUaeJDYH3Ty9oaKV72uvA3PbLTlqV7bG/Goir3hUgpwmcu/yiaHGX2p9QjO/
iCu5GuuBnPY6/EjTnR5bPFCHzq8UlBRF7k+Wo5GzddPncT2HQ3uh/MIHjabLxdmVwvbUnaBXUl/T
cN30KXoVTZRkXesZU2z7pUshUImm1EPi0XhZH1TFqOKNocizLSDT65T6m47dtvmRiDTc68zhNbXi
wSZPckfUT18k09p52dGOBtqZPKWVaU47V5uWPM9cjmanJ+EU+wL8pX9pZIarzpXw+uF6GfPQuOS9
zYML7QoUvjvs0rNMjECYfgIuWYZrosKpdTg9fxLZZ2IN8unjHJGmh4AuJWMcnZplPLThVEJ02NWd
LCYfBwJyCUKV3aCzPjGiD9fq3CLgtRs/zhxplqdI0wp4u5oDfMGskQOC5MB9q00UXlcZwHvnaPuT
lMeOOArS39/b/cSHLJoMsPQNtd265Oadn7FOhO6lPRaoyquxUg/lUFXG1TTa3fimLTAdnPN8SBe0
iMLOQUBOjmRBwnCzm51i7mNHRKgqgxyU96HOCNdFHw147E3WDBAwwLKo29CiOk4koZ3EojVGOR+j
pUvTXV/q5iadaEVAizPtRzhxuTw0GHzoXZh5c4Pr3xfbXh/NYQZ3q4jNwiO+ghKph5Wn/ba+9igc
QW7h8ldsqZ0KcSGpoDeTY60spoOnijEmssB+pYY6XY5U9Y0+DpsEgWQ2VJpox/VyFq40RWL6qv86
+H73HkH4CtISs8n1hC76OmNt2h4N07xossarkW+aUQkUMF1lnOthNc/oo1k9BeuuvaOznnUHBtZ+
dqBM9WvQDd0EUoVUienRILflSxZhk742pN37B3Louy1BLSJnHpuzZcUM5ZiL1NmAg9pOXfNCL6KU
u0KwAAhEFwN+6sHB7oz+UkQhXfLGx2ahQw/lCRjIy8LplyJGt6I/IiZDxzrLKK8PadtR0bB80wLP
pzozkxw6CKMcO60u3CBzZ1pkDD5wWPnTqVLRoA9Z2XkfZ+w8Bn0HRNn9Pgws1YGjNOR6wgWr1jd+
P1DXMsF3jtNY+OKCBwoicB/NPh1zqf27kGqcDhJIpy9+WvdhYoxqubDrtA13nbRDcXC6bpI3Y5vK
i8xJ35CnR7ha1Oj6JooQZMaEGLSPzTh099oY/HA/U10QJ+DbRetc917GM1ZkrbW8XfzcyHfdgAj8
lA62/Qo6Hi7hoQeb+arOqxVNlWJ4lbD5yG/5kjgfHIHe/YQ1pfjqcZe5oE3p2O8nBanzbYtVazwa
fknKgzSi3L4IJ3cyj20wMbXDXrPyDcJ4gA7T7QnAVH7Td8bt7HWO+lK0uIh14quAaEptRut1Kgv7
U07i0V3vkIqEotoygYzmCJWKehxZbUTfjPuFa/3GnhxGGamWRO/YYS7vfW2ZXyQC5SmWeRZwX01n
/UzWucVnlvC2EuVtjbw4D9rgsZqZOTOwzCk30R44l6byKu7wsJBUYbCL0XsbMcnZa7gQsd+68JXL
wp2u88wacu5bZ76VEJShxoiITUVWKvaJxtpZRazJydq6Q0PB51jV/PjSWvtPQIgDSOtmrh4jS6gL
LK35gzG14o2V+4u9D5bKLfnKiem6EGAYiDsKQm6ih0lnXyi6LLuWFfY8lGbzbfK8/GoIVPptwN3z
fmTr1x2XyfGOfm3SbpLFqns8QJm0z8qYzK96nHw6hyix3pmFHr7lXiTSh16WDrmYZtfM+2iqcvvD
XNvNdA89pgpaRq1jGxztQlrmzqipFZxf1MHPO/HEnhN+DtYldDGu06V+WgJEU09zkJOK894WDXei
q+u9sMzhlsGwangwJ1rGPxRI/4fuPxYGj6oDySkCNYzMzwpi5iveFNJMiwOrgrHqdOFxrYwZrDSZ
e1XNxX75eFRZP7QZKHM4HqoqsmO2AyL2e3qOnoGhoeZRBwiY3fqstwnXeNxbBG/tiZgjJGS2pp1N
fBQJTfP0W3qXP49OviDDPp5i9tGb/ftHKcpa9XR7LQJHZ+Gb+8hXKpnt9svLp/i0nbEdBNQSCWnu
JkliuvRMDleqriUcp0biNrl+0i1+D3caRck+qybBrOrf9e1Pbt/Pj+XTPdnwd+isnp5QapFRIgvh
07Vrop3KjOah15F5NcpyHH7RkXpmx/1+YluYAhpQ2lLu86RBw4IwVs+dT03D18dfgpZ9a2OuJ0mw
T9KoGiEtu+5dP5f9Ba6G8JOBXHCfOz0bzo7WIOuO+zDPvXrEq7PQn9wmry9fkKfdub9+IwI63w+5
BbxRTy/IlGW4TzQXvxSh2I8gi05M6dP/dlgKtZy//PMfiIh/uOC7R/X4P19bxR/ePDZf//mP13lR
FzAg26/Dkz7L9q++91ksGySCuX1L8ImHGzLhX30WxHPI0kn8YLKK6pDR6t99FuatCI28LQsNcskG
WRrEqPJ//sP9Y8u7ZtCKs+TPRstvjVSfNuWIFgGhg2X6uaxcMwXsAHqtV7OPIlvPn22Ky6RxGMOv
lt7TbwgP6Wp++uHS/OTlfCrb+vto2zP6g+At1AgDizRarkZbfXGd9gPxSO9ds703fO+xtMZfyAWf
UUf/Ps6zb6m5FFD8rR4vMZ3ZFV5zZN3OMshuapxRtxTjy61Iy/BStG7wrvVautWUIPn1qMuGXoxA
HjXbK7Cm2mtq9YsX8emX6e8fZT89+YyyQWM0Xq7o+D8yP8f5PDbrhdNFffLy5X26XP59hGffVyEZ
ZAs5wOQ3SBYINLVjG/DtWz7gYw1+sV79bwd5tlIQAVNpE//5OVCYFzux2/R2Zrg3pv+/AzyX4LpN
SdvG66crg2iLLxg85pO0S4aPa9jcKkj8v7haz4he/75czyOPA4o+aN6dvkK+379FHSUOAVlZSbaE
xT7Ho3noaEknvTStU4ci9NGv8xFbROQRZsDIGvBikT/0qQrtJJt0+UbPUWnGg7SLV4uXYj6fGCJe
bB3L25dv8J/L8d890b9/8rOPuHAbp3FyNV2VWI4fI+XbO6/LzPuxXshiDA2J83QOKVYXG7saXbEy
j7GIMRR/+Qf8r9fsP5ZVuaaeIab/x9l5NUeKbFv4FxGBJ3nFlaFUJdNy/UKo1d2QmMQkJObX34Xi
xDkaRhRxFfM0Hd1kkaTde69vnfKscglJbmuNvyNPsW8hjqty0PFq47bXn4la7ZC7cYaceDS1fQOe
FL3Ru4qiujnX7wCJ9VHht6PWRteszK4l1ahCBKGWBvSMGG/lOJDJTVrtrr/0yoj/qPL/tGrpgtej
ZmJaJURHyeClQPp44p3LK7YxFP+5R//vsy7WK1zVe1OV0ILePOnwDuw3YEtrv3yx5CQNRLR1jqkU
V08VSiIAdnbT6Gw3W4vB2g9frDhThxCwrqCBugi1pvW7rv1mlyyWGRR/Q31I55+u3MnocBFtKAtW
BsqSWGx2EAqSPiFhPUophKrZDSKKh6wGA/r6cFlrYN5qPw2XwlYFLkQmPelDw3G/YzI8tEzUH7Tj
7fUWVrbRJQPWyCmvaq2ywk6WD7o0WwRS+zf84OB0Hh+4OW6xpFfGz8e599OryCWRmYD3S0hje9fK
qCLEjQTGS65qvV5/lZUBpMyd+KmFDjwK2UpVElbQquYD29Vl8et7j14cNuRap8kIjdzs+dkFaSb/
0RrUEn7v4YsZK5V2LLcVHh7JKlaxhHAvH+WNTOnaCFpM27yGTVOCosxQMZTT2Gb3ZpPeRmN9f/23
rz1+MWlFnyuKRCMrjKl1z+kYQN54J1sk+N7jFzNXDDHyv41hhggL7lMlCoU05I6ib4m5VobM0nFd
lfsMNemxGdYdkBnZY1P3G7985TC8rCxI5Vrt2cTMMGGorwF+7ono/WucxWfU2T+MXCNOQprvTeKl
WkKCixnr4YcTjlJmOSw2djSu3ts6v0cCrvC4mDbeamW1WIo6+QTTeC1DQ0jUoVKCBgLyQThFRIdm
VkUrFQy7rn/5leVieQ3m8KvKux4tQYSOUJ5AMxHRZyOd8thS4FWuN7M2ABYTW6EAXECqaoQtiLko
zhtALdOmjdV77eGLiY0SdIDUa4yuAmnDo4wKJHeU+VZhx1oPLWY2iAqc1nT+6eSN5W+gn8fVqxg3
FtO1py8mdl5GKqdQroUKrO/aG2xzQQ/j8I4P3vWeX1k5lubGgJn04Cxj5WClnuwjUf4Bz6NDB8Xm
hnT3y1cAIXCOkn3aDxjiqH0R2xis6sh28XxowbUJiWWkY3d1pH7nK6OZxR6NLJ4m9KG3wnb201UR
gUnLLSP4LzsJz16c0ZFuTWK9qq1QRITs41L1Zyn6bqj0jfG/1sDcd5/6SC2mpCl5bIWyhLR2WSAP
JAFglcMl8Ppn/nIO4A3mhj81kFS2NJFRMkMofJCxkFHuOtsNfO/hi9kL0EI6qiVqOBVkspwefDOH
xOl3Drz45YvZK0BQVSDHNsOGA1SUSK8lCIqorUXVg5CajTdY6//FJB61WKt0kMhCmWqPfae+Amzx
pipwML3eQ2vPX0xj5Kl6oF+JGdL2BJEEDJ1hZtdN++tPX5thi+05YvC0LZDsCzk9lPSubtvLRzmB
lATXG1j5+WQ5hdtoKhNcQsOipe9Ma+yXIosbGBRUfGP2rrWwmL1pNqsCoK8Jdbhywk2WRV4pBtVL
mmFL67fSS9Ar/GMKQGScppziJUT0ZnApaODPQtMYxo6pf72bViYZWcziZqjiUTer6gSEUvukxUTb
AerGD9efvqCm/+dKCUbr3Hef5nCsgeXcofTghOJg5E4NiKHgdJbnP4kpRWe5HaxnkZuM+RL81mJH
JhK4borFxY8k1f4js1mlpX5UD/4rXoFfsZjsHPQhJWK8PEk9T32UUzS/FLCED1oUF7XTIUVInTwH
B9DRdcl2Kj3HmcEuNK7tcknVdxWkgSFy+PQu6yKo9vLJComa1gnKSsbolkK6eZQbJNf1WIqgDYyG
BqUilnSqRL25aX95LMRLLBYVZgukfglpUMzexChHn6wY9TqwYIV9CkuwQlpjrxoOzUGCcijXiq3A
w8eF7qvuW6w0WTHEdm2wHDI+4fWReBlq81iK6AiNzo2wYy9L0qOk3QDo5TSlBYbX4PAElWGKueuo
emtOqIQgRrJF9lybeIuVCYEcSkRLUR8hFHFskas9KKkhnVOb1xvTYsGH/t/AXaxPmonS/Uyq8pNi
VISf7aQXk5PleYFjRmPuWRaPqQf5X5545ogcsqDIWyJQi1AcHxL9hhbVeFJUuf29MZNWXnppXVWg
7ryEo+IYGo4RYDP3qH9/SxxUAx2Aq3Dy3SaJfWVJMBYDDT6YUZ5RtIRKMPslf82OU+SRW2hs37W/
qE6AzlZJvfjXxoutjGtjMbqUBvOojNEcubEu8Xnw0toTCGU6wnlPz6OnBtD1wjrKT/bDxs127Q0X
AyhFOYgQZTmG8aA/GLH4Af3nj43XWftOi4Gj0DKbgRdjWPu4MbuFz93BgT+vo7maq/iy17j/P3zJ
f8fobHf9eXGFlS/KZPtiDNO+v8Cj6VanqMc0SYV6RXnLh2rlfZawEhsXtw4sSXyeWr5NZfA8qHE0
dCE2jhkrW9zSBy+JsnomNmSnSpdUBzfexNOMCLXtkZr7XdltxfPVtYYW23UB3YzQNJudEI/MfmKx
Z0cZRS9HFpuQH0/q1HlI0DQOdDfxHhV9UoDoR+zhmt+cUMRXPEGBOhzZOFZ/RTbIBRxm4Xrs6FGm
wPu7EOIWDCAFzhoWiUPkVcFKHBQ5zNVSeWFpq7hdGk8QsNjI5V0faytvpC9OB1xqdJAtyRCmKEur
yp912/kAIR5sFIJeb2Ht4y9OB1zHqjcSewjb5gD+iVMkhSOpD9cfPg/TL7aVpVADNq0S6IV0DCEg
al9RkcIwSZpMu8RQg56w3A1BHSnGIdUAd8yhwtxYcVZeagkKQZG0hhJjjLjcvihZdkrKW2rVG3Hd
lW+yTPh3ROYy1Yvs1DP4z9JqLPcxyfTZjSsOG8jw/18VE/+d+zNb7PPcj+GIN8FLLDsJIDUBJM79
Suu2wopfJ3hgmDgvnJ+ObW2X2OBdsvJUwdM4Sns4YiBIPf016tRp4EJIEPM1HajMr4+EtU5b7Dgd
L9OaWEV5MlsAxYCV0NUHlqGsdCsts9bAYo8B/iKxJrNCA+kxkU8tPSUQ6THM1usv8HWqFx222FFY
T4e2bRV2QoHF9AumVSSAb7jm8URm+7JKlEOTVuxZ643xVKUUZ0gUkx7LRG0ezVhTvLYS6Z6h9Hdj
h1t74eUupMc62IQ6O6UNmblPl6qUobg3Th2F8O76S6vzy30xgedKgs+jhFR1bSQgtZ56d/DyoN6l
Hgt03woUr3SJN7iRAxvNndg1N2wnebF3vd0PxdhX7S5W8khpIqRjcZxvvdE3gl+K0+1qN/ZL949w
nk+ns+a+PT70TuLLTuOozsPv31titpW1w1wsuU1dthpE0eUJ1ao7FLPpTjX0d4oqguvvtnIyMefv
+WniRUMVafIwpKeYVdWbCguhoC07fWPRmH/lVx23WDTSGpAkucfiFMs3MIwyLMut9Ltsesd5/vrv
Xxl3SzQSFNEyDGPQQif1zEVJJti3re53snZHVJRBXW9l7Sss1gsIaJit1PMiKwof1mcuGIs7m3xv
CV/q+gEvgfwGR+CTOlGvAKEXJf6ESl4lbdyK1zppsVhAqKHKfN4jkgF1ERb12Ex8ti6SfX+9f9ZG
0WL2G8h/MkI7drKpdgeo1wGKwo3Jt/JoYzHn+8QWWLWQVukB4D1JRuZ3UPBvHGhWvuvS25HjKpcq
UJGfoLr9g0LS5zYuDpEK/d/1fll7/nL2yhifTM7T0xArNwNV/6SRAjqB9ef64z/M176YX8Zi9oLF
wOLYxoG89SYv8/OA+hifB34WF0ij9++5IwdK4bVvjVO57R+26xy4MLuRn7vaxiuufZ/51T8tIAqP
c6kYcP3QUWJEZYiG5WZj2M6f+F9vB0ndYtaVBTgXNVGGo9xpwWBMFETh4VkdZAPFHdFbDte9HHbF
IMLA//B6j345U/5tPUOnRNHqQe3CEl7FTg9DAqCLgQ4oc2a4I4s23uzjdPbVqy1mJJWS3FZpm4RF
KlhYwzbIcK1sUk9mH8eBMfXmzPGhQQeHGsB/B+jpy5irwaipArqQangc88Q8KpON6kp76m97IZnP
ig4vQLevSfJTi0h3O3EUeTtUj9Q38Ijpw5hALuHFhlR5I800B8ITyNySRPEaCL5uWdkqflba9R7G
L/C0AKk6fq6TSBwhc+cBT1E7bhBmHkA8UQCUAh+Hqp0EF4RKf4IrYfZbaCXzCUrqQMuAnEDysPIU
57xtyS0cAjlUM2nvw7mj34uynpCc1qEpS+EMABanHRRTDmKGJYmbVCR6oA95HbBheOVVprp6rto3
MH4ejqQjyQ4QB/3QDA3zih6SkkIph0tXN0DbJz1SV/mEUT5o4kEyBcQfU597+LDvfRyVQWfDMeL6
cPlyfoMcs1icyjKfMpOw4Rjnwkvjk43yGDs1N5a+lcG4XJ1a1gwonEzrUIWjwblONHJMpSwYkLoM
ScLExvbz5QzGSywWKYqy6rzS4zJU7Hc7CVJSb/TO2u9frE55mQo1LdIqHLo0MErMpwH2kQM0cOCk
fO8DLFYfXkekrZCcC2XcjHPeHpOmcPq+3fgCK9+XLPa1HOwbFcX/WIFs4wUMwTthaM8ibrY8m1Z6
aBmLqGNIKeRySEKTNR5sb1wNkcwJMBGr32KXriyi1uLsCuaYFuex1YUVfO6p1I83IJ781TPyBNHv
Tdk0QPYpSe2BOab61z/KyoBa3ncBL5ESBFNoqBr8PJHsbsy3PKjXHr0YUgPoeQycrz40wcywjbsu
sTY+9dqTFyMJhYtZYQJSEvZ2f2cONqRuJoR03+uRudFPm2QipcpQgUoSGiPKQ3JvhIXq9SevjFBr
sUe2cqJKsIhIwtSs7zJK90YTnyRe3n3v8eo/f7gs61kC/HYC6/TxZ6/lXgczZIh69HijZ74Mxs6W
iP9sANAQ1WSSLUJiRveaKI5mT4A/k4DbIQlMfiMlGCAm22htrbcW81kGmhLVGnqCkVk9T3GMbV7d
14m6v95bK2NoeT9VJcRiYtEkodTDDxqeIpVnVjXfOKyuLBZLcq4EzpQCCSG+RfGqU8nVRojJJ9tL
sqfrP3+ld5Z3TVplHWsSTIGyeVcS3ZfkG2PoNwYq3MK+Ps4tr5pJVrbQvurRUUbtHk4AIBrtM6Nr
zlgAzeY8EK3+m/dSJx96QL9jqKZj4whRdwP5Yoc4sNaPw4tRyoV1AIa0egBEkb6MMND72Ze6HJI2
jx+ZnpovaR0XcFuZ4Far1hobofZndGeiDO4UT+1wy9LSvB1qu0JoRjOf4J8FGy0I1m81OS0DDjM5
VwgOeoHCySs0YtyB38SshLdQOAZqlwYqdReVqAo0MmTwirI8DwDIe0jxw1yjARbAThIpgBtpFsKZ
Pn3NwY7xlTgBAVUbUFifjnPNaxLn+6gsozArohFuFNgsnaKvk1M69Pa9zNv02NlwJR15r/o216W/
mShgytNXlfyOYoL6kgDDFTsNspy7wTL4bjQLdmgg7QUauLZ+DZMdXfKKGEFldNDAJpygKk1p2QP8
gptQA4QcLDlawHMITILiziJSHURZFD/mbYe65jg2mssUUc035dr4W8AsCYprpt8NkCGD7ATrdMfK
x9ozm6wNFCMrjyOkyi6wjOK9NDv+oIgu6v2EGFDUjqrmIzlpjqe8Uwg7yfBfvIWG9GzoEWyS+lJx
yWDCBCzXoV4C2zVoBBR/wLdqgWVKxQ3+jEEmnYHbimIin7SKBPZtnLt1rbYugZ4BwSYFVmdTBXGe
aTVArDUcorVO4U+aKRuPbdoZ+wlaBERHzdSh8PCADjmS6a7vJg2qzq53G/iueWoSA1kQaeYBZj6G
AzFs5MDuMDpGNJ1OZV1FP/R+jPZVVU9Hgsm4B+podBFhpoDjCs0jKThYsYAGu4GR2HMMWyOnsSX7
YapHOzCyabiUiab+6pkg7/ZE+yerxPCQYpm+SxbUteNgtKOLiwBxq0kdf0MR40ZgH7iQy7DJr6lu
n4SOvzG0BzWZcgjc7YfZlKafyE+riimcY2LYH8EwxW1MIzTy+h4WlyyoSq30uQnWBd5WC7SOgjRV
wJu7zWt8KvizPPZWTW5A+0On5qzZDwBAHdNaAZ6qEJZvwXbIUY2y3ycWqBHQ0QPCTkqR7fJsym9I
FGsBmE6Q/0Zx9QMp0hbq1BRm2JPGgSRBhPk0DqV2ptDxwhVFzy5MQepSMyvtohHQc+OhhamYaUsi
EED5enohWb87qIJc2O6BlFckUPDX+tgf1WqcnmKBzyTrMr+FjYS+VwQF3cLKJxjsRtZ5AtPxXp9K
vuNaKe8bM4MAWqBCFkRwbkNvbXfwTbIBCZk02YWJGnMqucLluRK5Z1qcYxjIZpBVhTzfUnQZvl6c
5tAAwJ16KlSqHSmZIJqvtFj1bFDcPIPjnybcApuNYFDTjMEth4JhhLoZdWcNLfNMc9R3OdXEG7UQ
U0c8ZsrBxUuL0ARy7j4hBdyS5TJ5Nke7+oVpXbo2hOSurcMBDHBQqwbgDrZDZtDM0slkzAjcFyS9
vIDvRhXPVoYohhmWMoUpcAqyyzsqT66pMKtwYVbG7gQU+rlvGhlHzlVF2WdqmrObvSiQYIdeClF3
GdBbzs1dmjLpYYIgBcZmMFc23BTi/hSAE52/Qncf/USd63CMKiBS3Eyrp0vfJGRwamW0kSCUjBhF
DimY0Jaep4cKd4C9MXW0d4ZqbPojyiRSXLINYZz7HutTSafJ2udWQbtLJUMgzSKeKT6XGH1LcqSC
64loOOtPklCctpmVOIh0FwzXIkWtoMOwxjuolIH9YoOF7HkiKPv7vf1x3jc/neK0TtcpB7vtKBTt
EsXgA4yMvg5mXm2cQb8Mlypw+P1nAwWpInD+gEmeuuZkN3B/srufUlQ8KDh5Yd5mG8egtXPK4tAo
WXmH0BcCK4Ogd3prBXEGJu31Tlo50C2DmYg9yHVKpgHkPkqCOtVOQuKzexYw4ZHND9JkXPSo3wj/
rhxZlkUKgOKocJqoq7DOHqIICAnpkhvKxqusHLiWdQlJCcuopAJjUc7q8i/B8Q61H2r9oJetgOuh
tFV7u/YS6j8/e5x2o6wUOS7gMcNOXLx22c8OMvPrH2Tt6YsTNmSxRRzHEwsL1fDrHlwGpWlA5YN9
20Y/fZ2MQgRhcaxuUdxQtdlQhnRAkQ5yTIVr6kn11NsTUpJYf049Z+EIJ8uIxvWJ5Vq8rybR+kXW
x5dsyuiZdXTrjrjy2ZZVCvhMVidQThsmtXSpLex2ygQJB2kfJUO6vd6p6ge27YsI3rJMQWo4mOul
0oQQVhcPY9dbN7CfjBq37RGsmwrRAw1dI6CW5Kiqcxnk768AL6kPWgbqLlyMRPfWmqXJnMwc2bkB
IDKMCS/u9QS3Lk/JRu2tQPlVgYkfTT0Kr2Bd4DRgnwOTn05uYXCgkiIVF1ZNJ4+5OXaRq9vMOACH
zZ8rro+tB/4Nym87u6jAp+3B5nErw+Y+YjKd4RRaxG47SRnuQJOkblLD0AIQKCX2Uj4ML9BnEniP
NAV51oZ+9CtQM3wZhFWQ7hvpLZ8M8lOB3aO+g9aqeYK+vhxdxWrHh6o0kCiDrh9hRbmGFCi19ryi
+o0QOQszFleXLgemVBqK2nBVFNuiBqdrDdsHpb12WKPa+OklpIZgDjXScyJPIIhUQFXtuFHmLtXj
rPRKyBIzB0Ty6E6WjAhdbraPSjEqP2BP2DsyEEGOStJb4KL0vSp3tpuXRP2tFTDOCyB76oFZUaqH
QZfHS5XKzb5QGU5OdDr2E3bBIifAT8HV6ogAqX1gRo5YBqUN1IbArEAEIwIKk8PM4RNyHUiNF7cN
3Au9kqSWE0lU2hUR6uJIZkg3rdEAsin35Svs/GaWC20uo4bKxM5Cvi3j0luGkqQgMWfz0EQMoNY0
E0hjiaVy165ymBvbdpw65sC0W2nCXIbHe/WSKQ1JXaZQ61bpObjudTOQS9eo4BVXoGqewVpSLbcE
c2vHcYgLEXerzypO9aicHtiJJzVLHVnHAu0KjsoywM565XGSCpA9ohjrWzbaVvy7pNw4csBQExdB
VETDZ6i6W9ssehlnhg4pUBGgEx3eAKOce1JlK7ilQCl0lsFhRvsQxOS4IvxQud3vgdGwfDXV+bEB
wChUp1EPWtBnw4SW+YMM7GrQ9DI9YFTpwNOXfA9eADx1Iz29WP0QuyYMlo+41nXArtWVZxiVdQOp
uLqrSql1Ryrpl8EkEQtG/O2wVWHap4K5ddNXGs4xbND3UEKDBG1n6YsQQnFxeKr8dmAzKTTW7hi+
b9GD/lL3GKZOO3LWoxq8MsMY+z9yaFHmN2ajvxeV0G8KuZP9eEIsLeON+Qq6OHwHmjI92hFOQCC2
De1Z5Yl0tkeQVQMrKugvGAFbuwxnzyfJ6v/qZZ/BegAEPLMRlqvqvRIwJGZvaNsNT6iGyS8lzFR6
NwbD6kGKRzvzlY7jgtIjbL83IiLONB/hPAqjTWL4nJBqXxKlDfJRaz15rLES53n02KWR2KVaroIq
KyQFC4mtVL8Vu4ZxbGXrGfw3QVz2OtzUfpSsRJolVfMGZox2Wv7AyXNqQKgRkMP1CgSnuTyNL4Ar
4f9h1664KBChZwmUMpTOm3JF3VJNcUwUUQ+eEM7aDEtjnCN9IVvDVmXNylK/hDsQA/7L4M31R2n+
mcjYaJHu5P1Mwtk4YKy1MP/5pzMfnTAeI0USx3pqDVwya9kFAeYo7OGRxMNWHmHlQLYsrEIWp+FQ
JdUhGFP3RjtBydLeb+xUa89evEGSC9toO4T3zbvmRPfcMd2AO4fUgy8JjAg87W46Wkdpx/yH5Lg3
Uid7HjbS/2tNLw7MrDblBrajDNzq3G3kx0LfOsGuHGr0ucVPn2VMGw45CBIvYys/JG10JxLtJi/M
v9c7beUQu4TSYF6rc1CmClUp35lgm0SKcp9Wrd/kAHI3/asNQt/1ptb6aHH4wxYE93ccA1Dx1nPY
H08xWEL6lihx5UahLw5/Y6TCgimSq5Al+VFRNA+85LtWHXdT+asuWv/6O6x11+L8lw896kZg7x4C
mHqo9II5iLM9N+p4AantPtPYbZzzLYnCyqfXFjm3DJc9bO1TEhJsmq8tNdXnuClzr+bYWr/1Pks/
AtabiS0jPRJi7bontnzTSvYzU9td0WRHTauBv9uqdZ9n4RfHyCWIJBEwIaZxPh5t3MBGEF6rKvaH
7p020UZQeq2FxVQBQm+SddAMj7whxyEu9oD877mU3sMzybveXyujbGm3BicXWxO9kYYVKHqxmntq
f0yQ0Z40WLekT9cb+dBGf9VVi5mSKsCa19BNh82L9lKfpx/ZsU+Rr3a6l+GNX4726ywY2qhnWwlW
a4uJ09haqoLrxUMOm3NA0JoSdvW6UEgwZjE7Kllc+33alzXA+kIqA1OizQbGZWVF+KhC+7S2wd9C
xV5bWzhBMHhcaHuYM79f78OVubNkjCiQKOuJ3ZtHmrxo9jxNn3H+2ljJ1h4+rw6ffjcC0loP/qx5
RDH6DzqyP2OnZE5cR9/bTT6KYD49v4HJRqOKzDpyWGbtQH839z0ALxtZ8JUx/FHF/enpvcZiISUt
DTPLrHakSbPbxJAQlCqnKuw0jf4pqLUV6FkZXUtqB8PBqENG0DyaBUw5xPtYzsSEEZT1xNUoh6V9
DROHb24xS5BHbA4JKXskjihKyx1EqpNX1Zqst+tjamV9+dBAfeq4EvjXNEn14Zjov0dlcirAiRF5
dGyYYl9vYWVCLDF4GSVwmmUDbj2AJRe69gbzjbvrj177EItpTsYBsUq5Rvq0hj3ppIaIh9919oTk
TfYDFS2eBWeXnuR/rje31leLjbK1SI2blzwcO1QsWTM2BukSG2zbDGf+602sdNaS89GPMrxXWTke
TdnECZ9SD8mmLUjgWg5PWc5xUsxmChoLha53fjSNhstFw706GfTzFHPu2fDwCSpAwZ6YAkWTB5RA
Awc0LiVnZiHjVTBh5Lg/xc1zO0T6IYpKFnK4gr50Rs9+Szn4Pd/riUWU05R6IltcycPJlikKjgYf
ZKV2o5tXlgtlsRnJiHMmAvKo0I6HfYxMRglVb5MkgJsqB5CfN5pZOVl9yBw/TS6RRFEKD+IuLBIl
MA22Q2jVHbr4TKCA02XxJBt0KxW/NnIWg9NAAbyMqE4acuOl1sKRlRsfYmVjWJIrKtFoZLTmIK1I
QdOuHwfV3guS/P7Wd17iKyYZlFqQ6JErpjpK4MgPFLv+vf7or3UJCvxK/7mnwQqMk2I0yVGd81Yx
QIZubGD8MonyPWI7dF9FUucMBeKbOhABfoWa9+8d3Ja4G1kriIBPDwK3/ZzNSKgKkwoYXiqj7BTp
tHHQWRth5j/fsFFKAYFVUYUlYg9sKEdHFYeCSX6etHtGiiMdNuoXVobBknkzOxgpdMJFdBIG7A3v
a30K8uTh+pdae/g8qD9NFNJpU6GlBPMxyzo3qiEb7PTmfpzy72xCQJUuGhjHTOPpAGVSbXXlQwoy
7bGT9c67/vPnp/zrbIunL9aqDNlHpnbWEErAJg04cFabJa1f9gwevVipYDNQQ99mDuGo31VI9evV
sf3W3QLPXmyfHOGXvlWVISTTTZH9zrSz3rxW6caA+XKNxdMXC9LUIwNai9wOE+M3oPjwCkCBRJQ5
omgBOXi63vMrjSyvk7FoRWLb44BRmfuFimgmORl2EYx6A0r/n+uNzJPpi8+7vFDmnCkxaNljaHU4
GNnvWdeeVP2dWvLGW6w1sFinBJeNMZ0wfhSIBgaYUrh1xU9NVv2WQT/fmAIrI0mbG/80x0aYCehA
zQ1hVL0z0Z3sBDYHbRZc76O1p89//unpvYhNXW2NIcyFcCXU0yYQ4iYbP31NXq0tpq9IBKviSh9C
fRf9tRGevilvuCd8+y//ASDmQ7lxefv6hARw6XImdynA6OinMDkg593708kKTJd5zBscZWfdRBfj
WPxGZjRgu2Kj0ZXVQ1tM8VodEQhP8PVhepEH3NQzV2bG4/Xvstp1i0mOOvNClgB4D+vGmQKYKwSo
tzgAuHZqnDFEKcTGN1p7i8V0L5LI0KIeA4AqqlfpLzbsW6+/whqPYXnvhQ+kRgbeDyHHvf6c8cq+
VRhEhbmWRqhVN+B8N6AOOkhURPTz2sw9MkTKQUlG+aGSjQ73wdY+ZaKmexslK88w1OkPhRyxE2qc
M7foFe4qY6Kdq7SnHsgT8NSF6Wu7hUb5uBh+sYAsmZ1gxsYwFkDfQPpwIHfDS3RXnM0j2ZVO4tZg
8TvJxTrDv8aVvey1RZA3kI78B+ohNrrwY0n/6hcsVhj40qktoAxDmDmth8npSs5LfoAXnXP54d8f
qPMrD9hlcHan17fRU1wMDtl5u52l6LMuD16WPg0kj/hb2ICV9WJ5YTeLric9LrOhrAc4iju2eFSQ
2dgYMfPg/up1F6tRkXUwPjXxutKe+4MnOcYehFRHcv+0joWVo/UJhH6ZB/4QJoC8seOt9vJimZJZ
N0qSjrmGcqmg84G0OMG6OUCdVjD6KDBzR/yXHloPGUEH9iy+4cGVHB+BO4qTA9FQutW+PXbv9s/0
bL5HsGwYHcOFzffGJP2ahAom/WJ9S3R4R6olfmGDUYAjccgCGCa5jQ9Su09P8a7yYVzstGgz9iDi
vf491j72YoVrERCx6NDhc2BmlXHlQfJuKo/XH76y8HzITT/tPAIaG/gX4lt3egDOaS5+XX/ux1D8
ahAtVrQ06lRpyvBg8R4/Wfhi80BCgu1M99HuJ7yunNgHTMXtvOGvdpy/1LE/IdN9wzeuEB/rwxe/
YBkNII3FsojgFxhoO9qpfrZPgIiI/XYPq+kTTJu8xrdv5ABiYD/1JS/yia8d2qBzi+etmfoRNP3q
V8x3j08djHpCOF4gDBX2d6Pf76pLdBSnyVOwiuQYPSIEKPdePaiHas+ct8plbnJsb8pLdeQXdc9c
49bwNj7JPEy/+imLZayuxZByCR1i1d6ABSy+t7ClzWLedl/tEUy2f0o/I3iEnhV3dGyPh9KPer/V
/MeO/FXziyNUIxhuD2weEZ7uvoCW71Avcsku+Z3exntDOONZC7EDPkYBufCTeNMDFIAEQDPi6yi+
8FVH8ra+y9d1O6q9vJHNzguEJvNZhTrSpf1RwYH22by1HmMckE78Auj7L+X2es+vHSM+fsSnQSDZ
qEbmoM+F08V6YLfSr+IGamB/DIyjesJX3kChrR3APtr/1A52cND+ERII+2N1Yrf1ud+VO+seHfpg
7SZAXQxXdgBl2hmHcXf93VYWkGUwyE6JsPsGX7VPFLdsiKugKvn6o1cWvmUAaITILslk9FrV2U7L
d2SEvQqwbtefvnau+Ih7fOos2WqYbM6baBMg3INnq3fGod7H52IPA7nH2lPfcyPQLzyw/fZXdqM7
DFs5u0n+aK8bP2Fewr+YEsvokMlwieTzlicClEkdqgPZxftul3vZEWrWHRySPdiuYfB3B4JFqtr1
G6fmteG/DBzJkz2pyL7iYJs70kt1299kj+phvGQH+Au+5kf6ILbOE2ujfxlI6iIRGU2pDaG5Qyzy
h3yTPsAc+0BeyL68wJQv+d5QXFJPiQoFM7zJhjA2Ri9NNU/j0cZgWdh+/BcBsuSc9mMqjSTBs5PT
EJg74yXba/v4+H+cXUlz27wS/EWsIgkCBK7UYkn0bseOc0E5G/cVXPHrXysnf3imWOVLquIDKCwz
GMz0dPPr5Gjvm2N/pJvsTqx46oWDb59t7cPJVG1fQgsLC4YeBp+/WfZRNq+Xj9ziRIwYBnJxvI4n
jdDxoXhEz738m79539w3ANtl4KFRAhJ7Y8ChC3Zca8Ffms759H+YDogbOLEKfLJpNTBKoYQ6HC1W
alcL/uesvfFxcFCfjqPlIYdhsRx6j1d6VbxhaWQjglEOmFKiGAmeVqEfKP5ZdNMKsObTvCMUQM4V
mQ8L0kwjmnHBqhEOEHJEfw2czy87/VZPvzzArfhaMXXhOvg/GWNIVsU11BHPEbV3cnc5GEPSrfVY
h+2uui6OaNjZpzf+EdpkO7m7fL4+XzRuMqHqSWJqDTyaQo26/AbOuJXL4PMsD6Rm/7tmTqyVRSLs
BpI7kMoaNhBP33SSbKd5LVf/r5Lz/+6YmySoNoPoEjs7kHarvyfv0a17Sg7l3gmtW39n3VTH6D5+
bG/Lk1x58yzukGHpICgdud/C0uWPcyd4EjjP9LV4qL7Jt6jf4vm4a/Yzu5Ih2rd+9QdyvLxLC9E5
N0lTfQ8UWizCTNFGF1B5N+277bhrj2R7DpCzDViEt/Ft/Tc7Fsf6XZzKRxdcaufIYc1Zf+4UuDCc
QqF5WbIK+6m68XvL92NMb5Q7bC9P8F9u67OtNNwCiSPtZzUm2OyaHSDHeLKrq/FG4bnYbn88xwi9
8z39WV1lNxBSDBVe7XimB+0faG6H5Q7/7sR9frPGFLE0W8OX8GHQLfDCSBZD1BcdRFDn4KW9qQd/
JYO4YHcmA6seUwK+ZPjY1k8gaHodZ38ur+RC/gg0q/81vLyirPRTHFGoX+ysO5Ckh/V+Oop9ejcd
2LbGE8o5zTgd5c18KO7YoYVLufzthVUzGVmV6kAGOmITpw7ao/V7AvXYRqys2NLghkOBwPTM2hGe
CtnXHSQ9g1IfLEp3l3/6QoAFLaf/LlsyulFaafx2cke/t8/ei32TP7Wh3HcvyW//ZQbAeiWKPN8a
nxx1k3A18rSIswxf8kWytads08V1UMtXPj6Q5K8PulXtrPIlnA/sZx8zwge/cOXoAgkffnc3P5wg
3T7/uMkCPPBvfian/c8q2CfBY7xFpigPpo24Ykj22sHfGAmxNPgbvjzkm5fLK7x04g0HMoxTVg89
LrfcJn8pa3aEOStD/8t+fDZLw3ugcSsH2SzGrnbVX5KjsB2g1Dx/q5/8R/GjvFXHZp+CXpI+oCFq
RzcsTL8Uw3KTdWG2QW6Bnk4kLeoKTNk94CR6xScuXTYm4wLK6YyiawGXzbd5Y+/6m+SU3smjhKgR
8pTDzrqyr91ticdhjh6Gx8vbtGBmJgdDmfk6tUvEZ6MNpPpzEb/PYiXD8zkqzuW+/18bq0EDa+Uz
FmvYW3fDNQ2Th+Ibv55OzT3255Tc+dtm5VsLp82kGqyjqPEp2sbCfuo3FYRVO38lOXD+sZ+cNd9w
FIUY7YmczVen3yoIJjgx3XYj3dEz2sFbiTj/Pcc/+8p5Xh9CzjwFEqHx8ZXpjtzNp/ooAvA8Iv9m
37U7+evyXi94IpOQwS2U5YkJe2078noA9r9B6s0Wgezi68oDH+tMD0VSrCzc0pYYDkDhamBFiq/R
+rkm7w1ZGXdpFobxF4M9z457fiGl3YbOtynk5OaRbgv1lMdqwwbwkK6xJizuy9nPftgXMqJ6OcgJ
gUHuBgk62CtoNJ8Zsj1kuBNkRR00HHvfIBR+3TT3fUaDy1u1YJYmXQN0ulM25PBwPTSd2W1avUR8
BVVxvkA/OWomV0OJJiGQNmJf2l5/q2W+HX3/NI/Fg7LylS1a2HqTrWEmc15PVecfRTrobeeW6pE6
ZO1gLbyRucnWgFZuWaATyD86hKC1pPD6+GqgIOLyK4cdLdCZ7/28zK+mKq/vZ8vrr4ADUJtUCX6Y
/D+NK7sNAdgHqGY6THw3cJ6tPHcXvAUzvEUre1G1tecfK2sM0uZN6GEr9IMQdUCSaPe1w2E4C/SJ
AxCKBrxjO4zkLtYuuyMpAzwgrdZ899L5M+IIJnjWdb0jjqA2b9/HNBmuCi+J7gixvZWrdOkThn9w
mFZVDTG6Y46MaCB1dFPZ7e9Irymt/btmPjvohqOQHFiDAcKrR+JGfXhGF6M1G1wYmgFJ5IwJ/w0G
jHnPvYlfCTQgPbtVNx7ygZMDiaomCdB5DMqGMlUUPAYq2oEgRN1pizibzvJi/NfJ9jaIlPfR7CAX
GNfqpXDt6tmJq/LJnViMmzvND+gaFw+um+kt0MH1Lge+8OhGTrdNVAuBayXAQpCW0BGPtPXsaj+9
Bj0ksCRTD4rNwM2S6TgQkegAIuaoMNnRSU21fVLQQjgWSWa/Om01/WZuVv30s8Jlm96O0enkghH+
2HiVOnq2Q16mviPPxTy2u8JGX9q+YzZKc1GKLrx8RAalLUfQkjZtcvRd6Gag5jTa+6wdGrDQppmL
iIN3w1YVvXOjyoIGzYTuxSvtFSjhRRF64eNGbCuwgrkbB6IA1+gG7R4sMXd3uhiR257s9vuXjr/Z
RJsLUDbQuOXoJmXHvAXB6jDdNGQNpbpgwmb3bK5Z1DQZF0cxEc2hMT/qmyFj6Oe0wfBYQgzb21Zj
GR8vz2bBV5rIlXpOVJFBIjws0S8GqOaQbhIAVi8PvmBjZgsHdOZ9VlK3Can1bBW3zvycsxVPtzA0
M25GsMxI0KhAskpZLjoNtHfdxT4JJhV9bZtNAjtlz3UyudQ/TlZSoEE2BW9D7kabtint7ZeWx2Sx
87vIT3QeWUcCjfkJNjMm16lTr6TEFg6SSV5HBHAJCdoej33aP+PYOBtLsoMg/o+5hvI0ZdXz5Wks
HCFqPJVLTiETnAlxZGV+XwNvkOfTyk2+FMP/6zH/EAANFi09J/fQZUxUcXQaMmzAmRh3wVh1uA4k
s64y399yogJRomOgLfPqgER8RCANgrAcKnMjdFBnhfaFgcMbXJ7yQhBjkiuUlUsGNVk+puxczfmV
xyDbzdGx7a/U6pbW1LgAVVelvch9ccy6+h793hunmr/2VjFFHgbfpYlyJn6UFO0cU1S7QSxztjL6
0soYt57rj9SO/Bx2CfzPJoWMKZoEAMqx1R36XVYxN58HkSatQhblpRwS4R8zxR4jPh/salwrSC3M
wOw47aoIWBOrkkfcO/yG2Q5/obwZblu3th99ba+97BY8mGeYDam6BAgI7h9rpvetIwN36g9T97Uw
22T07xSxQIlVWMcGN+9mLljzPDBCji7p0rfBttYyEkuzOB/gDwZqS1eDAhyr5czOa0n5c5IlJz8Z
/n7J0Ez0L/gdCpAI2fxoTwCETNcaHAy8OWXTyjWytNlGFNhmXpoCOCuPwoPO80jRWN9G8qbJ2ltd
1CsfWVojwyZ8T4IwBVJEx2pmxyp3ysDjJRgrmn73tVUyLsM0kzoD7xQ/ZtlTGg0gPjgptJpquuKG
F64SEwlc26OToQvTOrbezDd8aFBrKNVN103xSRJYXu6v9XsvbMj/4YEH6YN+anLCmr5MSR2MFFWP
pgjSL/HiuNxsjK+0Bl/u1HahI/muOhO1uV18l03D6+W9WMqIm3jahImxi5rSCZsqtQ6D61UvOVrB
Dt3AxcEnfvaUtU6+Z9ya/85e0dy5zgzpIF8nyO6MXXwvceIfRFwztalkya/JWPbogRtUUIOp9L5i
Yu43kTgHDHY05mI/pE5/BNkrXesP4p+7VxOpazmp6DSv5zCTKd2AxWwLkbhDS+ohcIrmAfqL38fV
Pt8FYTJuYnRtS5S5BIlCOFS9DyEpWT7j/ZeN296rwXYSD5AXnntoxmxlagEllqfjFHTE7zfjSNb8
2L8s1CfPNbOttcvbCEQdpQ6lDzbFQHmsgaSTxIt668kEocXMSfYTHWkIN0cwkP2g4zwcIDCnAtXU
5MptIzxSQMMV2BWYyPRUts+lr4eAESvbZF3Pb8eJJe8qK/IfudPld0VTd++DLuZgjGJ5J5t5epp8
zwb3WE3aTaOcysUrjCDY0U0LgtSpvAeYpr6HgIRog7TV5RWET50dOi7ml4F3+t4WKtsyip5J264G
tJyh+2Pbzlb/kI6t2Lp17V5FduS9zgDsBr5dToe+VfQKqbnm0E6WgiWP7tbuKGgiG9J9m4sCzZY0
nedrAanSE8rVej9aNgBpUZmh1ZQ3oOWYSzQG5N4Dni7dbiaMxBtV2BBAQuEjdjfjZIPCqKgU8pd+
NqiTHsoxjNu6OFMlumClKkFcspJlXIiczB7hPkvUkAxDF7JJz2AAd+kWUpV8JVO64MpNuHSEmrlM
0BcUtkX0C5pD4PJCs3CGY7CSeVvwfyacWQwuryM8vcF8/tbCszrFTSXfo3KNxn3BlZutwmTylK4Z
a8IyxyMA4Kw9w0t6YycgMvTJG1Qcni/7wYV9MEHISkee8uySH0WGkkJs/+grueJil+Zw3pwPMUdB
SReXHRhyQHiM/B4olKOiPibecDd3eMT2It1/bQ5GcJNUJB9AIQzI0OR+S0n1rQAd9OWhlw6SEeBP
YzkCG4fMLtwKckJO7hxLG4xUYH9aK/ouHCUTxDXFsqO56J0wp8WD245WALLYl6GpHyyfv1+exue7
TEysitvz2i4y0YSFuvZLUDQ13srz9fM7iJiCvKzzrNgBDuCUl2dBYTaSY+7S0InFwdIzCKyy+Fup
p8fL8/h8rYgJTGl5NY1Oy+D9hy2E3B6GfroupjRE++LD5S98fmiJiVCZa4cg7J502DsUnLVVQPxu
U2Z6E+fxVYVn0uXPLG2IYRs0p30MXXIdtnO+84F0m6IvZYqIMIwhm5y4LhzihNU8bfyuS4JiFm9f
+9WGNTjgzwaxdd+EHHcT2ARey678fXnozw2NmEiSXA0zL0HpGNLM05sOuP1T2Ui6Y2O7Eh0vfcEI
7906LqmwfNgAuv1D3YnsJp4asrOmYa3hdWlXjQCfcouoSo4g82/Tty7Ob7M63l5en4WhTWgI8loT
G2ffOtW0AtPd31KukR8ujXy27A9uOnVTNC6SUkCPtN6VNFRVseIbFlbcRH50tJ9arTJx8oq6R0Kd
QNqAkjL7HdVFvJLIWPrG2VN8+PV20vsUvfoAN/VNQNGuP00/PJCGXV71BX9j4j/SNAZhjhtLUCSH
BbBdTH+v3BcH7ZuXx1/69ec9+fDrFZTMKNhtxMmdb/qIbZzsb9WVK8u/tLGGtarGH4eudcGgC5Ke
fQcSsG0sQAL3pZ9ulu113BXOUJZNGGcof7BEPXBR3CLQXAnhPi/gErNWHyNN2CLFI08d7vfAKkAt
JiGuMo3AEdm/h6IGc/PYgLMjWzlJ/9rS//9pQcwaPvTHUSLhZAiH773etG/ilQJAWwTsmsyA1da3
9vP046l+4FGgny4v4gKEj5iygaNqtIYueRtOFXW24Jvm3qYeefnTHbX8Qyta7CmL++9pahUAbLUd
fZqzLNvXM2jJhzpvoqBRs+1urKRp/jaQMbrr/Dz5k1cEHOSOA5xDNrbjVQbdORR7WlB5kyTl7j7n
rtcHUYEOtEDPefLbipxijU5pwWzM0mtenU9GVOBtXZfoU50bLGcOViVREXqbWTpaMZ+l75zN6oP5
JBPvOqlaJ+xAuD0kP602jKAnMKuVM75gQSadcYcHNrhQMb7gMnDgVaAQuGKcC5bPDOOcJUouzLGd
MC7jYY8yPtupVDZXAtQw+8uHayGUMYmMWZ4DseP1XtiDTODK6eXOncSMCmR/0zhgjG+TL9WPgND6
7zbUxWCBFZSPYQ150heLc3czdIiVA1v0eiU5t7AVJirFGVt7coc2CyFjfRpG79opyco7ZWlo978/
P7PcvPXSoQnPAtkIQkAd6fy+vAULB9QUB6nA9+2VpeuEvv1XiJ9R9itB/zzJvji8EW/wkseO20sv
BC/NnduM91Np/QZOqwxAX/n9S1MwMSaSj8D924gna3gK7hRB6Wn0Fzxwq/yiFRsBiNKK0kRPXghm
U+gC6M0w/uBRAR+3Fogs1KeICTWJu2iArIzvhY7Ve0enbZJ9zNvoR+s44jdtoviu9jzvGnTu3WbK
Wr4D7S8qiTb40sNRFQzHIgLkV45Q9bLHafpS+QgKDv89eaxpvbLQgw4t55p0U+D6a55xwb2YZdEa
pX+KHzuEDQs9OgaNlQXka2U1YhZEZ3ANk8RD3jHn7z2LSkhicoLF4d+Jzqbd5XO3NIOzV/vg2x0K
BJcmcCptkg+7fkD2I3OGPGDxtHL5Lti9WRBVrKJgkfbHELVpJwBrNUT59FpZd+nnn//+4ee3eQVQ
RGJZEMuegf+sOojIsoalj1ncz/7KJbI0g/PfP3wEvSKtnTMvDROVQLVhvh+6/vHy8i9FQyZ3fJJD
YQRJtBRvmUofCDgU0OcKEQkw4TbOlZWP0LXwOH3QPkN1t+GW/mE3REtoTFRqU+ZlBKaBqHpP21o8
kEGkj56Hv3WCuV/zTGZ1EaIrsdWdn+qjwOk+czjvnGZE9aOREADs5VqP4b9ewk8CQ7MUO9IGrT7g
Pg5R3dJb4vZx4NfqNM8SwGzrO7iR7yXiU58iMcz7tRTgQsKdUONaHYCisgXUpE5xx3YyQV+JGqIg
oizdINMcbXXe0IPd9umm0DQ+pGdG5ajtVy7chfjbxM8kBBqJqRYzEu396yDq34nH/KDLrVstoc9R
5yqwpvbWYxCsvXzkFkzGhNSgz9u10t7mp2TAO3FiAAV8b+WaFsLSLpoFY+wg1jGmPt5y0SaHRFJk
qV1ru4ErX8jc7FQ1P01pF7jFyoNi4fI3K8fIjSQtnnf+yXObnWO9VeB5SOV1n63cHkvjGy7G6bNa
pvaoQ7u+1TkaT3s8TKAiqLJ5JRm2tCOGf3GcHHUUkoKTqr7JZihQDu9gflpxXks/34iAy9TJ/FgU
/OSgjiN0A5glSh/ez2qVz3MhADaJo1IKpSieZmgM6oogbu9cLzmS7KkC2nTMvrhEhpHOkQc1tgFm
4pd3DGwV0vvNV/ETSxMw4gPelh5NfH8O4xEsi74f9NNtD24cScBs379cNruFj5hVYxUTZdcRd0LP
IoeizRP0LrIqKKAegKdaHnhOs+JSFnbcLBpTcBKjaRKUg0X6ytGrk4h4W0doCoKy/OW5LBxYs2qM
tGqZeT5tQlD2//Uaf9poSLWOlMzbr33gPLUPNy5qfxHIIGZ2yrNygjTPVB3gpON7ot01sXZngaGE
mHi8UttM2Wnsn4oZErlkkNDzajp728u5A3FY47Qgr2GyCvkMFe8RHTR7WUVluvUB+T1Z2hPBDAmL
HddnQU57KA914WsIpIO7LuhR67ttfDBqk9ivr52qB1UCndsTmttQD/UneV1An2LTqt77Nsqiv6Nc
VFf2UHfPfe/Lx9lV9TZrFH8kUY1GMYBzt03mgihZee4W/bZQzbCSn2xoAQRlPLpLuqbZAfI57tJu
TO5c6BF0wVRBtWIqOdqLprQIct4me4ivzC+zr8atJ9r0mA+JPjA+TqeKWtmJSR997WT4RatU7tGB
l5wQ/0AjIpuL1z4X0U8Uw1MB0d+I/01kNl+xtKuuGm0315UEjV4T981V6VgQcamlulWy8nbJPPb7
aSDNZqyFfs2ErvYpsaBz1+TxDRT5sh3rwKEeyKyxbx1WQa6uqbkbRK7bHvKxLV97Jv4yIDI3dWox
VFkTEWqnG68G7pDNPLQ8HDKhNtyO+U82smpf2lXx6rs6eu1IFG9jDp0yMdt3Mbwt0OAl2Wk9qmOv
0j8Nj5xDHo/FgTZOFXpD9KKg6Potj0Y0d1IoY8+osoBx138fCjt+LjTzb7iX59eNr8rHxO9pwMae
7wWkDEDJp/98yQxM3o25K30l8S46EaWuKgeKmr1qH/opW0n+LXkK4+IZfFtn3dmreiQGv3ACbGDW
pT8mMLJvk3ZaexcuuQvjCho65HSGIW1Dq7Ee4kzeQ/vyJU/kF52F+19nwcBWXdheN4eQ1ABy5L5U
UTCA+/LyHpzX4pOo1ERCiL5P2xHwk1Ob+veVkz3DUfz82tDGvcNAbZpU1KenpgDzrXXr2l8b2KzL
07qJobci6jCe6AtL5tsefPuXf/PCXpoV+aToq2GexxmvOciqNVAxdLZMrjw1lgY3HqMQO/fQrjHM
IRlKaGhkeE+ToBZrPetLwxu3Sqczp9eVBrGoV6ptHFO+AZEj2h381Fo5iwsW9Y8/5cPFVczUssq6
ZKdBAiSTs/jVs7qtE0/VlgFUcnkPFo6kydPdMJlMlIFcOa/f3Opb371+bVzDTuuGJ00BhfRwILG6
Q4t0j/ZrXcQrp3IhAjKJfdKETBb1sLtjDjvNp43TPebJU9WygLgrOdKFb5gU4BGrYvQ6UEiJMxcs
oB7P021JVbfvzlGpz+f51rHrdlhxDksnyghLLUC1fG+m3ql0seUt2ztRGzR6XIndl2ZjOAinrV3Z
QqcIT9OkPeU9bfYNlJVALczqDclyAX0klT5d3v2FufzrhP1wdO3S9kDlS+ZwEkB8gl3MfhC1Xlmo
hd49YhKCJ3Hdd1JjdJ3n3qkZ/eloSdc/DaiwbGTqyf0E/SToqCTf3DTqIWYLiQhwcZMjkBvV7vIU
Fx7b/5IwH6bY0bTrCkhRhlLJ9AnyoXQnq1HuKypAQ8/8YztB4ZNAiOxQ1bWzEo8vmOu/zrkPX7Vt
axzI1M9hzzju1zuVrCETPx+Zm6e9q+ykRCjZQUCU+79T4Dcf87xZa59bGt043HVhMfB5dlMIrabv
xC92jkxXAo/Pzxr/F5J/WJIKbY/Id2onnAtxR4bkPvLnezZEKw5yYXjzKBeQhC3KuW3DWkG1KztX
qgO8Hi4fos9dPDdPcocYNGvLloSyvE3VW42Mo+3/SpNfXxv+7As+LA1g6lqVWnWh73VWMM/tOZae
kNS00CEm2PvlryzsrXkmwWM8klkDDTVKf5/nfJ94a61+S+tz3pQPEyAsQ8edxqGUpHG3HR/cXSPI
uKEi44fca+v95Sl87hy5eZ20BLm6UQsgcKr4Ksp66Kx4dR5whc44nUHUz2nW2quWpmRcjK3rZI6X
ATWTk4L8yeIRzYs12hNFn9tX3pCq7eUpLe2K+9+lq0rh+VHSoQjkdTdM1gfN3ZfLQy+ZhGHMFUHq
uPVhcSnpq0PmaHqs0U9wI+QoVm6rpVUybquqhSK4o2ecKW7vLU9PAYTPfimVPqNm9jVEFzdZ4CYV
42wVwg5lO9u3NLe9QwRR8q9tgMm+JsCOPfRp2Yc1gizox2Rql5BojRN1YXtNzrWxG4E7GPs+FFSc
Go9e9/EaC9qCMZiUa1XepJByBy56cgGM99tDVKKQ07v7EeT5qCpePkQLO2xyraUd+pyHNm9D7qR/
7NyC+GI1PUxSkADwEWslVlg4qrZhbcAsyxJ0pDhHqB86EZRPB0dPW4oM4MpJ5Z++6bht2BnJCTpx
JXJxUBuFhPx9I5/cnBzTGsRGtQ95dutLuWNuEq4hFZRoqNjaIem+I5xG5/Ktpm80EiuvsaWJGCYX
Ax+L3hlqg5nARTI/tZpt3zkHGvFrZETA8SuGccP11/jDfRPfmnZWlbNRtMj7pdeewwK/jB4uH63P
N903Aa7QuRnnBvD9sJtAYNrfelMMFNLb1wY37lRajgo4Bji/aLy2vGQr7CLw/WblNC399LO1fLjw
SqTOSFJSJ9S+PnQVMt8uiaEj/DXyJYj+/nd8PLcLOAqgG7zO3bhz89Rl8VWP/v/Li/O5V/JNJGsV
k3S2q74LO9m89dR9HCpQD14e+3O35JvUaVHZneGIAETXPMFD/g1dJQc/firVvLEg6Xv5I0vrb1gz
81hcQHKgC2fLfy4z5gSQnX/qcFBXHNLSChl3J/Tr7R6Z2DlM+uKOiOKqrumX4jBfGAZcpHzOizP0
aeiKl0mm126cf+nZ4ZtQVjudkWCluI5zSO/aaJln7ZqO4+f3gG/SnNWQG6p9NXdhkpwVvMYEzzRP
5+OhAdnIjnuZWLlwFrbWhLZy6BqLFMczLFhZbvoYGe3UYcgJDfZafm/pE4b1MqonrgfZhBmI0xMH
XY8b5a9JjC88e30T2YquOgBcCNrfihZdala55SofUVzuX+VEDnPq/SVWDfz4sHM6/dOHW6Vd9HjZ
LhY/fj7PHxwTtBu5UtzC7VNDkrmU4CkJGmnDOfmgZg/S2bO30ITId8JGlTBgTIjthHYrlDnK4V5Q
qV4u/5IFA+Lkvz9ETpFI0hldhrLqgpJ41+i7X0n4LA1tGP9AarvnCNDDkZEBTEC1fY8GtbV00tLo
huVDHw2NXX3dhZ7/nQ4v7vzn8oIsHTrD7GtvRjd7jXEZakPcsQ9TWof43bvLw38eFvgmeVmUeUzJ
GWHfzL67yIQ3aG8ro3Rvu83WEdmmV1eXP7QwD5OwrE7ZWBfNZIezy+/7gngBUuppQKZqTUtmwdWY
+Gcnc0Uek6IDcRXjG6u1630b9emW5iOo51Ubfc3TmDho7gxxxEYwf6Sc/JhQKYWs1gtaCy6v09Is
zuv3wRJBXYrLtccdq6RnbySV1lPFCIjr/SS9Ek4Ufe0qNHHOkLqn0B2BoZFUtzaC8t7aaog5najO
7JVIbeFONyGiNrSa8ajA2c2dsxB8fur6b0ShbbP5VYmvPcR83zBrX3fqTOHTIdKc5yC1szfRibW0
2dIMDKsWWeHlba9I6M3Zu12nJyYgKpBN+yjy99BHXwmslozDMPIBxTUvlsINQfL7l+mqhSDFfGOV
85q49QJZuG+CRoucTpNWOQmHtOn/APjVbkWZZTspHXnVNEQdi8bztyKy5LMEAST6pnP7HdRb/guu
hiIUQpD95RO+4ClNIjOWeVXiweegC7H91oESBDXuNUqVhYU0YaUibpmkw0BCYIhpkND2TVeg3mZt
tZIvXPrxZ7P9YJ6A0uVERSN+vEbJI9bD62x3fy8vzMJhM0nIaObnBbFrGvbuW12zXR1B1M4+FlSf
8uLl8jeWFug8rw+/nw7MLoticEMresygDe2i1N+TlcU5L8L/F0B9E0JvoyI+O7TDMWb8zi+yx6gU
70zYz5qlK2u09PsNa7eqjtsVlSSsJGhSPLdI7sC73gYyHvWK11qahWHzMUNVCAKNHlL/c9CicX6u
h01XT5tVOealSRjmzoUX9550vNCrG2frurV70+cy2lErmb52SZlw4ziaqYrADhA2kYSRR4E/+hvW
fXH0czTx4RQJwlEuS4oijGsb0J48RQNJmuvhmVYs+1rFzDd5mJIGzc+xQJ+XW95O6tnu3pj4cdkK
FqzYBBrrdgJNsRMrIESzcjM73Dq5EFFZSbUs2LHJvZTQxGq8Ht4cjvw6iYY/la1eoGj8vVb0d+Xo
3eVJLJxTk0sJJTg02hA8CEdWHjzEngHKfqBN6Mkmarw1Db2lrxgBOc8sP3FFO4dRlT5FU/o4z8Mt
Ud3DnKcrp2npE4ZNIxAfqGJoTpq7RxsxaD3d2ewlGf5cXqel7TDsmXvgO0urxglx8bS72S8aGdjn
gnVHijeLJc6rIn367fLHFkzbhEAD34MeIgKjUAw0I3Nd1Ac1yeemyNVKQWzh7Jow4MgmGQR2kP7K
R3qIJx90VN3KwRWf++//w/uONG2jDD3QDsg4A4uijiQb96Ysy2tkuX9QLGMgwIMEyBoEFS4v2MLu
mCDgUne2ZAPoQzCVGB2LbLqCeIwTH3vudz9KmRbW1tFZ+ffy5xbeOyYEmAJM4HberEELPCTv1K3F
PkoLe+9MjiU3DMkzABSpROQ9Kbb2Mlk4FCanFDjPLIdH7hDG3k6W2S4vjrRfM9ClwY0b3dLQy7SI
xLMnsh3wWk9jYMXxc93NK5nppQ8YHsBSXCSiHeSpH9TNZNs/G57ve8tqV07A0oE2zN/xnAhE+Gik
VqP9UEVgikgjp7+6vN9LP94wfh/VXYg0juLkWO9Td6tbwPVW3NbS0MYtDhWcpJ0HbaGZ+nYELwGb
k6BiK0HIwuAmBhh8M2edlFmeZnFfzfUmVo+qzVbefgsrbsJ+e1BAIIeUWKfUrp+KAu0LYE5aa4Fx
/2EKPgkDTcwvnvqlRNEEgg8R1MmCYhyqvywpxGPGIjvb6JaneeCnRXcAPpRAsD59JUOqfymE6kD6
EArmU0BOZc+6Y4sA4wTKf7pLk7l6V6JwUa7VqRv6rqPR1tK1fCuVNcpNkaNTTbNagBM/7tVtoZps
i+KW+36+XjayS8cwb6TazFnf33mWlsgUlExsin4SP/qyBrGw8FIB4krLAqKEy3IIpqQH9guMt98b
MdE2KP1uelbKB5tqpgq1SVSHTp9JxNYfZmUUsvWgXrxrpQUcQeVSlewE87pn12Hg8Bkg7/0rTVNp
w4PG7EWnvt6M6n+cXUlz27wS/EWsAggSBK+kJIuSdzu24wsqywv3fQHJX/9aOTn4RLFKp6TkKoBY
ZjAY9HQDt2yPxIFQ81S/W6HRf6qEO4k3pAXfsHjwIPMUBYASMy9KpHlATRGUVDgBj1PX9q8AKf3J
rLC8iyL4LUGjaHrK4rSQG+KG1c8IrF1elpDa6/LcQlepUHtol3ZPPA6bnSmr4llO44w/dz9bPrbg
QVJggezd7pCSCH4lGcijELBLQan9y7K5fVPAK9zHnNs7M6bGNgQ32yayUzPowD3lV2ys/IGPte9M
prObW2Y9AJc//CEGHiTusgaetRiAkvbyAkClXJLKs4ai/zRcs3hvDAZgMrXwgtGz0S8tDg4BEuWb
UcXMF7KO78zJjMDxNaqNAaIRtU1lBMyWqPrB2kObp8p9A9XTzSYx2/STpNPwXAIA811ZMRm3Vms7
2Y6ahpv7fSGzW9xF52AeCK83Ey35ex27c+s53Ez28xAxMP/COISIGSjq7dQGAD+kYjNapfooFFQ9
N6HtlFvgVIbMz1pGb3gr2F3ME/HcjLFDwUWF2pwe74b7ZnDzxssHngHPzYG7BBuxUXnEzso5YIPK
rK1D7ehYQxZ15ySJD34paw9IV+vNcAO4JpDhW2bMTG2cyCx2mV3KJ7efxsDtQWCCSL8BCoRnzRZU
uMVOpuVwYt0SJfGbqgNrQprxP8j1G99dsP++lUkKw4mKknXbljVVwKTFbsrY5o9DWSY1ariK8i4B
wN3ZRk0yf4gWYuLO3Kg3vOla6YY2sdX4qmmKblsya952yrB3uHMoQIBsIyhakr3JdBTfxOCinJIO
FngPeOWJupyewtJo903FE2QA+uHYO06xzSsSv+UlnicFSNw+ZN8a+76AeLxI8lckL2gwVW7beiBP
HT7rcMTnELfYTJVFPKw2OZA5Tx5jQefshrqOzVd85pJD1o5ZfsIkwhXURxdoBaxFuhF4o/HDOdte
dVLp3HFcWFXM4647ho7zPRTDCZI42Z5Vr73y/IUdnfPL2kFrWiFotE1HHOYH0njRo3qbfoCUrb6L
v41Pxqf5IT7Ua/fU3cl76/nyoBZCex0SHdW8tKJYoKSonnMPTwwS+KR0NhKv4aIG+fS8VqRxfn24
ns9M67id7JD1xzKm0CV1gOrJzex3Yawl4hcCVZ3wWbIpBfmACb4XFzIVvAOHIN+E0XPVg06wmneX
J+z8MBy90iQjaQXqBNUdc5TG7YZCtq/JOIxQ4jXWiN7Od8F0NctuPLH1tU155A2DMnX6CxV+exLK
K7HTf9+YviQHABjilszL+ihD57Zo212RJ+CvK8hKCH8+emG6fmXKS8lsI8SNVFiPkW29I3a5KtRl
fysVv3x6SRuondsiPza08RwGiJgJfmL+eHltFz5cByQNgzWUVm6iStuYApBu37hOeNWrAdMpy3I7
twDaiudj2H/r+B/AAj1Rfuf9WiXo0qefjOLLxFQU3DV1bzmHCO+sdyUHb2bRj2uiZedNC3Ws/7Y+
ufbMUcCSH80qQfSQs2Nvu/cqKe/aiIDcviJXOXGmY5+6TkggPrG+NK78saDeAEhmj6ji8gKf93aQ
VPh3HKNrgkYbJPrHikQbo40C2VPQUVbIsF4n3sp0xFNtuS1P+3E42jFRweT0iPXmHnGH69Q/Lo/i
/BWZ6ZAnhO7Utu1oOg683hVxlWySgv9A8IVoe86ecUPf9WAUvtzZ0sbS7md5mCIfndLiaKSFJ/uA
rMFWl9ZCu51NpQSHn0WrI83NX1DmDL2OzidtD/M2hQ7DVXdXU4c5tbIYCzW41oGo7LUR07e6mFa8
xYKws6njnOa+tCeZ52BDcCl7yUvL3fPcjRBOugbqi5EDAsFpWPcjtHOiPvZdxbvnpqrCm7CeyI2y
iHOiOCVGfNO7avjdgokOtD9uFmeeguCFjxAx3vU2p7dm2cYHgxrqCVWN9I0OBoru3Mb9E8kQpWSO
GUMhLq+R+ZntuLwnHeIH0trjzxiPx6gajZvXy9vh/NkEPZt/LSi1Y8SqWYoys7k6mGExbkQjX+pS
fLuufc3TuJ05jE0Sl8fWrPxW2T+gVnCTVu1V4Y6p46+iDveSqgHvpSWzIKrCfViVu4i0u2qOVwzm
vHVCtOLfGRJhaHa9HKsj2IyjvTWzF2aym0iietfoxIvpQn4UVOwr+/u8FZk6Kisi0MUBU0l5TOvM
RzbTi7L/1fyt7Fc2+dJ6m/+ORklQ4MYSL0aMgnW3Fix7D1lmH4baNlcm7PzhArmGf7vIXDMEu92I
M6WCTC4BN8PwXozfIj747Zok7NI0ac4Gb6VzHMbA7oxc3INhFVzGlb2fm/o2BP/Dyunyt2jrv/E7
GIP/HUmYTilAU3kDClp/3MWQUbX81s82xPAM3/IaMEltjLthS3bSO7yEG3mfv/PtWvfnPbWpI7ms
aALWISvM4zjU+VupIrbr65DW1+00Hb/luEA8n7Bzx7T8XdngTWAPI0SurDVagKXP1yyfUuQUOxOc
RlEtfFc4t860Jt2w1PRpc38JjtQYmwmy4ib02ZoX5I6feO7cXPZXCxtLF6FM6phmc4amTd4HOQUU
y0a1uJfLkiA1r9ZwqQs2oqOuqnqyaSVGlGqG4OEWXTp+j3MrfB8Twv3KjNMQimnpGhPP0qA0o09N
2Tdpjkd6PuNeUD+09ScTg1elK4nZpfY1i7fCpEA+AhR+kbGbZ5yX6QdA3L7ZrTitv8Wx5wxRM/fK
bGiBDJ91JL7lizd1B1rC/FvnPc6HBiq/zd78Dn4L64Xs8g30vr/37+V7/pM8j4nnbJwA0dqKS1hw
nzp6SwxlOodhhCfSxr2BHta8cdviRdp1s728/xa2to7amtsewJGJM7Bqu/N9G1YJyubptLJQS61r
p302WW7Z9yHmkbJgqLMfpdM9XffhmrkL2VYULNfWsVFVgoTUULyAkQDVpJebX5p4zeSxhVHtZdns
mI/GjSBI1thjXEORcY3Mc2lqTr9/8SmIHZihHKwsBw9x04y3qXRXfMrSt7N/m85toxbD3ANmQsub
rribhfRR6bqyJZc+XDNulAEaypUMAI2s/91A6Ws05O66SdfsumbKtgeztI9T73hZ+55DLzSc2iuX
VDPqGGxVo5W35pHH1V3HnW1PemcLVvx5Zd4XZkaHYPEmimIzdthxZFFQ1xUCttxdm/YFD66DqpKW
mjYh1DmOJ+7qbIxQ6ybvzTSPPAgVNb4zOle9P5s6xApPE0JBXNA+2rWT+3Gn2k2YWSvB2sLe1HlK
3RHlFyCtGI6p+WpPtTfUKJKerrufmzrACrWkZmgRCzVbg/olyPzBI+sjke69pNl13ImmzlAauk7j
0lLBuhjUSADajbaqTZEp5zP3IZtTby8bw/l7ANW5cRNJS3hNwAAis/7lgLXwME9TATYyqykgT5CT
b6Tj7eDhjVL+vtzl+XOV6ppCIYiiOU0TcWisYVtAZ2sj7CnZcBeCiYl1JVTR1FFkWZMTGQGFdTSa
EUGPlaW7NgRXTVtHzm60DAsPKHU1HKaxqnZ2Vqudw5J2b1ROv69Ian4XMe65l4e8ZLOaN+NjOueF
cNmxLSYXD4+0p98BPIMY/OX2l/a75tLKJipkfTqmHFBYMvbDSuygm9cKFpacgubS5syZGtdJBmgU
pjfu9BbxcIvwd5eIP07y6/IIzm8KUweaDdIouNWeQpDa8ewKaJR8jyJYD4CHlTlaWAOd3DIbHJAP
uRFkqIvQ9cNEgty6KlYSp39rgM/EcjrKbIxqZwo7+ATgajq/l070HHVF89gMg3F/UhprvRzYwtvZ
JUUQs6LZgfwAApqDUb0qU7HG68JU+mE2198vz+jSeLXQxUlRFQ0HYh3DIbsblPEs5vnKpk/b8EtU
MVk28vJpY+Id3AnvinqIkOCL4utOBh2QZsikSlqGy0oWDdO+xyvirpelvRLRLZjKf+gvrcyx+gqb
WXU/ZuMBRNZ4nP+4POVLbWtmbsaTtDI7HsAn2eyKKfKodLdF+H659SUT0Yw8KwrkhTKYSNPVXkRu
E5XfYBN5RnZdHSxO+n/XdXR4l494kEUBlwgUFH+9MbG+05Ku5TnPnzamDjrLozKxo85FOApFP4/k
7XfDyjZgMMdRCvGjlEWQJE/WilIWlkPHoeE+bZqFRG+Ja0NJN7S3TeREnmuEK+88Cyuig84c0IYl
ToX5UioFSZsqtyarWo9m45M7pmvQtqVhaIYs0yyB2CaAxNYp2CsT8WQVA6jrrwNmmTqsrDKHVkGu
EEBlqJnHWedx4POiaQ1/u+CHrNPvX5zFWI9GqPKuOBZt8Y4SvteiY2vvSQsFZ6YeS3QKRTl2BSc3
2sN2qiHt5yTyjUdGBO0rC3QuIJ9LwThaivqHmpJ7Eo+fWSKvDPZ1IkqaIQ4Hix5MEkmVDzJE6cEA
ee6WFta0cmwt7THN6m2H1aBjxW1ldPmLk52OxLbax0Dg+3iee7vsWpbWSDP8os/Kks04G4WK903W
4eEsfrzc9ML36wg0GjthPjeohC5CyyvU/SigdsX+SJSJX+5gwafoKLTCmeykUKF9nM3upZgTv2b8
ZkDdbJlCR8gCL2t1XcmWqSPSyFyYkwQ76zGlcF9IxuN5Dq+KO5ZW1519Ojpg7EHE7iYDP3LE4Lnz
jUUrDS8tw8m5fLFCiGoWCqgjAiqszPEatyheQ/CZ+rNokp1I8zWmsAVnpasvUqdjblZjABnKdFl6
F+Kfma1EWUtLzf4dxNTahIlMcdCpIXgbbqWbedMMYJusPVq+kDrfXN5TC5zCpq6JGCVtJuMQT8n9
mDg3smUCQptp+aoUIXsGkuFoS3KZA5rt2L0f122WbURaR2tp7IUPAErt36FybsWpsBu8lA8g4fHJ
BI0q8CV6oM4HGSUzwDqz4mDO2z5gsv/21OLRPE54rVCHCJ7xcHpMK+e6xJwO2+EtnsZsF1qATWv+
GMfsR1Ou8VAs7WfNY+UW1DYJxVYoSXIzNfckfHbqZyu5jjnF1AkNjSEbB6nQvgOoaV5UIAZcCZ4X
LETnM+xNJkicZuaRFhA2B1lHtoNGjOmXHYRgLm/fBTvRRQaRVe7HcJKolhfFhrFHaZavhD42Lbsx
GoD3roxMdI1BWpe0GFCCfgQjhZ/R0CuG344Kt5dH8XdGztypdGrDsa5GhLs4laoNezEP3M8P7Tfn
p3usgnZrP06+tQUI/iV+Et/Ji3tHD/1tss+ess/ik5vbNYLF8/Zh6tyHeRH2edyA4M8mxWvudHf9
ZF5leuZfCdsvThmEitJpwFR+JGb7xOr+TdR05VT8u9bnJk9zIH3ek6KrT4wzkEABWtepfBmF3cuQ
JpPPLTLavpPUk1+Uan4oHIjIJK1iH5HJm4eJIxgHUWi4gW6CdQAHC9KYscg/jRmJTTfN4tFLLdl5
E+/Yj6gb1K5tCHnIczDeDl2d3Rh16Pi2CsWGxll/1QWIWprN08KtTHJixZjy3wbvd7ObbVrj51iv
yZqfdypUj1WyhopygEw9RJvuusTdNvYYZBDwMj4u7+jz7Zum5mqhw1oPA0plj3OzMQ0PV1HQKX6P
xmFl0Ze2qjZBVYd6NK7wDE4j64EWIIcc8pfLn77QtE5wp4AKGZAQw7PtzJxtUU/ixpyLNbjiwsT8
h+Eu6pWKCt4cu5S8NdLZR1OEwqpkfKpy+/PyCM7fFSjXvaIUOYTGbAIR3UbtDJSGFK3Y27IIhtwC
QUHxWqt+47LSZ3O9R1JwM5hxcLnvsxk0dH0a9xdDLw2H9GbTdIfReIpNdV9F+V19QkQxfj93anNd
L1qMN9Rh37d4sDzERl9tkrztfaC7D7UsPtOUJ9u+H6/s6bRLvozHrsxoIKjKOJR58wkU/StLoKLZ
hSOg+O30xxrGaHd5TGdPS8ycFvI5lTPXY4vijSZJXT9KCfUHNjneMKwBO5Z60BwlJXWckx6zhpNY
PUAjWT2GHBpXKLQqVp4jzhoPBqHZ/WSOHTA9bn1AVv+nnRs7p8cF9fIEnTUdtK3ZPNgyjSEx8PlT
2ty4xqs5k61R/0lIft0K6KyHnaoZNKmz7qBmlN14mR2mW7Bx2d5UNuaKY1ywDx1LTInhOJYZ5odc
ZelHXEnqV+DCC0DFAZgr7vee02fDiitbWHAdWDxUdCqGmWQHoM7UJq5T0FZ0Fg/qNF+rjFrqQlvw
NBrCaoYMRuDSWxQNbR1zL4f2ygXRVrzMWpfgyb6G/EiV30D0lAXMajMPrDHF0+VNdTaApFyHGCs3
Ac4+c9JDTROodozA5/xIUuE8DwUDl31Os9ofWwdlwjOFCtDlThesRKeua5QpQ7eW2QG1KndTZbyE
6OW6prUpc2NedsnQ5AcbstsPPbH/9IBBrWze898NupN/nWFhzJFkIhkONGlB7d3Kz2qI1/hVzluG
raM328EBiilBYTmCh+xHFk6x9GplpXdgZa5vhxllTb4Beo2VjObCxtUB4FbGU+nAvwbQPv+ZTeKV
8+mzAsvj5XVYav40yi/nhhpQA27MKj+Mdj4AMT0WAXEa6kUugtLLXZxfDa6DwA27dXolShty3rTb
hpKrG6Q312iEF7ytjvwey7qPepYAfFMIaGE9uOXo5amAfuzz5c9f6uA0rC8zlKFib2xyVh2syFWf
fRsDN9vP7rgD9jCC0KcU8c3lnpYmSjtZJ6unAxsozC2l3U3buu5t3sfZ5rrWtVNVQfLPxFtIeQDt
Tb9lEiRn0mzKlWzWef9k6/jeei4s0fd4vO1OGrUFMaybRMZg7xf5iZAGcAikZX91rHi7ZjS2Lh7e
5NBfMR2zPsxz8VzG6Wubr3FeLxn4yVS+LDidcvAsE6c+8KmOfC6RasgH+87qctSrxZafJ80KO9D5
rWXrkN98tEKU8FXNITXKt2QobtzY2k6psS+H9v3yPJ23b1vH+eIa2wENNDSHZDJe5NR+E8702U4g
nLuufW1XDVEVE7s/5TAQEjQxyvwSEJw38/5y8+dNwtYxvsaEN+LGxedPTN2XVQl6N5GvCX0vTb92
BiWgl08ct2mgeyyZB1obAzgAfguJmgfDEitrvDACHdvb57JPOgtrPEbOeNsZkbrJ2vy6UNnWsbtF
M5TtbFkncWaUS4cq+lWO1PGn7Lq4ydbRu1zJlEJqvTmohg5+06S/XCdHXXS7Nj8LG1ScFueLtYHc
HG8FicQGVe81f++mh0yuBPnn6yIpALT/tp0aSK0bdjkcOB42rQ1NRr6psdjw2sQYvzuMN59gxe7f
qlE5Wyn65JjM1rR3FB13NAnZtg6hstB1ZoTSYBBoWRn52XPkfUOVscfLW/w8UIHajmZCAL7MURuX
MsjTjAlwvXTtU+MmtgO2F+CCWZVE+1TmLVLNg2sDkjoX24ameJGYIVSVCvc9gWjimyEzsr38SQvO
XAcny2IuQoqsyCEp5RHJnNs6EtC9aZ4B8PW72n4yZrKmCrHgbXWEciKGKi2ZYx4U3ximu4P8uGdW
ZEuqD+5ehd3CRtCmeLAivKpYkwywzr/bLpm8eZ7vC1n8du21dVzayNoNY6QQ15qrSQSoQgNXwU1r
Gn6kipXTe6l1zVf1iUVIVaPwOp4ctYNUYPlgzlX0KefSua4LHXNc93gOpiM3Aht7u6357FMe3tSk
XePQXfC3OuaYAdgWzo4pg4aW9cbo8jtVwPGOWbZXLqSOL2/eBYers0W6nSjGqCpkIN13p/9jNisR
zsIK6OyQBlQUwQuZGEFHb0de+mp4iRBDXf7ov6IL/0kOwwmcev3iBnlhG2TqZxkQ2dRHQzF2W0UO
9aC8GsLdRLSGGmpW/YZWF9+KcHR9CnV6qGnV842awQVghZbwSonKsCkK3e0EFORVVwRbL8COpZGg
VhcDL1swAkCyq50f7SLfXh750rRqQW8naIzCbrTelvcpGP2KJDDJr8ttn9d1xaxqNlm3MZNm3+PT
B9DhtfE8+A6rvASOPm+rXaR467UCd9sR7AcgHydbZ05XnkYXHJujWaxlDIiSWyoDs+ofZBh5o917
aZzvpuTQVmsPPgu96NjjtkpJbNV1dMgbBtwRcR/NCMwcoW09zHIA78lEVrK1Cwv1HyCyC4bgwi3D
A8KZeC9RNbhzpup/CTOrla2wYLk6AJlDjauZxBgdLPe9UpBDdrKVMHLp27Ugo6GhO9NMyICV5g/e
NdkuRITNJegmLu+0pQ5Ov38xX0DiBWQQiAyUsiY/NmL7oaJN/yxlFl05O6dZ+9KFg2T/7JbwEFWz
72nok2LtaXtp3jUT7EF5O7rgmgqyFPn2xh3jTZWrfuW7T0mXM56Na2evZLRRvcJ3T2SSHrhKPgiz
f/Qq+jmX5mM4CepNhu25tbi5vBYLxwzXjH7sraKUhiECJxnbYKD0gyfZS+s2PTR7q+fLnSwtuGbd
c2F3dugwGUQZNDSL59Tq/FJdhaBBUbaWwEri2LaLypJB1yT3EWt+pVn3IIb2tSelT2P2lvHrsjO2
DsLlRlIhpYuBmIzfjbaEkt9VUhEYxclnfdmxE2AMrDJbnGll9lQU0WsarnGqLGxZnecRhcltXsZ1
fGAR4nOwVvozaI1WDuOFHavTPBqowi4jEOAczNTNX5A0TmwfCUtUjpRg7T66uMMBKjmq5mOcHTdo
3WK6MgbTkbaxGkfTaKboYILsyubxvaWO02S9Xt60C5ahI22zfHJqo8PAurnzk3Rnk8x3eO4XYo3y
bcEsdP32WLbDhLWJD1bapV4+7usJfIwQkL3Oz+pC7UlV525IYijPx3aQ4tEWtPJPYLELrpsgzarh
Yc2yOVl15ZhehYr8hnyK7MnorlsAHW0LQiOKqybsOk2B6GwiIr0E7jwT1WscCbricReMQ0fZNuVg
TYrBn1Nl7Eli7/rKertqgnR8bRg7tRu2kD6mVb2Zu71om3tcDL2mJLvrejjt3S9Og7utqOMGYUaa
/7HTB4Paj4a87236eLn9hYBJx9aykkKWiiIss7MCgJ/wf5AQgzXX/Z4W9XvZsTUoycIlWkfZZiUd
bJZKONYeosuIL0Fm47JmM2WwbPVcJFeRUFJbR9yGk0UnZxQisMYHmTV+AYUMUa5d2hYsWoe9QUbI
5SgvwGlKh7fEQRWxSumr3a6t99Jm1U5r5ZS1K6dGBkXK9iI1N6AOe7m81EufrllzPdgDRSmVDGhi
eQNLAdubUJa8dtFcaF7HpkQZirVNSKoFEP/8YfdIjYAMFjyHOTzf5QEs+GsdSNvPjHOD4ADFkdzE
pRe6b2OXgcfUWelgYfJ1+CyyCBaIKHAjF1X9mndIUg7OihNa+nbNjlOaRzgWERFDl3vDklc3tfwR
kqIsuy4C0wm1LOiHooo+CxECRMOugVMKLNU420oZcuXasDSG07R98UUDTUdgHOCLhHihkGwzOCj4
Xpi8MorRmeFSGs9xajmo7DC7W5eMPpFqJVux4OZ0uOzoVCWfCrg5nnPrw44MsGNO0Z8q7JlHStq+
5HURrUzT0i7STDhJUqqGacAboirVNjfydGuNtr2yR5cWQbPiMQEzv9X12aEgYZF5rAWpLzkpblZj
mdxlkIRYmbKFjnSAacxdUG0Bmg6t+zvaPYn4sZU/IHt62Zb/nvFn7kE6ynROGsFt0YSHj4+HwNg+
3MXP1o11c1QeGE69ySc+EKfeUfq/ba/0gEXz2xs8P/lsgwDKA+Z4027owT7Mb2Xg3NS3U+lBZ95/
MTa913u/V77y7GWN6HG1U4OFGhKR3bFI1YOwyluIpq1M7/ldQvSoenQKdySoNTrWLt/Hrb3jHV15
I19q+vT7FzuNyjhxDQLhFm6+yvI5dVfyR+c9PNHjZQsUSSquITyjkin0JuZ6LKSPPFp5nzgfIRA9
WDbtskQiqC4PoFKMnrvccBDrO8NGzSn0GyTjPgFZ54GzuVzJSZ0H8FKix88Rx/KGTREe26zF43Ve
TfNrlg9iNyPxspmtMu+9oaD1kbYWwxOIjO5xANlA/rVxv42sLD46kbRuWG2xwp9bpb4bNA5NHK+z
tTfFNMe+XYYxdOFFxaEdMCkSZA1ido+3SXtnM7fHCV8afsac4ZvhWqR85mO0VjazsGJ66OsmrlXY
NvasE7biqW5MuhWRNHbEFuXKZjvP1nMKIP7dbaRHoWWJWs5jCZLoyrdPwAkujXdVlmkZ8NCuXN+K
MuOoDNAeg2YYjKdZow6dCbpjP6KkC/F3mm+4EblvtM4tT7hV/xFigiZ/cNr6J3ShwtlPzTR7LDtq
fGdTOHRbFHGoexFDUPWysZ93eEQvLkw7h0NowHQDMs/QsOVl/AoxRzfxaoIi7TFXVwYyRL/3JCSk
djtQNyhFIX+DSLlEMDaIyvDcvk4SLyzAVXZ5UAu+QL+hDMZQggNTJAc36sLKw8mEq65Tie+Xm1/a
YKe5/OJquiFpoiFvwwNprZ+OAKHEqTY/S2Kxctwtff+p4y8dhA6ti0LEiLclvW+k+WB31evlb19Y
b/1GItVAxwHs+8iJGT4qWY59Mt8nADB5qqA/Lvex9Pm6cYAIm7mm4eDzu5emFhuUVKys7NLnm//O
DGCsvEpEhAe2cD6Q+MWsky2rXX8C8vHyx59P/BC98AaUzzJ3cuUEqIa/a4dwZyfskFSPMc+8ugIy
sTB/lzHfXu5taTxaYFPC8prCIE6Q2uOzSav3ySpuMovFXuaulfcu9KHfUSzDri1DOFaQ1HLec9rc
11MHCIvD5k3Utisrs2AU+j1lqAnA1DVSvANPX0THb206PiPcWdm3S81reUTa4LslMESB4LH7gbe3
9rnOJFgbQP2tfl9ejKU+ThP4xexGzowe8AARhLRQh8adkt5r297wzMSEm7quk1PnXzoBYB+kDW0m
AlobDxQSU5FRBnGtVmxvaQwnm/zSfEgiOs6AsgT5aD+1MfkmawSKxbC97us1006brhnt1mVBKIg3
5sM2lviv2FzXumbdAx/aTnWCBY24Ibijh2C948O48u3nr0NEr3urm3GgFVxTkBg7qU6S59+56G/G
2PBNsbs8giVb0+wZMNPWaGBZgczk76owck85lHrcyRLfLoaVEO60mP+9RhD9liJEWIAI32KB3apv
FDoHniHU8+URLMySfkVpIanmxrbJAlq6m6GtPq1uzvwiQWUXB7NqFdcv13WkWTRo70XEQJkUNI1Z
fczZ1AWyKvtN5jbhr3IG+jGH9tTK+/XSqDTTNqZOxZCoFEFnzP6Y7Lnl3qbNPp/nXcy+XR7Qwksz
0SvjkhgiIQi3eWCOTmp6yaj4r7nkqMjqmjDc8pRJn1SK7pq57zasp+MLgERAIsWOYa0V9i+cX/Tk
GL46gNYcgXLpomNV9ftEubsp5xtFoyPh802SuzhdjpJVKztxqTfN3aC+XxauPUVHc+YBMQTUOySo
7ctbmO0dke2uVbgAiPb18hQvdKdX/ZmiheRBO4J3zOZibygLvg2SIEFouZ3HYN2gST0RZGS2yYMu
rvqVKPl84S8lesFL3UFDtzYMFoCmwPBsOjXqGLXmkG1oX4QPbt7anpNKkXgVkdMG1DL2mxnLNYDE
Aj6M/FVj+bKqMRNtYovUgj7COL+aEWA0R9lPzEIq2UwdqNSkah9OPQP4FmLvEhIMKWqlSE1NjyZJ
to2tqUfRKZ8+prZwVzzqaU+d80Na0ge8wryF+qcdMHd6kmM5+10CVnIjGR8vr/eSo9PcqRpYIcLE
sAIliib3OqO3diZY4tbY7P/W+pwZgV5AV9hgh4FcjhOIv5iWeFtF6rkCxmXEkxXD1S0XAjix8oTX
3CgZeQibt6wATc23BIyzhLzaEFex7IcEDyA5y/eCyJXJXThK9Oq7moyQTwkB+k9RcNcYsV/zfZFN
D4V4v2pyqeaAp6gphknZDq5+4bcSd1nUCq+s29978Ll51fwt7wmJzSYUAQpVCsSalhP7xggKcKWg
qAPdmPwwzZYLHvXR3uYOUJaVkds3sQK6t5ibbmMJzn5fHufZiTQdpm2iBoiYup2lOCgxHAyRvEbJ
+Dkl8pBEpXVNVAfM+clhfbHPrqIsoswUhzgJkvKjyP43G4V/+fvPWhnaPqWOvrRNplBApxuCksMw
ByaPtiOXu0asVVIvTI9egDnWSAI7fJgAOAt/VgSycFVHGATCkw/UuQT/5+w6duTWoewXCVAkqa1S
VVd1Dna3N4KjAkWKCgzS18/pWb2pee0G3sYwDEOlwEvecMLfn+HfFwQe4mJBRNHerQlV8HUI4NqM
vaKi4/wSjOPXSMszH9wd6e1zFG1z5vmJzQAVuO/hlpF1zWc+vP+aA+AW3t/vP95j2rpliuZ4OMMn
vDu0HkeuMVB5tybKK9qUBodgZcMnC+Jfdy782Pu//+PHNO2mbZbwPes9Zm4grL7n7w/3/PfX+dHV
L9JwQVopNTZ7qHy+meVJTr//23UvEnC9N8Jb1qE+gXkX3k7Eb0qXdrb6+9U/WsgXx4VJ637ytlmf
Wboue1aDy5mhvKpv9lhsn2SVH72Zi2D3iIhqFjfuLLd5vFqNMgdvJ/Ovvz/BB1e/PC68eh4nVOnb
mehkvU8Xo6+Ma9b/ePWLQF89aDyGMqxPsTEi64S5Vav9jOjwwcu/3O3ZAGstllIOUVvWFrusyRWY
o7bYIfP4SZL90U9cxPjQ2dr2nqpPYdsCLEML1m1F85kIzwfhe5nYJvFEpK8JB9c9RBNewj1MtC3N
diV/NDssw6JPrY4/epD3z/+P4LUcbf6tdTgh2GFPCXakvRSp+WQv/OjqF8Hr0N4ZAjHwMzq8ud0O
CqhNSdXx70v0g+38kkfrc7b5JOj12fXfgP/NQv4DfZlc/yc+aIji9f++m10B5G7m1J47x6cCpKzh
pfYohnL/7fYv4jfaVhpvI6wR+0nm/Qr1uekudKgpPguyD97+JYl2CruU+ErXIDX3byEaSnSmz3Hb
/P77/X+wQ1xSNRXeTbN4aX2KZttc68mH1e2UflJtfXTvFxmbguN2CNXl+Cwn/0SJ970b4pMUy3/C
GoT0kqVpiQfJcQfTy+4dNn/GYXmFtFCZ5vD3l/NBCF/yNEkL9zPetOlJDcOYWdffBkGcpSvGnlNX
YiL0/Pff+egjXMSvlg62xhTqUPsGZBtUKsMHfw27TyLso69wEb+TJyE4Lq2GAj0vBmOKXv0m4vXv
t/5B+F7688B2lIfoD8ZnDyAkf/3l0hFGaq+cRJ8E2Pth8v8yc3zji/hdm4RgUIq9DRzlDlJ8S/oo
SWdycMhrD76OzXoPb80FGbjYPyuzPvoeF0FtRhorPsFkdkq2Qxqre1/VD39/X/9+aXJJ89YsHGVL
Flw6BlkFQx/Y5ujgk4Tlo4u/v8N/nANjy/tV1cjqPc5uNq1eQ/2Z8ttHl74IZRCWZbzDfOUM6FN4
jfIuzedm/Iz19u9LlFwyYwcFRTTTWHZq4E3pJ3C4l21mzWcIz3+PY3LphAOPxolDO4OdQjX+VOS3
EzddAGvRAFPQgS6f7BYfPcT7q/vH2/cInC65xq9Mc4BjuH+Syh72iXyymf57pJFLVmwfat/56Xsg
eE9h0xX63SFWudx8Br/56AcukulGJBii+0l96uYfnq9ZpWLv3FvvdkHbsfz78v/oHV1EczM1CwhI
+NC+EaXd/ePigzYh8v929Yu4hR2pi+fGw9UTYFHmkk1pRuZPLv5BBFySYkWwwCvUILjQ5Z2ybVh+
mGj9/fcb/9c+YUguKbF1HfcDrLvYCT6oECFMSc4mjea17q9MVJeK1td1JEUGxaRPEAEffIhLjiy0
DWqfMgnJ00YXDECobEmigjD5CYX4f/P0/79vk0uOLLWK7z2s2c796O2HeWeobrpuepH9HhSwCua5
l8qlWtFwxehtH15Q7opsSltxGMIgLebEkiCLtyU49tFgSz3AOABNi/qz5OGj7/n+Zv4RriGDF0SA
QhgimeMvCrYtz+o+YL/+/kU/er8Xm8EwLYDRjmN6ai3LA/etM6/e/smZ+9G1Lw70ztVRCrK/O28e
2qVOpj8IxBZHvMP/du8XG8FgInAg3sUqKeHZun3h6pmvn6y7D7ZidrEBGOMEHzfkm+GuszpZK6fP
0BPIlk2V02fuqB992ot9IBms7bumRlKb6hfu+2d/5J8gwj64/0vCKWTZZ9G4OD15i/fVpNufMBTU
z7Y50NeBrnnJ20+lCz/YkC+5pzCQDtRgFbTX+/Y+XOVxbsjZo+Kup59pvX30E++P+Y8gCLAPuKb3
cTLqegfZsK0xyBdJFjQGIPOk+PuC+uB7XNJQYW6dtHbGgwQkrgYnDnBl/eRU/OjSF1E8BzttI7QI
oBCiSObmvStlsPz4+31/EGj0ItBSFtAlNTitJtMUaBCcqCCPbv9Mx+ajl38RZ17U1HNAtv1cb8O9
13p5PaM8mmBp+NkvfLRaL6JtxGBoltEWnCH4cu5rHRW9jYt9Ht6b/1IVzsTxJ8djwP6X8/gvW/4l
e1TuIA+oXe1n2c5hiXFS8hyhmX1l60kdwnGY/wCfMr8iftoXvS3sIKIOWreMKFh7wtL8qwQhqxxg
/y4z5s/eNyd5d0idax+npY++gBLfnUNp1yMk8tv7hbDmGswv6NPNAzvPkWxuphgSXBHc2wp/hEcU
F8l2jwFjd8DxKgvfNwEkf4GOrsZ1EyUbguD3BMJUGYYbPOeBkSsawNreNKyiAWvzOpSsQvPnkJhx
zQzKs/PWkxr+SpG+r722+yn9jq4V/ntcQM4CgLm5jSsqwu6PhVz8FwziokrKbv6aoiFzj4GrOy3T
Ch5Q1O4PXkBtmq++268gauR1UMts/Ct/qO0d7/fxPPGl/pV6S1OloBkXam3bV7hULz9mSAFed4SZ
LlfcghU1RIuBsVQwnN1AosJXQJoAhu8eBuPVX3cIbPzwUOvDm37tHin8qEEobloIx0YJTHmmTiOj
6dJtwziQR3niiIUv8KJulWtFifI03DNE8KZPePC9zpM98Meihx8R8JXWZmstvbNKNv9JJAC2ZoTV
yTVd1uBkKNSVOU3Ys47HPiqB8W6gOd5Nc9V1jFaIsEFWfq/oA3D9W1TCiniVRRwu7Daol5DlsKvn
WcJ380L8cX+yZPIKutYBlkMzVXMsdNVPi6zUuPcQ/RrN1Zh0zQn8LVPaUMoyFuNabG6dC9aG64mb
1RxDtU8nX47zVch0WAq3Jg81m9ZXFGh6xVsQ4XGjoJjtYrFH5CMkW8dokRkWbPrg/MU9plEM4c0w
9L7CjaU+SMfCitFQwiJYxofNtUnuAaWaddvufiWsna+FmtQXCGAON/4spgLHyHTnVrq91qORuZkx
PQhsZKo2Sr8TQ2QEkwGs6XGSrDQsGXO1TuI3Rd/yfmIuKXDc6OsZP1fFDuPAqV7edXprlAVjbO4Y
XXUV8hGDuMWMTwGBVjptpg1ecOju3zTLyL42LhirZObdPazD5ruxDYOCLRj7S+5A3t+8IRcpS8s1
CtYvsdnGStZ2KqXPhrLRHV66r01JMd6t4J5p4YcyLTc7oCzXZAlspeOU4dNtpIpbMpSRL+e8V0l9
O2H+lLUx9BHnqA2PqeDAbcwLg5ipktddJ2ME4yKukzlmD7utu5tA1S5f4pa++ltgcz/w/AcbQqdp
EH7YZMqQ6MGpITySkQZH32Fl8sDst8KgIeEaAuYu2ekhHeL64LFwLecoXr8E0famWAdgCrTlD8u2
+Ee3bjGkVnZ34zE/AXY/YLKC2fpwpLWLX9mq93L05z7IRm+WWbO6+FYhgc77beoacNcTUvic//FJ
KM7DMqe/wrQnWdM0Qx6nSZNWAuStL0O7fql31mU0BmQvWfkx2UZfZsazyZe+sc2vnTdj3snBbaeB
kOWkdQJjTS8Yc2/m+xOjGjIvaWrryopouA/jXj1yzaFpG5rKb+n4OI1agDZJo6+WE7/LBwMihWqH
sQQjMbqlyWBehggCAk0wN28R/nZCxkGx2/WGZptkGMjvgZcNUxoVzTi+WcgNXS1+Dzi/74nnZjQj
vLyG9o1vxkQ5Jgvt99SFQFUvveG3DZwWDnJrxJCpeRiftqAfrlIGLXcRwKE4tmjDlpYk9WFwiYWr
5LZ8j/Q7W6hbvfGWaFgIIMjS38ncehlcZYNSS4nn9S3JFiEc9Cx4kjvqkarTMjgCMxMVEYEUMotm
tMB7AfBDt/Z+5fakj6ukps2hE4Oas2XldM4H2nZ5DMegw1CT/q6m8DN1y4wXGdRBGSqiKlEHwWlr
XJevNpqwfNP2rgG37GnfPfVktdheoGAN/Be8ra4Zcw6jYElR96/bIWEO4oOpV8P5Klq6r3sPB3Ei
0/iwQwEps8tizus2ypfdKJaxGXc/1EGYE2w60LtPk5eoiaZHsY1r2U3++qORHloLlg/NcZjbh1Wq
tJrDUR9m5eEkbXcfXPjdrkB8aMz9Wb+8Ehu194Fa4wP0f2yx0Njk3PN43vha3GBYu1a2ndvrTRjz
a1KjvGXY+KtuZMO3YW+WM4WOS59j9hLdeHHgXZk+Go9YFlghLBFXogmHyo5NWwpAsAHRtaCsD9i3
J3ymFerNglUBxMpfRrhHd5lSLHnQnLAt71Pl/VrQ17gBm47fJXYKDmSJ99vOiubLEIbstfOH/qRS
xW9aYsmBAWtXWFdPJx3gAnafBPbvWd9DlXE5tUFn02zE2ftMIf+UaVLHD2JeJqjJhsPTBiGXPm+M
9pcyndr6q2QuOI3oURcu5vwQCdF/hS3AgI05Ab1lI8v9oCmBlXUU5XWiDYThdnVYpk69yEnrKmWK
f4m3/uciYaRRGEq363jEt6IQaH5GMoGQr4Ouu4IQmL2KtwDj+ylYoEAbNFrCcABb6/4YodJ6A3iC
zOUwdCRvQ/W4U3U7dGkmEeJmwLbII5W5La7ZVVK3UXCXCFh1laGZHayxG/klpf58CoWH0JqlOEa0
nuaMgn+nc+E60twsIW/nXHuRMdWC7fHow3cxzNMZp++uIT6QQRVXPPkiCAruYIxg+iF4GnkIuw0X
oTQQ6EdEkwSrRyaDV3pbTR72MfBLbFt+AUs0+8dniyphCuymu81AcEpasmdE1hhSJ+n8i+3JO0ZS
wM81YIEbMxK0UYyTrU/9Ykb+8wqit3oJ0kSk2cRDUWltdG6wWkTmSFj30I+JmzdS4wCIVPBnGvz9
aTMyBYyh1kxnM/ejMLfAiOSMQmw9m/qRVRCZcrlmib2JYk8fsBVGN1je5sqMMEEYuj1W2WjSVeeB
8pq3xEv5WYaxXwp/siYn2EqzBImaVwgSYUvcKL1qKdWHuNn3OwPa6ktMN/+MVnUEN2Rtc4VQ+AVD
c55t22QKSN2ASmvMEpR8Ifywu86fciB49rZQHcqAzMSpCOGO57n7pOlM5aZhBt0FdBWAx2XJyc6r
jXfjSQvCH+Gy0vA7wtrx3AGn8Bwb7dKsdbN3G3kNtCT51GO7j1YvfBGjoH+0l/Tf/VTj+KV7vJy6
HflyLzDThm7xcDQrDZFcMnnvqB0OdRLq59mQ+UH0OEAGx6MinOKdwumOwHx3SKFMla2Tvz9bKdxS
wN92GIBhM4acBAxgywnx9rJMoi+auQ/DUtabuGPEr6NCEhHeURETbEVksFFZ78L7Gsq9Bgm4G6M/
EKjYz5Gbp1ugOjBL68heWjroOZNBLwAqGhgsh+VU/4mnbcnVXCffNEB02eCcLWVMo6eVhe6WrzUU
0BqgdrwCntv1r8WnXnLkuFSP9BJS5A9AwKwyZ8uwVh6Zjr2aYti/0AaNw7hbDqxuIFZEJIGnveN+
tXdpCv/eMHT3C8QVoVyHapaweS/souszLCq2Pe/tHky5jASSGec6+QRR6K7U0z7d7RDy0tm6t6EE
iSl2D/Az2isCwiNggOnev6f2Hv46A8oFiXx4TXKfl8ECdFc/zsjx5wmNksG6MBfTxKFlbbjI+aSx
w3VulSSPCZhkQ+0bmc0WdzwiT7uSMVSVMKZprho61eeu0yhyzFpfTVHgmSwdPL90QSiuFte7ckqk
vIlQmJ3weoPcrWlQmUQoQGCC/nZ2Y33QC5myBTzQBsmLP13PQcBziLGIY5vO0U2CjPSbJdBvvGKb
N0McrRsfJpaG5dJoct0nOC+Aedjuabus9zKaNclmpeHP4Pfg7/l6B5pt6bcjpDKIj1l2jT9IO734
u4pyGnhNCYl18eINK7mJIwVp02kcp0Of8qSKOm1xtiMFySSQGvkcJv2hlq1/igczHCzM+x79xhu/
7Uiyj+PejGeguAeRIQMbCoAlhwT8Lz6NBR/3Nk+Ub98a0E5eJzXxAryoEcSfGCrzmUXgVmMU+Oe0
GehPbiXM+fqBL3k7JCRHbtdes25uSk9o+w5PgsRx3u0r/oEvzQvQreJ690Tze6ydD3upejoMuwhg
nDyEBac6LpIdHwmtz/be9evel1Y1SdWFnrqKQHs6xEuQXKebANi5G8JqW3WDwnMITo2fTF0eRmZ8
aRc+/XDww3wTrEu+4/5dn0O5IfziajiSeIHnlajVxdeZN77JQjQMqgnqtEXoy/QY82R9JSqIr+BP
tD/PvivSfd9spmcodFKUdYGrr5ZWQM00Qp5ULKLvJLpIvknz0KtV0ZJ+q6Y22mvkxMH7TY37WKDE
M5ltUyWOHU4CIATBe/PnKQVn0bOsalgzXs/ULuW61dTmM9ToMX71+u7tXbSIHyYzoooBQBpVF9QJ
WkgLl10XJZlPeihKpqnJU9r5SFy1+DJ0y/SdCWSkZbjxhN51Soj5KeyASnprMclqyx5Fc5f7Ytq/
ACoQnsXYh0e6p1OWztjn5dzA5ryJQTacn8jI6tLpMClVLFRXjKkMruowWMNswEuAsdZk1Q9MC2QW
Sr2+JrSPC7B04itkYgskZa2cnnvTQ5Qg8bYJMFzMXF72KUjaotFJhH7ImIIzayPSI6HbyXExUNTF
TkZZtab1z3Dn8h65ypw1cI0Pi3djNJqDVe7ioqmPGvWBvJc0tCrfY0ZlrqDxbMt07Nq0qBUHsBFd
rd+1VbayekyR2G4CMq79PmQrMOcZi1YYpNSQLB1TEO0iSC3/AGfCHPpt5rnBS3wMIdH1PA2kLqB5
HmETggnJWaL9k2kx+ks2QabqyqyrvN3eLQNmLnkFoJb3qoVxpxQ52gmyX801tRTWg9KHEoe1rC+0
WLujZZ440CnhN6MJ0GxBK32H3UwM5nEE3teW7qcd2XaGHhAGhc243w6ojYrIIgHMhsYPjrG3CaxG
1EWg7GkpbkQqSEmaYT54HnRw2pV0VU06d+P0Zo9YwDQHtWUsUxiG3qgBCOmaUsghxrPJoIdm36Yh
6JHLbbwKRaDua0tXfN+9FyX27KexQakUptw+Ub4p1Cw6PsaAO+c1X1klxcju5rQOr3RYA5Ib7HEN
dYHVlQpGMCeGEF6RLa/p9y1BmIK1pdm18ur0KGet4YgNENS0mu4ZQtf7d6SPw2vvGQM/IRzhhd6h
lZslZnC3weDJHRk42hidJuROcN1fe3qZr0cMDnFCo39U7ShMHyCbqH+n1gtYRqlPf3bSeiDRorIu
vDH1VygIJ9iVJ5RIC4XGCzbit7QdbuoAUO1E9q7wBoE+1zSFOcTwRFn7A2zHCZAMmO3AQRY641Fh
mtSAjsYI+oxR9zLBHwbzvt6iUHFj8+oz0T0gmpqM26C7pjxuinGHJO8iNl2G72VZBnzZ4DIAF+oC
xWZ4WoIIoag09GLyiIfNG3IovwRsjp6WzcEaoYfpyuxJiPjIWd0SFtsHCqPlw5SE4XmmrbrmERc/
0gaVk958dggiEoP10rv6gFYivXJOhlnkD/Yt2KLtQElteYZ9q7/V6e6f+yBYHkm7JC8t50ExNCJq
c839+IRE0L9SnsH9UzMdjECndfY2co3WOmyHhi3JGSogHPi+hhQdtS7r+5bmssF0DyeFgiK+8siv
1PU4OWsJXQ5syHP47K9TwI5W1OwolGPlDHuZtKxXtbsMkOUePRDKR/Ze1a0mR4Wclq127hrhuh5g
dLbdpHAWy7bE7n+WOW4Pe9sGt6yJ8cVoGJrrWe/xo9RsPqsWDAlcqEZOWnvWnQfUSDJfJhSD6PzF
vwMJ1C2aacpgeBMld16IoaVnFwq73YQCFADt4+ZbNJjuCQ4JawIbMGXCIgmameSKWP2HsqF/Rl+M
3rhmiW3Bwk7egdbrqm7Y+zu5t0GBz5TcmyCkODC5+tPolD+yqV2LVaO6wXw0ViUzbC55PEylD9/M
fPNT/xqyfuzoIHBSjYMIK9WNKIUCp9ALhVTb13rp5iOynPG+xkZaMgBGjnpRza+hj+lpBLn3dq+d
O9Qkmq4iOcnnUE8M+QRmLq9hi56pQN0OB20ZHVcCowwo9PvXmvnuGAPUsUGAHtNmhuP4jweBkiQb
tpmoAhDu8L52TBx93SFj2yQq+MyPWw+3IMIpa3ovOLUzoMRLFAyHGC/1xgE6orNWtv2QjYo1t7OX
tkVNu6VCRhi+TVLVpmhAbUMNNwFnAHj/4x6JoUd7L8I418OKP0R+39UHMhv+kyGHOrFB0DjzG7Zd
qx1NsXyxhFQ2AW62d2L/PrqZB4CxkflgTBJ+qa1T5a5DbQulF5YTRP2jcSvKQyv9775st+L9dnJv
x1ZTT7GfpfBLPcLym9/U4A4WXtCnEAD1/vj+bCoDA5MXtSZD5aWjegWeP3ybp0TdRcpt3yCJj84s
S5dygUb3y4gko5Si4YXfjgUOsXd6SGqPbLPewcUJiY/GjuEXMhFwGmCwpbaHhvvox65OwD+VODTl
wSWNX+h7btZ4Dcw6oOhejpBYLqyX6mqFDDgUY1HabQ6Snhlq7f1Zt2uacS/xf/hmT69CqDA+SD3P
12hdyPdZOatQiqVHXSM/Ux0a6hzn2AEyBO+WnUKcWlR5Ngf+Jj4krRgPZg9+7LSmj6M3MJx+eBre
oFvnoP/+KzFje72inwY7yGB59mfQ+3QjCI69Wt+OTs7FgkFglkK5Cn1cVViCMmiXzOQtQcs1AFH8
DSPb/saLsF1HrnF5NG30HI42KKeVd9/lEKC3gJnGjeIC+zwHpApfsBu3bMNIZcnRL5alqTskKukQ
PWJjqKs98UbkrpG8YVudIOtFHvgUeg1AakicDiOX+9Vg/SRHKYbKw/ULUmz0waOtDg+dXpOnBgCA
AlkHjlW9dSUkDVwDSgxNcwxApttEt+IbHK0hbN0mCOB0EHkY70iIGsvLyHVBHqr39v3kvqYBfTcw
9DmuvImvbmyXu02o4DnYk69m9uqyBmPtK0yr/jjf27J+MiIpOgYFWsLjpMAQ/k+0SfsLegZoyDmb
oNOc6pJb3m5lTLHzZGi4Q79uj310eiGCWrEhZa/7KPZntbWiyXudcBRyUZ9mPUld2Uaky2Kd0lK0
2C4pRRs6hg3aleGeu24AeXyMmw3hv678kZt2qsLaZ1caWUqJY0ze+Cur77p5Ht9qZ/dDwyN5gI3b
lMfvBgrm3a9mMmrPBLISme1I3isaUFK1G1p/SDj5rUMamBYE3qh5XVOvjOcorRQPw9yMLj1CJdwv
kImykhINIIaImcjmLXpNoNlXDvsITmG8i5LstX6Y7SzPph85mixec1TTmt4CFbGUOkKKzVc5FkhX
9aFeJxzgpqFrVtds/4KcMLklkNP5ox1P0W0lLrN7sq2Z16QSjCO4wzWJ/dE2qN+ycR2Sl6D1n2LH
hqWcJdd/Ui/SeehvU9XRQN2uITr2PenV13hrKWg3eisTWDIUMIJ8X16oTlynYCoHx4wcfnE2Czyc
UbHsum8Dwf+DvXVc8dYHKd3Oq75Kt3o8RDWGTx76SW9dF/vHxoP+EqbSKJSaWbXXcJZAFKIPmrUM
bBXK1jfsQWgU1GCVCqHW54GnSWXQrDg2MUkewNCJ8CAUcxfuQS4UVsfokB4cpgDv27Zy8HDp/fAn
AHnBq7fUwV2NSuoweiH0kbWBI+eOQU0H6u05hJxehukRPCfgLl24DZPOvrWvA1F7gUwHVzUjr6TH
/dPCrboKQ0pzgd72oV9SW6SmW3PnjaKoBdPHNsCqdxItgmxDHv7IPMUPvm6hig6po8KluzyNHKVk
0tv0qo53ZNJrz59HMvzACEaWVgxdma4xdEBQduae7fyD2w0+K5Sl5ixGZnWLFRoUPRKRq21QHEwf
sp1q3bpTjxldsa2oT0Xda6zi2NzPjTQH5BeMIrbjqZiaeoDRNam3zKq5PdZzt56g/wdM550Eupxm
zcTWHwta//kk7RZkOpH0FLBoObjGdAnGlktyDyBx1+bdMibAaNrll0Kj/y6J+hki12iwNlnHwvDO
bQaB6bdKVTEP5Pcg3uIz42twBzeq7rRQQJdyqzkmVV2/UkjmMA/etpjrMIEm8DRAySgwmJ0pjW5m
20iRJyIQUQYtBFpylQSvLDVgZ4s9XrMZh1El7R4WdLBoGLbYEeHVp0jlSbV8DydvqACl74vOgYup
kB5+tcueAOg0pf33LpKjKT1fiah0qLF/gtAy7uXQ+uac9mEHWR1CvqmVy1NDpfu5YsS1ZARKJDd0
hspP2iKpRKcyuAmXMcZ6hlwOCv2bDvbJNynMnm5AkIZACsPgLCkk9si5iDHwPrcdaw5yDQZRRo1c
jtGyINvBjKq/mj3el93C2yuY2e3flnbTLh/kPJV2DOx3M1D71bXE3dqpiStvIOEBkymSxYHqb6bB
zLcislCX78L4KRhizy+khk4vFSgiEO7rYZJLej30Yntw+5qWSbNth2Bs4dPZTgINy6Xl1b6sqM+x
O6FFq6ByqQdxiw5eW9Jhi1HP+lGTt3o137VHwZcOQ+6jMeYQF9DWqb/Fi4rKHnZKBxr1XdUTtj6I
AF7fI/olOdUb9LOoLx98WFTlup7CqvHT9Ik2jXumnUwOfsD6G/WTBZ5+BgYfVuAg085gKahIjbd6
cVpnPZZfHlu0WjOLXuRrstVYOpryaxpyitvd6ioIwu2a9xzVm6/n5NYnRv3A2Dt0KDFC8oZEZ4Ul
CesjU6whXdu8bzhaHSDpD9doiSf9tb+2I/BGu8YAObbmoZ0m9AxIEpESIocczNna6CNZo6Fkkbbb
kcWuea2nBCICKuGsMlZ41y5E3GSBDOS3Ng31Hzn4/8PZlSzJqSvRLyICIcSwLWrqoie73W7bG8JT
A2KWmKSvf6e86qtXFBG1uYu+Dig0pJSZZ8g1oGQseUPuU2yBCiJ3zO8yUHpEtVOABSAf0q5C09nt
56gNgnNnfsh2zEVChGsodBxD/HpouufdhimuHwKYAv/JM8uKmmK0diNEYrKotvn8VChHfyb2nP0I
glofdKBnZ+NOcwm9N7QwESXy4bEDAS9WNPse6Lo4zCEr/w6DLE4oMQ2vzkAZNHQtlG36BgbXPZu+
tXmN9aEa+T5h37226PFTWAEU/THMcEPop8J/CqecPlSuAPSll/Ldnu0CZLey3Vs5fh+gKPBTQZ3+
zH6b4FG3kVDsA9ezUiVBllrpR1FmSPhynILbIQde51BaNJPgUvu4lCW2be+grTRY6MNX7ZdwwHV6
M/gO2iR52NVsxzK732cSDZRQ+/2uR9Z3GhQIYJuCW+EfP/Oql7IH1QPiVX33WTf1KJGCqxY+Ue4A
r5csU8ee2EHUwNb2uSrgFBJVKAH89uEoTk69Gmzg6Dq5U8gg0Oi1QEkGnR8m3Shg+dBoAcSx2ra8
QsMLCJ0wQiUr/aRdZL45LBHve7QivhdBwL74nVs+4NLUfy59VUIUt6i2fY02RSA15Hh64Rz6APn0
hPl5rmtS7XCul1HAaPqpU8n07E/Tg9c2fzNYNDx2DJJSohjRCYf7/EEgU9nYyq12c4NVuoGvTbFl
NCfvE5r8d12SiSeNg3HLir46oBzc7NN0CmOVayTZEKXbWbMNfS7KJOo6XvOO3cafSRVO+y5h07Mz
6fwOJR3/2UHzIxIDz7Zd16B24IgeNfJhTnboGKmjysFUmJCUfgWDt3xiduA+hhR2CWjzQMkOE7Sj
A4atG/W0FQowCElreS+k436iNHXfkVs3x7YSvQQqZYIk1ZCgNkWdxPk0EYfvzz3oEbiOAhxYBzkI
OqI+6rYJGjRkzsudbWFt8h4VqMYr2gfSoBwOdzDSbMELTI5Y0zxuPJHuO8o8xGR4PkPOdBC40tc+
tJZ2UOmXj6h6gB6t2GZAXnzy0dBDfwmn7tihZu5mdH5E+2PYTGnPv9u4vU7RyMrqV13U76pM2kOR
Z96u4VhB15FzC9A2U+K/8Iuu9IOKwGQX0JmqttkeIIN7bs0BUsfkNqCqKe/vVgmtMiA3Yg9lwwoE
JuQIKNqXxZfrX7GA//sHdPuAjhSSIN8MOxXnEG3INlYVNEBQOcF7Vqg1TYIFAKN3HsEP71Aa6K9m
dMZ4LJANfULEvf7bFxjMnmcgI5FSFCSY4fnX8R7+BwXSUJ5F5wZpXsLXNe9OM4eDlDMeKMBiJPPu
BDB1VruCnVz6rvPfP3wXFJc1ghsDALp6Ff5LCzD39Q9bmhQDlFmlcB4vwM+J3RIdk24zWH884Pyv
P3xp3RqQTNTIih6BFIRiBcYaEZHFCuzbl+kma0THM4X+WwsHw5TmaTyqAinlMR9blC/XhNiWfr4B
fB7gsGT3aB7HGp0+N3WSLbLSPbRHho1t12vGLwtvMZX+VUh0a6dZGgPriLvOo03bYwJBkZzplfCx
sHhMgf80FO6ASZ3iwmmj1P1Tp2J7fYKXnmwAnlF3hXzG2Icnm1eHhhY7exYr0egyU80zdUgbBzaC
Y8rO2VD3CPThX5m6bCPmCqmwI6D5Foxvlk7X9sHSLBj7m7QSfbwEsqce+c7SZ4cEkeSfG2GtAHqX
Rur89w8buEdWAvFg4cbocPQPadeEMemC/LbwwIxdPIipARCwA5tm5KdiCJ5KFLRum2JjD8+AouXo
ZoUnpoOzVv3Oqv2brOUcz9QiVUhxYV0OvHwTAGRC6HSU6Pbs7KJ6vv7jF6KbqW9ZwirJndATj4e6
faQ5EgUQQ//mtvv9+vMXmEamqqUIazYncq6AOVcZFGIa+pTa5yuFFxB68Mt2+DSgj/Cp0W3woJup
7m+LrKbKqZcSOWoPpJJADWCKOtbjhItHVEznPNgVZGXyLysfOZ6ppSlT3MTcEHxpAFwPGcAoTtk9
AVCHO+X8a67amLjsJWmGY0d0vhJU/jEyLiDf3fMe/bBXUkpqx6IQ5w/9mT5aJCyfFHB9eovSP8oy
QdruYExf7UtrYJDkCfMtc/xsD1e3ZDM5rhVJa3aPXMwTYDQJ349tPjwBzMgO6HS7UK2DhlSUZKgg
bSyYQb2jeM83jJeCH7NezpD5cZV+cPqWv9Gy6Y9tCNXEXAfzA9Fz8SwhsHdweyLvZdDPL/C6QFYh
+tJF4aQedn2ORbzDz62+5MMA+z6US6EMNbc1LgYNGtP3ts/VJ1eUYcTCOd0ns+cdwiTw4ZqKVDcE
dDHPvya0ewX82jpUBaG/K1TXjuh3lodWiOFucP0z0jhwYgKSRjwmnt52dFKRKrjzqMKh3HFL0kOV
Qlun0C4HPEijvR5aDF3VqZ8fVAK8dSbPt8iy9J655477pmNIleag95G7qaI5FLPP9z5T9B6AU3vt
0FjYlKZs+4hanYNWTHACMP9cHiQQBvL6FRWKhThLjThb0REQARCMTz4u6eBzptkajXlhr5tS7Uwx
S3PuBifSiuc2kcOWJdYXPaYysnGT7fpm17v8jgDMfT24LH2KEXlZwXNbUlzN4MOu9hDjHWIwPpyV
S8HCLJguGEFGOVpCVniiaFAHQbbz2GdE4ZX4tPDbTaHZ0U7HoJs04hOKzXdhBehWN7re8frILP12
47gTgyoDwXAmBeOwUWj1NiiLh6gz3vZ4Y+Atq219KOTrGLjfZ61nwJntfqMcb4W1vvTzDR7RSFKK
pj9+PkzvozpJtmXzmPObDIQQso1bqy1Rl+cDdkCCRjg5ytxHc0qtDA35t9wvBGdTTzYptM1Lp0lO
GmaUsLqgwxOk//ch+vmxX1djpIXrAfNj0W0fur/zqq1+TRX+vTWUSNonRV9dkdHtnJ1re7AzK3fA
+6X7Ok9LYBXa/LUc0La1rVLco4kG1GedKu9TSAGq7bzcf0I3UB7crCeHhPTtltqZuoPwKeCJXORA
oeEM/GKnSbBHIgbpNLv/CaXtfAB8aZyeSzco90EzlN9DL59OqA3DWSZv3Jc5RHxrgpDu0dhCPg+Y
/ZOPQJVGsp/L2IUeM8Bzto8jdqg3BR2zTeIW+jBY/RAnmgB1b6Vq13NinbwRwASUTUOUg2f3J0p4
409WlfWpdubm3cv7BkCI3vuW5cR7lVY/Pc12rx+9KtXnBgArUC8v9T50SPlKRNs/TnBrBrW+GkAS
IvPbUPr02xiS5tFSA9oTwMvye5gusdOQSxflmJz8TOpSfg9cV9fbRNgkcrVTHyDBxT77aHmeACMW
nx09ug+V9oDGV4FjHYepyY+eHOevnWcF93bICDplBWClDgG2BRssRwnPBUq8ZXxXcFWC3qIA5Gvt
eZMDn/UF9DYv7oeOAL6OZuBmtma2yXIH1AtvRollgN8qqALWC+WkjaWTuz8s1ne/SJbMe0g2jfd5
UgDfDDr1vcslQEKgPd2BsoIyHwGESWTkFW6UDKiFwM3uS39A8M2abkMhyf7Faj0e9aWk9upqx43j
0mI3dirYVpUgkuDyy2YWQ2GxfwVCLfuioWAFbJqo3aONNvZTrpE6u3XXb0E7QikOFJOHInHnHeq3
N5lwOrjb/fdWlIzwkO7tKTxJ635Uw6MdWvdwGNpej3kL+Y/pAzOOCm8M7fDkDT9BSYhUCgyw91hN
q5HjHD0vjaVxqys94NVR6AngETKfPOQVm6pCI0vQd9CUxo12ZrkBJA3+MLJ/gert2xzyPsr9NeGW
f1JR//8DiKmiqX2FBmYt5ziFkeupqWfx2OlR/QqcVES4lfyxC+FunRSJMnW9dJfUElgwT4PA5RSD
uk+HBHBI3uGoTFt35Si7fFCSf9KUH+66Ve11VNNgBqd02lFHnyopVu4Pl48Z4hgHQYIrOqCAuLAw
/eal42nqv021e4vgN7b/+Zb04XcPHtDPs9PyWNVooaJKu+8BMkk8h+5vWZCIL/99QZtS6QKDpWKg
frbz/NfTcjv5v7spW9ncC8NjSqIBqzI0uATR2HK8ZyVKWIdYQCFaxcrwn3/oheX2z+f3wwjJkk0C
N3kVZxA7/tQ4NAVBwAVanYCGtGtpid4EWjNQcZrg+X190C4zlImpkqZSdISRGeaxnQLxE+piK6rh
IGX/zW/SBAX+9vdtLzov5w8fV7oN0i6YdsRW+DCDmATG0sZKUD7UoHYm2UpQWhpC4543wamLVH3I
47REz36DVmHyJgEQR1u5lOQeoI7pPrEp/Y7OnHvT5QwtxP9+WerbNhdJouKK8lNZzOgvvaTzmoTx
0qIzDhSggulYhFLHHhAlgH7d0QTwcEJXdEKWHm9seYujgz7KwD/VabktWsCQ+y1ZMzxdCFWmdtpY
lOEILyYf2vjDJ1BaH70uv7u+nP7px13YLKZwGhjV4F8Au4hRn5/SInsEZBQFG+tAFNsFffjSNwKV
gA63rs5yD2LoV0bs8rlHbKOCiVuncKRf6LiZGtQaQEy/04MPrGlOHfAuFc9Xtua/BXTpE43zDz1B
TbhSyB/Hih4Sbck7MVo17GOrr0lRVI8yaSdYUCvnCMh2vWloYD32wOUhqZ/UWm6zONLnpfNh5zpB
34CoHah4ttV900GJoW6xv5J9UdnJN8iCuUhJIALX6wKobocndz2b5Uo9aWFD20bYUIUAVXlEUG9B
cOXzV2qHoMZNp1H+GvhTn6/pCC7sA9sIHKCk9ONQlxoe31MNYHCvIzEnBNT86rYwYSq1Ac86ulpC
KcOdf4z2nxqFE99ac+Rd+vlGlBgE8FoyawOw6199D+wPwjZVsmaFvbSPjSBhE17IMh2C05ioZ9qH
d6webppfoDr+u7ggP4Tq8OBPsYaOHSyj+kyhHN2SKCxU/SsQif3Dqa3x5Dm6W7tYXj7z7NC4KLhV
CLOIFEpSmvKNtH9w9TWU75b47ed/r0eny9Nhh0aM8EenBnQIKLMBcKnH2gKDzEIN3EUatnLZuTwl
tqnYFjCwSTywgWJb0K+4iINEMv64/uP/idT/f9xB0vbfObERdpyqw0q1oVmxBblxBuCrE5Hjjn8L
HxAtK5d2FMw2EknbKw/DLMinAIn5iQHv8ADu4NsMGOKdBOjl+4BW+0bJCURSWw87EO/GNzHl4Q59
Pvs4QcJnE0LQe828ZmnkjXjhEGS1esRSrZh+gWxh7PIQkLx0ze5n6flGnKA+BA/badSxGFIFNQq5
s+0QVmGg9Vwf/X/tqkujb1wnZDv4UL2sFKzCWutH1Wd/lMvHzwA5+pDn6ob3Rqnq4BXBg+MGajtX
Hb+fg24E8cQOv9cwFwU62behbVgWzwl4fz/AvwV6lybjw+Ql4mcDVgZkABSo+WTMIiEoBVWq/A2s
Jd/psi6jvhhAk1GKfHWGsoj8Xqn3AfeOQwGo3SeoAbQ7AYzOnTeiO9uBVhm1YS+OtaPq2Cber7QD
xITVSXNMQo56DDCAfQwcYCYgRIBHOw4FYjwMmmfPbU4ZqKBsauznSkAERtGS/2zGVhWAdMIri0E+
J2qdIZxXjtWlGTRCZVg6UxN4XRNP9vfZBjyokdtufr8+e0vb0oiUY6G6pLIaEdMWJmX4WkDboNhy
m463bWrgTWGdh9Bp9E4TJtODqVtoWbf9clMCzw8KoIOy1IktyLDsEw1mmyfyNd+PfzrmF1a1qXfn
JdomNqreMagJW1RJNllHtn37Ukw2NBGCDVhJd5OrTyFBuCjK8ciHz1KpHQejqhHjQSmQNMEuyVi3
U6H7mFrFodCog+Gg69CAYWu4jYUZNHXzctaiJKUm/2TVrNkoT4N8Wd50BUCd57+BtYMWxwxAmIqn
Wm56AnG34ZV181rkwFMuDbER+nqIGPIWCtcnXJXyh8FNa3CEnOKUiGpcE+1b2DyBEf4yQKchKCD8
U1EcJ/0JbNeK/rq+dRZO5cCIe3k4MM7Pj+7kECUTyB8c2gsSUho/6nBNiXTp9xubf4IM++jMtnci
vH70+/KrGMlhKv3D9W9YWjzG9vcdHyoabo1UsEFBrBXgmOr+7aZnm8p3I0qHDe55KiYQi8rsn225
glRaGHhT5q50bcigtWqIG9felnl1hMnQxg4/25KjRZiutNkWRt4/v/1DFuGjbz9MECKIz0jvgLyN
/B3Gy9eHhvwLIxfWvqlwh6CrGAnEGDsWaJ+t7Ykj2JUTCPSgLFlbxgE5QdVbz2NEBuJsaV72x3KE
7FHo6iym+R10rJ1Dl7bNnejBFwtBk/eigZ7LSQDz2pspsVJUEcAbAgmctv288SCMBa2n2s3BJJxC
fphAf/ue2OLblAHXB46H2qV2I/Y29IK2YWBNexyfwZPndQSVFTQkUNkRZfstZEkV+a5Tyi04tc58
X48c8gMAprU7KIawlwKUh60DhvEG8NLyXjKex2Xu8yMFLn/Xde70XqQ+/zlmUO/0meA78AE4zu3C
QUdWzC9g7TNodiQJPLU7CEd9UiQF5sBvKqCOB5ZW8WgV3l1jZ+wAVbz0ZYIW0x2fSALto9GHhEc2
b5Oiqu/KAYIlbc4gYAKj1GgY++FIOFSUaV6ADwgII4zrXTkc+mpwDw3oRjW094HrRTrihD3EQRIJ
ulUF2vPEwA9rqNXEKXXkF7AlweQEFgtNloR7R4sp/80Kw2CXTL2CtJKjdmENjqBfe/0LVJyrvZv6
wa6jI2hvgOxzqDfNrfvMe+JB/YWzB3fMffhjF9WxCEb6mjgapGxfSUBOLVLOv8pq1lCM15CMsSv+
kIHnuBOTrJ5Izet9X4OsPrBWHqsxcTctohN0MqVTo3sjZmibtcBxu4FDd2k38EcQzIoHqJ41f6GY
hrZII3QBQTE4mnc73/eaYzn74cmBvMBzF3TQrypDiSq2m8l0R3xF012lgLeHIZCMLKTzb90kLPxO
1x42tQRH+8FyQqDMy6biGaglIF9nI6zpamVle2Cb/6UAwFUPoI1ScPQOpO3GHfFY+1LWDvvNWmXv
yiSZoOLtBc2ZXBHmryIDO2fTTQH91IYS+SgqDKColVpPLzpUEiwDBYYDhL4GrNJt679YLs5aGlru
77Ebus9lT/K9XTbtV57kX9DCUAenUzW787IRRJcgQ0dd6z6SaSWPRTO9acfTHqTgJEjelj1V4C4C
NBd1IqHsPrWhwFMMdMq3bpEOtwkT275xtrioocFqDWgnTq0hanRwKKnzys7GMdcj0FJ0M84VqCah
Iwm9vdiB5vQwIzVIhdglDoDl119wrvlcCnDGyQIejDO4ucVOLXA1kG4bxQnaZBDL8H0wMpMsWamr
LZxgJnC4mpXXpXri0DEc0l+gssGSsMt8Z+WOsvR4I/XOQeQALYRAWtEtHHjF8PoOkt3O9qZBMvHC
FguUAuacnaDjAYmOKMUVyCGP82iv/PyFaTbBwpmicIoumHuCBISDQl8XPvC1tHvp2ee/fzgg0Rwv
JycoIJoLpPizAgj272wl9nYMM7Zyx79cTLN94xVOOs+85YD/SAWZKT4H38C+Rkwj2bEg1hMA3IfS
kzdeK85L4MP3hBxso94FGj5n30ARiAQadW6OO10HukYtd9enfGFBmRKxoH6yTKsOdbsauhTNWQG4
b+b+5/WnLwyYZ3wDFE1RfAILOXaYnuKBZOCeZgDM1cCl71xsjk2re7Xxw0qs6DMv7HPPuGBTv/F9
VnmopnbDfU1AYwyJ/D0F8k6WN5kIO9Cb+O/MgBLVJxZEHuIM6sZfmTOpF9k2FvhGnO1ollkrV74F
LKBtgq1xzqJUDSf4mPkBqKOgce6E79NI5ATiaryc8teQ+2HcJGAhAfGR7kYh1oxJF1aGZ0TMmkCo
bgoARHSgGdROZ0JoiH7T9YVxLk9eCMcmBNtJS7cSc4nzPAmaTSJ0v51s8ccOk2gM8ErcNvnkPID9
//f6C89b9NILjcDZZEBCzBTwTQoD8SPxpqMV4j4K+95uZSddXnmeaXtXBW0gghZXlGl+JVB8a+CL
Gbafh/6m4OOZlneex7MiGWrgBSB6gRLAQHcldNLAouPOBtSZ8pclqLjTTjDqlVm6PGie6YRXcqCc
uQhgaxE8us6D28sIePyVs2BhvEwfvEbJ2bVmxDdii7dAtHdpBlvTjr9W7rSygZZ+//nVH0Iog/dd
MJXAxBXJGE2uG3PWfpVVdiMm2Dm/98PzlVMxB7cv/xRK1HWhuuupN5bl4gs48sqOeigG3zhYRiAF
Q7oNwcuCVglK7g3SncoXG+bWW3/6cn2DXM5igRr477dwK2tnVmGDzC5qBtW0qewR2nLfWmlt8D9X
VtTSW4zQyRjU+KqaQK+dNL+ADHuQYdXtQ3v6NhQD2L102F//nKWpNy6UAA+1g8pSGgdIqTbCqqAM
11VRYNkrR9vSC4zw6KoCgE4LbUwUWb8UUB3sQDlkK2f/wt4wsR6umjy/tTHdFAyVcnQ2U/AzZfej
tXYdXvj1JtZjIGE/81KCapeyOzuF2oFqYROZJ2/Xh3/pA4xqhbayAu4rGH5d5W4UdmP3AAl9KFc1
jTxUtrzJtNXxTMgHLIBBo0bIOwX0GwTWItnAHVbmB2r9vf4hSwN1/vuHLT51cspkznU8ZUC+Qi3x
d5iyb5yvlV6WBsrY2AlSwDFNnfCE/2wa+PhZ43slsl2jVz7g3/nw/yef949f9+ELQMll2i4Ujz0g
yj+jLt09g9wDwYnMoUcUrtqTN0GJSQOABc5mlxdgpLF8l6NhsYWupXUQVsAOoivZIfML775M0FWw
iMyjgBKocY/AJ240T0E8rlNyRJEA4JQOPgZaWHKbu938qGY1HKshDd9wQjkQPZPZbfgLz7Q4U1xJ
wEc13AGyQgNUKb4XORU7SH/vri+AhQkyG+gthdibOF9hh6x8S8b5qcQVWfcpNC5rd60svBAWze65
ZaVFobMaIJXwkTsTVD7VprAfyfCk8ttqqxCR/u9KrngQenLwnLgtoCrdC0iezqnz9fooXTZ2djzT
5gxEBrAkGPxiKHBqR0FlsS3cAXc72TN1rFQxfk5ULl5L6FdBqxl4Ui279hkUmvav6tp0D8YfVAKR
o0NYmaAWuZlI60O6KoNkABnS45QSv913Lhywst6HIu71H760v41RcdOiB9d5gv8GDd8bf8y2SCHg
+MtW6gFLzzfOISqbNNRjAgikS7tDhTrVzobY0ZFSK1k5U5deYZxEUOzQMyMM6ILA2mf9WdQ9T7/B
4WzYXh+jpdVpYAwKlU9F7eEFUDoejgqNycdUuK9jyYdNlyI41BDpve1YNWFJqNyWY6pxME36IXN/
4d4Ojac1kMrShxinEtJRyF0lPY9bAVk0R2WbkELZLIzL5EeWrm3mc+i+EHBNV8cRIxWMEoc3pjyI
kqCIe87WqFoLk20bk53YEw9GKB/HI1hXZIQVHARUypU74OV0nZlgEs1gygwZJR73Qe/+sJty/FEH
k/VKR8G6PdRByxoqxnX326YKoPHrq+tygGWBsUOqSSAIuLhEt1MXlZqmW4SRA+hPj3mRf77+jstT
wgJj1DRzELBtIEOF4xNQKscGihdrxmqXp4SZjSWEJSETcC1P8JJwoixod1AIyHecoOh9/ecvvcFI
Xok3ENqK1jv14bgdVHvnFWoLUZwVRN7S441twdBXtmrp1nHaU9gmQPVb1zs23PZ0Ey1Utr1yHKTG
IE5qqOb+KQl0HMTLTSNjAoUKinvs2IPPSv35lCb+t7IY7uxsDQ67sDZNlJBNm7nyS+afHP9lqN/g
7rgbodlUoVxx/fcvLEwTKgTaZFXUI1ExnQY0YaAXTUfwAK4/fGFew/NLP9z8piDMfAZjolPmQf2I
BV8n386xgcsVQtvS6Bgp49gmGnAXjI7FR1RSPvlDAm2+97JZ2bVLz3f++/s9DpUmmBDoGOqqCVTM
afmivafaqlcG//JxwEIj8uTSq2oLbLmTX4/QC539e0sGAPTY5SN0v16SqlopSi5NhBF+hMrA37Ia
gKp4ZUes8A+UTDVciNZQngvLyMS1QA+l4xRirfFQpZuqeAaH47Y1ZMJaHAccXUmR5qYOcyIZ6ruW
IELA7ve2sTGBLZAlzTk6JtDZQKD4Us0ki9rWU8e57Nv9TfvAhKQwDsEErs7Dz+QjvHN+trz8CQ32
lccvLCMTlVJPmRYo+qq474PwqCfabAerdDZZJucTkFdQr2Pi1/VPWdgSgbGl4alRUbjU6Disn0hq
A3d2H0DmSZRrJa2FpWoCVOBaJGH0dY54brOpsibqgwB2N2t3o6XHG1s6yerO4wTQSKf3Iwkeac+A
hNRr5aWFx5swhqQfRz+RI2i7qM1B0ZfVyDAAr8t8KBtdn4GFrWb2gPJuCFPtkjqGUSs69XsO0t1t
TzbmVsFrXAPcAWz42CWboKdwrbHWYvXSzzZidQmCpA990DqGLiLkCV+t4ff1X71wZzRbw0XOSvgw
5Lib2P1ZPvxxhk8crBFGCGWpLU0qJ0IP/3j9ZUvza0Rs+BuleVuUXZzmM0ExCSgI2GxZW1u6K5W3
BfAuM00ACeo8hDWACU2QCd57lZ9t8lwmmxqcyhcR9uwI0UMe1yk6/umc0VMzeWI/tLChTb0UsNyk
HvdTYHswMUrb4M5DQXhbMgds2STLWqieZ/U3RAYHXlDQPcXNKN3KsQy/XB+hhXk2O6xDArNx6o7d
2bYWXggtzXZotfTRbU8/z8uHGwXUEXOsS9bFoIFHQdv94Jb77fqjF6bWbBVOYTBmNqfsBEO/vevA
k1BPf1zo0t/2eGP9A4zbQpAdrW3ajD0CGrBAsPPbarl2BC9EZrPxz0qhgE0EyyMDPhsasrimb+Ag
sHGHbGXwl0bIyAJ6YGB6GNOAAGjT31YLbJF0mLUVaBPvrg/SQsORmQAAeLx14Ii7OMpQ94x4zaF/
jz7NHpDCEirqIQQhranchVOVn1KiCASW4Sp6/eVLA2geDb1Vj908qBgk3jKBtLf7Jps2Usn3255v
xA7wYKBv1PZdPM4odBLoFm+ZaGvIhHTB3m+LldvA0mcYdz3P7kaR9QCaFJD99ctNUqRbu7jPm3bl
AFpYBmbrtNdjDl/CHrlsIjeifsSNm+drx/9C+DCFq1ho9bIsAKLIUUxXYCHxRK7swIWDgp2vTx9i
RzCxGd5iRYP5dTxIZIIDPxCv5RvL8vQRDAfoeIfJ/HnsC71CmV36mvMcfXhlB/hHHogwPHHiJ8+2
l2Q7Ukzhygct3PvYeYI+PJ0OyWA5kiencAYu36HbhL1AsQnaovA602uM+KVvOP/9w1sS6KPamgIy
ozu4fQGGCKkj6azk5ksPN6IiFXC8ge2Xi0jyybXCv9oK/lzfbUuDY+zmkEAQo4R/W1wxaoG36B2R
19oRpKcgopzIT5V3G7mKmZJWYV7lOK91i9r5+MDpcDdZwcpeXhoeYy+X9kTdkLcN8K2Qi5XCSeCN
UWyvj9DCPjaVrIaug+VhDbg5POo8QHpCph68ppZqU1nl+/V3LAQjU7RKhkitIOiRnAjSKlp0W5iM
bGCKsEnXJCaX3mDsaq+o66ZvLRJnHngznEZ97pwCAER9/uv6N1yGijBTmypDsUWzeYbiuBiBhZRu
haA02VGtIFbASgI3Jfs33AV+Jf1tNBFmKvVYqvdgtJxUsaWTLIzmXEiIKE7VfMvUE981jqImGMe0
tlNxGpoz+gW3Sx9ieDDxW1MRuzgreIGxcFXZS9EztztNtd654VcimoimTzr8en1OLq5d4puSNJlu
hpnC+uw05veVjUSR/wY4fOWec3HX4eHGPaeafdIB6i5OMOapH3sLHmwc1fmVsb94DOHpxoKFhJcu
ymkaTzO8rlLnW06sKA3Ipvf3brJHareSSCx9xXlqPsTtMIDYczVX46mBe0QEsS8Zc9zJ99cnYOnp
xtmTeWCdDTyEkWg1yif4bbgn6IOvXZYXlo8p6WWPMKVzZthRBzb44JaAA0LXwcdZd5AdCNZopEuL
yDh8wE4as1Kr9sRTemyYLiOYjJSA9M+/rw/SxciBqTbOIM93PY8iizs1DgTsVN5BxqCmfrmrJc1/
gevjRUHX/hITpOxom41rJJmlJWZsb1p70F2uUqC3G7go8nL4HfYtLM50A56Vh+I0pLQRzqzgprQM
H2ps9ykJCPzh4Moe2mBGpE3Q79rJaVYqdAtrzQSeuRBJKstR8dNIK/gtZl1z17ZZcLw+SUtPN3b7
OEJVR0Kb+9T4ebrroDjwxEK3WkGAXc5oCAhE/92GbtCPfjpy/46K+Q+cy+ZNULNnON19JhCJgm9W
d5f00wOMcv4gl12Ds1+8/eCtxuZHRaC0QrhnnhIWlzC08SRUeOmTo+cjHAQ310duYf/8H/rMy3o4
rzEOASGaPc0c6iBwL4LxdBbINQmfpXecZ+1DFEvbjky2N0s4LLzOyR6Se5uwq278ACMAgKQKax5q
tfHspPrQOpDOSHO3fhBe4ay8Yml1GSGgqJthZBIOEZB+fZCpdxf6dCW5cP61Rf+v0YtZNve5cCtQ
VKrwVAP8YAHFWtEnmoCstBmrcniGAIyIWq69CJSN5pC6kJ1BOaAXkJdI+63rldm0ETB4PlR573wP
7I4OD0q3KBwMthDdEdDj6vOE66wdKYdXfyAe2YiNB7PQR+oAiQP3Yhi8J5UQMQG459x86WEtHwR5
LBmc2XQHNXGV2Gk0J7CD8OArNYOM4LhPsvLUvtZcPtvJwOOxsvOHknX+iZKiBf6CHspOsE9VkeRR
NTjzG7VZuFcTxXmcU/KlF2j92xqc0sRl0PZ3pyn7wrPcfZD/4+y8miPV2S38i6hCQhJwC3RwY7ez
J9xQ4wkkkUQS/Pqzel/58Jmmyle7ynuKJii+Wms9WjHkalAQBEghnkdgSH3ilr/cNI7eeQvuZWsC
VGBapnmYhUH+gBdqfNNDbf0SyDjbp0bOxr3BjWQHuITzRKji1bnkuQa1oNb9BchGzqZRVfsSnmbi
d52BtXmeZhNFDo4jb3ls2o4fV7wHhC8axWsaGwSxZgboirMb07sGU0KAkbmFtwvKQy8XMrdCnOHW
l5qGtatUVZ15kilgrF124sj/vI8mOtxF4JLtognGobGe+N2gHfcRPARxAyh5EXY5GFZRH/OXBql1
OwSM5CHC6KzDhFS3nwiPKwqcYCF4qM5R98t4I29SWbX7KIvK38UwmrveBafARjTBDYEa7zAgIOBg
zzQ5WtDrvTvMAGot4fFOEiSP7oDTRjTwAKWxhTCDbzzqqu/YVUEFZaoBbm+N3P+w7Ub4e40OLjKK
E0D804ig3p4+OALyL2B6gQbPxAUSw+tSpCAiTMA2ViUaH/yGeyZb44C4nxFOOdhmKhFFB9rOWFMC
2HhDOkDm82acbhV89WEt4uQMmnV2RKYJQOasZoFZWTBxYqMzvjnAkIJlRPVjrGZnP0YCNklNLXuv
Ut7A0QSXVYD01yTMC5b7FXDkXhqX8AkIU+wG7Bz3KA/Gvs0bIJPUAJAdmNgUbI8+CuDSsn2jz8m9
0cTxrjIUgDFmon+0wCoBQpKoWw0I16m2InKTpdWofEVgXk9mSwwAHdvdXohB7zkq2D9asImCurHa
sG5theDdyv3r5nl9Rs1oTFCyRd4SZtmxBT9RA/Lm6xqIO68EUwxW+DmWtcc1k3sKwDwcj2L+Nlug
SEeIBnseEKp9BqcAKC4xFWGO7c14cqGpMTBJFN2uTBPzpq1oAV4PdN01DCYHWifVs5gkmEQgEfhY
VOb70RiyZ2R4SeTYCqAxk/gpRieEX9axwQzLCUjQ3AA9J/4nhLCx8R4MOwDObQokuBGgl0U2Ivtn
4GM0iE9Fl5WBVgTavGIEH1pMTnxDrN75m1osNsO61sIB38ixDomJaE7XneIAvBuHgTdDSQQutzZh
puLNbwKZV+AABwJwSFru0hwYFOiq+v2la4Fsq1yo1JGLxWow2ar3KYMsVw86Bc+ZKRg+RYO6XJX8
jYCj+JGZ7vySzFl1LFg9/tWiNe+EI+l7gdBN+C2rEkw/pJwmfTHfS+iG/MlqamQJEfcuzZLsELtO
u5+jucGONAGdFnh63d1By0m8kbf0GHEHYce5jOw9aWpTepYGxgMgtLp5p0AhihsD/wFU1tU4nI+z
AcyBdKT5XQdzH5Bi8wjVGrBmHQstG4dDG6uilXn3fzRE/UQqw+6bUIzd6JmlowMAZ0HSKWRy+NLy
YamcVMpmWdJVTZhX8R4qjbC2pxABX1/boSx1k7YV2+4AqSjCKSML0lB+YAOcP9fvfWWDstRLcivn
GMSjOnTMlxTtCoS/oNMpUGbl1xYOS7WkhbgzZcu4CW3AtjvXvXO5s1F0W/m2y5TA2C0QeJZN0Ym3
4MDAAdFB6ynwGTZNXSuvZykfR8U+6nRZRiiZ6ANrovcBJl8frLrfkVRbyUMrS6ulhBx4A7Coor4N
QWp+cBgAP5PeeEMry+dlUCBDeqxRsaIJ1eBPdwrEjyzA0tkedtebz9qtL5bnXZEZxlyD7aHr4jel
/1gunq9feeXbLuMA2WCWZjuwJix56lV95icmTOrG1kZv7cNeHujjctwsqIOZBa1SWo95Ox95Wuyj
dvpl1fHGsnbt3SwW5SoBSXlkURMa3Xeevtjl+/U3s3bdxUq8mtyiRYJsE9bN/Khd/Ua6+On6pdfe
ymIdPoyooxKkaoQK9m7q3MqkuHHluR6njfay9lUX++uuyhGfBcJ9iGVy5rwU9kHzh+v3vvJalhF/
qq8TDgp9E7r0X9k80y0f8so7WepoK8xRbWxkKhztZxQE9sggC6ouOnDIg79254udNSZ4w8hH0oQ9
Nu0ecv6p12f5RisU/0kzP9lcLYWuqm/GuAeH66aLBmMPw2D8pmXlHOFtz/YjifNdW1MNWllSEX/m
WfKYVcAGQ+CZg1GFvHuQtNxSh04TdQ8GvC57ZCWR+0HE9g/EzspfFqAKdzmcWi9znRQgI6KwXA86
uStQ6j2nuq92sPzPB6tV82mgyrpL7XaOPQv6MOrNZVkjRaAfyN+pMpAzkRn/inSc3msYAYMuB88+
MLUzVvA1MgYOnnAAxxU9Qq0zOJEu6yynt7HfleXNnJbjTddYVPr1TPQ5SWjm+NpVNT6bMCMfEY3z
rpxtdXC1leydmYFiTLsG4nqk7uHaJXS5zBoQdwBlbgAWg97FMHK00jQARMcOsxcG0iOz2X6fLalv
p0gDMyCQ4U6GeWg8EmvobkFYRsi0GPM7HHrMP5SNnR3O+2vh1UNRHJMBKWQHHG1aPxEYjjRm1P31
XqYNtiBumpleVMsWMQ5xdE6m1D1kE8meZkQ4B8TpcsNz7Sy5a9FXL1i6AshHnJn/RGIrUF+dtI9Z
AppjzBuwhp1k+M3BLd4DUEpQN9PyZcKKMyBz7ALkPFknbKut38QystB1RyRTgJUcNCoWcC9nJdvL
pJHYx3YjAsKJPSMb3IhiX9r15CdT9TfFHvjXhOy0EyQx7KkQZn3kict806Dpj0xAVkKVYb/Brz6C
9NqmXSDxRAEvUqyr7QECXPzVKxHJCSptzw+5HdvPHFQOLHTS+uiUGs75kRgO4KsNS371CDm7zL/O
94a2ieMltUDyojGUw5lFWXkAnBVnuWpE4jni289RWkVHINTsm3pCJnKgI47CqIyUFeI2M/DCQKQ1
dwD1FpVfV/ZY7uw4RzyFcvIyxMSpToJz/ah13O9mks/7PFMNEBO0U51Xuaz9QQlDPG3eKfebjS41
eBSd983Vpbi3XYXplnD5M5tN91+HNJHfEyqW9ygDZoVHbVq/iqbUL6QwQWeDZ3eWe245ArH0NsOG
p1e1By1oe0Z1pD31/NICZl4i28FyH/pKmAgxBw9kgJd+L3Ob7LgCRtizlTWBGD8a+7ac6qM5RE1Q
skyerIJBclgJbWD/auUn5UDawohK96VS0FNilwYeWMRRm2jU0ba77na4UIoF0Q12VVwfeDRnu8Jt
kLShxGWTgayVcuqwIUcsym1JEbpi2eZ4UFrJo2pyFkxcgaIN+OJ30HhBtIirkgTDVCEP1Wz18Jgh
yQZR2XP3eNlWPGCkmnHiT6ag6TLQlBGMggzGxgUu3ZFdiTiCKHsS9sgH5KWJ6eCQ1Kz8JHYaJMLQ
ca+jub0rSStvsCN0XhLs/fdwses/McOQg51M77WjMHBd3YGt3Nb1a+LY/KcsBxYMVTbcFaawd9Qu
oAY0uhjqDd1E+OSFtprHwpmQFpxbwKIibhlJcwYRSL7rYZLCSdcEuxFzPIDGixOwd7MPdYHx2PSO
BNPPUM4BdPv5FzVHeQR6k+4jS7LvqhiLd1CIs53EgHfIXXN+zpMoejNnO7sZCKLqysTlNYoNTN6m
YM0+UiBEzymAzQ9JlQ5BjlDGox5yfYpMfN4mE/F9YSbDETIXpNnTyTiakKyBpB2Ld8fQnTcPc/dL
5snsRallxt7cNMKPI7Dz7KrOdlNrVq84sQPnsLdU5peVE58KjNb7mlnmXU5LtHJzxO6VGVOxq3UZ
7bPMSl6LKZrhP+Ia3h9tSW8ymxFLw/9ohUhM61GxbZDsgzStOj4iEl75iEh+cUgPkzeA4hjQTcT5
sDa6qWzmPjgVeAkejHaKe6Ujm71CrgawPZl+ULD+eNhcT2dXivwuc01dBEzbbD8yS6HSIhJ4p0x8
ljFmtyZA7y9RZMqXXkJLR0BAC4RL01dmdvLARQxQCZT7d6Qz48diTNN9USq3PbS0Kr4ZLThhPkfn
QxIbQ12CSXWIcIb5G9DRHnU71oKzrugRkh/Q0it0AVqUuS+LSBzLFqI1MzWGA75u46VGCmE6AXpP
DljLylRG1LMcsML7FmhXzy4aiFzHokelc7TfsgHjSZpdyvklQz5lxkhzCx/U8G2shcYKKkLqUAU1
w6RF7Fcw0H6rmTnuSA/+gBMb4jCKNv5eRFN+S+w+OXRRNTzVaWEFMehVx1GLLjARze+B4o2UkpK2
JyRWydBgFFIMmzrTTrCc7aPCnf38Eu10qaiSPXi8nT+kozyNibZ8UOajw+hSGB4qjC2GO7+TVsQ/
4dTSu4oafIf/GQHDDAUJxE8K7Uo5Abd7cMexlrpHwBRqta1pqD+JLMdjFyv+hvmHhlFZW8geHzCK
7HHC8UIM3eziyKxpUOoMlCQ7T+RD3o16X8Fhf4sqO6zc0UAlinVN9wv9g31vHdRn55GoAMGh9VMz
tvQmSgtgKkwKFSJRU+BG1vSE45Mj6D7ygNXSgJbTsFv0XfaAfCLxu0OdL6iw4dzZeVUfUXAc7l1p
Nccsiiy/tJL6oKfWAQ+VTntVcOOc1Ab1o7wzzliYkiPCoWagy3V73zh19JBmmfEMkm/z2qWAZfS6
K+FKqR8SKVFJBd8mwNSQHkxWtpdpvb/NgNLdazTJI2uRj2aRaAhIhGldsbS9lW7j/EDUlEoDkeji
VpLSvesG0WPjlPV7PRndH8RrA0MXi/QhJ5Tfz2AJ7ylq529NVRW/wNslHnhR+W5CVNm+SHLrETZR
8mhnOfIxR5r9nZDADCS6dMKuFU88b7JdHbP0UDmquo0nSp4tUht/IquSz4MugEsGgUPvFUaas5tW
9n0nCXJEGOl/gXVL/9m9Q094YL0zVVTfJFnEnlAscA/uPE2vrIVnVmjK/gy8nH5Ac052TqeiPY6i
SmTF1PQO1Dvxu4y6/I4P5fwaoxgb42CtHJ6zAfn09VB2/zDNIwATWmP5K0vb+nFIBaxL+Lr0SeQm
VKljAVCc1+YxSocuKFkm2Kq1tHYMYPnRi4eoROGoqgGxsmmLuhdh5TnBXv3cqdw9l4XR3045oztY
N43XRiO/ZoTgpfFmSF5RChxFERSW3Z+Q9tQjp1YmNoRHwhmDHoyRV1gwK7T1qr7Jm6INkpYPDzi0
SLwSPMjskBomip6SvhETgJpSI+XWsSrnAMRy4U+tJI/loOUdksisQystzFxZZd3CcQG6eunE55RO
OCGBjuFgdw5/yGmUv8ZaMsj1hBp2MRv5zlXGEGBytn4NzLIxg9hIxtMoFB+VrtyHsTOtIKcGQ7le
V9MO78/9EyWZ/Yy6tb4cx3Q7Lii5zXpY+T3ka8DjO7jmdyft4FCSCL9zXUpvnFaQm0F2CcXHQ6Im
LeP4Pk/NQnlSORpnKxEJ6lSXgUE4e+IjMg52FOX0+7S3xdlVpnlB1Y+7tGv7XRWx+L5KeHo2hJHu
56y3/xipVXkoZQPLjcGB3ZvKCBgC1jyIK7MHGwvO84Bt+d/WnKQLFTEI4mBidzd8Qq0YkA/4GKNa
6bsYS71HCTxeUDZG/tgaLmVBglUVxvgOHOBhOli2JQ40Kp2DxabmEeUK9kIzMBdlzuddxur+MCkc
KummoHDrcwPLdpLUf/tas4cUIHe/6XvxNCH/D7Dr2Ep5wCo325CAfr7PFkv/IQWahMcRBc9dFn47
fcfZoIfGdH2/unbxxUGzNRKzTYD6DEWEQIjqVKo/Q7ZxzPz5blssbWgtCsCToXHtDu0QQ79v2Z4T
B323xW38vEwglka0qqImsqDcJgQT7eQkyb2tt9y9a5e+vK8PNaVG1SaLlIE6sHvGtI8dyEYtbO3C
l79/uPA8t8zVBsRnwjRO/cxf6yLdKCZ9XiAU7qJIlTYNjhaQHXjKDXZCVva3PJK3OCuQnjtZL02U
bTzCWptZFK0cBEfDu5WoEEWaAEoC3xJnoLyvN8i1RrMoW6E+62JviMCgFCvNkULlZPyoKsefzXh3
/RfWbn9Rt5qqASk7ySVcosT+0YIXoMvV/WgOW+6wzxELRCyNZ70B4LwacE7RRV6xwwYq95OgeBU/
bB+RlliuTlsFITSa/y0HiaUPLTJboCnbsgllCxh07eXYIHEDw5H8ktcTj7KoZ6WGBDXSjlXocAzT
qke6N/UInb18S0660mqdS0P40CG61hlLp0HFLLIR515Z8alM1TGrzD4wR1t7dopizpe+/NKTVhS5
ZdcjdA8Z+MzTcC8BVM+LjYD7lWa1NKEVfWdmk4nyfBM9lwynxLxFXOOX9O34Dou+bbaOMRFDXEro
XWCk3wRDOI2xxZRcGZSWKclVojJDAqVzap1+Z2CR3kKjf/2d/3fy8VkbXXS30oywRke98SZTLUoo
KHbPQaLzYfQSMvCfjpLibXYjZKhKqYrz3JUpdoxyukGCvEh3EYM6QlLaYk07Gn90gUP8BPo1hP9A
bZG041ZgxMrAszSsU5KZOpe9BeIIIkZyP8XgMEFfIeiXTi/FMhG5obTGQb9DThHSnm7jHFCv2gC2
o0kNvfGy155h0VuLmLIi7yt+mivTr8abEhnorW1hC7KxFln7gUVnjUxOQTO1KCjqsefkf6T7EE+N
J42Nd7TSEJc+QpnZDoKENTspG6WMzJLHtCk2pseVDmovZl47hTNuBqb4lCVPbdX7o3s/teXG0LJ2
44v+ObStZRujmDF4DY8wUD8yVLqu96C1Sy+m26IAXTzuUUmLR+cbrOWgQRXB1y69mGyt3rJHXXf0
hH0zQqEB4UgV+XX92muve9Hv2wZ5H7ZJsSfsRw/JHwg5Rqv5UvQbEUtj2WB1MXb5aCio4AMIGdQo
VaTDcxltfdCV2xeLhTGycNNWI9T7hFKBVwi0cfKjFRvvZmXOWzrKQASFoibq2QnLetCWGQKj5mJ4
cQU7Vbz8p/JNhM9K41k6H2NUJybmECAQol/QePhRsbX4XhkKxOXFfZi3ZztFvRCB5ieoa7s9joyK
o4vt0T0ZsAst0qjINga1tS9xebSPPzRPuWtMCTlRx3F9eLEG3yLJd9tw919qqWLRd9ORl0VNG3rC
eamvnRcxn3W1Nf+tvaZF7+3j2u5roeiprX0lLtj671kjvKYSXxuSl3GocCfaDkp2E6TCpRuAB7or
I77H2vZV4Qzki99g0ZmrsihQp0Jnjp3C79wZMV9/3DnaGOFWusPSvIda7pw1yM4+meXb1KCgdSyz
PQeyHCdIGw+w8hmWFr5OGhoZ6C49FYOFM9I4qFSyV/1vbFC/+BCLuZehXNE4Lnw+UYf1U/ziZvF9
Iv8B+uU39iamc6Uz/Mf3+dAZWqvsBwXL7k1t5Fgbs8E6uW7anBLLbl7zsqCPSYEIZm+ygU2DFmjc
GVmC87ayRDUHdXhIw/IcSdBzZo63MMCQmypHmqIBdbSvLkdZHjoDg/RtkDO0YXaDsmTXBCaUS35f
9/WtRBSC9Pqxbm+ROVKds4HkvlNx/oQyttjZ4zD5knbJGxY4PeqZcBiPXpMn3Q3TeR6ARtxxj4y0
P0EjO+ANVeWptxOnP+L4EfXYvmBHXiXdmwBmfmObtNa+FkMVSRyEx5OM4iAnh3Ay3/dlBzPi+L2C
KFENaqPesfZtFgMVsZAPBa5QHSp1bFCdzeBsgIx0owWvjOR8MUqh1kcHRFLXIa9x01a515UIrg+A
a5dejFHWrLWDEjbs8THY69ybt2IQ1t7IYn3RpWkeCVgKwiT/iWSIgOGktGPfrt/12sUXY1JTjEnc
I7c4jEBqoGm6q+0XwbcyNFeuvjQiDvPs4kxdzqduCA3tBkb/liC+8fqtk5U3vrQgIp5xSlNndm5S
KwcaK4N5eS9Ai9gVNkIoed7VoVu4KBznDlY2vhOpZlcA2OhTQFTPvdu5+zqZ4FzkxiYi7PNaAluM
X40FzX2TjeZpjuefMs/gCWnMg4Ez4o0GvPZGL0Pzh6GLQuFtVQxDMEC3uzZ9hvMnqNu/19/o2gu9
/OiHixNuRnF1Wa4VdnlsLOsXb+t/X7v05Sc/XBo5HsqmaUtPCGz1o+SB9FtvZO2mF13aicuOGQPe
SGTqyUPOIhAh2t2Yj1ZmPLbo1P3gtCDRXJZNdvUGsf8rQMaHzEEoVQZT+fVXs/ZJF/27V6YoGeRA
p54yr83u4ILwdL5lhVsZtpd+zUgKqHGBDzpNzbuc2a6mvyN1oWeJnZFufNyVt7T0bGZQhicOlEQn
x35Wzs+8dZHQqnye9jfXX9HKQyx9m5FVWHDEUCQfNHnzi5uCHdPSNKMAWC3UWrK8JzjrsfX79Z9b
+SJLI2c3163TdZl5Ajo8NHMOeI4+inwjLWKlwVqXt/ihKxADin2nkNgUscEr+U/CNi68dtuL7ssg
JkdOVEtOk+b2HicuIW/1Q6KMrYCitR9YdmIDmIq0qMxT6gzHOe0v0CXnPiVkf/29r33mRVfm2Qyy
djUjbm+o7gaspryGWM9Vi82clb3bgn5tKWMtenXZidxNEvSJDjkUu6SWd3ZmH+ZJWV7iGieBIJTr
D7T2whZde+qzocy5MZ+AogBEyOTR3jVce8dlwQ5f+4nFBJ5kFc3nqIvDSo4nw2bf5BD9TMXXnID/
gwYo3JEUPIlH0GvrEwpvAZxnrxAib4x9/73yTwqbSw4ATpErM2siDH4Mxpm4NYZ9Cr3iLus6ODxG
iAMrb5Y6+2W3moTYFdevBKtjxLio+AD/XVp4qBj1QY18q9pPhgp1Bojrj7oqXRc5wYiA84ECJXdG
EU/QXxoJTisKo7vPLWZ+Kx2avM0zn//GaV/trX4YH+EcpidOoFPKaD0AU08huJuHafxz/YOtNPKl
gl6NErrSyGpOjprAWiy6uzxzHrjb7bNx+GdbycbvXGosn7zZpYi+o5adQGTSnHRl/IgKSHsGdZNo
+VAUri9q/X1k9sZXXBnRlqJ6iCEhvKkjBZMbDWCIij0it0LG1669HC1H3WBQ4Orkzj3Ik44JOiO4
9Ne/xUr/XGrqp4IVSGNA2ADsfTsran9qOe7NFPl0X7g+5ezyUB+G+gQmdAr9ZhnmUIWVzcnu411i
P1y/+KdvBhdfjJYGGdK4FVKFA81vM5qBaUV+f+3SiwGyd5Geg0B60CcsIGHtt6n8iuEb97wYEFNk
8BYZMIxwlQrP0ecmfr1+x58uQXDhxTCox8HMkb0oTnQQb4WKpcd72MRKCPPMUW3Fnq688uVCB5YI
O63gcQuNSPoihWFrvMhDrj/C2sUXxVKcaJe20eFEuAXmz0sM8q/Pyt31a3+aV0D5ckVTQUMrewN5
pwjh8uecn1luHOD4uy1764wIrqCn7b6OxVcmJfzcotMOdc4yo4Hqpa7vHKDaY+tfDqXr9Wf5tNPi
4pe/f+hUbgRlokmQJAaWHQ5NbN+GxsUYv5iKtEyoMGquRrNyipBbeCUlZDEwIw0b977STK1Fn2Uw
pU+IiOAnAgVjAZ0L+cdb+FW2Guja9RcdNzPNkhamqoAOOVd242n4QJ0ns//akGMtuu80MdgMgFAM
YXBIPXOy/3C4v65/1rVbX/TggnNrNlmGRKSsxqkVh6IJmrLMc2Bs2KcAQ1z/GXK51/+ZF5Ese+ki
H5pPkaY6K02cX+PIH4ltBeZ82C7T+MBSpzyMXYmMfncaQ6OiFMYOkt9zUmSo4xlmFly/h5Wevlz0
9H1VWR265Kkziqfsoo6supevXfqy6vjwdDKBnSQXyKEnpi4huBl9A/ryjdb76ZICr27RrVk/aDcd
ISuZ0hj6ZDip2fyQ6h9ieuYpklbB69j4pZU+vgygkGmnO+4wpIcxpVErhzfZbGBGBsz8S8e8eJjL
x/n4pmZoEs2JspPLETpsFp6G4k60L1b5dP1TrD3Doq9DepO0ZYUpCS5ibJS+zVCiknFrFFz7Foue
LkpzJg3rkIKW0WofT6TdJzipPkrJGmQpAk4bQISc3kjsi/987YEWvX/sE1OWHR6oZrsRFo8Z4iKp
x+D61dceaNH/ucqjSUc4vDNkeTeZLMzhy5p0Dk0yoLkGZKx925ONH1v5NstFeNrEhoxMBOszqV10
//ic2ektyeIvFQIpoCL/v3Uh6bKXro2niSJ5wCrt1mwVIgK+OIIsV9y6G4mu6YVIWYEc6zp7SM2P
17/D2qtZdHIcv49kdCCHajpkitiT30/PLv/SGRjey+VXP/Q6BwpuLOJn9LpZ7ihgCVk5BHO+kYy1
Mof8Vyn+cHW7m7u6kAgdbIqDpE+9+xdHJG22dfNrl1/06MmJGpu7uHma3eAo71EgLmK6sJmLl6+9
+0Wn1qRTgkGvFSqzPwgh3ibUkr3KbG+uX5/hLX8y9/03J354P1UyISmxMgkmNwQPjDaCEpxka425
1nAWHRhugyiazNoO7UTeF7MVeWAX+8XFH3797j8v+FO+dLROhtO2rkzKUGjk39hgS51xXDSDGoxJ
omWW67WOcEOkc2mEZdD4tUiUcy9lr29tuyjuRddmO0UActiYpj5vEGzJWJiwi9EQjLOwmirugan5
W9fmQzbYZzNHdez6Y6/9yOVjfvhoqpA4eCQtD5sCbPL4Xk9PaeEgn/379euvfLelnzcWCaKvMQGG
pnEpzf8Z8zawQei7fvXP756biwWJfSk/YkPDkKstvAJ5Og4EFJB8ewblGy9opVUvEy0cVIZFHLss
7PjspyQY661pYu3mF6MVn0WSqwY3L0RQsB9NjkS392rrxH7t6osPi8zaocgRYxOW4p2p14rC2tU8
5XxD07D2WhajFcDkTtxEkQgRhYXT4mKoPaigNmaJtXtfjFS8xBFaQi9vZiy8Pro1kHjdO78aPmwM
VWutcrHYQGeGB8XKsAwQhZ8zyyfVOS62msynRTiMJMuxiraOazUTDUkF9xGr3xF3BtexC5uPKZCO
H/XdxpR0mfD/d8hlS+OBCbeLoeDXC10YfZCeAZP3C4cvbEAOD0t/tebWOdjnL4wtYTiNShtzxIAU
cljZmxGZRsBRBayfi931nvx5e2JLJ4KTy0w3CZ7ELBNA3p6TdGMA+vxjsKUDoZ5knKC4L8IB6Pkb
t2pgD5qKaTfLBqp7pDfClMnzjadY+x6LXpG3EarlvIIWG4fT+0jkSAIqoX+dahxMSjujqTfETn5M
5sR9uP7iVp5veShsEnskkyxI2Moj6ctDyeJjrd6Lon/O643+uPJxllG2MZ9T0tUQgKsuNWHSie7U
XG6dgq41rUVn72kvTOwn7bA2Oq+txDFCXDvjW2vlz5MUKVvScpzcUvmIs4vQRsfoZOUp81BDtTTG
CO6khhezezdTMHBvqUFXVhLMXfT/zBIsYoD9hTSFE85+T+f3GixU3dyZ2ZvV/jadhzL9Zjb3Guuv
lj912Oxebwz/8UM/GRCWvgZZaljOSjBdatr5iSreBCFeDgMLSMvxESednjC6G62SAwQ2f7Uzj0Ey
iBcziW9Swve9UjvS2F8KSqRsaX5gXW/AN9aQMEoBlZ5Y+Zin1Y0NTdL1x11pl0vrw2BqxF3kJQ8T
YoZRZx2hdH792qUvU9OHdVHhmh1PIhsntLXyM515dr1lPvl8dmNLj8OITLKkKToSSiBNMif1DXXL
h9xDvu/GmuW/UuhnzeDywj7cfQfLcc0x1IUZs/Rdotr8gDBqpGF2EcIBYOr3p1oZR4Xzg8prFKmO
BjCq90iSY0cyCh3ECplXcFmqxJcZfLoQ8zqQCE/jP3cGE3C23RR8jsR8Lh1ivs04aHoXxECqwlh1
8XfVuHNIdZr8sIBfekzhONde19DxFvFtYg+VtHGOiW0gQCFK7+pCZC9RJhDxrUsHiX9f+4KLOd4t
0rkCZrULDbdBFFsaujH7e/3Sn9uH0LAXPbxjNsoFfVGHsmqGP1HJjH2M8IujNu32N5z9/KwnyUt/
SqvkAXl7evBQb4oeIG4fD2Pbw652/U5WBs+l6YQMrM2gHkHrbyvIgaz8rejEs0OsrYL12g8sRmdp
9g4rlcND2E/8uNZ+Wc5+Zzxdv/2VyWvp6Oh460J4OyHmtDSsuzavGcJ4ELn0UA18eJVMSZxr94gE
/drPXabtD93CKCaZEcgbw0h2/R710Zu2RFihFvoB4sszG5uN1fHnJyLMvjzvhx8Cl9odXeT8hHlv
IWcvRirQmcucBqqsWyTatxyCTQZTv10NSBQx+ZBsTQEro8tSFRepTFQzj8yQgWXkq5oeaQV6Hpmq
37rd0lGu/cjiRcqsaowxVyTMo289VK6ZfGQ4S2/p7+sfaqXVLXlYc24jfQPBJiHm7bfUoBPmL3c2
a0SScftrXWdpZEEwRynbLK/DKZne0hjJ6vOQZL6VxGTjF1amp6WdBXo9q8k1o6Fh8bPk9R8wH7ey
ule+gL1YaUbcbcw8LcawaavfBXInvQo8RoRS0O+jWT9e/wxrD7Do/HmicNZmJwNCvuL7dKr2M6yk
1y+91kMWozPpZ2OMLOCqQJPa9yn898K+TSbt9+n/cXZmy5HqzBZ+IiJAYrwFanDhsW13/943RI+A
mNHA8PRnVZ8bb+2iiKhbh0MqJGVKSmV+C1GUsYjwch5Sd2u41haU5rCXVqVtThlwuU17T5v5WTT2
jyyttk46K9OhF7sgy8dsRNbRJM3mADklJsrTproNdv55n62WwRbx9YFbuWLoGg9N1eQAJy9u0tQQ
J1ckfRDA1waB2hVOBuLVlP/jjt2P652tfJb+1Or5dkHMAeprnntH+RtQvjsT+s/VdBMQk9j6c+s4
8Q6J6bjpd0iZJrw+NOo9UHe112/c9Fe+QC8Sql234k4N8uCyPDbtgz23X3LpHq2UbszHio3ohUIm
GFzAryKB2k2/ud5zO27Fg1cmWq8Lms0WiDG7JcncjvtqNn4AagCC0OjfCwAx6dL94xrlxjyvfcTZ
bD7tV9Uy2tyVuZ3IYnmwoe4SWhM/Xl9Dfx8eLxxGdYU0cFSASAdjO8kW0r/2ZPKfKS39Zyb86R0i
lE4cyGX4k3WdExdu0ITiTPYVZWUUeDxxgQwxDduKPeFluxEq2/uW1t2elCSAjmGNmJ8nm6MxUtSj
drb/QpxxPgFZNcaT6P0D0L4Ac2VcPtStBySZcrcY7SuHF+c8mJ8GrUGmv1lWzpj4BcLBML+yf4au
r/zw3WZ8nLoUr0uiqQ/Xh3HFg+nFBZZhD7UFIHXSBdmxGkVMkD2Da9ttrWuefq6BY6EFCEDGWL84
PXS0suChrIeP25rXvH1X9n7lWgLPPgjodV0dZ+p/tdgSoFwbGs25Q/ezHqFhOCdZz8sQOLsnOtk/
odZUb2xWF50Izs7nv3+aacNLS88dDXoq+h+uLMPG84AzqeKMbCVSX/wE9KAZ4KIUXiixS0Bpd0GJ
mN0N0EcrzH1TeVux8ovLFV1oy1VxU5lI36SnRpRJ4T367h1ByjbkPMIh3bD1tT70U0nmYv2YDj2B
m92igKcsx9hrqvLL7IL41yqULSllbGXarg2atmjFMrSO8K02Gbr2JKXcBcp9MMYtx7U269qirQjw
P6UJCoU/kD5KqyC7X6C4s8NczYe5basNy17rR1u+pYt8OCiYk5PsETSEPNvb7BvPPDeKexNZA9ct
8PLM/L8WxKcl7NYIgQL6Tk9j5szAs+d3kA35ZQrvIMf+m8eG/fV+Ls8J0QPFbiVnJRfUvGWd/E1M
EtUl+z4q/v225s+f9+kzZqOzUYqG+24H2Lmfz4isPhTWr+uNX9wFcQ/UzLzJ+xL1ElOTmJM6lW1+
NLI0vt702rBo9t2PQdk6JobfzMWHkZlz5JXLR8rHrcektQ4064YIaZ/ykpsJVYjwdF8EFyHzNuJs
a41rZg2OTesyh06JlT0SYFaBx9tXm0HLtaWpmTF0KXI2L22bAGcrj4gGmF9AoWzvrZLbMS2Cau+3
hb2VCHnZ2ogeDmbIMykn4vinJRh/cULuCSsLZITRDy9duvD6dK91opk0JbLgvTcNCHw2+242gzB3
qwTqFj8dhIWv97GyWvVQL4pIesEV0uUATXi0SvXWFNYGx3xlvvW4beVzx2mBCzwVuRuCzxqWtRku
zuv1H345Im8RPWwLcB1uS5YyEwPqPL1LypNty0Pmm7+AtY2Gyjp5i9ylwfxjrrbyB1ZmRGfYBEXJ
MkgHLAlzfoyExKCQhgOrjsR53/iqszH855iLrzoP5ifXRPDGV9kz3LixgGAfGCo7QkWmfwNwXj6i
qGt4bRbDOgE9Sw994JpvU7MQlLET86tpNNWznMytROiLVwf8FM0ZgFc68AXBh0TkU+RAnaJwx3Ac
xhBw4gcr/S2DDbe2NqqaY/CqgpGmHa0TVUuDGmJ351Lxns7jt9TrtrRd1zrR/APylZ18slF5JGQx
O7gMuMETGwfngKqNOhZ40Og3Pmdt3Ws7PuDLxC+QZJFYKRlRCqDimWYfxBG3nLIxL5pb4NzjpDct
64S6FPA+8XT+q2mAEs2aof55fRmueIX/RFShpjNL2dDT0Pa/BigqdWbw5XrTweUFrtNxjAFV6XlX
Q765m6rQHs/PZ2aEF5gnT6QvVutDl0X9pqp8vt7fyr6gB1Hdms4tT+flrEztuSAAyyny/SdOO7Cx
v93Wx3nNfTJap6kM1MCXwWn05jiVDjSkipC4f4oxCMHN3F/vZWVd6aHG0XNas4Hy+4nZy52RNVWI
09038Kf96HoH5GwLF5yPHmqcoG0+1aMDQa1pMq047xBBY5w073maLxCjbgw7FFTKLm4Qk8Tlusmf
ZG7R5wmiiWXotQM4pE7vnFpw45IgbZzXwHWdATX4ZfOP58nyKQvSikXuDNRvg+efBELhKIS4/vtX
Vq0ePhtJY9SOEiYEj9lDlYuYlsOGTa81ffaRn2YY5VuW45oKtcGzK5+K0mJ7nrNiI+F7rXXtPOoz
YY0QzIMUHDDsd0J64yNIBumGBax4Pj3Ia9ddN3BzEkkLxKw/1yNQUdlDlltvFKI/G2tn5RM8zb2m
KqhHLlCkjyIO8TjntotEZba1Q6wtfc2llvNkcX8CYVKS4C7z0zc8uJyyRb5fXzh/c1IvLXzNpQ6Q
DzQIqOPI5W7NY1/VeVyAS7K3Gu+PNWTF3ig7a18OEipgrKJ3edPZR3tKDUgS9L9Ku0jjLCgZwDhq
eHGCjr61oBFveMyVfVh/izHLtkQ53jCd2k4hcTArwMLv3+rJfkHdSswAt4+bEafP62OxMtR6wDA4
Cy9xb26TltN7wdxfY90dW6/buASsLEb33O0nQ+rnQqF8hZgnXIrvM2Bggq9Iz4LY39ZzydrvPy/Q
Tx1YWdsDFbzQkw+0yXfQ1JsTByPzRMfzQ/n1MVr7CO3AAgn6CiUZI09q495l7Ytp3YOocgAAaMOa
VjYtV7OmjBdVQSoXVcbzfJTuq+d7UWH6eFaqY0+pw22foVmV5EtTol6anApUceG6Z53wVUAxV+rk
DfPG3rg2H5ppOQVKZsYUGpoLV8+c8oMZNPumLjc2xRW/oyOFiC9HBE7lfFLKwTG8THg77K4Pz8ok
6Cihxl/yPLA4lBsgv8xL56fLoVcN7PLvenarSNr++/WO1vZd5/wLPq3ZGTDkGpWSbUL+Ef+b9u5p
P93JAxJecHz84b7Zr+5T9mzepwk5vlYP+fsWSHZlbv4DGVqkoeYG/Rr1Wx/0UelDu25LPHVtZs6d
fvqognhT6bVcJplkH+XofFjGFrNtrWnNxmXgZU1GEWIZgNJY3OKL795IIUPt3r9/NlKLTGblSCbg
TNa73LL+VEsHfronN5bVivNwNNtmg5n7zKjHk4M6lUeW0uWLWZZz3MwL/ZbN7rzhQ9b60axbqdlr
jWLoIf5aJkEF0jfEpsEK3ze5sRE8WFs/mm2bNa2JOTPMw8Aju66/DrR7YwyMkOuGsbYv6/icYAog
9SUbnCps9b/UZqAH/HGggFSky2MPQXqDQE7WlacRwjqRi/LNyXciz1ChMDvUXEJgtigjMK1uczZ6
lmSGDPQJ4l1dkpXjaXDpIV2mjVWxMpR6cqRVcUHbACccSDQ9NU79bGbGjhT0+/WRXGv+/PdPxpjZ
Gd7m5CKTRjQs8iz6PtdLi9L+raWw4iz1MvKyCaA+kdaw9hkJYPcIqh4DmkLCKIfeSBbf9hWabSKd
DBK3LRKm5kb+QoFk0tPlaRbVVunril/RUToKYrQWsQ2cw1m/p9UQOuy2BFK0oplji6j50i+DTJBa
8xN+MakD4z2jdIiELHe9mF9oJt6Gxtq39aZK2dq0awYKnLyyuxp1E/7S7oByvZ95fXTtrcPcynjp
teaMZdCKxYUu6SBwKQJPRkYgb4M4Ex2ooyZKl3EWMpnZtwapO673k6gNQ14JQui15llZQo7AxcZX
diNe4OaqK35gqzcjN1isn9wW+ZM5uuM77RWIYBBN3ej3csqfRfRUCGUBIJMvQ5f0JYeAwlMhHiEq
gegxeBSmtaf28lh01alF0EC0T1Z6YyxPz5CYDUtAo6WDruHEWZinYddHS6V2EAwJuwXKruNGcGrF
D+il6YXn0ypfmjbhk2e+Z1ABj5Vj0J9NzUErZpkRWU2/hWZZWd56qfqSIg5Gpdcly5jYTRG5mQh9
vmxM1lrr2kbdE0TV5nPrYvrG7DbKEG0LNo/4LjzvhSunXqcu8X4NLQ1sbdiene8GELpnOUv3DxSO
WEyWOt+YkLWv0FxABRl1MtXwOyMJQAxtAJ0oAPdJN+5zKy5AL1UvVActlL5oksXgd6aY9iUlG+8H
a01rMReaAaPaVrROAoSZVNN+KK+4JbPSIkQ7cJeFNbl5Bb8okRqyHxc/Nokb4qpi3WcL1L+UZxym
JXB2vuffVPyCPs8L4dMW7KR4nB8BCUisyqCQj5d/eMFA2FR0K5VkZUnpFelpPYuGIOslaQXyI/p2
X3kPYvJPqUs3DmQri0kvSKcsd6k/WyMKA770QRamwdF1tjhOK3EOou3uzgKiRUl5nRjNPxMH9NSR
kW0bERvePeIcfLJhEWvrSrNrWYGYN1QB+nGsaB6qO9+lG4G8v8v+glUTbZeHls1kCuj3JYEtRSwt
k0VBTil0Gi1Uh7dghYUp49OD13v0CKBSup+qzP4GeS0BZt/ohtA+h2QYz+qwsWryp2IpB4QVVexj
Yc+vaZHRj4BY9GVuKnEPWS8J3lzd7EBSghpEUUK7AVpq+1FN7Ky/V70jCMufr5++1uZH8yS8dTyG
YJRM0rKakTSU73uHR6k9fngcJV2lBcX66TaqONGr39VCi3qaF7BBUCI0pCBNi2PN2vj6p6zsUnrp
u9/Dn9dpLhPzjE0cEhQVhBBUibPqoWvJxgVsZZ3pBfAz5EGk0aATwT9Evu+KrTSftV+veRJPDJKB
MiYhUhxR87cTSKRiVCFBnG5rZ1377WcH8MlZoVIVdOOxGBMWQAuk982vgi+72wb/3OentoultrrJ
mnESlpC8HCfGQgsCUpB4XFQIZb6HsinerndlnX3Hf+yR2Drye2zNMR+7zEnkyMpDMTRIfgwgffkN
JRTzfYfj8NvS1EWcicKIqdek8WzQPJoUMfZdV+XR2Mny6/Uf81fi/MKP0e9ItZwkeMrdlEjDV89q
rotjbmQ0Rdwlzw4sCPL3zvPU/IVabjHsh8wWToxwOhkQdWqDmBRetc8qn5lRzkRGd0tG1Z0BFs0v
EfB5CTvo0n4Edh4IFGhBXWVjwi4uBqTXahMWkEnSFEU9idNISKe5CWHmxh5/cUNB05rPT4OAOy5q
hZKxmZG8XQDLDuDkTUrnmH3N0ysFXvU4IPMc8q5ByJaxiWSebfz0tQI9HcheFEIomis4d6SZoLhl
CUW+RP5cfS/TsrtrJf+x8OqtkSUkm9Nhx93lKFsoBU9LjeN+0L9eX1cX3QG+UvPLfVX4uA/nNKm7
9qdTCMhw1TERoxv1bf+jd9ybkl6IrcdaAyTSW3wQQ2L4zhTWTZF4Tf5mzKiSB+bl5frXrCw2PepK
QMpCdhO0vlIIckYkNZ4sVv1zW9vasS+bWJlVtLQSUdMSt6DxWUAKZuNstPbDNa9MSKHE+UKSpL7a
D24CDuzh+s9emWBHc8Z4C7DLyhcU8meLeOFtNr0YVd/fgdJK46Gr1WPnlu6Gl1qxSB3Z52cjHjbK
GqQCICjsMxZIPU7jxpdcvHcTWw+wtMrkyjpniLtFGkr5xYOOdlPaoQ+aXDfMIbK3Q7MJNmZk7VO0
w5hZtEEOo7cTuHkg9ijSu62TRTbM7jyvl7y5ZnYVg+JDYFTngWohUtQdAU4LJQoPG+ntbpp4Pb4i
GmWMzEhRb4KaSF+KYyD9k2FAQBWKUJbcSlFdWV96pAUaTd4AWlqfTED8d/MYzbS5kzKh84A06+/X
v2VluPSQS+Ol0h+NHJABgXRhVE7jorJ3FlxUWmNjvq2/WcgX5kSn5p7rtj3PwHYPhfQ6mpbGfxEt
q49lDz3oqJJp+lwyIHhCW5rt96bzrdcsyNwHZnLMn3LaaCILicSIfw2D3ggOiz2qPFoEqY+2sCyw
ESSpYqRHoE5+HoMTIL3jPRS58x3i396xSx1533mNFzcu4ceiXHyQuxzmv1kmYLFGK72Q1QJyV0z8
D0cT8jAKCbrQbHuHpljcuLNRPN0EKe7qPnIBZC7cF8jEthHyVZundhq9R8EAsxihdIC5QtF+6A62
dWRGkIF6kNqHwRXniuAxWKBV2oGP1C3zG8R/soNHcBGkzjje4eRF71JULyGlEFHPR+Cw/cilQRDJ
pSDQwDap/TMFwCkZZmjVu8s0f22o9WKL4keqRAIxXv9gThWP6ZDJ59KFBmom95mBh3CliuI0m6yA
VnAPmw78NLijk9NBaTxjPJZgaAH+tVCobyMSZHs0jZepY19mPOSdTNgqQ3qJgU/OTU/8yA2U1FtZ
47/VBLkuca0y62j2lbvDlBIbw+5DNTX3WKyEbYY2RMefRYZizJ3BW1VCARTHyY0FtuJQ9JhN2UJU
2mS+xAHOmY9EGWniTOmwd4nDbtr+qK7QZln13Jtpg6RJNkZlC+qD1WwayNrv11yWwRkU5TuvTSaK
Kr8RQunI6yt4BKrnTS/XxNbjQVQ1wOx1KbLp7fLgTIOMhGl8hwB0ClyouoeQ65a1r3yMTijsPL8H
E4jKxJb9dJdDOeiFzzkFPMlfvt3ks/QwEe7w3hi0CEH3xJiRROzWyPco+MdSs/mBmF654RtXgI+2
HhsSSvKq4yj8cz3a3bOqHw7t0OW/gnpq7R31QV6wIGU27lAGYb9A0Lr8w7jNvjEr8MjGZrNyftGj
R6xpAgewXjxujZCPb/t5X2OXjm4bSe0K4btGMCPqhkgtG1CyVf/iEgd9XAhib8q3alMurwjqa/s9
9GwKsKld/zT5vxQBhbn+Cnbmhu2vDY92U3GRW+4aCx7onKk4SZcd/ZxtjPzK1vg3LeDThbiZJo/z
peqSRsoXl6VT6KpxDvuz3ifEIG+cAm10vAkqi3IGcX/qmoiV/H+Et/vWSx9p6+yvz/LlCbD/Xnw/
fUgxWsKiDvLYXCJBcqiKENK65kPDq2kj3PzX9C7s8HpcaCAofg7qhSSTyQYgikooEFWTVeFClXvd
nRiz5hlP6uVukqk6qmH0jug+e4WK3BjlLe0efct3D0EZLK8OmaEAEQzWU8YJjwMl/QPk/LI3H1pq
fUi5AXkFFFeExjI3d5nwWRr6QF40IYrWQS31qNi6PKwcwf6SWD6NHEQQIRWOcsMkJ7+U74ZqzEMA
z8LC+M7l1nV4ZZ3pYEOC/TcD5X9MLEew3dRMEK4KLPbLNCfnj9U4wS0BVrx0aoF7iAwNmBbJE4ep
97lXL1mzHK+vsL+Bm0vzfx7ATwPVyEAZtblwPGT1jxYVuXXG6OXQdicGVJjKZT4OZklVnNeF+Abp
evlPhyP0fUWN+oA0c+u+43J4p4Q7d5PI6wcItBk7v0VhhVP3vRlB83Y4dn5uReUg7O/O0ud7v8us
n70UIoGC2XBIWdODyOkKuUOdD3BDaWAduTKWPeoT/UPRTvPR7kuGgoS8e/bNnH01K0G+Gb1d7NNc
+MclyLpdU7rqq7ks7V2WT14oa8uJvSEfj9NcNne26MeHMpuWY+b3dsRpVZzYmZwL0hTtoskY/ezo
+7naOd6AmDEybeYqgt5x91hXvr3EZVtLdhe4efMr9wMgCAVKPBBpM79aE26/1+fjYkwYb7TaiWLo
mhlKXrl/Gmaa5BxKbm5sD2NsZcGh67OQNxtr6rJrof/JSC+mKbXLzoNMxTKckHBpxb4rl7j1yVYW
7loX2rIl83KOzoxzwlB40d01y0Nhbqh5rGwef0NIn1atSFN7WKCPm2QZA8/Skda78uZ645hyeRLs
v8HPT6278zjTrvTMZECmzzyaL6SsIB46fhm94iAq/89szhvTsOZCyL/Nr697lgv4WxwSaojyov4P
gdvK/1bl8+H6ilrrQdumhnzxp4kBtGWM8hEldBASq9UuG502dJCftrFuL8+1/beo6NOQQWGrKryM
KCh3M5QEfJTFLsuz23ZanQFqth0S1OouPS3DWwf9ZmhdA5z1YAR/rg/RymrSaZjCMMjY5ENwyntW
x61aIovn3e5643+jeRc8rE7DnGjLSD0U5yj1gtB8awKfrEjmILZReDF0DbLnaRRF1HRlcD/m7RLK
rs07aJtRZ9dZRblHejJw9+lXB9F8nPGgJU78JiRlT6O0dIOozw2oocx9g8dov8h3BGigyPHT4lSp
wdkRw+tecsXGB9vxu92U7lQ6qccqH51917pFgxv0VAPYP6vYBazu1SItHm/nHgqM81ik70GrvA9u
UOuZWIO8L8dqugsgl/JtYml2z4wWSoUtK/8gldOIid/ycJokL+CQef/Qjc4E7KGdLzh8GdNdQ83Z
iUXXlTu3nMlBMN94Wtq0MzcG/HJOCLH1unBUfJG8Ia5xQlxgX3dljOfbXVrMh6o4mIbz7qXfDLe4
t+UbRwgBN4QNG1g5c+jV4jgrI5e8HdLTaPZ/vKWPGQo7XLv5wiBcYHtbTMYVg/4bq/lkajMvmTsR
mBrksHdDRePSAmHGfffaJr6+ZNd60I7mvFmgyF4BN2CbMlz8JTT97zwootzbcN9rI6V5PSOzcNEc
TOPkpybgQZBysJpj4Z+s5s0otmqr175Cc3xIOxN0bPEVffA6IoSY5jMo//dCmBtuac1taHu1zJ3a
CbIZwVe/BblSOM9pHmxla10cIgsv0P/eGJaicivUJMoE5bao/GhChefgsg6QiYlX/GG85RvQjTYT
Y+N2QV12DYKuw4fh1XvHFBvvOReHB01r45/KqmyMvkG+2YCDI0/3zGr31xfoxd0GTWsjj7qpanAC
vAQ7zQJlYJKZB5daYxO2sk03Ug9W+tA3HeW6ppcaZ0Sy7UQ5Ipd+Mzxn9RaOcmV09D2nI96cFzQV
CZ/pYQlILN2t6pu1ps9L6pODgNJUHwR1BgLKALX2XKjm3Q96tnFjvGhWFrKd/t165/R4/OPlmDhD
Ftltu5PBHBYVNiW1JdG09gHnKfn0ARwyXY5T50goGZudJxA1V+UmM3et8fPfPzWeIf4qjbysEzG/
0qANg/amiAZGRjNZWdSB6PMC+Rye/A36IN70oMc1bYlXrC1IzVTn0bM4N32RUDAkH0Zcat7AFkgT
hceqjdvgWheayXIpPEXlmcQnsm8mgr0jTC2UotwqJlobfM1wAyct2WwhwRWJqPd5Kt78Vv267hMu
N23p0GW8BIypAfmzZHQhqVnW0bDlbdZa1u4xZSYmg/VoOatJaGRT2Lo3+RjEFv+9FofJ8CDeCKHc
Eu84ILkl5hC8e0hEuD4kl6fT0skZxYAEDCieYMUIpLKY6Xt1LrGfy60S8Mt7lKWj8C274W6rGE4i
qt5V7u9yMg9Lm0GChoUVlIhu+4rztHwyWLcFIADoJmTnKPkoDPsoWvpRDltU87VB0qzWNOuazL2t
EgZYtyjIsRQn8B9vsigr0IxWFlO55BVSi9KuVXFlQW5Slta9gfewjR187fdrNtsqzhs6LBlgncX3
nIFAZ7Ifc9e+Xh/9y+7e0qnJg5hTT7T4AJ4WT8YAnXPAzR+o7Z88Jt6u97FiYDozIyvTGkKunUhy
em8bzYFM7sZBYWWF6siMQlq8IAQto971Fequ+95XX3i2HFJs5qqZlo1JuPgOb1k6O8OjdpeOUOeD
Lh/9k8/FXT8NIiS0eBq4B4GpGtlYgTuFg79JFF2Zdx2dMXUOp0GKKuQOG080FugvFcIKx3zYyrD9
myn6n6srPuvc9yfTKyGzWY7LwHF7GdsXhorDUyZwV4wDMaRfaMGxOciXySxwyfKRzNiEnXE+JfUC
+kombu1WlOKZdgpT14FmDXhsOOr3snDBJ6iap9kZ+h+Zaco5YnTBQ5YvrLOSdw4hYb92bvTfegVu
C44ddIOnMy9zfLPq4Kmasy/XV+7KJOjVt+BSBH7vjyrJDfJsp/5dL7wXkDHi681fDERZls7oWzwW
8GoxUcdoiq85RX1Omj7Wgyfx6nzOVbTZL6JQVnO9t5WP0fkkfHYDd0YMNbGomkO/td6BCWehOW0l
Kq7ZueZqF9OaSTCgg8J+8RpA1T5u++GakwUCqTBqyFAkC7kv2C/J7vn863rTK+5PfwKzPHPwGzEM
CVQCWoBueWl0ITfBRQCIwmke0lqYG5O9Njra2SijJnVmb1ao+PLDfnpcjK1q/5WW9VivjyqZrLfQ
ctf84ww/6dbWudaudjByeyM3xw6rfyHdLlfFA1XuTbcMJJn82/MYwTkn2i9UUi1TjrT48isYzQen
AISi6MWG115Z8DrPOHeU1ykGRa0B5C/cMp+CLNuTbKtSZG14NO9pNaj0t4uM4UQqi6M3zu19j5LB
jR9/OfvVsnS4SEGDxlWDhLnW0jsaEK+A1o5pR8NQ4qQx1zwsllQaoeEb+X6YSguCn6qOKrf0Qkge
lkB6L+PHiPLPuPfBV/FTisI/w0TiqAdSdWxL2j4FdlVvHIXWhkOz/rzoejtYBpWYvG2/sjJgDxBc
H/53k6HqvIwmL4ayLzJxCoB0BhI9y+6McRFx7kHjwCk7vrutH+24Zc2sqIccm8k4I9fO9lA+XgRf
57KjsYFS1ht70X1BD5YvzqQqQeRWeL9rhIOL/o7YG/eOlan4D9ilMaToDSwd3v0u2I+g3np2XWtY
8wh4FxiDDJLaCdD0OARE0P7dWO4rtqoDfacFv3jpFjgEv35npsUj5mZfWOp8vT6va79cW50LEtn/
XpcS23yyVBa6zdadd+2Xa7tTDq1x1nOBGh++63EzYkifGuqbsnZwRNDWI459k+zMdoSQjr8bpiKk
JokRVrptVLR16FtehoQD/Paygu6x8TCprdLglY31P7nPrWUY8zIClQAJC9OYo2Xsd5J9meqt/XRl
3PXEZ9FaOCJzPiYup6HK760zUWneOHKsLBedMNGDFZkOAP2h4EWG+fxkim/XR3zlxqIjJAY6951b
4SbRG+rE8zayBhKq5pVUebwg6et6L2s//zxmnw72wYDQA3URePCY98oZj8hQv1xv+m/y3oVLgw5g
9qkYOzYjqRHy8MyGIKBlQpS7sONp4G48SwsVrI3w4tFtECvwG0AGTWRwxWXWsxjP7dYxyFDOTaAC
FRsqSHcd7lKJMXT8FZWwQyhRbRaBsu5EEO/1Hx1nbssQgvFWqIqu3qdV7sNTWuOjx7rgQGhf7Lw6
s+OqDnCSKKwf179zbQFrpmEy1J/nLrYzx/HqqMnzvRD+m4OXp4jien/bROmsIq+1++rsVE9t+opC
U4zmFnPn70vChXnSWRBeSY1gAZf0NA5h/qvMoFcblb/5R0HC6rH8oG2U1uEWGWVlwemkB0TSW4g8
obMBghS19ZouG09JK9Ogcx4Ykq64bCusNnbC22c4OHWYGlVYTyq+PtErd3sd7e+3zGCS0CrxePaL
K2BjZPYFnB8WFdzcZVl5x3vjoa3SDQNaG6rz3z/Z5lCNtmoL2KY9f9j93Vml5vqHrDhEvRKhnekg
Rwc+q/O7YIeMHRV2lE93NTRqN7pYmw3y79/ej9XQ27lfJnW1nJRTL4noJ/7HAcTsARH9bmNK1oZI
2/RSlS+m704t6k6Qd6WCO2bzL9cHaeULdFxNE5xFuhkXieM3NKwC/so7/iYWAKan7u56Hys/XyfW
DJWPrGw/Rc6Vw54dnn4HK23DHP7WsFywakcbmpljW1Vur5LJD+YIScP2DiW5RuR4o7JDYOQqJA6z
tI2QWSh3Ymm9/VwwHwVuaTnt6nzMD4xz+e7avLn3WGFBQLL3wzYvTAiAqOylBtTw3XSIA1o8Kg4w
Kv1ezrMf47ESGIaWZPsiKIb3rJL8RJG0j3S/wWd5lE9W88eWDXld+kHtQSjzVKjwlv3UpHO7U3Ii
uwCbR+Tgkkfqb6ZnpPVBVa4XA61iPippDXcddIf2dkPLF4tn5p86y8S3sRTqiaCNA+/ACpYB8Y84
t6DggFHnKec9ni+gZ7CZW3g+zF4YYlvz/B0qzRhB5npSOK44INdMvEMkcY5tGzdTICaqcBiF24Yk
4NCyv75kVpalXrkijcwlaYCr9jSM5VkVD+/Cwz1Zpu+Z3JLfXFmWetmK4qocVIsj2WyxH4WV/0Q5
5NZus3Ks0atVsDvPbtstVdLPk4xqo31rljLJG+9tlOKBcnXjhqkDQcw8MGqPoxjWnrJ4REyo9c3b
znw680N0OVB+BRIvqrGPhfVhpj+uT+7KDqPXg55ZvQs0D0VSu7P/u6K82KvCAZl6qbznTtIiGths
QJTOzWMJ7bb99W5X9gO9VlTZBXHLClcqoyM7lInsM4+E2cg3luzaAUMvHlJAb7mFieenVKg2izrA
0Xb8/zi7kuZIcW77i4iQACHYAjl7ripPG6JcA5MQEkhMv/4dv1V/lNMZ4V2HuxtSQrq6uvcMTRBe
T35U7U0m21QRWm7z0MobeEfzWxnQDCbeZXM/Fyq/gTh79uPzsX5MLqVQivnfk6kSHaSvGEe/3bN6
MzS0voYggEp8sGX3s/SD1EE03ijok2yU8MRmLB26ZyOwSx613WveAsDTjFl94Zw5E0TW/X/RGbqA
F2hOXW372DeoUgSBu/dgDpzQoq8TG+qnoe1/Xxj//3/VD6LWmmvTaDenENZ870R1xQkkOHa1hJ4V
caj18kxAJDxowFeeiBrKH5PLg5+h4KAfeTP0sdMRXAB4bjeQxfSExzdeadSJZFYfwOTKbm1Uk5QQ
j2/FKPRPt+DDdagKvikXn41xQPziNqMQGnPcqHkzg4HfLgJXeVUzoH9ys1S3lZmdK18XdOs4fLoj
tuV3s4RP5wTNoh2kVuceXRwnTBm0lF8Ave3ujCrZptft+JgFZfmj4GP5m05NcS27IUzyXpNdOS+5
jgUV1RVkRJdvvpLAnVmtfgQGfeIcq+JP2LpgGRYdrR/Q5piSsVkmiPjAuYQK7t2apfTiCrWyGLfv
6obZPEgKm8OxVlmU0qQEER7V5zKxrbrRQzA9lnKkm5EE/GXwJfoefmu2LRSxU2uGYDc0hU65puZ5
KRmLhQhpwjRhyTzw9lgRsHRxCzRJX0IQnIKwEDvQ8b4eC+784Rlzd0UQZKnTBuZqJCyLmxFz30jN
9kURkgTqVHznmNx5Iz0rkoixPHUrXxjk94X7GNre2Y5NpX5wyIbGMyNFkgcA/mDhu/uc0DwxNYRC
IHhR/LD1IjbB2Mx3qAj6wAZReVd7MHevoqHdea3Xpt1Isk2nclTFoSxXxJ6TsUTMw3KSXvS3U8O4
y7Jap0GguivZRuOODxxKq10rnpfc5r9F4+q4qUYoexS2viTdcuYsWwOER8/zOq0ilOkKUl65THvX
LPuSDx6la2wWBSvD7SyufpHb3uJWG8VKlltPfg1Nixe4/xusYLHX66GZwIaUsLK/Ldo/4XwhQTyT
SKxRWUQGXmtmaU7V0qYs4sC5v6v8yXS8JI13bupX6ZGeAx/SzohssNUEMqisogN2FLsQN88cWv/A
skqsLYXs62QZSUOfwSgYVJWJXSgzfngUu+4/GiNihgYL7FJOaIYGsTdFA5oC1bJZwOBMS+XvCmW7
DTReo9R00+PnwfnDGcNL37/Vf2582oPbwhiCSQQX+9e+yX9TVEs+f/SH04VHv//9P4/GY9vGX4gL
xYb2jbhgukNcobkLLLLlz99w7se///0/bwANmStRFu6piOQYW4ffzt7y/fNnf5g14tevDm1JF4rW
TEhPozMkgV+lY93nYJ7D6G4Mulv8m7vPX3RumlYbLqfayxu8DCcMLRGrojoWQTOCJ9t/6c6Ksawu
ZgaA4JDCiOlkWPmDz9m2y6YvTtNqx0VzaTJGlwmabb+XScf19BI6bWL76xwM7C/N0HrfKQPZDfiA
0BP3mAFMXPXJ0Dc4/ksYtn/+ig9Dk+uuUyLuQJEpQkaIZnrA9yFac23qZaLd01bOx6jtxdesyUAs
/d812xPdEieEJkMzZfxx5DbfZX6fHUG2zZ8+H8zHdioYzWpTM7dRRsy4qJUjyQ+EAkzfFP7wVOf1
DKcRFSVk6txD3fn5YaqLJoHgW3PhpnJuJle7Hp7HpQWwF7Yq4EjUuAQtPRPIgoqHsqUXOrRn9uYa
hg5HBnd2u5KeIs6CXddm8wZaJkUKpiVqJcBwPFE0Hv9cmM33jfhP9orZXEWCnKAmDEVliEOEI/uG
e7c6LhQwDjQu+yM0IOcftAte5qiDofQwA4giLIc7jqgjfi+KFgz5z3/ImUBBVoEiFHXuVEuoT8wZ
UhI5KQq+CZjlnz/93JyuYkRtTNNpOsCD3PvrOEjC0GJ0jY5t8NPLLrFjzxxxZBUtRGUI/I8z2EbJ
6i7StXOAA2TiQhGOgf7fdGLnl8PL1GTygjjgx3P2DzKzCvpZw2uZnkJEpU0lwyweMt0gp7b2i69Y
9R2bsQmbiCHpDOd9Je8HeHrn377yTf7BaC7SMr4oZzoNNtjwetwi4YMaUPuzD+QGoJNLoOeP9+w/
YE3KptAXtiSnXh7LtonnftqRWabd/Pz5QM59hve//+egDog7Y+3mBPZDzjeSFWnjiJdeBBfW7sfX
fQjMrRKBvDa+Ey4LPCVQvEjhFQV/+oYHSWeyOW6IUAnJmxpOaK53hUIKGhkiYLhPwWmvj2HL3e7A
hfO/uCBW8WKcRx/dGVqfeG26uA/0xqtaeIq36ktn7r/AztltAgdp7qkSQwJBr03r99veDR5tI29G
p79URXmfvX8DH10boxlPilyyDAFnkOCzeyI11VSkny+Jc2tuFQrGwbYhc7IFPr950gPq7at+Dz0R
qCZ+SdLYpWtsZ1TnQAG2ZDn1ok5tiPOhupSSfBwt6RrcqaEszcOyJqcRJpOsorEZfuDU3Ux9GJfV
hWV9ZteskZ2+dtCmRA0Ewi06Gb1tBr0x79IqPUNVA1H+f/dk6UG22NcwgKdL3h1tCIGlpNCdkyfB
UEYnx87lFjVxvnFQD9xJFFPSKISF52i4A2kZ9rVrwj9AT5TEWD7Igpxa9Rh5Iunozgm+BIDAElgF
BuI7VVG1yEZ6XO8rKmLqf2eXWEbnFsFqo0NubIGQgMQvH+tlw1QAySHbhLGQrEss9O6PRTBdsnM8
s1/WFfJxHlrIfxfzKeS+iMcehSH57mFjCihdV7O8kGSc2fPrYnlUlrVuTRbADHEgcWb9Ak0N/0Le
dm5BrzKYrqqEKUeGo5LWyNNeTIAaVPe1zJqu8ZJ9CE6+HyK5QMt0A9fonbXuoZku2azz98j0QThc
8+NNXquZmQC6Dpw5f8bOZgJsOOSiCXQf5432x/mVTVCa3PYLSstF2IR+6vp5gbrvBI9gz3ZBGDNT
sO1IM3tUJqg21PFKL+EZ9MP9ZpnjqXKkTcJR+cB0DTZPKgBJrqELWKSmEO0BxVG7n8s62Dbcp1eF
tvNP6y7ZM5xDl29cKiCZI7ihDgJZTu6M0b6owjCmoTulhvfQ+aV+Oz9JaM/EMyZsv0AZK1kapcuk
Lrn9PiyRRt3Num+tDCt0IJU6zk6rHiCZsCR6WooDum1TGA/e0B1y1LU3g1zC64FXS+oGkbOn3GE8
DhoB5IDiPLGkHGMBXMJ2nFjVb1hRexDIAti+bwsElC4r1FHVk/dzqS3PUyHG2kJCc7jUmDyzdf7B
oE4yV+1sltNiIYAKcj0w4DVkE5a6qpJB9/efn2hnts7aDa+baUeZYtOpD8oi0QO8aEUzXJA7PDeG
9xj0nwyqKaxuK4OH1wPCcvM6F795DhE5YNu/9utXxwEuaBUkjZEpoxf6I8wndYca+iWpl3NTswrD
hcc4HRcQjUw9oCitXZUoB6IaX/vpqzhctYBG+yg+nFjWsRiA+2cw3w6fP/tjHgKKcquYFRAvV6KH
9UpWcpRmys4ud1D2Wh6pnyF0MbU4idRNeI/WBNsEpJ/2JKzkvgPgFJiZjkNQczBI/8rKu+7dyYvb
sZO3xoHV30BFuIdSnXsdgiJ/gAahm5YR8wGfzaRzIeieOaX46mI3Q9Q76ERgT6JHO2Jog6ecmqtF
AHDLuTr2OVoln8/VmfD+/4HzP2uUM8bIBKfbE4kw4CoyN3UUzglqZumXXrDGjhY2Gh09zfNJ5ANE
UShkgLouC14qVMUvVYLODGLdxA3RkMxxxYfgg9XIdR4FiXaRni8s1XNPf//7f6aoVWFZTYiexw4H
K/rce01gIR58cX5WV1EnYv3ojNDIddR33+vTbvopbHghMzgTgdYo2Lx127YbxuxYuCaZWB7n7GZA
edp1LuUeZyZnTZaJ3Ex6SwgveusPMRR50zF7GMklDPi5p6+mnsO6TAzzGB59nIysAw/uhoy/vrYw
V/GtHT3atCGqoEwNW8G8GdoLrUlcn+8/f8G5yV+FuJoGnoS8ND1B+jSG0uoxF1lCmgpd4t3nbzg3
Pas4lzdd1i/ljPg/vlL17PhH7IILS+fcs1chiJqy4AikqC3xdq+ghBhzYTZ6JJduquemZ3WZNDMw
MKGg/onz0O5KQ/st7sYSstsKUByInVzQFTgzkDVyeJynChnPSE+DfOHkFyPHGdSHzz/AmTi9xgxr
ZFWoZiJLacrilXH31PruQWvUEFGYKdpLEh7nhrBKJAJciXWpluVEXUj+6IjmTxYc113TSHMJMfQe
bz7IlNdA4mWkbaB6XIxwtuwBnz+hiOXGi32XX4OSaqidV8dOF77JmWo3XUsq9y6tyiCk+kQcyl9n
HMMRJNNtVWxo1OvbArqBCR0Kk0B4aOOLqN4wO106Xc+svH/wMwQ2CTVS7CPxSfYQhPly1DyD2yYQ
APuwGrMLof09knwwpWu3jkFwpcl7a9tBGTjWHn2rZ34hxzmzJNb4FCxoSNQTiOT4Ld0ZWZbxXNTv
+c4l77czk7SGZetZNjma89OpXa5r89sZ+pjMN3XWXZicc89fRUcP0qqZV/n0pIfhNRia5kY1wtkw
qNf9KlV06QQ8M09r7CQlVI/lhHqY6ES9EXLuj4PS7OQDkLv5PAice8UqUra9hpeBg5G07W9AI1Mg
Z+KiLC88/dw8rcKkLI3MSdsg+9DlMRv4Uzvm21x65QZ2M+RCHDszhDVsHHc3Kf0u5MeOZ/FIby2w
vi2/lJ6d2Qdr5PgiWBHg/h0dK+A4qV/cR7N8+3zuP25O0DVO3Ja9X8AyOzy2ha/BfSjcfdvAsSTn
0T2gafxVFEVzoMCvbOsWku2fv/XcdL1/q/9khI4zUdOOJjqKsbpxK/0MP8Rb0usfnz/+zCdfI8ht
3ucSp/pyskEaiuLeadTLWFV1fIknfO73v3+o//x+2fVCtgF1T6ioz+lkIBbowlcgYWZxvra912BB
CU+qSOQ6hM38cAic9q/VYTLzaEckpDU/n6czw1gDBl3igGsM/eqTbBjdNRn840ox9Wne5Jf29plP
sUbBRXxaKuIW2bGF33o2N5BVgn0bKodmbi+M4kwO4a02eKsVOC5ALRwl9TfOAlxccJUt38TQoin5
/UsztVaFnkWvSuviHdFiNo0kB5mLOzmGF47zM0NYS0GHUGRo21DPJ1Ip8kAEPL1gRV8+9I2tk8hf
9B4g2/rp87GcSVTWotA1CYdOS1BcCmiWu6GXlAFgx5lanoPBRkll2V/TXnLDODey1U5fpkqApumI
U1TK7ATJ6yXurTNvSDFVXZzDpuaHgJ7aFy/Law3oxlSiZm2FfFJ6TVJS9wZOOD98z3v4fO4+zrso
W0+eCh2PDApKf6qooXGOCjvczKecbwqFxrhT4p/cCrrTaQXjq98B40gs+FIFFwLnh9sJr19Npyoa
ppyiy484gUEVRv8IWAYaWyaSzwf4YUjAC97//p/IFgIIN9ooyI9ge+zGrq9SVfIf/jxc6nx8uCDw
glXojMYaAFXXqY5o7bKtnph9NAsrD2woVB9Xswdxd19Uy4Xg8P7Yf1JIvG6VJUEkpMxCPeRHFJZv
oZe8r8L8KzUmPNr936nKAjqwqoKln/DL8TaHUHeWcbJ9R+1A8XxKAPj7GnKcrV3ZYLHmuQPMkI8G
xGTVv7iCHZbs0jHwcVcMI1lFUGui0S0WLOoFnFazLD+MdMKj4MG1ItVfgr5FWSF018X4Cu5ihx4M
AkaTXaKS///i+uAjrTWxs6LI/KID/LL3oaupvnmornS+3Tv+bwcEk5rK2G9/hiPciZgpjwORO4Fr
1SLpDWkADvC8O8sG3K3nK1gcbz3eXleduimW5hu1+yFannnpfonKzdba0KJ2JKzUaXkM6u4vqOiw
tddvn++9M5t7jYWkBbwNQoiOH7MQNi9ldNWQPm1M8ASG6ubzV5zZfWvkI7h1AEJrfGnuiG1dP6rQ
HgBkJtkd4V/ccmsIZO+Ad5gDX3+kCwzfYdZRqktGXh9jHihbw4zVAGgl7UJMUecmYQAUbYgw1bip
oi+ZV7825jt4HbGcVGJmu3F8ewpEfSE2nvs+q1gyExGGZq7qY13gRO7kAkc/gLW3Kp/aY1ZKfeEj
nYlZazSynjOQ7dw+P0Ji7Q5qOsehgKTP5wvg4/jurxXQIqcwfhd59ZEvRR8D2Q4pILww7rn5msm1
v1ZBy9FeLySrxLFvXAXt4OktHyCCEva7z4dA3f/vLn0UMFY3Rk67tu7Z4h3lTIstsf18a8Jc7WGp
3S+x7ivQLAirm18q7HW3R9wfDjZbyCPkcIbuGDme5rGBY/kj447co8nsQFG9K74J4/B4ckP3ljm0
hAN7lT1C/F1gqryKXfW5Wx86GWQnK0nxyJhAI8R2bXgFV1GYEkNVv36aCr14iVMIvutQvQSPlUi1
8SNVwK2kdnmifKuitJdlBMpv4ZJE1ISmUFMH3hJmt+JeKt5vded6iXEYuiosEzFgavk+I+i0R8ic
tgAZl5Aohmw12BYzy7eD9MxeBg45ONSKPQ5HP82Z7OMRFtoIp3PnJW0/i6NUPvvmwkNh1ztzv5Vz
Fh7nEXY5U+Dyk2qs8+TOpO52hhr1y8y+s4cUov4VoS+ewt+qBw1X95scMIMpMQz3XdevII88sNpJ
UXzK4Poc8DHRsuVdIqqy+C1HcOniAG4qZdyUxP/WakfD6HjKY5ubLp1z+B9HPtjEvctgc4T5guu9
H9rfo1/Snza3pkkYus7fYRumYC48/4FKVoRvDBX8Bzv2I6CQSvmxCrxiC85YtakFHBVYFM1vfVei
sK5GcDhcRcyvbMqHp6ia5leQJOk3CWbSg89auc1ozp8n0ONEykkFFeN5CXcK2su/gnJ24VclDeyH
2nnUt5HWc53kgowbAO+nFGaQNRTH7BjdLrWOEoFOb0KsC3LLMhHnBr5q1EsGLBoIeL0TLEULMmWZ
i+AH83qQOrxZHOg8jT8FVeFVJNz5EVaIekPnaPjjlEW0aYNgSH0gCVPBkdJ6WcdBfGdjGEMEd3w0
PApO+C7+A1ghkYqzKZohy9ixJYFjtuTAwlbekXZ1fsDcsx2VbvSg+yn4C7oPqDa+KN4BgoH8tUye
c9dHxHkTxEZ3TmQaDFU7+Svs0Jpdn/ngT4VOQynkcfsulXYsf6q+QBcyV6H/Bvq8GbeR6en1jCZ5
HTeiingKQTAJjlAIiuiuhBBQ4tTebOPOLYfDyGT4YLKR4X9mYWKlQSuHO+qdyZopE0NNQO18fy4T
2kCLq+C1jnMSANhkQgr1NS0yPDTj2QbNYnCcGrf71kQhv8prAbcWyGz12HRBTTcRbrwiHnqnf2pq
Y/+yDo16mDmpKoWcfQg1PBf63VQLEUs4G2yLyp+PnGPXlfk4AOpIX6peopM5NMPeZXJ8zt28BybN
t3dwrNLbulLNXe/jVCISh8RENaTTwyXb6ohNR6jWBNfuEHlHrn2wkAYv2EK5295AUWQ6QIcCPKh3
d+WDMAPdUFeotxYZVyzcdngYuESJ1WmamNbVcI1fGr4gaWu35ez3N0WuoR0twzbxbQG9uCENPUQ6
67dH2hpngGNYZHa1KuudbzxrkqKf4A3vDWN0rTqRpfjJ7Gkg9JtWObDLWQUd9MiLtk4H5pX1luo6
qotcJv3o2ZvOKGdDqtFuhpbM2IhTl+1pBcIyJB0HqMjKytYbosvgENa1u7eqaP9C+dF/6nO17GFr
Kca4H8BAhqWFgd5yxSGKUCn2ow+DZh9ALYPFYMPZnVvr5WBn21y50eDuONPVBvmqTpngxQGXoTEN
mPGfJpBEEzoWPCmLzPFjHgGaMcJsdKuNI48hH+2V58/k+8wqZw8KV/Ai1Ch1zJFGxAi99S6sgJ8B
P7HmW1X3BCy6sIxH5cDirVPT1rOO+7g4it8NUeH/9DveVFvQbGsUNqKhf5kqGtxLRqs7R/dyByPQ
7Akc1vkpc2aedGMFwcCgR/j0iLhaxggSMr6o96Gd863JidpktAf9lLcgXJO5fA6w769hycjTPuDq
aokkQQcMwlEy8N3bgjcCp8c7dVvDo940AbnqtMNvXDVAwDeKanpviJ/vDSRPb8KST1CYX7qDAwet
dBn5swF17ifQ3f0YD10IUBJVnvkGd7Kxgify1KXB4MggxdD8tO7H9lAN/nwP/rqPr+nZbcd98Nll
VqZw0xwe88FvHnTelPdOP8F2LvIgjaUohVuoqfE9hka6N7ovswdVN90veM3pAa6bZb8XfNZvEpr6
18PY5Qe3wZU58MYRCH0I6+8FKlQBvIFJDhk73t7wtmWvvluxE8X0vTV5XR6dYcRK8iYHgYrRQzix
ZkNy0mwD0FCx/jl0EE2VwRIFkHmQ/6p2iyQ4+z0tQ+fvkV3Z+z4Lo6sMmfZPNH2bvaiti0t8X9I/
btc13wfB8htw9PUtQL3e6wyJ0ScHYMjvfdYyQCAtWFgJDSzdMPMuswLNVPLIS67jwEeJRTtL9CTg
oL6kJSnGMS01rwBD8OAyIur6OmMFgM5jzg6AurgbAm7swcLIFxBxbV4n4fhbBMlp40KWJmY5fH2r
VjaJ1p1KJUG1Dme3frM4I9PezAbe47CQiztgjXaTW4NYlensWvsL5CArqn+H0eJszeSVu8VEUGHl
2E+DbosXTkmR9qBZ/igkdMqmIVPw9iPlzYxKDjiQPjnN1fiUB5N9Mx7cZgYuht90WLTZFj2rYV3U
kOex0/21bxGHKBkWJxYePPoSWZdVnmRgsry2rvT2U+E2wCO1dLma5hxyKBGYmA2Mgq/M4ka3gJgT
bIROtzGcFtwksxHFzROluLiBwOS9H8JtF1Ues6mLuvrrBZadmkEMNx0v9Q2sDzy4Hr4bHjoEWsKH
WtWsTqMpDOebpuyXXcNKH75uQXcXMq/ektJnG9Rw+QEK8+K7D3zmvvazWe65L6d7FHK8rQttgw3y
rBqpEwo9kJpzU0IhVhzTHBTruEfmFcW9xzFrDBqxR5JFoNKWWXVfBgtYo0NbiTYZNY+uNcBf38YA
vDbPg2sl74yzx1UFt7B6aZq09wGsSqDb7y6pYaN6HvxakrjueYsAMOjoVhoXQRCKnjZhqiiiuG5L
8mqbyP7I6ESTIeraW5TZfLC+e+bkcVQWtdqEGYWPkOkhC2ObiuAe7y72nY1aBwcWNs5e+UXi2DLB
oeqmCwVxeIQiVdKqUe8g6xmJBAaJTKZGinbaIjVib0436dd2gcqkgqtdHYPuWIdxDwXHuzJEI2cg
AbvPdRD9nHQk/kxZIdMCB2ABs2G6bCEENj/bPprhoWpK9RRx4iPmwqPKQry38eCg4lt2K0M3IgkD
sO5ZVmP4zRLiH0PKvIe872Ekmwe9uxnyoUix24JbEfLwupvzUaZz1Q+3OLEo0qiRkxsfWF+zGXU1
YDq6aAtSxnAXikX98S2RKHRQRf/A1jK4mbOhBb0WJcsrzw389+/i1RWgimP+OPge2amFqqO3mPop
IoU8AaJTpXURAnfY1MUx1Mo0cQTs0XuSjHYB8me2732w3GMO+8o2bXNKbx0PDYs4EmjatU6YRxvf
wZUW5oR9AaEj1GtwmHjOru0gqDtC3NbENfoOm7IL/R8GywSi/0dgAcgeR130HBosD5zItb+1VWNf
hQ6mBOIf3q4bhIRBqO5+wSuGyI0JawgcqGxJ4Im5vJVLr3JI+o8tzn/lRN+joeZz7NejfCkdJ8ji
eR7c665m4tqwufohZDBvCkbdByhXiGONtohNl2oI4FTqUaDSqmL6Ayx9dePByXqjumnvsWIHivQI
GsIibnFK9bAIaecqmaOg3lQGUMh2dui9cO0EZQIwHGILF5MN+sv26A68P0UzNxuLwuKOL8g/Sh0R
wPf6LPWnGdyywc53IqzJXen7w0FEY552FvwI2XTh7XsMvbZzjxqjo8p0gn/IVSsYfFwEzZsTNTU+
l+ResJuRQdXYbpafCOSBgN8E5nPxJ/sXmlfuaW5ks+O5mn9B/TE/cqyHPTBz7rYUkQQBSo17ME7E
yfRhtOV9BcqCQ+e0WpbgZ5kTft/jngdP3xqWknmUqQQWO3YzTQYbEraf2gV4lRmbVDOBp7xXg6cx
5W17x/22+dO1A64Xss5nUDMHvRWBp5OsK+c8dWTRv/kj2OELV2OZ+sKTKVQ2+x+yEpDBViHRSV53
2KR+vkyP/tws27opo1/Shu83Rl/VDxUj8oa1TaavymUI9260qPsJ4J59Z4zZ6cVHciTCqdG7bCQC
8BwHsjUQhLcbpftl75Mhn1My5QYgQbjddFC+eUNEMLsQ+IvH3OkcDKwu/jiKzUlgybs0RIk83may
cDYTI/OfVuX+vd9IUe3GOaBIoickF4muu+Yqm/Mwj5eyaa4wSArrnYBhawpRcWx9mJx1A6zUQjgM
HQy2f0J90u+HSrDEtQYKMaOo5uOMaHjwIDpkYlAF85syc7u0wadvYV5YaWRDla7TKhL6O6kIvGD1
XD7UnPKfHO5m8JolMLfDD34IWOn+7iI2PxhB8n1rveI0dAXfTqFLbyJosOH0dcwW7hylTXu3RFFE
4c+P0NhBisyFvXOW3HmBC0P+O29p9Z07zpABp+hn+A/bcUi6Gaa2GwRnz0t7XrY6Lb0mUAmQw86b
cUmHdHeWGYzcOOQPWljHYMFG3kITx2ve/Y2iaXmtAZ+Hsl2lyg0NmHeCWM+AW44hHg6U0gQmHnRg
ttRV9oC6JolVCc2OLGphVEuz5jDgxlXGoBHNbkw6pGTLSAKwI5r8WnPhvXkT7HhiNTby1MwekE4l
rvI5QGIpyuL05GGrbwsoxTz3re/v5MhH2ETagp+MDZc0R+HTQ5HDa3RSQxDpFjbO/R3+dX3ntbxX
ELOu6iKu/UD9LBcPFi0iwFbp/ObI3DrfBKbH/Z9NAmox8zzvJXTPNoVr2S8UCryjauE/t628rks7
4LGuGtdkmwxyL2k2oU6TNVGAusMUDFukKiFPRur6fyg4IIkYXLn1plneSW7d7TI29XMz0vxqDJG8
kSAXj4HE5V9Zm7+10PrfQG0D8PBxnI8Kl80p9mFRm/YhdZ6XsWBJhvpQmuWwHbOlL3SsiT/+8V1H
beEWNbDYidonaJ2S4wB+7hQzt8pP2kLw3++gUzw0fH4Ke5TrkgLc+Zeq7cwzBB8mHuOGw65VYGRK
PCJxoqNyA9kIdiTAXl45owhQXfKzBL73ZGujqH2TjTO2KNE00xJz11SPgWfmjTs2XewXgUmAp59S
3KvbFJAPJJV5P6KpGuSO3S2AE93IqUZUz5F4TeMiMYtte7SUt98gOlS/WLAV2nhYbI7ojbYsfJ1B
fPIUO0leu0nlTtULmfi0ndq+e/KXcD7lE3q3uOOruwCPeXXykT4tjAd7E9XuFXUK1HzAXvOi2Bm5
t+3zsNyAsgHQ6kJ4dfde6DjBR/d9JcFxHsnpoMpkgnfNboa17jcGmOs3PyQkzcduOUg9N/sct8Cd
Nk2TYKfUqfd/nJ1Zb6S6FoV/EZIxYPArUBOVypxOul+sHpmxmY1//V3VT324qZSUp6OOjqDw7L3X
/pam+Z2YlYhmkEXuUIWNHUfNZNvxtrpF3Q7cmTTjcj+bov/mLHN1dz7kxTYTsAwzKNj+1XsqOMEP
lYTe4uLaCC3OhjpaxdmAg5YNPiJudRVFw2Hrt/ui21mFJLEpMUIUiiK2voNYWti0RG5oLrMnP8MW
oxRSPwxfGOE602xAf7fjxWq4iZpGeEfDxbSdmGCbADvQtptHgMRGFGYNnZpPTkW9bFOymryIgeHE
pVPg67szrxGUL2ezCM0OlkGv+ONoPRKcd2Tcz0N2i6EhSdSqunlCLSNgAHz2rEeq5/4OFqRLBEz3
+DLmpbUry6G56Ug9bhXNFQgtuG+FhLteki5jSkJZZvpbg2NwBIhjUyCbhKOwmUR6u2Cff7N7e/ol
AVF7anSt4hpdG8F9uTlkDDM/LATwn5j+PQzjMuylJcj37vBQwv/rFjPYHH3e9lub5e0JOi7n4Jbp
vG0mT+z7YrYO57vhLQqlESKadOBhiZE4cQHNYnrI1RcZUcbMzlVZuiF9byGmVvH7wel8P/Tydo4H
Zrs/XcaAbjSE8ec5L9gGEhCc8/qhuYcdKTtVxAJmiXc+mNb9YCEsjRMTpl53SjMhq5h4dhdnQaEO
U+WIB28qczAc0DZbJ1D4qoA2ZL9YxqWg/2DFGyfwzlkx+RtAXbKdkoVCzsOblrgk5xNDoNQ3h1fO
xnV5P4IYp/obJib7sLRVuylwdnsrmKVOAILiNiAc8dhVff5sz+N4Uj4l+8lMGZrXMwZ3rx6hYrGw
agcGR3BgXqoOXC1kiwIjL6yxCN70fJhhHF92PxC6HqKg97NQaSITEMaYiXTdSMRMGu0qMHb8Re0W
ZcOotFPtbuC0SEbBpvbMf5Jfsc63d7WZ3AMwSOMR2VIg9/PKvSWtqe8QMBKvJRnUiQVuGqddSWMb
bNMYqLEJWx+Mv2AIOu5K0XivbM5wMW/sYoRTl2t2getYf+jik81sOfh37U/lb2xqOYTtpKqQ/z3T
TE2rHwavGr7Q2RtCd8ZwX6pZnpYyTXc5wnTbFv9zLJTrbBcXYWvPQ12I4N13jsvAU+73fox1ygfy
TuTbIEitUwD2wI2DwqK4ddP81cqYekZUx71RHQytMK1qIFG1LPR25igo9cuycWIPa/rJLThChYwY
skP8oQpgymrRn5CTjVgluXLvvAla/3sIM8YxIhA1PLaBI55Fm053GsYXz7CDqdJDBZQt2zoomHkr
BmzbkQMjBtw2Z9H+HMuhv4e/YUciB2ZzZagRPn8m6UyfR8SpScg78DwprrYWzGIz5wvn+aRxvSZf
hIGFZalgUAjX1SdGBEDnqkdkzjUWQ7A2t/udpanYKIJjTly73ZxYhrYZisM0AWOoDuYQ1F64tLfQ
YcG8oX/SVaVVWLdl873QaQ8dA2POQwDzi/2QwtF57iydCCyGv3Umy29epTSOyU3/ohvT+xssyOPX
HOnSPS/SCSJbZq4lry4lSFep8EHRCRaODeQJi3qqURmDdEv5FfkYEmaNwonds98+TmO9q7yzvTXg
A04pZNCNZR3qjPcnEBUyHM91dc+tfHykYq4epAUbXSDqyhvm1fyKqN6/8IVr6scyeR1SZ2mdFGA5
xKMpnchxSh0bpc9M4LECu15WsO/TUwf2C5X5tls8C8wfSndjAwQlFP7VjoLxfkCsMSvCBRyRXYqr
4fPY2O3tYjf9V8kgh9N5Z+1oX/4ZKac4nMFuRrLAP7bNcABdvBcRthzEFhrQrh9bXiA2l45F9avy
BwQjylzosC1yg0HRS70RaYY4fOm0CFDi4GefEL9CCWiO23WOEEdu/bHKOv1T4sxznxZ9sLVa0bmw
zUlnBGym1mDjQQhpmkm2YTUySrLHxQ6HlOBmyh33VI30N5XO9OhNc4B5BsDspPoy7Doqv0A8Clpm
JtgbLez6RUqNbJOLy43Fp3rnjAhbTJUyt8SG4pf21rzLZIeCQRAF4NqG0sZINwiIuuX0Ffc/EbYB
9eDFTa+5El3q1fPf/9HtjFkKX9M8Q3rPldZhCuwsziX2Sk3ItKG8sWMkXprtx0P3L0PnnfzrmrWy
WD3gcjlSvI7TUzfC7aH/1WkYJw4iA+5tbn/NA2K9oYHb6lHwFoeRCUGYpxH2Hk9XfsN5Rr73G1ZK
pcKUAmslrZKxRFe7DK6ZsjvIstsj1YVLnY/K6nHeVKDFOT27ogO8kJpfQ1j6oKpT4ekigfa6eyUG
qZpSOu6Vdr0gMFhDV2bPRkbEJVlSgXh6NNPgbQPC5zsXGWQk0ECRvaIC+Kv3+P/Gc9dOYoa5qVAI
AiXwpcDlJe3OggYegAoOKsb0KEuMHwu7QWSwqQPrqb0TLNN+ois7EprUDvYSHLrXoizG+yybXMSi
/M+28UpXlfWoBoZuSya0F2+IQNevKAGYP9mBK+UAwCje4uUM9xQDu2R7btkjofV4RRJ2aXisdg/I
GyVw7DJNChCxKQ2iNr3mx3Cxy877yD8zvLN9lDhPg0wCa2BvgZ6CR4JJ8APuDzOIchb74ji6xUE2
t/czjMBDf0KeieOSGOcFXXAYroZ7Sa18x3QRHHwrU1dMC95fe1x+Fpr+88tGnCUBoBxlopAIiLIu
f82HgsMEBAh17ZIonaZi9/Gsf7+B3TXzZAByJkXhKRqYizBvcYT/HGPQ5StxzwT2a9XNiGL2QQkY
DMxkvpsA/rimaq5VhFz68auBHSAFtjA9sQN2oPsGxWZpaa4IiC89ejWsaVFxBv6VTPTgQUSJCsLX
jxv8Ut+uRvSIu2eWVkDk9Gaaf1KWuSjPqlx4k9kIQ2cOiEIl9ChfP37bBXXSGl4CJo8vaA7lk8Gl
w5puXfzH8CskxgsyR3fNLxmwhePM3KlkbixwnsCtPs5lNgXbpSFsh9xL7hwQ6kvhTYQTfbHH8UIc
c2Rj6MFBZmgMC6eYr6zA74qwbaQA/ztnkAeo+wYC/4Qgsh/5CFAPGnW39bibfHaQQbbVWPSvvOxC
Jwbnv/8zQX2WT8pjRZOkpN2Plv0oAgX+QmV+eQGUsciPRx/33/sbGDJw/31RvyhqgzqfJotYEiLT
HSkauA/8oNmVcX7pBatN31Lwpaw6kSZ1XUAI0QxavCqqg11ugG+xgVSZNx9/yqWheJ5p/7SZkZnf
Iu2fJrS5T0H+nvqoqv0r7fTuwylZu5nQYeZkhtwgmakboyYJOrZ0I0RxZaS/20p4/Kob/K5d+KyA
otCkfxsstvXz5mbs0ycnuAYAe/f2glesOoIVnkwDiL+SCX44u8kpdy3ND0zVwBq5TWxbfgfxjEY+
+Jr/1qU2W3VI1qmqcGZHJKBmn+xCIx2WbYqOfGbrxgetJ6RV5jnrYLPZIb3UG+srLgufWdXw6NW6
75admfrR5kkQvC4driHBBOT17hPjFA9frfxQl8GFyydBUufVFqmSr06bboMpv8Z3f19yixesdoAA
hgIeqnGDBNctCnGRX9z1cBaLXWFPMBCS5E4gi7JxhRyhw1AQhPW1tWOS4CB+tpQxTJP4U9+6rrID
1L7wEVFBFU6bxU2joDjLltumrpdPvmB1kql7qKAhg/GTqV0KhPQXEble/dwTdWWUXZg263K7GdJE
4PlylNu5GQzhIBiJhpneSim2qHx+WAA9j5ZmeWoa/uvjNnu/YoWStWHLCBazjSL3c//ZYpsP/UZJ
Z5u17GfhIvppnOLLCP8qmefPWn7OAhFvXa0PwibwbbMzlkASYUFnPOvDlHfV5uOPendDw9PXawEo
QEFaI407CET0rOwLFFFvdkF2UD9AsqWXaxYuF1bStYVL79gSJn0VljlP/BFEfONLfQfU0hF1QNdA
AZc+ZrU8lMPsB7Lh6uiwEiz6wl9+0sCuI8td7G9gokynUtbd68ctZ/9FoPzf1Q9tt1owipb4MDCc
02MGpf4Pf067fK8QfvOiOS2z8VBA+hfNrqOsBA4m7ovD6v7VUhAkAZCT33i5XT9C2FoUwMjP1ZPL
a9h9zXrK90gtzj94ERSvyHEECpEZ0F2DCb4mdla7EDXYLY0HpHsfmoD3kQV37JN7rmcKR2TP5g1A
5WUV6vJLXv30qLzpiUEhammbNwR/0a+e330LWuh/nFyrn7YBjS4UwEB1iLIU3ZdUlnxfYKvaINcz
3Yxt30vsRqT/mS/IPU+IkUQdI/bWbwmMqTQkKsxBmIgsqf1K3R66EY6yXUbz7HwutHfa0rNG8rW1
Xr05n7d0BB3M9/VwyCzvUdTefDbWqPYIUjfzwcssWNiRehogaKl+NYUBsSy1rFMOhURk0gCmVUj+
xnC8GTeF1l/7WTiQd8xwQpggLiiQL96KcVLPpmb1tAF223lEk5rfaVO4X53M7x7mZT8FPRK2UKNB
gOwo3/3VyeJ3xijSGQZR/dhTNZIthnk2VkfUEMJPlnlfmqmXW68xXeIuzbyF7I3gtwIa+0IAxFIh
rS30OhwpUyicexSWiXLyw9wddFTN3ggNS+W5Gw+KtDtIeiE8L0nv34A2D0eZZUhDPzsXCHVIlfjA
7MJPQwVzQ/H9qUbdjmHdNi8DsS8By08YmejenQUpsPgI8A95Ub+4pvZfvXFq923FBBhCNA0OqAx0
984SwNEgK1FOj3I3NALo/BzALNMvP1O4Gicq4Nmu8qBeQ4YW8ppsWbiI6JxqAKmENYfe6FmQJpRI
n0qb1JAWZ4qE8O2Rp84vC9QQBemmLPMqIn01xQNvvR8Ld+F0FEDPE0LoGBwKREz3Jc7lVSTn3NwH
vF52naT9rTt78k7Sgj7iemBBIoEcFMxZkWqFqDrNpriu5GBD75JWA2yXCX36eCaf17r35vFqX+a1
oxa35v3RX5zj0j6ilu8zh2ygf8+b1z9H3xaCHZNl8IDj1Holqv5NA/cQZGZf1/aVA/Dfcql3fv2a
7CeAqFsk4sjHtECjtSBb/2gkDJNGSrOEjmNzXxWZjOfOHkTkgzDDt8jZzj+oJ5cMeX8O2bZjtfRP
5qbpM7AnBYyIip5KyOOROw6DWqbtlevThZZe4wEN7xY6N0F/ZHRaIlnKKeIwovi4G9+9CKKxV2f1
LJg5Zo2G/x4BP6ppxXHO67vMjM+VBxmtmOZoAtXo45dd2M7WjjrNvIyoYzb90QBlBJ0uvEj2eXY7
pNcQoRcO6WsyCKnhUUHg1ZAEZNq3IkUesus3RYq4++e+YHVMR6FJzhbElo9L5wcJuOWqhfytYC/A
ucg/WJzLz52r17Xx2vJTy88RI9MUQhOIeL8Lv7iV/Brb5FJXrLZhaSNzzut2OE6832pTRQv71aVw
prl2Mbg0alfrw0BhAlNPElI3WnqhMMMbdL1XLpgXunldDu93xm+y0W2P2TI8uUIkPHUjMk0Pn+rk
dTl8t3BuLYTbSV8uY1RiU4q8pcFRQ50mpJM+N5TWpdx50NcVjFwlAC3s4BP6kObpfT31v0u6XFlJ
L/TBulwbao3FYa4CE8ifu5slSPM7o9P2ymy+cJlY12rrjMHZBjFnlDieo0bh5L+NvNq4oxvKBkqm
Ktum5LOtdf7EfzaF0sAa9Iz7gkE4uLz2ne8lcAyImupKEPn9ImBEjFczuzbQtWoUaB3dndjle/0k
k+FuPtl76M4jP5oiE9HtcsO21b5L2juyB+t0zzbXKmMvdRX97/c5pvG5MBjSk5eHyCW6/FMQS7Ku
3Z5wRBmQLgepKR+fUSWex7YWjy2QkMyHHczHM+bSr19NdgBKx6ZvKyhhgxkqdvHQutdASRc2qHVx
th5zKHcClye1QyIB4feItGyG6oLB/aqBZSq77spHXFhV1qXVZITCUQVTAAwvT0YngNar6Z+FSb9/
3EgXltx1fXU7W6qcA2iFZBaphcGc8W7pVdjBpP3jF1z6gNVeXjq9ghmUB2447Ne4ED2AqO2L9MVn
as/h13h+7z9z0Grtcs5qB2InNZ5oWm4cHMI//ukXLqHrwmq3qIfUyecGhixfaHujcnYUpI24eTbe
tcLdv0P+nUPf3xDTP79/gb4SmekySAS0Mci5CwyezDuh8Ff8tnmTPQNsWT3YQvBoGUHkHQuLbPqi
8TdLwcq71i06CN3a9kY2QNUgBx8soZM16c6MkBbBL7tEGN1qXsHo8K6MyfdT3ZT8nwEFhfBUpIAL
V43doGIvn3D8bOBHFHbWnAO056CWEZ5f5aYjwfLkZk6Zw3ovpzrsVdZdGVnvdg+U4+e//9Ny5yAf
axqDCsL6tW5vaigg4cWjTKKt7Mor3p0deMVq8LoWy8dl8NTRb98G3M1I3m8mJ4EYc/vxELs0O1Yr
rAUpibQgnU1sF2ECozfWOStJPhn0/tuB/zTRUji5aAkOVNKkBzaxP0DbxLxPX6jVXllALn3BapUt
C5cRqKvNsRVzHjFVHRrjbOq0q6/s6BfW2rUmCDGJfCEaCnbT0yerHYcYxNw39L4XT1b6uFQmzlD1
cmXOX3rb+e//tFjgVa4tWuYnsvC+9+mcGMKP/qwgd3RqxGzEH2WTK51/YYMiqwEseIGrueyHY1U1
X1gwnFo9/frUuFqLUUobVeAiL8Zj00GA2OrmF0Wln9KgGnz8gncnH5aA1bJLAheBLr+jSSle2/oe
NhcHVAyhCqvcQkF+5SWXGuj89386A3Xv3ZC7JRx98/zWNjRZivZKA136/auT1bkkuXWAzjgWZ7CP
5XK+R25OvCIQLbda+2M0DiT7+XFjXVrkyepiM8C5MPPGniZ6qh+Gmsw3GS0h/HJRbYUiRWC/nIAW
+86xTALV0rTN2+63O7vtJnAJLBvhXMNRqFGMe9UQivrJESQnOA47+wIeQCcPQbpvvKfdidq4xH78
o99d+9DDq4k9AbuSpg3mXTupGEap8Lx3I5l+ofrx4xe8u3LAkWcVUrGKRSFmyXD00KDPpxRC7+EH
ytKXK4v3u1MZz19NZU+LyvLbniQ50jJx5aGEVqP4fVPYCrWsmYCwTgRlVM+QoX/ui1YT2h6aLK3r
GSXJzDsNEAQOlngO0mv3/L8Hj/87K+CLVttRE5BugDbYTpp6ehxk80wHvTGANaDkb2bJwBDdCwqv
gIkqG/YpVdWrZFAG4tkjDDznbgN/lfzK+LjUfasVwCoH6bljaicIW/6iVX43QrceAW13pTHfnaH4
2NXk76EhsxDH8hNVL1HTPbPWCh0+RWN1I3CY/1yPrZYBWRQ1lNoZOfoZarLm+0ktIe12n3s4/e/y
VaZwIoL1Kzb3oKMb8MIEsAcU4X4OTsTHr3h3kqKR1gtL1WmnK9H3Zc0jt/o10YNpyrhTV+boubHf
G3GrRcABimWast4k9WBPyQC4RVgNA7/SQBe6eC1tCYYBVY+Gs8QJkF/mHLAwGiJPEgaoWpuLz/Xx
WuJSARZhO6XlJKKwrC+B16HeExqJw5h5zv7jbrgwF9ZikpR6cKlIPQ0d2k1QZxAP7zp6Lcl/QeXG
1woSQeeqGVt7OWYmz/MImvPmsbAAVi1ZZppt3wTtDwkBPUof3coFmCSYGA1lJ2CULLtZfpGlT3+L
HqVphmTdH78pcZZVlbtciVO8n0/FOXm1Fig2jhVBsV6CRDvqXIMsRMnzGGIf3XbEADoDH666rXSM
qtybyfcOn2p2tloi5qL33a4ASLNGPVFMqOIJBhTsTgpdXhk8Fz9ttUJMoszachxcqOvo9KS9Tp9c
6Qc7tngKEv1URyUbBYxYO7+FHB4heMSzv3/8fRdmX7BqVuSuWhSQ1BDFNX4R0hYPN+Nw5fR5acyu
Gq/Jq6ac27Op5dQ8On3X4HbTnBzf/vLxj7+wNK3VXNrkowWhdXFs1F1T0N0CV+cWvrWBSDefe8Nq
fW06tw/8nMFtsSrfjB+IKJd8q1FEEC7CdFfa6W8o5J01cG0nZIZRCAUz1aQYumSqrLgBKwhHU2Qj
92At3InxQMdvDiMRqhE3Czx6h/LbwrLXYkYlo/MNl7wrl5NLXbZajQsUQ1JIMXQCLXL5FfoBZzNN
oovKwM0+40sBo8HVocxQAukAAAQJVxWAeBLRCLnlwZUPuLDgr51x2rpY6OC4DvyAhtBiv0XphHlw
1zMG3cdyZU+80Ep/izz+uTVUONmraubVEXQZ3URDiWSCCxuoNp5le40PeeEla2kUXXRnudqFg5V1
hogFQm4mpUQsSFd/cuCtNVIeg0Cqblh7bGjVZ+GU1csPWTD3RabSfRi1xopvAWllItux+S/QNsAO
qQwc3ONikAhDBiZFZsASyNug6nlk4NiebxMEBcFl67dXfueFie6f//5Pe2tPolLEW3Sim+XBAY6i
zqaw8OHtuPz4eKJfaGz//Pd/3kBJCirR5M6JMKgBBjCg3wXGsjetLL0r4/7CZcFfrYaoLabMMemM
tl7+2BJYlDlrdUJwRKlDOXmo8qMVqi2t3iybz33VamcZUlTyKir7oyt8azNl5mtudzOudc2V2Xap
Y1brY1suZZAxfAUD0fzeeLV/p6bcj4vMOYvtUHP78Ydc2KbWxkIih6sWaKyoTsv8PUphN4STT3bL
asVrqmrMbK3yI1JRgfdkqRbUPuxWqGUJ7tNhutIVF75g7Sc02Y7fgv+cH4HKPvbKe4Yu58rR8NKj
V7dQw4o5zz2qwRMcbqAATLJcXjmbvJvrwqlr1b/DUOFkEvhO0nuagleSq2ljgTcC8ylQkrjqnY01
gJaO6sjmjz1Z8sqEv/Re+7/TEWgMGyaRiiYpLI/noVFhQ9WGg48Hn7P5aOnhKyk4RDM4sFzpoAsb
B1uNg6LN0edLT45eA8MnOc9Q9kBvExZ0xkth7LLtzhS8T43ntbmLozNod9GyyVBld3Nab5qUXzsp
X/iQtbnLqBtQBSk+JK8gENpU42Z8STdZ7Mb1FKa/AFdTt/Je31ab9M7cf/w9F9aBtbLaaFEboAa7
I1mcQ7749gnwb43KvVnFKUU54sevuTDS1wprFLi7fYeA5hHnFHJAkWrzAp7htWK+Sx+x2gNASgdS
BdZBSVXA52tBKAw1g4dJFct2spdrEcfz09456/2fQYm2TDVC8nq0/Z1M79rsvrWeP9c8q1njQD3V
w7QbeW9evlZO/sSya74Il371anb46VxB7+XbycLSHIbdfO/SocKtq7qSs78watci46lWYvAWeAVZ
Hog0y/cpV2EgvkEsFzpXLVovjJ+1o0dJfCEsG97QqSkfQJSEOBYH6E81/lpj7MzGHwuNLAXtlrCr
fxP9yYPgWkpcUg3K5ASLoyGv9Q2kGDLCXd0/8JTaV/bXC+vtWjdc2APvBwloXzdUTqymkWYhAktA
EDZttekh12uitviedsXWtE71+nGTXerzczf9c+gam7TLSlLZyUQZKEFL+VxwQsNBydtyqp9l43if
W9zXguKM8bGYbLjBdsEL4KsApMYtxpnXfs/7T5kgwBd8tVcaLxC58aH4ropxAuvjLGhIEerv3PRa
KZv3N7vyzuqxlhGjzLj0gVlENNFKyy0HGzcZbNn+9rkHWJqBnPyWdh087WrEicsdy0m57+2lAVQZ
BsEwRaiBeggdpHOxN/RtAuWrjkBzc/Esv9tInS5fSUWrMAd9OK5GYCAjp4VHBii1njgg1ceSHD0V
SU6GeDLC+e3WhB9giOYhOGTnwa3joWDWBqAoJgMoG3Rg9CbP4Cm9VKivAh8c0Ixa+6+8L4Jn217g
0MTm3HvCdaHYas4VQ712u5ysuU5vqD84gEqxBoT6QoodlGdpkg6Z/IGoE/zvKixCvVvWEeBvoGbk
QbWluJiDKI36cA3R3Y6VVrtJAzw8pNni7wHH9F9AqU0RPh/JA6gl82mAk2TS2eUSV7yqo+lcR0oG
3oVVO4g9oIPNPiht8BSywAKzwTN/cDZhOw9qibDjKXCK1uA9T2W9HC3CyA4HiQlWFHSKQTAi4Vz7
+HB3bm4sVKluNE310wifvbADrOeRWhBjAopifJApPbrVLakPwNzjvJNDVS0ZQCjSdkt4kwAxU3og
puiq7V4BBHN2hZ6Ll46hdqJrcS10S8icAWDMwX1GTeyPwWNzjKi8emo9WEgtmRyPcvCOvTcB2gfQ
3EHDl2kjJwP22kC6WLUoiapy2t3ywrcf4A/q/3DSAaH3ofVxS5HzgTU1EB0kHY9+segT13a6XZRv
8ChwG/zA/dmRfkA2BJRdQFdDGEVCBow6vwhUaRO6PLu3aoseNFTaW5/Xv9Kh8w6ImZIn2+2fy6oc
QOUo6E8IEsDd4bKdvlKgxKMZbKUqxLWybsMy9ZwIAKb6DzAyKmoWvRzKtuvjQFV5DMGlf19A1/xU
D4EGNrfmm0Bp8xWcWPnStrK/TWeWAkCw/AEsqIOwWhd3oIsINIDOTr3fv7BW5ShXphM6RNZHrSWs
DWzWbqHIUqGj5Rff67Jb3qKF7VLVB4EnHoAuAXqyqr06UlNfxipg+lUU85wsTk52uEU7AGmj1pFI
lm/Zwr1QKsDTKya7naLG+UHrpb7pctR/k2Gpf1ogaB34oiccEbNu5+C0v8ltIlD8BcFqi/nDIgm7
hpvOA2UwcBx8ZN2KCCNaxbxFCBfM/r9om2xbjP54D0IthOpuymOQnuet7dbZ3ssAiW6wpIBWCeVi
YGikOWD+5ayb2OkYINUC8c83Bk7KQ9WC4jLCWzpW5ZjGnmagqGibjJvW4zOIlQMMyitcCMDCAsev
t6w86jRBJUEK2ONDFzjkvuwKELECqRLdDcuudnoXGdjit3AawCW9QsSpg/S+cFi+ZzanQQhah8C+
6it58Foz3fKmKWpQvWz+VpPcCzPqIy5t1wJ1DXLiwV6rsvlmo+oihxl7qe61qQHl60cKC4sG5Q13
oN8Et5XL02/Mtr7ouu58rB0d7hoZlpANKFt8W7dLf2NaKP0aFy+x6qU9IQYzAsCJlBFrEIJo4H8B
5DeV5t5kGIVZxUxM2jQ4Akw9bjjPupgrz4TO0Pi3NjBltxohnG2J29IpA37tONh++wWjuvgiHOK8
YOzMjwj4zlhPrb73wH5aOh6SynjhYviyKztqPSL1qN6gjCYo6MimqBajuqG6cqxYzAhTqsGZfRiI
LbCHV4HjI2CtGBZSULr29mxxBM5HzM2aZvS5q3LgyjMAMK3K6G/93NEYxmfdxsq5gAFgmfNsk4OL
iKkAHGw01DndV4qD35xVczQM3bznjuPcma4dYmCh6tscKo09mCcGZkAcYbeAuvVeL5BIEqcgd3NT
Ofd1BvxPZ8y4xQzGMJWYC8pvYKdJ5mE3n/GG4GH3cNud4O97cEimXkCf62OHlOZUqXyI7bywtwVv
gltKZv6oa7jNZAasFD7i5oZyA/sOddTQEXc0/dkDj7eVY5vdplhxIuUaJy6YJ6MS5V9hyolIZoeY
IsyJWLb5WXxUco4zEI5fFUiP8C6851CJPDZlVz2RAaon2RTNBljj8oQi5/q5KbUIa5Oq57IoWRnO
GD2HVhK408yUbJUD6C0ogXHuEnNwFpd8Qyyc7QUo3MBvKn4LeW8TBsh5hvATXE5BBjhvyPIZTjDG
JTtEVdqHBjnzRFdGvnpgoGwqp/R3UIkGu2kJNP559pewF/cgl7x/lk6JrUtJ8TiBz/cjg6xwB9GU
/+AM3bKrdFtgnhAeQX0BvrTVsgN4WCCxjbK/GRHmPLpYvL86tjU/V4P6pStqA+oF7Eg/zW0VaYTH
T2Ov9a3Lrf775CpADbsUljxjOm3hoLXcTIspMzSxdpYQh21s5iUsIrCAYxRtyhp2C+E4uW3s2sx6
Q56xeIL7ePZ9ge1hbLAs3NF0KL4OPUCJgmZNRImhaEnSvwArhyIFi0Eb7tsKG4soupuBzs730RhQ
GZfFRsJSZtahWs6HsWHsxqeBeFDP1l4RO4i47zRQ0KFKqbkVSqrfZCwA9PUCH/VTZ6KsnuDUQLL8
Le2L/CbzivER67a5wdLrgAxivMe6WpqbFkvcvrIs/sdZoJ2IZTvQxJ9w6GqKwI3tHiYfRUNQMzeV
xdvUWN6WNLI6yNqe9iNM0I+2rbJYO8a1kcRyQKuG21RSZKhVD0Uwp+Dud2mN5VwGB2+pAFcGQf9n
TsczG7Zo7lF37F6J+Fy46K0rRHp3cJee98j85SgJmQtHxrS1xsgBTOdKvOrCPXtd2NHB7Zp5nc8T
zMMERa5jJLAvdVJuAsuzPifNWBd4eAHI4O30P86uZElOHYt+EREgBIItOZM1l10ue0N4BCEGMYO+
/p30qp5cSiIqetHR1Q6Rmq6ke88AaIY9tNBv7MmNLK2bNB/2XpmdIGLnITHhrrz9TD26DOabhwxy
5wGCKF5ode/e9JCPYqmAsbpoTolVrgCaDW9XneORtnXI+CDtuLcWCRIgGFdyjR9ralvLE8OVs2J8
ye24qZsv8JFHCJHBGrvX1Lj2LgpqKL0EQwPjOx8C1AvEZ2MQD8uPpYSolpigTllQyHsPZ9pa38RC
fo4kWElJmLaCVqjyJ+B+ZeGDDwFxywiapycpxZ0NAcrrz1/TwGjpGguoRuZPsBdoPNJvlnmeYKkx
fb3euOnHa+PSjEstihLXP1yFqz3Nneq4kAVWEy0bV1jVhue7TkcpW9BXka3BFrPg0OINAARPFF7n
6msdVE9Kqt/Xu2LYXTovhZUOWSqIUMd4TG2adt6kcF0eB/hNQSD0Y5+4dPHNBnalzahfjA4kpZvN
7Pzsyjluw50Er+P6BwxzrVNS/NTGj+5caNNLXJG64aYT7GPLVOejlNPIVV02zjktvlg4jbr2sVNr
BR7THF/682ZgGp60UGJJ4Zziwd4nUTimcqsVkGgUB3jSQZOwR8bm+hiZvqVFoaUsIHbVIwmVTkl1
brzgMEBf2m+hEz5Q2wXRMFgDdhtqcbqJYGh3yNaEC2BuMw23fsmhNk98yHf3uOVPEDuCHO8ElCac
BbfXO2daxNpmx+2pgmeXl+OoR8nbn90xUnPzZQHQDCLAYiUPb8jj6ZaCIrE5iN9pEqv0aajBBO7s
baley7SMoCOxa4evzriSMjTMlk5Qgfbe1MA1B8hZ+cedX/r+Ae4fE+aKW6/Xh8wQwnRiCuy3WjZ1
VnlWdnOqaPMDXljbevA/5O+MZ4i26ReWpLm9eE6sPOhF2w35Mky9Wrl/mIbnsg7ebByvqhseEiTq
oLTpRoTVB+aC5e/wXU/nz1a4ZodpGqTL3998p7JgdY/XgBM3g/oNnbFn3s9HKeq1fhgCl85QITPk
Q/0J0BS/detTiZztXT8iEXF9ig27QqemtKJywPFEyfLi9AUR862Tv7oT39XWmvGpaXy024esQssL
K+ioLGFwCMvgV5KXWeQrf+W+bBofbV+HbpN7XgA6I56dUG5oDtkgT9cHx7SEtCO8cwRxBuXgfpBC
a6GBcdkfSN1vVYa6zsotwRAHdeYDHlNIIxAFlZIC8gg8dPoHaNyKczUu9/BZ2LtuqnZWkrKPRUFd
BbWbIaE74KEaVx40nKc/g9dsbf69Rxrj+pgZplsnPEi/siZao7C6wItwRIpCyt9e/f1644bVqlMe
XGJRSEmQAG+K5gifw89ItxQba2zukVGhu+sfMSwonfYgWgoRh5E68UXlwJrV5wL6ICsnrGl0Lt98
EyyQheqDzkuDWDY2DCHsp8mCkSJbQVIY1quuoxl6QQce4YUNmVN48bUwfid9gLeqfapbCm+HHGyx
64NkmgltVwc5hfdfl6hz2BxDeKLR8gcvxgjpv5WFahopbVunApptHMy3c4PCRci+kfkuZ/XKFJt+
vbaxK0E5UlNAsIAi8FJXIAs7SEaXQEFHYSbXIvf7XQj+IT/YDeSh03k55xKYSEL4Y714BCnEeaUb
76/UQGc/lGCzdGUonXhKaogrdr+sPFgBMbw/QoHul4rU3FCBzYe45NEbiOK8LhzuEXDJQ1ntz/Ul
9P5qDcLLp9/shZrD1LaeSXumldp0PiqbUnrPpWDPXQpRlbnK19CCpnG6TNCbLyHPnAMGWfbnYZGo
HLTeKyHVyhvSgNwOdA5Dm5MCWkk1GodnIrw04DVm17TfLVl4ZPV4aif7AJDlS6aWb8Sp7lnmfp1C
8dAr+ujz6rHPnefQsZ+vD+pf2uK/9clA1/O0WxuCM6hbxWIMwBNnycV5I58Onm9Nd0HVpPdLIdND
Qmt5tigcUgvikpOdusN3lvbhkzvO4EUpt3ymUH2JKqvoPoOkhCr9UA3431AveaYNkC39sAAXbU/y
npKR3LiO/OVSewJgvSZDFHpheQ+5Kv9mqqA/A0FB5MzSqnhUsPuE15LELLeKHAr4xe8xglNkDUNy
m+A1c0YexLkt4PF5yvHKgUaPdPaOGly+sUMovVouCj4q6MsYab/iawGR8m1FlHPMZiffIXDDVSXH
aSALJzjnVpmAMgoUmUrwfwBFG2zCDpFRhTK9E3OYfUkmhx1helHvpxSGNxVFWM6nfrwbQuavRDPT
CtTCpZRzKF3o2EJKpbx3XXmiNFm5pJiijB4oixCa1D7gLCH06OlNzh7pvPKY+ftqeW8xaXFyauDN
UVCvOQ8xPcgbMHybLvJu2LHcpLvqSO7FKbmnPGrv8FS7Le+Hlehj6JNOGgnxUgPSgVRnGcAYdldO
JbT4h9ahOyKCaY13b5gUnTSSlRdbbXiynW21/KD18lrAa2TlfHz/XhfobBEUpvxQeIzErbK6G9ip
wltjosuur8Nph+Q1/Ag6FmzTYuk/Xd/5pjHTwqkLr7gwCwCtcWahvk1Nm9Wo2akeQv7j2oPQELJ1
ssJiN34VBC4BwoKwz5CiUfeCszJ2SJptkrr1DxCrL54+1qHLtL2J2hlLXMh82Oo8u7+FHDaZhzRy
8CFJIAc/+v+tt23AOqi0urGPWAehvo4eCh5c/HWX1wlsse31ThjO0UDb+NAsQ23xQufzJ/cUXrKk
nl1HF5NYeSnTXP+IaSFrIQDPXFrVVY8Ebz/HPecPYTmuXClNv1+LAKzOh4TDnOXc8eo5tZZj6Eyx
p+SnLAvKlZ9vWLk6H8FTPmfY7vLcww586WAinkzZD5K4L9eHx9T+ZY++XUi0aHNYTodxNdSwrufz
Av+0oIJp3DCtRErDDOh8BKjdwPcE4o9xnnoCSpbTz4YGK1le08/XNvYIf2e4Q4ck9kPgfiGzVnyu
G5SOJ+j+r/x80ycuf38zQk0K13DoBqK0MddZPA6NixSv2Cf9skZiNEQOHXs/JZYlwtK249BNvyYX
nzqQc39VGYC3tfrCZ/qh5yeA0f/vSYdt1lVu252bkD60MxziClfGACOtIcDeF8ZwAqbtaFuImrB0
8WNfAGI0A94EWRjfgqVnuKtAcmmhadUmY6ym4pbYa/h7A0ct0AH4yhfcWxpBYkzKfeNOzud55lYM
mEH5OXU9FvWWHf5mYp6+dKiYNLaTrwypaW1rIQB1QocL4jYAkgzbjH2dYeJ5fWMaWtYh+QTAicRC
7fk8IM0RcZ5/goPxStuGA9jXNr0NBX4S8L49t6qFz26+m8TZl0Pc2cXOXp7d+vP1PhgWtq5QsnjC
gvcyB1C+KzkAPuOnrOQqSln7R+blfQnmzvUPGSKxrlOi6kTNnc8hyQpnFcihDEUfyTAH327tzmKI
AjrDE8LxIQzHHahwCGASAVksTgNMlLYwhO8+VCoJdDYnGgaVSiU+jCLy/s4pHfihzQvdVpL/vD5M
pk5oASBLFw4oyAAQE+yVOHyLUffZOPBR/ljz2u53M4QtGTbyLHPY0ok8ltALhSrj8WPNayc5gzRW
OReeD3n8YecGSEwAD/ri5jVf+f2mbaFt5macFJ04KFUwDX2USXVymDVvoFm6KzLYaQBkdTMTe2W2
DUtWJ1kUnQgqVs140U0dBXc3yfDahB8RVFkBCHX318fMEEV0uoWyPFKWgV9fQPefR5nciDBdYVcZ
FpPOqpAWSH8B0u5nH+4em5rC4ujik5wJby0haPrx2uFepki0ywkCGYs1nDx3OsBhaGVcTD/+8vc3
h3qisqajC+I2fK+i0Np6INRQ9ev6oBvCnk6iGG1wRm1pN2cY7w3bqkheIQD15AqYQdYjsOsiKFfe
t6YR0ja0De84joMclIGiPFG4PQrWP1/vhGmEtM0MuDAQqwJPZyjzboDg7TnE0ezD9cZNI6Rt5bqr
U0Bu8eSf4FzupN+CS2kieA6gqgnv6pXruekj2nZmDKTlqffcOMjoA8y47qYOUtID84HWxkGXFoCa
Xu+OYS/r9JAW9BNHFU0S52zcTZC02pReYG+U9POI5vNKNs30Fe3UHlRjt47ChqPLETm7aPLgtAe5
mzLPdx/rx2Uk3+wKildk5ZHBjS1vZHepBfdjrwuSQ5bn3SFcsvxjkVznjAwhHFShQxHGfRh880rI
4UESm3FnJbQadoXOF4GfWCslijfnDNpPUsL1yFt5bphavvz9zQBVrct82VvtGcbGMHanowNz6bRd
ad2gbwNXyv83b41dO8L8FuqjUj5Ij/E9DYpgk43lfCqaEhxoHOHNg3CBdgCLOYHzZxpCvh/+Y1Ff
dTnMaLrlkMu1HLppxWkxAOCl0A0oJPVLsaBI3w7wLZ2Cso8dPrjnkuRralqmD2nxAM5iBGw2IB4A
RUGZdfHGnzVz+h0e7xnsTmm1EncMJ7yOx3LqUpUe7MvOSDJtS6ePchDkySAiZp3Dqrir8Ua5vpUM
K0XXy6YKYjVjjgr7MH2zBDlOxRpYxzBWOgYy7AvQ3Rq0vMCzeALIJQTxc0yeOV/DxBlCvw6BxBWo
QLY6a7DKRd5GrZ3C0Tl03COkK+aVEGCYCb22G1RVOtIxLc/S+9VVBdxhgeUGlLR3k72wb9rA216f
iL/V+nfytHpVl+bQZHGhYniuEsUPVsqLQzrNy2/QcXYpl+55hAhXVPlSProuzR4SWLEcShLMxwRC
hEehyLDyU0xr4jKjb6KHGhw+ZUXSniXLz4DWnPH5lchtGE5dxNsharKG+XLlsL3XdCZfB5vN0Vw3
r6hTbd2hLKJysT9289PBnqg++HmANRILusSTVdUbq09uU0s+Xp8yU2e0MDhnnZuAwuDEPYoOUZc3
csNk/7Pzsv5QjMFDBZYB/3T9W6bdpIU4CtcKoMULEndwKqLljie/WA6L0dbfXP+AaTNpoY3DB9uG
4p0dSwDbw7F9ycbp7NSD98H2tVtOgDQ2C4Z6iVldHdoKXLPxxZqSj021jqJ0Zq9rJ5FAYkaSk+Vc
6GJjDeeHtBj318fHsCl0/CRPkzxveatiP1B3NBfHCoYn15s2zK0u5t30zjB4InDiUnhnMQkoiMiT
zF4Td2V0TB+4/P3Nhs6CHmlGr+/OM22PdSL8iKTtKZ2yr0MJPaHrvTBcY3UEZRaSFLVs6PMnDDhA
54tjjRGxQDjIfqhgzaTNNAuXv7/piSeAoywarNI8t18WMjzj6b5yqwnRxDvxV9fwZm5fZnhD25AG
l194bT1RG3VXnCl32AWbTDrntgdzzlbFWu3KYOoHSbn/9yaB3F9ouymJraU5LQK6KRzWBkOz9ekz
ByimFjYqvWRvNyNyCHyr0l/X58o0jNpmn0ros9qFi2HsyYPqodSRuNvrTf8dr/fGUdvoCaRsZABq
LORSJD8EZOzjuivmfNc3c3lTwAG5jFQZwvMCvJei3RRu3j47s1pOzgxYdcRUHeJhQh1n73pUpZsl
qFHibubm59SMPfy8gwws2RyO9A9QEOqhnSzGND9I2EFvqr5YPla/1KGZvIelLchmduzUFYhiPY+W
YoiGIl9DThoiro7MrGxA6uYJx4ddV/O5V/BJAuGivsksK3u4PhmGja+DM2F5aZUdwzxnGJugvSMX
YDZ9VPnKnvk7GO9M9l9AxZv9OM6IJvPE5niqIapkSe7ueR70D8je82NbOfXWrpLhBbQeCKMpIfMN
iFLt3gML6TjnXrgd2FI+OXDE3tp2j8q/Wyg8GMMJb6K8Ovpy1bLcNBSXWXjzS0noyWYU8CoZeXiH
JfUE8ZtzuoSxImt6K4ZdpaM8bSAbSt/PAYVNu2PlsWxTIeyuHBKmxt3///7AQg4umCWNG1gIIqd1
Z7l85Y5raloLQ2E4VyVsv9W5zObmGxl9ecdY468hd0wjrwWbnKOqIZa5PBeAVIuiPriOc4Yo2lGF
48pNzHD2/C24vJ3cOS8Dh3QTJCluS7Z3SXmoejh9hRHNppXzzbBddVBkpxwlUOLsz3NKWxhe0u4B
ImxkV47emmObYSJ0aGRHmwa+FFl/JiQZjqBPkGjsmnAlCWfqgLYD3MyGf73lj+ewP9RQGnOHdOeC
N3Y91Jhav/TpzRTMWZEpl3jiPAZLCoL5knRbPghyx6FKspJZMkyzjo1shUsLEOF73EuZ2MMDa3nx
gFka4EgfglcB0nsWNWwY5Uqf3v8e0/EFtUyL2hbAnNU9LI0Y+VbnYbMRKvyWON2Dn44/r4+dezkb
/w2jTEcYqJ642eJbJK6m4AlsqSbKc1lsPDeZIt9L5i1gmunWzZu7FJmvyGfeQTjLAQdUExWDtyXW
bB8Wnqk9TtBuA0PzvQSjZGhhbyfpCGYzqYZ90QrrGKI8DOmZdNgCxQCzr4Egq+w186YTufvFAtF2
5w2rlkfvj2CgOxB4rA6sacmTmHr5BsBJZws+wq29sN+o8ZBNWQWfrw+h6S6lS3fXSL6ErurGczur
GRhWWFRatXrhdfOUDj7Z+VR9lVP4WJYu9LDIbYIrRwSnvO/Xv29a/vqtBySnys8CaL/IfNtD4KKg
3W6a1wqH70cGpsNQK1LNLeFuf07S4snl7Tfer0okmtq+PG/f7FzPD6lLHESdNqAHd5G3cJZfu+O8
H/vhCfP/tie/tZlVFZDOx6uv6p6HEAXPBSRmv99eH/j3r+1MR6B2ZA5tb0FY7sCZ36lcvZS2e99m
cp9B3YeH6Tmty4fSqlaStqYeaVHUy5qAQw++Py8BkC6jo9inANoKsK+1vjqQ7Nhd79b764npiNQR
Sr3KsazuPBTbieSbHLrRpF6zsDNNuXaZqNvR4oOfQjM+eOVgeau1yq2pYe0q0ZAJAtSM4wRr3K8y
W14aKQ/XR+T9UALAwv+XklyqBIr77eX4yvcwDLwbZHjvZBOJIJ2Tb5NhWrkOmWZY28oQSeRsIRIr
qr0ckNXWT39x70k1xcc+oCMjrc4K5CCz4UwWhbQRnkDJQwqp8aF9vj5UxDANOiqSiCKd3YszrnUc
98smOdi7bFPuXOgUbKdbdYbA9OZmupF3/V1xrB7JF3Gf7ouVU9MAc2E6bnJMs752w8vXIVJURFD2
EdPOmnf13g8iT0bs1/VuGvaIrrdtLYHvBT6+Q8O7ZsA0Abuzvd60aQC1Xd6nzFe0sy6XvWJbU2uX
9+KDTV8++SbcWh5zmzHHr1aW/ZLkY1SzdiU2GQozTJdAhnzVUBK/SE6LA/fRKQe5PSrg015HUKUs
zyV4Q7c1n/0T1FbaDTioak8QDF6nZEzGHfAK4xduD+ozYCpkpbuGbRtou2mqpBNYqRzjehRL1JNw
C3fZu8YVL12NCnxeeslKgDA8RpmOQRTNkACg1iannHbACkHt48mdJYEEngdRjwQurI+p29DXyiv+
INWz75S/GRb14JI5PzoJxEoxAOOXcSbVJ+h32xECgZ1tgD5PosR3ks/X15bhxNIRU07DR6j38D4O
ejXd9VWePbRTRjcwEM5uSjamJ5eKDpZ4zZw/JJSuoakMM6GjqaYBGjTdYg9xXwaQeaqDXdgsECIp
UEpwYVEXDB8qaDNdPRqjqRhL8KEC6nBCQfea3jFOIr+BE/Aa+djQm3/QmkXGXOj+tPHEagAYalg6
L3Bdo3O1m13PhsNbtpIIMn3pck682bBNEpaZmusuHh1q73hQfs3K7qkP+6cWSPYtV16/EjkNuTOm
Cyg7Y5jV8HJIz0niwa41VU2X7SYvX/7UDQGnafHz9pei4Dvv3FSKh3Kgzvdlztg9GCgNTit/ysDL
tPMRMJEJajQgSy/3Mi3HkxrzMY1UCpf0IGjoz8Fn6mcAI7ZqmwucqOCMuCukZkPw1OF0Utr+QKXT
xgEX9V1XLN6+za01DWDT8aKD6Aa4UcNMjjVxv+QcSj+BGkAC6YGZsIIEol0dda2HXIzQypIqZPvO
7Tkcj5qq/XN9AxsuCDoOtrO8agH3fYhVkdjPdcndrWCtdReAJnQsB2gqXP+O4Xxj2i2N59LJRjxn
Y+JZ1id/lM0GLzMaoTZnrcQiw1TpQFg3S/0BktptDPxj9t0rBVwpOIBA1ztgal27ss2wX8dSAKUX
qlv+vidVeOemDV0JM6Zp0E6Wsl2KUCRJA0kUmR0aZB+eoXcFrQ4yi6h05/Hrh3qhQyrLFlg+XNma
2E2tFvQlyLN1KXn4WOOXoXsTXJgHyF4x9uk5gPt4mYgts35fb9mhhuH3tfWTyoxMuYe2z9+s6NWL
vKiMfrFtsJk2XnR7u/3Go30T3b6ez9vbPf5zfzrtT/vb7fb29tP9E+hB0ekp+nk4/D48/T79HqPf
/e7m4XA6RYfTp1N0+n0TRJvdoYh2d3G82+0+H4/4r6/x8+YYH+7iDdrZbs/HDf7NbhNvjufb7X7/
un28/LPNZvu63R63r8csWmNQGAOD9vhg0Nd15wlxB4Xf/hv3QvqYyAnItgC0s2Gp/HuHy2BnsQLi
dXnZbFrbbT5dH23TWGtL3V3SJOONzUAVZAc/7TZi4StLxHSr00W1l0l5WZf77LSkIeQ4ragvrKM9
/hA+WBaqOVLraeLjQ4NnIj5OGP9se/7O8dccngxxSIeAupWi47TAVMNebHqarcV5lY4FVcUsET8/
NHw6/tPGewuu6oyd7A5eOOTFE2tB9C+4/p3cmo7/tGyeNqSlbQwDRAkZN/FNhMhWQsrVXeAUmTvO
72GmWXq0qKi3YpT2p4Euxac64f6fmbHxwKoa9pk8B8oQhdMk30DA0NnOntpxiLjgtjgdp5m6j7LO
xU1jW+33dlTw9FlUrfhFZSwjEWXwRdjQgaCLYc6jKeymg4In2KZmkDUseAfRj2ye+L3fg33qKUgN
qTEDLwELKjnUpRX+DmuVbIqcTjjiK0dQaK710FiF3b2AviQqbkFYhYfFpeECE7ghqTaKUB9OUBN8
RjeMTijoAyu5A7Qa/yL3yXBPkg5lm8VVO79M/TtUO8dPKK+5Wzj6JXhRle3Grb3itR2n6t7v/HFD
5yDbdZ3qpmi07PRzmeTIULi9u51nOGzkXd/e+BZbgywa9pWuBwy7psLpHLuFqiuKcVFoF3QH5ywR
rJyxhvZ1MXTO54xkMr/oxLX8IclTseFVs1YfMxxR3mVHvYnuPqTTsgkTCFTw0xw8KaU2gRXTfM06
z5D1ZDqE14NlVh6M0jvNYXM3TNaBpcWpq0NgIEL4S1Ubq263Ze0+pC1UdokAN6tMVtIYpqHTjxcA
ISD3hCQbMjNR0t536cv1YGC4cHtaHF9sZ6IlkW0spNUdcjdcjrBTae4Z68nd2NhF3CdeuLv+MdMU
aYG7dFEahQlLGUv4hpyXOu9vxUTDM7Vh8BE1Y/sxtBrTE9RZ67pel43w0pb27xoF697xRARmw8pK
fr8jvv72ZzMUNnMkc8Hs83d16bpbv4AbZ8vu/L5Z88F9/yPM0+5ckA9lMx4O7CSBKB1/qI5F3XBX
/7g+FwZeFtMByjMXY937jYi9cLBplADWMx2dJitppHKcQJu27yFoOvtu70QQWPfcKOcpjDZJP9BD
xcUqXMmwBnWR+7SfRrfq/CLOx6Deg/XOf8zD6Dob15/bXapGCCo5/XS43nHDCavL3nsqkH3IECfs
Koj9Xt7YmftoMW/lQWbQN4AK2//j0LgIW1WyZxd16QUHApETcBXZ3H7BnWm+8VJOTq5P+iennFvY
+s1Q00xLupygX90LUEuSaVtWs7WlteW+zBTUorQq05WfZ1hU/+CgLydtVlEZh0nDjipJnDjLRnUr
IV1KItWFyQpcwTSpl0j2Jhync5EWru8V8Qyh2RpgVDwirVlAKNxnYutkuCbKCVLQ1yfVEB91lPRs
j6XHC7+Nq0UApOnU3WFgNVuJvu8vGaqXDBdboQ8TLXDZTbOo7PLPyTz9XIri90d+PdXDCV+cgkIh
vkA4IQcSsAefJitpyvcHhuopQSdIC2vI5jQu50Dc4g6jDmHSrkn/GAZGzwK2AfwCqFensZ2le6o+
4Tazv3DUPjQsem6r7ZkY86mCeLD4ZkOJObG7D7Z8WbRvFie1IIvvz2i5FTAe4PBVWE0kvL/BqO78
JXM/rbqwSWOGAmzI+g1c4fdskQ/VmmSeadAvf3/z49Ox5iqfyzQOICjikc/joCJLiJWheX/fUj3h
QhzWyXQYc0ieIk21aSZbTFHq5eRm4r146heF4Qoye1zJ+BkWqJ54qRLwopxkzOKFzeOtSkcAbYWz
doaaxor8f6xkJ2u/z4MU0icOiiE+f4CfdLlhdbgSGkw/X7vSEFEFBW9cHlcpv6FNdUD6YgVJapoJ
7fyfHQ6UQd/weALoxavoHukFENK8bcecHRlW4rShA3qGnDG8YZHM5RDeUOS5WQqvjyhX9goQxrAd
9ER4wH2r8IjiwAE4f3zlHIpEtBGHSSgWVfsxMA/Vs6BKdDPJ2MJh9wzZ7PZLwP5cD0Hv1w+onv9M
nbwuoX7N43IC403YX4MOnqB5ffbaAq4V6neJ+xkXj9e/ZphxPfvVOsxuoE2PYJ27L5Ax6ODGkQKj
ON22AbLfKlRryqWmabmshjcxxHLBORxHDBibv2SdiJn7iUwJVKfX3noBGvo3E0D/yYfZZBzcnHDI
xw6/mBxugKiLvNHzIjerSFTM/dEK2VoZ1LDNfW2b5ywXTu7D/qLKh1uvryaQePzbqQFq//rMmD6g
bfPMQS7VmewM16Y9XxbgeZ6Wca0UYWpc2+iDCi8mxq11mquvSzuAHv0Q8rWhMezvfxJKvZCCDPjl
gtt3gxhOxdCtJIUNc6wnkuQCS5NpaqyTkwMU4IZuFlMBu3XKgAhZst67ZVnNH6H9sEb3NixbPb9U
ecIf64BbJ3Bb+Lbpob8ZMEBcSD7P27aDse6HplvPVIBDvvR+HqbIVGRL5MyE31Wzr/Z1KaqVT5jm
5bIY3uxAINCgD+aHGdxOJpg5FH26Qd34Y1FXT1WMVAhmsZoj/dF8Wopq3KZdcOwvqkq9W61EK1MP
tJwE2NKsz/Mlg+5jFXWjt/FWIQGmlaXtZ1WFyZxRn8cwt9yqCuG3nDawotkHcrkVgf0ZdjwfejlQ
T9vZbRgmNHFxgLuZtxFD9cvPlpXDwzRA2r7O28mpk4HyOBPWQxvKrY/iz/UFatgI+uMdQPNhhN8u
j6EDePKz33Pl79NgifxlTRjGcBbpj/LBhXW5JLh9uC4cU8S94xBQc585+QHtgO31XhgGSH+Kw5S3
rKSNsW88KGbL7/lHF5D+CA/mpON5kiAgEf+maFUVkWH+anfsOw34g/Kts/DKp+u9MITvf57UAfDi
oUCEpcluUR4qS/cwWV5Znn/5Ke8cpH8LTm/iRB3QfFRqduOpWOxiYyc0iGrP7s5V5li/8tof4ITD
55tkgThFb5cesuLudMGaLt+6QE6gnTviXARwSJu6wL7rS+VsB+58QXZ92Gc1FItE29V7YjfWHfxY
xe76qJhWqBYdOHyWPY/5yQmzbJ9nJavH0M/S39MA1fKiGd2VUGe4oelJ6yUEjn6gBZ5yTvGVl0Gx
GYn7aC/tg03y76JUDzUSt5cA+6EMCtUN7aYCN9r6Yi3n+cifMKzbb7l1x4tsZVOYlpMWNSgXWWB7
LDkxN/9WFu6vrpnP09g9X58XQ/M6CbnoxmUBziWBGeN89PkwbVRWxSyoXq63bwjdOhVZTA73HUAf
TiyvDt4CW7HM7n8wh8a8lvCDkuNBJWtjZQggOiu5lHUKNcrJOnHLRnEztJ7h27WWfjCN1GVlv9l5
VEDVrneW5KTIyzynUeEgR22vBA3TL7989E3jYa5E2AB1elJVayML2I/5vbs4fH99Fky//fLZN823
xCkgO6WymPhbt5z3jnQ2ue+vvBkNe9vV9nZP0w5VJ5z8sjmNQLx3ZQ0hfTxSsQ2v/35Ddhqg6P93
wBlo66cOOlCIvN7TuSFPaZ41d82ClIorUiicloDrFjbjgJNJ/gxNmAV1N7nmkGMaQe1e4CuZhktX
W6euIhCPu0AJgaALC7Z1Gmc5Xu+m6SPaXq8LancjgbRp6GF+RLEri3xTdcvKKBoWmc7UZYMo+qYm
yUnCr9AvIKRIrI++uf8h6Y4ELmuDBfzjcoIzBfyW1rSyTT/7ciV5s3hV70rpXI6O3odDURImSDjV
/pol819C3jsn6j/OJhbDc04KN27o0D0klXCPVdfa+3Z0rXt4IeV39UytTQ9TrG0YIM/bZP5vFEm8
bItoE2xmAuEAu6zJKWA5Owv49hVYGZm/csAYFoVObbOCaioVqZJTlT55xSfi3DhrG9fUtLZxCzqq
ktoyORG4m+Ub3wJrK/UKMIdzxsPv1xe1Yfr+1k/fTF8TTlXJUiSFJzoBbx2q7GegMufz9dYNsedv
wHjTet/B+rSCpP1pKeFW2VjlvSxG4G2S4XcIx7nrHzF0QedXgxyWFSnBCvQJvxHptJNcruxJwxT8
hZG//f2S9g1iWwIG7l3lyZ3dLFhqa8www+joxOrAklbCJpy+8xxsWKG2dA4h56x25fByfWhMv18L
zL1t4/LTXX5/Xe+TmudblMA/WaJNo+sfMFwgiBZ4cxsJImhB8bhgUnRb23fyRytoc8hsWs1rugzA
ccBmZ3hR3F2rYxiG7S/K6e2kBAHMVHxqQWbaOsuWP1bTf+x9yXIcObblr6Tl3lWOwadnr2rhQ0SQ
wVEkU8PGjZIo+AzAB/jwO73qRX9F/VifUOrVIz0ZjC6tevFkabKkguEjcHFx7xnaLfRmv1CbPL19
W0ee21rchBaUujagxme1tuCPYX+zqH0795DQefv4R4bsWtLEV7WYvMxT51bX+rFqyJmdNackLY8k
2Ws+ZjDUg8wapzmvUw+UTxSUPrv1ECQdvA7jnHJAWjTsK6rGhi5HVjSnhvOxsbBaH+s8naqSYwdd
Dxem3rgUYKgS9e+v0FGPuurUgnPk3azp51KjMDIJFKk9PYZLxmJHQ0adnCrBHQGV8TX7fILevRom
dtijtDCNmYYzH/oHEpsSr4rhRybimUJfN4XBz3vWCoKszRnigLRBzMdSX8ja9a/9Hrn022Pl2HBf
LbBlCfTQAJGDc3cw3ZazwH/o+VJ4YePM6I5MJYx/3j7TkSrCmrOewS1uqG2UNj241JblUw6Otsty
VIIvCl/Hb5/k2Os7/Puz2QtoguWXg0SaI4u49ZsQLf5QNh/fPvqxiXV4iM+OruGBRvssrc8Z0BiX
fZo5cet01ebtox+bWatrzyVgRblFm3OeqUaGXknke8sFvYYt1kG1v/06Lo2OaUrVB9rN4kRb+Mh7
sQ83++ym+haQj6Lq3HOPQykQlsP9FkyZ9j18p92tq0YUloBy+7XhtqYSEwNnMu0S9xw507mGGkE5
6NDW5UXmnsijj72j1aJUqNSCu20x71traS6HMR/DvF+yE424I9NljSaCBCctPRjJ78t6a3vzdkyf
QFeLnPSU2POxy1+FOch2lNKF9/C+btVmSL3NmLp3b4+v1w/N1mTWDrX3tqmgDNaN9i2o7jcFiEon
lpzXnwuixMtBhOL15POA4LLHhxwx3/a244Ay9inllNfnNVsTWgkcjSdZec1+AusDwMjUsyJjffu1
B7Oa1j4rYbPaWt55m7NbWNZeu/5wYk4fe+arOY0HPJa0pvR8suoiDHSgoTLknZhMR5DXbM1WVaoM
IK0B/vpUDeNlWeUqEhn9LBTyJaAO/W4PDO5wMWRWGVawTt5CsfOUTsuxN85evvFSzjashyGXPc3u
FDos+BQUWeIu08a3+1OSu8dOsprMgPCm/dDDYo059Rc4KH/o4FAcQE2J9f2HX3v5qxzTJbTNl4NJ
JHQmhlCQcusU4y/OuNVkDsp2NKOr9B7htd1OSzbGfuX9ms0TW/NZXb+fHHSH7fOh9K7szAfK2Dq3
jbd9+8EcmXJrMiuIrK1TB32+rwWPwJwDwrm8KArzS3GardmqowPjH7si03kgrU9SY11T2fe3r/z1
hZStCaql48IJKXNG9M4zN/Jc8X0BwyusZv3eF84ENg+kduvRiq3MOtHCO8S5vxYS2NrdI22WyUfU
hoUEcSMX3MG+uxFny+BFy7L1q1P09B8989fOc4gzzxbr+eD1OoNNiG2D17pJKuEdbtKgjFS6jNeo
qoNnItFU7wzrIScXaGxdsH8Rk6p3C5n8i2ocpvulaobQM6zeG3fx8GL9amfSZnpUi70A522Rs24w
LvSI7alMCDz0zoO8zOuQ1a34Q3hOFgGjbu+mg5kiRh1cSLlrJT0jbgxHcO+MN1m/y9Pc2SoPppFO
8xWWTtPGqXxxw/rK/kpM9R48S2VFhC/Bhlmj+jhkQ74DkF1Ftg5mGS6t5cwxaQuQ/UjT7VzO2UaO
1bJVvg1dxoHMFww+2bFQtIuL2mo3KquHWzH1y00ztNwFa4hYCevH/tKyFbtM0TJJ3h5jR2aHuwob
NGt95Xn5eK67p7b66NnXoBeciOvHjr0KG2k6+MLlY7OHNwnAXF2eI+GDghd8nI3OT4zY109Cfmii
PBtJxVJxQOq02WewlkTZ2WRZJMr7t5/O68seWVcbgyHzq9LpzT6H6ixrrsr6xIFfXxDIutII/q6q
My0rtLwq+PO0vRA3XZva3+VCsltAEKsT0e/YHRyy5WePJ4ccEFc9NGiUfVNKEdcZO/F2jx35cGvP
jgxvgG7qTd/vfXvXsD4sUXh7+6kfru2vwYGsS1VgUsx8DKD6Ico7ruwzS90JA8ReCYGv9FRN5si4
WRetHOMWzpRCzqjvYTz2Q3KoDc1JrezXAylZa/P1zuJJaUNxJRuCkNJLUtxbcGT06wFqGUUoi1Mb
/WMPazWBR8I4QlgH77kecKr0TAseg7saLYg8Bb95+40cu5vVTO6VoKlPISdi+4Kc1WrOd6OBJrNt
GXmuK9Z/0Lb0ozoLsuSXzriuXxTGgEFUQwlkbIuLlvj38H67EA5qJKWAgqJLgChzZfz2yY4M5XUx
Q/LZBCpHDLG0CkfqhiX/pU0p+VGwfzZJZNbOLLUw/ZzGHi5tMrRR2ksDBG3aRiazy43PR+vz27dx
5C2tKxMg4uZm8HS/R6NBRAuYVSFcaPJz3xsr+F/Aszlw+uIjmZpTg+9IGCOHyfXs9oDIqVPY2qN3
AEGEK1rN9Y1Q3bKBPwkNNUQvfm00rIt1lm41PCoys3f9GC6EY7JgeU/y61KfOMGREbCWTgOvbVQG
HLE9xnY4kINP6re3X8qR+bm2kgVttB6x3BkwdOszWEOd5bne5VRnEDAnOtbpcOJEh2f+StRc1z8E
9wuLpg3kTCBu5vQ3gCvE1Nm+fRdH6n1kXfBo7RqvUzrDXkAcOwo4mXYM7cqLEjjws2KxmtDp8brh
+QDdsClwb3SZgfjCaBXrjoyJNH7/4DF5qnx7pJtK1tJgHhx0G54G0Iv12zmEdu920FNSCbw/9Ms/
KUvfW3W9Ib6TBMjDMK2hJPH2wzj2pFchl1I685xhUkMtIbLZjZoe/OZEdfHYQFxFWpjLTMBiYKR3
8oufP7L8RH/79WsGy/zlTKVjMxacpcOeQULFlQ/oMkdkTE88kdev2l6XTbo0AzCVecPetEViW9Ou
9U4JwBwhH9nrkgl11dxRaD/vF4k9DwyjUG4FhnnPNCTMbMeozZKrLgkknR/70uJYHJBvJgNEXc9m
XowRzesgtAM1JGVf020ONtaXtwfC6+EPSfjLh0qgFNGI+aApVaMU7Nk7pyojUu24TX5pOEBT9OUZ
OmrbSztBSAhMnXaM3fLECzuCwbLXm24OW7eg6HHgIeoSdVa+F3tzT+ImrjbZxoRuPG7kWXDe3fML
f99um0jFbz+zIyIl9no/XtO2SqcpQGZ0wa79bX/mbNRmvKyyEJCjS7XvNvWZuBkvin2T0D3ApElw
L09sFv7M3P8aJe31dr303aXKTFbtRQZQWTSleVhoZ3iYvEKAnUeQaWSu39zQSacd5DOhsRuyyWku
Z9ORT5aw4EbiGlAVfNPwi8YOcjuxkEiCLJ3XBwKzy8srY9Ea4DZV56ELYnQ4ahCkwiZtgtB4Sx7B
dVKFwLKw26mqTVzxbIkte0jh4GHsRKTSRnDlaHdpZ7oWNTV/SBXQ7wFJxaUCHfNjsGgZO2ifbNwx
b2MwIb3QCYS5suA4symEYbDJJN693QsD8xR0J+qpa/ZVXzfh5EzVBkrtU5Ivo9xBaGd6kAbgtaI1
PMmH2nx1BuqLcAb5+7KYlbvx2nK+VLKmic9b8bWVeQf624j+HFo/oNqXWjVXisj+rmaFZYelw6zH
1Gq9C6oNgGpOjXZQ79MO6sxD9s0L7CDMmLYemBQQX3HRprFGR0SDSr84tUc+sIzCJyHNlht0D3zs
5Bc0sZinw4mYAl2lah6j1CL1ec97Ey9S9RcWX1IF1YLK2vq26d7P9pwmquT9de2O4wcBP4xsO2eG
fUSSB8KxTTGmrbLetzqDbIYkSziZufnQNm26kTLvr3xeuXuvKpcIMTk4qybBIrjZKwHOamYnczl4
DEyrfI5o5cFieHbZEM8Nrd0Qxp74tR62nwm0utiFbzFypxQUh0KUh4Jz1ukPYkT4QFyC0fXe0YUP
OslojZu3Z9mxgLzanGU2JJHROQ3Op+JhqtqkyMSJTOnYQnL492cpHyCWqJtYOoBpKixnuOwSWXpg
8v5a38Ne14K73s6nBmbN+zkfm8uqdj6WfZefQCocAcrYa2vsohTdTHtsK6BZxWOJitDjkvdpkmqw
htMasDKRosU8kzGLpd14G+zJIaRUAYgla27doNTTxkWDhcjuIEncOz29nkR9Cjx1bEFZ1Yn1YLTs
gsLsR1BXkIsW26bwfQiC9jrO0lP+R0cGx7quyC0BAYYWEnJ+AHGz/CqtH94edUfGxrp66IhJQsRI
AoZUYBJUS/mlyzHk8847sRweSUNt/3BLz0afhJ5iOnYtO+fwsdn7TC47F/uZeLFgRNU0w16SIoPl
TdPvGqeI/RHkKZvU1301TBAnZTWcUX4tDbTX8r4AOlQpmSXW5uUsb/6oVB4K98S+8chAWNNzaySB
c5vVxX5S1yxQ+8CfzsaKbFFSS068q0MK8dpKuEpeMsubcnkYBSPm1/045/mFSmtyplJl7XwgOUWY
9h7/GvTd8oDVo8bGkRSbyqnsEBwuD3+13a1EEShGjMzjenaCTS1LvasIIZDRGvNdkEqzzR0tz1Ol
NdS0hcS+xF92sPgdNp7H6a225zFE6j5sLE/Z8WBa8SFwrPlct7PelqZqLn3A5a4q6rJdrmgWeX7R
JIplVqIcNJTl4gf7ghg/9tqMXFFIYSaBSavInfB/xiroDgWw9jaD13eydLCZDebgFLX09S23vabG
trCgp9aANMrEZZNUKvYusevum/jkRufIZF1ruvV+oaWwUGbLSQedMvdcdd6JIfCjvvHKEFgTY3U2
gLAYYJS11Jg+HAfiNGc52L53PhQL2hC8Wd5shODkY81gY9bqNlz6/EM9FDtmeeJLbpcEWZLVLee5
47cbMufeFnbtLCLo6pwoBx62KK9c5ZohNS50ND2f+j1rZxWrqoN9zVQXSUs535UTHT7YMgjQxs4e
aF91J3a8x2LZKvMuJAwF0KoNsCynj/AfvOfGfpgD58TW4dhrXe3HqlYp2U8o2+Xi1vM/pMX929P6
2HEPA/VZgKxKkCCzoiz2XddsajEnjihOLJ5HYpJ3qHA8OzRIaRT6DggYrgu/OaDsbS0TaAVuXX2q
L3Tkoa+Z0xBGdPvBgkJ7M1+B8RVy6AI1g735tWezWl0DiWSrbA6l0nmAh9yu19/ePvCxJ7MKpXOa
1Z5nY46SfjhnyvnaD0MCccQYkeYEYOP1MpLtrYbjoOHrPgisBDmc0JpLS5WRXV9b7RS19Sm83ZHb
WPOm07wE0LViOcxE3Dt3zp8Un87KdLhixS9md2vuNIBibjZ2rNjjPHNSVgtLeG6cEwHt2A2sRuhE
AhjvtI0+zwMukrrrSQS0M3+Qvuf8sXhEn5gJR4bpmkJdWN0UwKwVK3+9JL7YVVQm9BTP4dhNHE76
bJq5I2+MAHppT9KGhcwf7wN3/lDmQUwnBNu3R+yxOziEj2cnMWmN4OZixNJ20zd+6CoRpcHt2wc/
EoPWRGnpF6BlErvf916fhly1QYgVmO3ePvqxS1/NYqqBvFY+FNsDd4nhAwl5u3jgJxLMYw9/NZOp
BT5/7aOEruaNBzuEOR6zpC42b1/6sQezmsSIE0Jg+41X69YxtqUw7v6197mmRAvki31GUYjvig92
9pRCtq0/hXA4EnrWnOh5gEj+MpWI+4M9INcjeTJkChImqILGQS/znRjNT5mrv32d/kM8yZs/1/Xu
H/+Jn79KNbc5VL1XP/7jXtb47z8P3/nX77z8xj+2T/LqsX7q1r/04js47s/zxo/944sfkgabvfl2
eGrn908d/NJ/HB9XePjN/9cPf3v6cZT7WT39/fevcmj6w9FELpvff3509u3vv9MD4edvz4//88PD
Dfz993sp5F9+/emx6//+O3kHXwIXQDcYAfjEhrHT77+NT4dPLPsd6kA2TDbxx7cDgGgxYmEL1Gf4
GnlHGFg2NnG4Rzk5wM47ORw+ct+B28pcG39c1PIdFFv/68JevJr/flW/AdR6I/Om73AnKxiHRwMP
LGPoqHDfRY2SrYefspfZ8YrvXl5yd9uMlXUBqhyfL4dBul3UekG7PCpPzlesqQNykXVTUUUjyDZX
FnKK71520FxllQshe2QYfxSgJ33OxlI94IpQaqEw6xWo9WoGkUOByk3iBqZ/lBZsAlA5suA1ZNMM
tpoB0SDNlY4ZruFfmy5RF2S9F2W+17QhtLDlDat4O+yobm2VzBZcBgh8yeevTTq38JwbijTbgnQf
ZFtR5Nl06fplfoZqWw0P0oK4+qEhSgYisgRxH5hFyzKBlqW/4bBf07GpZDklxoMGGThPUhGWeKOa
g9CTGby93ZkYtS10IMlmggRj8b5DcORRL6YsTAeLuxe2EPWlUEXZbgpP9jwuDWTqQ3hFtl+sYlr0
xof4C/BdpSyvpcPZduy8PL8xhKPEE80paasEHi2sXjaoDJr5uh26OQOuzXPbqNcAEMUoweV+OOvS
SS/mXDVpxOF6c18Rp8yjgDZ+sFk0FIpBMJa16b7JtLZERCxXPTjd5FzlzZQPzqbLclejKkfFcOsx
Rr4FIk9NZAPw8Z33DerJtTd1YdHyMdG9AotV83KUG2WIU4d+Lb7xFCSrgxtNV2LHxgHesOuK+JtZ
YhSHYwNjN7+E89YW9r8IMK2WKeqaeZmWkUXBwTkLUmcBnqso9AX8zzITCqNQjtR2Cfc7Z07F9yHt
hAqHsscogOAvmq6uY0GPB0oIRRdKvehvnfG7bDsGDi3Cri9yHkK1HV6zi90VEAHQXfBQVG0dGjlD
O9UvarguLIUYXeB1dPqxq5TJUQEs+KPn+PscblhqixnJDQq+Q3mnjcSNdSUvdTTCnkxieHrVFba4
9gfqwyJ8X1amyyIDAPYUUjZ6D6gjjlBNmz0UTLEFz0BEa0X9zdVuZ2K6wPYhhqjZpCLqt6JKele5
V0uu86cl9wsv6ppc3qLpkbNEdov8ArASnK2yLCiTNLCyGuxJmDkms66aj5ND+y9QreRLJJHEPlGT
593ZvATFFwEc5M0M1fs8yr2xsCINDD3ql/CXg6+UcmfsDw0g92Gh0A2DF44rzkwJKTiYHDYFMrw8
z+yQOO1iRVnZWNe0cTgoAFMxznEBMBPahtRsKtFmQLHZWdaHgzVNY6jymUWK9TaUHQZIHoa6d6vP
LLDKT9gHyz6Czh/tQwYfrS8VSjo85LXfx4UtPRrOXu2lO19SUyegAzdu5OcUzvcLKXCpvUXdO1bw
1I5Qvuy/tKgd6MTjpiCbBSJi2wBQMCfCPcAiyR/tlkZzYJMuStM+E+EE+cCHXqfaikaTp09oogV6
M7NCtBfLYsPesSGsV0jQp/p2GazsklfKgkL6UhVPUH8oH7IqyKxQYdy3Ya/q+r2Yu2AIOzW726Wg
BlTv1q4ehyHTnzFiJjuxIVYqdw0iSoBbTtW519Wcoich3AcaFAd2h/QnN+KQqoCXCWmsPTep8wTA
OOtgOm/cC0mGHMWXqlIUtTiIuSaqatpuByHGHtg4z5gBAbWFAmKQVSZ20tLZZmiaWTtXMu8nquff
WtkvczQJOvm9X6/bL5b6a/XU3PXt01N/+ajWv/n/5QrP3lrh7/75v+RvSGj++b9/e2y+/XbT/vP/
NF9z9fRy1cch/lz1vXfcxZKKlR+jyCPk0F38c9V38QlhLpZ8wN0oDw697/9a898d7JaQD6B87Tjo
DuKjn2s+cgWbEKzNh1TB9wDepNB1+DeW/ZVRBnwfgdTm8EhBUuJTTtfNyYrTaW6QwsocNbWxV5Cf
RH0tQl9jZ1d5e1mm1MqjsS8W6JRVA+j/te/wkIGOdG4yy1Qx8K31gz0JfeOkHvpvvZiXz7M2ViwC
X95DUqs/JQ/1Q8zgv8tIuGpYfyKLQhOY4G+yFsIpuZyr1vtkHIgIhakh5CbLBZijfdkVMPgoizBD
b+8WzXIC05s2FdeV7+rvsF9llwyO4Wje0OkPy26L6wr0mT4S2if7qRwh1uxZZvwEw7rmnjJcSFIj
MUrQ0XAvAAEkWD3yyvraps74ZOdGvR+bCWDSgZkvBTf5pSVSLzGZ4W7Ytk1xMUu6qcwAKWg0ga0m
8iAKtoQ+THK/O2XqRwpUmwtWWQ4aZ511yk74Zbrv21BJAz8BKxVEX+GDsy7mw2oFGO/Dc/L6mNnB
VTboPCpbyRPq9VAQIu3PV/M/kQG5P7aAb+T+A8CS+ePLQIBv/Ez/ybvDpIXYFDTHAOc7FN7+DATe
O4eSwEPmDzanxw7lsp9xgOGjQ8ZvIyd3XBsbgH/FAWa/o5irToCvYgvAoI/8bwSBl0VZCD4yQN4Z
9hGeTSmM5VZb2mLiy2TPaCtjH1J/rooxO184ahVZOpi70aqqeG6X6cZrbKiHW+2/V509nP6w4XBg
eUhcx7HXe1MIr8yNk3GYAcvMvpHNMnzJu3S6C1p2CrDwst6AU0FCBMEYosXcDTB7EY6fl0xqK+VT
N3oNcMBFdT/1hRtJBLVYkyrYPnv7PzdYzzdUf3mo3PVxVwe0gc2gjHK4lGfVGdbCrq+dAiRSDvTs
e2Ih8SwD6MGG2eJIZOekgp+HX5PNLLLgqRu7+ZT2zA/o3rMwidt1sZMLgDOAcSWi/Op2u3wQyH9K
mC2nppC7MRizDnJYB7tIf8k5kpHBsu86b64+OYJTOzSsVH8EA+ynIfYOaXzBmuEPRBdhhe6oO5qA
gKxOlSpfVlIOL8U7jGQGhAOUd7w1Bfkg80gWV8GfxVu6S2UV5tyqdX2izvcDcfzyYXgOTkRsblNE
w/Uw00OhAk0yOJFZTZ6Grj/NUP0zi8Qjaan9yQPz9LoerK6MeFOPy7Y/pGCt6d3vY5222a2mdnaT
e0OXRxo7AiuZ0wVaH95CgjtRetUYiRQ+V5FRfbYtYQZ5VUNolYWtYHAQ6APjzJCfY6YAqlLxr28P
t5fFLo9SOLcyx8FaSBFj+F8Y9pTXKO2zOqRDWW7c0vY3GnMuHOd6TLo+G2/ePt8KyvXjhAF2nA4y
F8wkugYTYmcxjL5c6pBk9pYDNIV9jxubdAAptPzsp+2d9B1slFHqlvzTaLvntp/Ch6PfNm5zKUwZ
6c4yJ0p+L9e7nxcFyianyAuIv5bmBajBxtZwrsOsdfI7hXCW1On8tHSlD+N7Q6NKd6fo0+vhS13P
dcDCxyNADMdO4uVEh0NDAzvgAIw6JPlnGQUeuIGc0QnVjdfO4tk+ThQEnCI9fHmWAa25rqCQHNGV
aiI29vD9gBnDief32lmwFHC8WOaj7rRaCeaJu6lpDmcxlTgjTu/GEnKYJ/CLr5wFCx3SROIHlGPR
e3kvOmhqa2olZmKuH2vOxs/A7vJvbw9Q/pcJTz3bxWkIqmMI+PYP/MGzCDwRt5PEOF/bYEDEB7rZ
KaEstQTqySUAIMLlQ3zoIAhu7wT0FeihA+45iSBGWLEeVTVeDT2T9MrJc16Eg1168urHtnvXucUs
ommBFssZ0EvCj4qpBdGQTh2qMoBKVM5tbSZd7eHE57MLQQW+ywc9q/MsdRTWn9kmS2S6tIDJMyua
Mm7aDLtODyLo14sWB5+uStk1PC2zYidK6AFudZMPgGzhhehwrh1Txq0opi89hNTAL+9HuIfAQL4Q
mFjQdr9WRsDscW6n6oPlsNmDnIdndRcVaEnL+4HpxX5IZSbo1gxtvyQjeP1fg8myxKZt68WPbEhN
1jsvr1gZl3mbmRiWVyMPYT5e67iXVFlxa7q53mjl+GI786X9YCvL1PFgp6Lf1Klyrhu4jQBn1fr+
cJ4uyizosTuSxGjypvMlV53OYG46yTl2cu51MUfGfg+A3wD7NicLCCyeA1hGEhieodReUF9vIfTf
eHEqWz6EcO+xsIaTziHJSCrQfDtDsHUhnd1uxFJJduYTjudTds5y5gPsju90wv4sZ8AcoJ/CgdhT
JcBQGzL1qKsIdXiCTlWDJze7jrjtJ/DVQjhYO1czzdsJHnPtj4JJ76NrLmfQWeE4az5Nsyqf2pGZ
LvFEUQaJxNU/tKbFIKg4f0+A1rSucbA2i8oUzYMEIt/1tKVqUnOCgtjyoaT5bF9Ossj6BIAYO9gE
89RsZl5DdYd2CMLn1J9BdfFbVlY3FozB0a4vaZlDrSErNbKMwfoIeQY5J1CorHWoUPT65DNTf0nz
zFQhEtM8v5z1JEAsIb3joORQ0QmIxhbtVGSBzZOlSKGTfsortLVb0BxaFKRo3AE8/s0wPZRhAIrC
LidlNcdCu4uMxq7qziT02gq8CaeZIgyumSQpt7D7Mj6qOZHRFWQxwPJreySTDmNRk0/siyNhDp1k
fR8Aj1JbGZT/vIlUe8hpgCzkFWNxPlpD+UXPWMYiuQgC72CXo6w5gSMBozJpSQTCpsOincPQ/HH2
dMB3rkaFOKlni37xJ7CSAdaUEjY6gOTwWNh1f1XrqYGDBRMNbF9SPZsbpwqAXtT22NCIlhA2wJ6w
9YERKyrCYs8EXroxc+bmiWgUhX2WU0JflC7K6q8c5vNp28zD4t0MpqOfXOAT1U0KYYT0gfQdhJr1
ANnTxdbQBBpQbNRR3Zkmg+P2RN0oH+FfFkK9bPpUjJ0F5ygzGRmnk0fMpgu65vMc5OMtg8E6MJU0
9fw+8Uft9KhJpk6x4V3vuokyCoRPLedy2WalgrtnXi59taVZ6cg4F6TTYQtOLtv5zQDCGpLT7M7S
c6oiz2tgTbQ43oTECKE0iHw/63goB8FQuYaF3pCwpvX3WkEYLKRVHQAsO5jmquqqTMYtUvcqnMaa
LzfUH/wy9Knm3+wCG/AtnyAYvrEXKj5MPrCkETJL/Q1O1t4lBRhMJkzZWJ7BOCgS0gSdFQEwp/Yu
0e49Lim9TIvOl2EDLmkatmXVwWeo0iBgVK3BbC4gJBAaVM7uctbyM2jyBABZwyToslQeJJd16tWw
UG9UKeK8gmplBOJecE6zSraXLjJFLywy1rIzCgWqO+4tuGNTM4Fa+ECuAEn19FntS6BVuV91doxi
zrBsSwhIqZg5atQ3JkWzHbqLiouoccYArFsXdeqwdjv92Dr+DFkughIsB8qSRAbI5T/IVAcyUQhi
2yVvCIdGDcC0mzzwuyFyihrOayx1gT5dyPUy5TnKfRaMUKJswXIXCurUcTZwAnvFrmYXbmBZ+0aD
HoEHEajbqoY0xEY1LYr7oh7BHFo8Wo3QIyYijwv0dlGdmKj1HTOi+zhz4j5Kha57OC6aOaFXZy4m
LiqlqP1mEDMMPbgqmnCEAHGJOrCFraJyRWCD01oPXTgpz/kc8JLQCKYdfrdBObKHeUGX9XAfErV1
MxtLAuwwWpYdLTjnV96MXbrRXOYktJbMB4Id0Gs7GQs10qRnTHwssGZBf0TQjESOJbUTtlBbuxZp
HQRxPczyLnVzCvE7kmcYONWQ35f95D8Ek0q/QwWo6CJLI2e/wE5r8kMGN7Zmi7az+N75JuNnTsnq
P2YkduD2CVg5xtl02PK4ecq8UFvC90MQvFr0v9LuwsLU1mFeeuoGlXqIrlepoQ9VmvV+hIDif1pg
sHPrWFXzIMuOkwgYHupE1KZKR45s7ENJ1p3nhNuc+beeKqppR2A6Vm7ncW6t7eGBoLPmyfE863Rg
4sxvhxJRRo9fa8MbvAkX2iRYVC0F7UoY3aIhXzgL0MtQOExdaNKFtamNj3MGCCaUDLa1Y9gMYPUa
MHxZmFpeOUQ9PUwrgCzwVk2j6ysOn7E8dqHeAK72kLd8Cqt2ttDeAsEbFGnBm+nOQm+qaiOCWpl3
LvFvcNacCexWw6LxZswyWrliruLJmwb/TMPXF1UDSRkwCldzx74PGSd1PGkQfuqkK3NA6uMf+d7/
FJ5+Dw513kM79njxKZblN/nb3367fyyf0LOrH5+Xof71/Z+lKEbe/V/qzmQ7a2NR27dybqBYKjUl
aSp9nVtsbIPDRMuGoFLft1f/P4LsvbFJ4Gdw1jo7AzJIjCypVM3bsscHXwab5ryypdJ/g6JIqn7j
KSAnw/YsclO2UN//YFEcOjjtSRBpDghbfupfmDQwFWd3RYcLBi6yNfDd/QYW9arGbMMpHJpsbGcD
Lynpfd0Mw+hdK+Hk1W1cfEnth9lomfO7neu64ZyX+4qEm0qzYmEg1bTeUNQRfPfk/ga4kdvx4zug
4Iff4NVRi5iPzPJbfoPNY5Cvc9CV8Q5BzG66Ws4civa85jYZPhaqD3smY/+v6Jf/hZH8/yGu+EeW
5v8k9/LTQX7/VK5P5WuIlR/5Nq5t4w3oHkOGfAffRUUBRPJtXJv+G8v0HOmDMEpWdP8/XAuEiu8B
GGzYrIdWWX51Uf2LbUF94RK6Ai5lwwwo/pLfGdovj70exmGl+HaUL4E7ffv14RrSm1g6kaf4Viic
2vt+Ux2SBvDgF8jjS5Bzu44rN4TLdw2bcuevLZjfnXs5Ly1NEQ1pQHtwmiGSnIZP9rpWH0xXTd9m
3RcKn+9Rzh/vyZUWD9tVLJRMD6+O8pnJYaOpJviWxXT3ZY33eo2G/BeCyZfg1rc7ApsG2nIdaIrX
0Z26s/wC4Qx3xJb+1ukaIkM4hei32aYjCzwOJ7+4rx+e4YasM2C2wWJL57UzNTPtzmtaMEl65CG1
c0oidxrSOeGhElD98xnnVxd79RBRz6/TYnVZ0Ei6k44oEa2HLCZfYsdBrfkt3RrP0sfbyvgDafe/
wkkvwRdNUmY5AB4EVt2I25Qt8i6enPYXV/mbW0IrtSFwnrKA9Lf//t0YlMWielNzWKQZIb3I2OyT
9+Si5YHQDH/+9H4YgtwQAKT0lOvBk7wW10sAimGZpywAP5FnDjcT8kH/qpbv764CXmUwWVjMMK+1
u3kxOPmyLFnQ1rY8ZgNSGMnR6xcg9deI6v+sPd/eDlydCXewscavm8tMwWHZMAjuzWLt1XSHzABI
PMRa90cgHyQ17tqPoOSj0zzFrUiXS8ohGnmcm1qnQQEA1N4j9eNUvtV9lYdoHiIgqbHMr5ZSemMg
+2iQABdeHIf93CvnqFQ2DyGzUdsEkWtUIqAhIv4ydYkV7XprrdDhjKn/pHK3WYK1tJKVY07RvfNT
o2nwwq+rh8K7cv+IUZj9Sg3JfP7davztiTBQDV7wxpe/7lBiNog7TS9v4C8ZW3KH5LjAd6v8FgFd
9k6NrgjyfpCHbjacIXBE4v/CvvM3b95yDTgUY9uaMMBeDuW+GynaBDvEki7oT52AgAxrEr8YxX/z
wVguukBSRuBrzNdTXLyuYnQNN8NGM2BGHE3nAvXMuGPPrz79/IP5YTbdQFcHVpHbMn1lv5puUuX0
ieNwXreztvxMvRlyq9KxIPhVayV3pROZzm8hvl9foo3RC1yHYgJKTl89Q1FjU0o8LiklK9Jgz+Mh
SbzlF8vE6zdlEjgF9YGCkW0oqcqvrpKAUCSWjLZvVJDHOjik2wStO2Er+vkT/PFCHq8IqpIFCdgf
CcaL2a3NQJa1SAvOnkoT1ubIwLW7+e73r/Jtw+BZbIhfl4VURHxoLRp0dv5sBcNQU2bkoVP77auY
qE55MVzFYgS+vJdikgj9zKEIlkkVF1VFA9o65uIXdNH26L+f12CxOVA4piMdj53YazY09ZOhiRNg
eL9b69tEFsVOUAXyWRafzQ1BKLW5//l9OeqHt8S6sB1KUP1xRc46L++MZqTYmYBggqloAYk7o0RA
qulNw9dRy6Q88wZffbDHMYrgrJoCxO8rYgHb0xzXoh7sQBq5mZ80y9ewHwGVSS5RsScQRDYDDiao
C2/fTWkPSjoUy3Pny4lIBuzxRZhVbfZlbaacKB/VtyZZaHabHpRFSWLgW33XAlKVMeWaGRmrO6tO
QTyltWIyn1MTpV1OXWtYrq7dhwtlN3eOP9sf444XdBgWbTZBHkdIGmffmk6tWSorqPoWlLQUbdTu
c+jaPxdZT2soJlMtYUTaaUvPhWvloU/2KRW6LJoG7nmJ/qyOcv2Ye8C5e+nXaQrW1dTVLm9kO+w7
TxczIJmslmAxJ05dUPMyO1+hl/0wL1nHPubQLVlIQkhtHKA+nAZxntaHIYla44qWaPfZrtHqPvjG
4AG49ZMdg0hUAB5V2MoytfNdXKphPTeIW6uCxkEJ+MHUGxA1RzNzrkvfUh3SSerURw3WtcUUzxMA
YdEVoY0QP8HTv0xRHnRT6XU7c6AAZxfVrZHCYY2ze4o7IrxDvy6tTxaDIN8Jb1TPgP56ei+qInpy
qxFYtCeJj6AwYLt3PqUqn+dMunMwFEVzPw4kMj/XyljvbbYkSdh3jVecKiWnu9hzxvisTqeqCNDx
Yipphd+Ih8YrZyfwRCIfe9Xpj4LcvCokCqD+o8GgF41B17tdvEunicwX28xqHTal29UBAQSTHTZy
jr2DSsF+dWg2Q2OdoyceAX0HMX7sy9GoP7pZ0dt7MdqRPqQ5R4PjsNbWchCKWIKgIYBPHEQXg1cX
3RotgQBYN4+2bsByfUO4HwUMyhCUCiIDnXLMOPczy3qXG+iDQWMxh322iQNeLroissSZ5zQJkk4j
j/tQ+EafH7ImW2947jL9gKBNGp8IiMj7hwUFYXcaQODSEL6opHucNOlHNJ0R0tuxTu8KsSTWWbnU
PNjSp4DnrFgieu3TYoyNA1lRmRU2S1aA83VJ7X5RhVFQjkoLVPoJnm0W12hzyR4wE6Dkc5SgfXrZ
DAM6NFursX4GTS/SOCjbYSVAZlR6PTl88fXnxqgTFC8kEqodwP2MVVbJpL5dEEmU+wiKMgkmtZgO
kKoGHcxkroqgpABEBppqn27XLEXzIM3YbnYOORHlBcJTDzbJX914T14DjUjtGLMHruw6Ka7gKs3u
SidJVpR73yYO3z52VjEpmjM50Io5rBJkxnVI3/0MI4QyvNzxpLPs3LcxeO5ijnpdGPdr9XEZY/Os
SAHbbphydHcwx1ZSCVfq2ukbBM6R0/7RudbQ93+2ycBBRgamkzqVu5+VH3vZSbdlsmbvUy+TMJnT
nLwdxzytAlmn9loZgSvTOPbJaMqaaQpGE1tuf7EShDEHc77mTxGP1Qvcuh3mfV2b/r0fm4YXxMkw
b6KDvnlPCGVDbEYxU2++EjVebnmJowwmW7UZjjdbtKHNMcEPbJIVysB2Wnaqvm7dNeikICXMg7Qz
T6L3nXY35LkaPk8rAvDQGpuhu+izDf0t2aUiH5/HOLqyY/ap5EUkixPWmAiKHWmqBMx4Y2rYp1kJ
I9kTK5Fei7liyaYl0Jn2aR879VnidW4Jd+IBrpqT5d/kdgy+3/SS3z5l1zIHdZcWd8ScetM7Q8Uc
Y5CyN/NROREah8G0e+bpGrlvqOrauBW5sUbndTlFNR9KHd+kKi/eciJHA+iMUXLH30FWLQmYBpRo
m3TZRQVVzKmCdpco8Cw1eeGUelqerZ0BC4hnwbvjSZkkX4qpeKywb0ehrFT+Z980bhKUkwkhlK+R
jz7FK2mnsyovehY0EQ67mpMERrTUVSKsR1E/C3Nw06CHNry3ZNoPhzkZG+Osl7KpgggRxZWYotI8
4iuPR04jXrR9LIWfH1xmlfe4wox6B/di3s8waeWulogeg7aJOUp0BSDjfl1W9VSzdNYow83ECLUw
q49F1UviNC3ZnPlNUlHb3nESQnQ5MFujoF3fC2yY1oFscz2FieqnCz4OpwlSo6yvbPpAkoCU8MHY
r2bUObQ4NbEKqprg5HBui46b7J34YUg7yM0CuVITGnNl6z8T5OTtA7+mU521xejmDCCROo+rXlR9
0RcGyUdJ1xd1WEi3yfdDO5RlOJSmjj7a/Niwgz9z6zNJElYctq23TjtfDTZCAt2jN08bw4zvQPQd
vbcKcO7Qbc2pIo47z4yrLhOQ28moLC+E8hw7BmhmVudeXlZuaNTwqvvKbMRw9EFUjMOqk2g9W1Lf
Hy/LrMJsSWoLpq3ZtJd0X6E9dz46JlYdglpGJ5vOipY1+YCUfUneE6LeRPg1TP6cmsKJruti7suM
giJanS79zm0wqyBw77xbJ27q9jnSlWq/TGk0IM+xMqdAEqGbmbT6pU5OaycB+rHymGYgmFvkCexK
P7RZHDW8VTUt4dp5UbXPk1TYdJ74WDfQ4yZMqZNe+mBd+oEsGFsVeSDI2u/OU3TsZeAiUIXTGpI4
oklYlSyo7J2s+8SwBgs1RYkRqMw5+59K2/ZR0YlxtcLCJNvmLJ0Mj6crsmncNXqajl5lMYcmDafB
faky1jAOyRV7GKiO8dzxsSEFycymbNHCIQ+m9CcHMYOS123ikMsBeTK3cJ2sW8chq0hQTWe3+rIw
zXoYEHT84CJ+ZEwyU0TEVritOvDtozUmz7Xyd6x0PromZcIiAxThFJEE6+3kotIHbcjJ2tFl7+Dp
y7Mi2dcLeQlBlTfifVGsfCNenksWOVpv1gNrA0FneSKco932zaUViwjAUC8jdpCJNGScJtbyfuhG
8bZrGooPTb9VXzxemhE4DbIHDCUqMojaNCO0bhGgwfxFKtP5IxKGGu9nPc/iaETsP6np86gqHUkR
aPcTW78PFpzyp8Qx6vIyqwdm+dUoIcKVZc3LuUVzgolATmTHSk3VEFBwX3YhFjYPtion6XgTMmO3
aXNdBjglkD12c2I8poMr/JAo5IH959yaxUGUBB3CsVXWnV0UVnsWw0Dgo2hl4e6Qd3OodymaI6pn
XJ0txRgRbVCJgS/dqbRzn6u0erbdaEqPTRytIEzMqEZYQXrbgecI5e7RP8+wbSW4zkHFY+deO2XK
GiizOd9bA512YUmO/vmazBoNvFXJe9VXxP7oNSufxt4teT797H9diFsBq9egmCZ/ArCubdtsDjgT
lATWYmv7PDQkpgVlktsltGkhLTKGqvqxnbJ5DVS+kiSVlBmVVInXlhl83uoknDA0SxHH/wz41PW6
28FikO+oKV6M0KNMMd3lndyi2hmTZuCozn5fD0bsh+zW8ouRs413cLraILHCHucyVFWy3P78KGW9
Rgw4SGE15HCoNiMD1MzLk5RBCvkk174IRM+m59zm4yA0r4+i5bKK20gdEt0L/7jUkb3uCCJuEuxa
63KzShzK9Kaj9TosWC2XnS7zFVfOXNh0hqu6r25yJJvlO3vsoC6xHznrwYvJ+ziLx9T8o69ESeDH
zGx4y1E7TsKCzFp8Q5VSfyjD0+69XF3rjG5lRdr0UMfvbUp336erFflvlzyRxhEfXqyOIooEgVX4
87KgaKdh/OPnz+jHR+SYnkLj7frAKs5rOaRudB3FVNEEXinlAxbk6BT5qZkFxKIbD7m9DPc/v+Br
wMgEDvc8C7Dfg8KzXlsgxiV1jWyB9UXAln9aRYsiAPhPB9WKZf63r4XmEH2ja7tc8HWZZaassc/t
pAqcFkNE05TeIV9XMsUVgSk/v9SPh3YHZws3h1oZuNV8heH4ZZR0RI3VQeTVjwR9L1eLl7S/eHY/
XkThufnKE22sz+vMFNybRaPGmY2JHtIvRWrqm7aop7PfvRU+FhPp4fbNKPc1flOQaZlYHHIC7efj
SRJaHkqjLI4/v8orkTdAFAVN7gapuKgpnR/ia3AOZL7TtTVa5p6JvwNAJu5OSFWFqmsdEXrDQgtG
h7vRJRRwVqZxR8rosu45s+MdMyneNC9Zmhp1tpBj7p5piZw5RDYz+7uf/7J/9+ARZHqAgHBq+CBe
TiSkIAmb0zQP3u3fWbhuz/C8uL+gU/72IibVnQCpQOmvYUA5+qPZ1wtwZsc5hI1tTfPUUtf0EP/8
bn74BC0AaYYpLBuMG77ul3eTle7YkPrdBIIUhoOYdJ8FSeOJcLWn5ldWnh8vBru5cW0bB2EgHHl5
Mb0OIFfOSjKmtbb7NUcllg/e+9asjF+8pB+wOiYw2wUzM5CRGyDeL69k2q2bwEkNAaN3COylms5Y
ztK3ia7iKzQ3ftAPvvG73/02ayJiB2bfOJzX6vwYtYvZebAHSVFHOzspqP61Gc5f39j/ArX+X+db
VCzK/ywQAYV86pMy+V4XwrzxL+7cMokZsH3YAMinzQfI6PrGneM0ciFcmSY9m0xHUNx/a0KE6bxx
cQ1iRYRlZhraRsq/qHPTfcPaxBsl20CRXoDK5HdUIV8rc/8DILMaGKTGYojkl+FTg0B/OSiZRy2U
spEIYiM+Iq68t2eE/mE5lmI5ts6Kp87xXOzCpQ1UnpZvayzUF1PaZI85E+THGeXsJ6HbjWWFSd65
XtaYZ1UN7jEIFSzEYYZZ2WMKTvUHTyUcHpJnj4X34KT2eYn/L7Aib1+MRAf2zj3Xco5VmZ6ZS3sY
FK6HoSTBzBweh7a52VST4eJpvbNnc96bY3FvDfiVrbm13xdCNXttpKil4p5z5z4Syzgcrdzr9X1a
mNHnNpFoVhOb6fxuZseErE6SVwpfk3t3VZHrvZOvaWAIJ17CYjKa67h06UdL2v5GOAXcLh3shXn0
omkEW2dzGr+HUy6Heyk6xIAJsWzJvp+0HD/bDVhKIDqyw3ZbwAfeAoGaMBjBheG8ail1R+7nJK8q
LbHoq0hwr7nKxg+DbS3+nuBPdUTagLq4rmODvFeUhaTo1UN8q21nutJdBvGjvMqFl7EmsHZr8Qr0
jFF8j3WmIZpoLocjqlY22BXh9Fc2Z5z3ZjSiofZVcbVl5nHt28GpVlIY6LuNF8MKJkN0J07Y8SVD
Zz9lyCWXmkh+UbX+2ZbEaoEtRKfGw746RUGZJrt40CebYgJUxnW2mxrXvvA5rm9FqY2RXvRtdt+4
zbb5aO980deHhI7zW1dmaBdF8mF1fH0FJp0e28T3RUhAolnu+sU2ajBKTfiEB+ZbcNorcPUHfcGE
uXNjv192orSt5q/g39+azf775imW63+epz4mxfPT8/Tny3mKH/mm8bGsN5vPiVkAGYjhwb39a55i
LtocZJA9PiJExGisn39p14R03uAw/CrlgFnHBcZC/e95ynzD1hbZz8bmbTZs63fmKU75zEPfz1No
b9Dd+JLNGKs0puqX8xTAm7f444Rcs1LOcFqqIerLu7gu8Xpcwcun4kg3Riqv0qhTh0ZaFfiWbO/n
kuqNLmpgHoAk0AWlVVhEyUSAMxK4i6TGs1f2NehaYsh3C3Fzju9cuNiYj12dTMfGc6DFI3g8zyO4
hAKalV6SeDxNtPLEg+8gubWrnVt392hMvcMwzO8NA7aKcFQtbr00rkAxAYbGoLaX8pNlDDnR24Y8
tWqoAdPXkqyHNT3V/C93te3Fw34CYLwwK6H4eO0tG7kywzJ2qkDFxhTkhiR/1a4fbdk/01J8Yani
lleKy3Dg68i9LAqqgS4gz47GCy56M5Dg4C/lrdt6140FCWUlerhwlzh1d0gvSlg5DZ7xxcKtCpUR
65hCmmpTmFezcVYZa9eft0amLpNBOk/NOJFcMgMSzYZ9h0ZCnE0kvByBB2H6Js/fl0VJUjb+n8RN
JSpZZyArVi7loZ0A67ByjHAwSXKY1/ET6RTTbW0u9dtmYVdkFKl/rWwCRLxsHfYGJ/Ug66IHcoWW
DQBO64CkfcVkpKMw193N6uOt74U1n3Hi797Khgy4uRurCyEcFQ4zySLETsRnqeiHXVPG8h4ugebF
eiz7T+gxtiiYTj6uaIEvFqWtj3nri2ORtsVJ8/zOvH4oeIFJb+xRRTNH1n1Z73qbWdGPbHPHEeJy
6CcOI1mBpHGK2kMmNZESxjQtp9o3ag0aXGMayCB0Qgenzv2EJDv0+qo757CJo8nT4gTin+xAoJx9
revswls6IzB6xz7G+cAzVFigQlJQ3E8EWlSPJK0Up8xbinCtZ/PMnq30Ph3d+VCsQL+ZwgsZF1l1
jg2pvfAjJc9QeoEYcNfXHiGjqK1ssMGp7v1iQ23EYdDSvpwqQ1wQ/yK7XRF3EzG1i0OuKprNp2Wa
xuOCD/DYDGvL6Wad1MlqiJMOrbSHmiAjg/LnKL60cD2dmbrZMkw80PeO7NNAJysZQ6PmADVan/Qo
nuXiH91yiSIIqEm893NJMGjvz8S4Vv5TVXbNg7C1fcfAWRkpLj2wTjbf2rJyDnMHk6LdvvsUrzZ9
aIR6v2szslScNvlQFrZ7dEpEKyx6XWjoOUd/P+rLCcov7KLCOtRiJQfVt9qDExtiP2Oc6gPD6HQR
ZJZ2vzRT0xx9v7Qv3HRBMBtjDgH4vyXb+DjOgtwg7R/bojp1bAuu55bgUVJUL5FOnPqpKe/c1ayP
DINrzq93qV8+VWbbcYRpTxMJRbu2rLcHNn5cSF+5WqsYmMZ+Xh0oEYjQ9qibJa9C38rupECSE1iJ
vPZa+ehiI3xP8EV6sGhMOZmtfRrd4okoCeNglpW8nvOclHWxfrJaMT5PY/42iwiIr6pjvSATR6O8
88hs0Ov6UPjdMeqyWwT/T5MZPy6j+xAV7a4rRXHw+hK3QtXuO9XtcRYfHVBsjlHxRWU4jzIfP7km
ZUOwxdF+zuPnyGzeesaqPyYYkQFKcjdYzXmLWqvf+dq97qqCfrxZfMCWcIB2QUSVa9i55KKYkzOl
xSPZEO6NaQv4uaT5MOL8U4QN1RbhP1Wtb7TbkB3pikNZGudiKGsIXXlJLsMRfAvo16oPIonTfYMc
P+uQNGPVs++QynXHPF2YGl25Jvdz4zhfarvJidON7yw7qjYm8sLLeX4aViaoS/867m0RLCWIn7s6
K5k5k7O35ayC0vLn/UrGsFd8tvFzH6wmaUPmjCtvwT8IDJafL4rKUyJorv1Yu0EtoC1HeMtTmzuX
MJFr0K/5p9Sf/0xWcXQACwJl6yuSas6TlEAleuixKjr6U9yn57gV7wnbOCmjtQJtE0nvRVdW1bQ7
uoS559b9M8KfgMNF3YLT3xe5fzHzZWA/MM3HQfA9DUn6FkqmO80aDwlJYreTae0Nf7rJOeF/QQsH
W5f16qB7Un+rVlynCatnqrI4dPkLcNMXG0BdHamLN0BTe7mnOZhEAWfjqccS187qXqTziFBDrw9G
4dZBmwJuEwSA7oPEtDvdtANCi/Xj0MlxH6Ve/id2n/ydL3hpVsvPhmZFkUCX9v1RYoH8hNFoDnAE
2gEUT/t5BabeVdzp0TdFc8Rs6blw3JMmRgmzmn87uIoBvq49VJjd+9OBLIboulqAN8kwSRwZNvmU
Pw/9iHW54c9da+DVDz09jNMJw0t6gK64HTRMixiI/Y433mnwccZoIPpzE0tl6Hfk1RdjyvHBzC6L
PnEDQvXFLvNtBBIOikBetnNNy/HRFHxwomzWUJo4SwiDcvcAtvNTYxQcgNLeIrmobbcYgI5ygEAt
tTmfdz1c9W5MunG+LxTL4Dn8Ch0+ROb3GIfVPIiaiPWEfKmMfncUwWy/ZXFIS2vYU8N3wvodYGR9
cga9b9oY6qLasbKEbMn/MBqyEvRokIKW2R/mdOjPeDA3BkSf25A7VRlDqJ1mPyXkYA3xdWRnOz9P
kfXA+cqwnkcjtBN5YeTLcz0ulwC2PTY647ZOlyrUtbqRMsFIaLCy9lGM5W1suEfw6irKii+escjQ
rZIMKUA573iFRsac7M+7YZnmHR7Gp1QtHDAj5eHm4sRDXQ3WX+Du0rxvIXt5SoQqw3fnB2cSz0s1
p29V1bXHwrceq4r0h6Ejes50SvLnrAnVVaUekma50nnUn/yGMkhsjHGYCwI3I6Oo91HOKLWzmPab
jNCwyFnGs8xLrFOR4OULDSdadpkdU7kqYn0hvSk75X6bHccFyy8BcH9Q1kmInjtBfyO4SaCepj66
rGwvurZbXDowJel7aML1Yhz9/m7Ey+XqpjmA8orLZey/NEV2aBp+FYMhKYppPGMbpj6mneS8ndp9
F6zt1B3xux5kWx07Fw0RPWa2mj9kS9Qc8imL923caNQ7JH4K9ejYRbc3COy5Lwo++LYyIoZAhbpT
kb81oS55HpooOUdggeFMIYYhuKwdn5q03fWo0dnc0FPEwlaXy15ps0QjOyZm7QeOy0sVBMnxAEig
Uyd01MLdp0KIYm9Oc5axHMQIkW4leXYzXHoOWb2z7XptLwhzJsLAWuTcjkjNm3wJs35JmhXzWDV7
h2nWxXIgK+8RbnMZ9giFrJY2Pk8UV54okaWM6EjjMxcb762RomEIC/o3Wpo61gS/brxY8mNnGfNZ
g5K+yzlw40J+r9MuBRvoi0xfy9ogaYgJdnH/rMt4mukz0RaJYX7uTv2xybrpc9XHLulKirw63w4M
eNwPRkux6CxjCxULMICAZ9UUKiIRM3N0ADjY/J3FU+nvBab5i9IwdPNc994w7WbM4fK0JqtOUTSI
NXmo2dae12qYw0wwkwWz1ejkFKVWF5KnZ5/nPacUWPtIXnQtGRn7cumm6KPqInWRGBBucZBP49he
T3aRdRdtpvU92h283URw7smUJ+J/WcZkPh+SXAZLa3ntiUg6iHkEBgX3OtgJC35VCh2sXOIJCUPW
jHA/iAgD1ahsupQ0V3TsjovIvHbUMnImMUU7nllGVNz7meM8+2kRG6x7Eh11vaoUByt5iVSvrkuH
f2Cw156/DGOEeZOOaazPxjFlfE1zjbG712X3sVwE4pxKeQln/bmW9mkZSK9/nOKOgmbclQA52IWT
YYfbys66YOrStj7FyNXEu0y36xQWc+N170pSFv0P0u2Yqi13SYyDkYMvHPm66CcO1DBBiqKG6PMg
ZVHD42zGidiVY9uIY1lVZcni38fqysVGap3PEvMqQQVJn+9MkSn2v8wZ7WcIgIl1R4vJZUmancvM
ilZWvMiHFutL+dR7W4JAhWfqgRSrpaC+OCmmU9RG74we9m+3Lm4yX03O2p2SmRrLz56Fn/NozIsx
IheXksNK0CzDcrESKHMtepa/Ix+Xms6rPnIDY/ZEirCs9cb3otskImmKPuTGaKaaZbZYOBhbKQRe
3tedG9rAUcHSSYemp+ixKjz1jjT64iyhMiTst9WmxRbKORbVazvO2U6Vqb9P02UmNGE72JnmcOat
lnHjkhd5YxrtGOaTz3ttqUFwg94wmz/8KZI3aCftPyKtHzgxMT7lYAAU6TJCUsdnFw7SLx4n6iTf
Sur3Nm5T5GyuWoppoDOiHnvLbDwhB7SXHZY1mN3a7f0TaYr6A2e9niSEZna78zr3XGOn12W4wGCu
MOp2zYGYx94MVSOjCud/2/vno++V+a5WY3av5pjGK1NdJZXfHpoI6/Xg2dekKg77nBdQxsOVmboT
8sv0tqP9WHu4es4Ld5hzTrEyf0sIxJelSbHIxVXmH5aaDNHJUhKeDivnOJqoujzLG56EbQ/fiMHf
QqD+0WH2X50D6Gwk+D/jVOzrMFtOSf49UPX1Z/4Cquw3JP5B1CgPJgX/C7D5X4C69QYP2mbtsDws
Ml+h9r+AKtN8Y/CP9A0clvhmNkLpL5zKxIkGuQf+TlzFZm9zfwemelW4txkrgeZtB0DfIpsASvcl
SoWAPjO9lUNI7o+dfI74fwBL1sxvv0S0ciBoS7XfuiTGplkv65B0qJnDJR899rqwE2SEHtKidZx3
v8/P/NchmhsV988j5YZc6r76n3fJp5fR0NtPfRsrLCKkuUmLBGdeDP/aeJRvgwWNyhvfJrlrE4cS
z4YM49+wpvTebKyvzYyyhcOprYTtr9Ei3TcebgvpO2jlSHrGs/Ib5MvXGt3vME1CpeB+yK2zJPME
GoBXhtgyGWO0oVR2cLqhsGVl12BDMyeB6ebb1lfTD4md9xwL4J1nDOQwIAuorVSf5/mKQM1WCTky
bYNDC0hnTIV3qXLN5rgdzrVuGFBlcyEH1DSJGP23sSnpFM+XXxVSvIJm+QjVFjGH7W3z9PGFvRz0
E8atJJJJsc8rMoQFmeg7ENYbh+ZdkgJGAMBUTsF37/rm20P63h8J6vw9HMw1N+8GmQzQqSgO5Csu
NXaE6MuFtNaoNrKd5edfTLf86BvF7xkxtxnm5YVefdGDPxMcHOXx3rbzj0TYFNQU+/c/vxlg9x9u
hrsBKtxGF1ablw+wH2hu0j1ZFALEAJNYN+1E39bfONp/tJS+mpy+3grbX8yXBmN3g+tfXkZpBPJr
XbCmYtDYxXl+URX+h63A3R/ax7EdHtpO7l0mpkO6SmDJ+ebn97m9lO/HO88S8Bx7POFRm0nqFdeo
qnHzQLAB87PqMq+m7Gr9f9SdR5LkSLZlt/I3gBJwKIbfYMzN3ZwTC59A3IOAKLiC6ur/QWR2d0VU
d5ak9KgGKZIsjAFQffreveeipURo2Vtw8bA8/PXbWevr/cv7CR78lfgKgfG3L5xBcVC6woUCnpOM
Mk4/aQmgRyWCZmQR3FXoOzad5z54qFVGv3366/f/Q5z02wcIGf1isANXaDK6+PUXd6oZzIkbZ7ss
bE6N194iQrR3rp//SIZGP0jfe8jkVB3KsQFnFxSfrpP/cLLiprHhfBDKpLbQNUIamTrdO6l27weX
Fn5GzzgoCc4DbZ3LH5wdbqtMyG29FA52IwP948BRwgJifqLPl95Ly2o2lm19w4BExcfMDRq686Ad
6WwqnT15VvvOnO9ZCRf7n/cgzPVUESQveJzJivLyz6AJ1KbVndqu78ZBt9qsH4NhjdowJH2e6trZ
NLP14A60A0HtbsLB/CIQ2mKJ5D+xL3pPJgXbjuMVQwooHEdfzUxgc96qUFhy3MWWW2Mx9YPb1WJL
I+rnOeQmy+0HQDXVH9/Mzl3iJtvl2m3XNS8z5K4ypvlkBq08Z1JdZFXzrQJ48OdKl9E0T2Jr1L29
Cz2f6cdEy9zzv6Aart7oFcXMYFUIXolfzig5qnlydPhGKmT2Uue0OMtP/Jm3OBBuPUJ+j1LV+lzI
gYLQE89+jNacNVyfReOOdNggKHhOku2rrAJHbga3cJuYly4hzT0DuwuiuodGlp9ycV7tzLa3YaAu
ccmxowz4CLinlpf1usZBdUNbXWyKuUjvhjDeFTmMm4EzFCJNiPsjxo4dBwJn4yodRvP6I//8GdFQ
5hvaUGKbQgx+CRLH3plMpraLU4f7ChAQSY8mIKIsuAVpHR68blkO7QIMrEmzT7fKmA9JZrRM4fAd
hGBjlJEyJlGOPta191AXvndNlp3aknzhXU/8DKkPUr+TvFOuw+UcJ/G8aQ34Zh5igCgu+ce4Yotr
2+KHmJqLnQZXPz97kQTVgSjBq6rkQFXP+mMa7R/Mwp/beWj2KdOzle8L2b5Nf/hLovcyARKTqCWM
fCsYvw/ZCLIpX9ojaWgPtNdq9MqzvcscPrcMM80pQV10TqfS4wS4zSx6i0UxKVTn/E7IaJM9mLjl
UCkewaDqL9rjBjC87IcBoOVQL92lnwO5mwWSQJitEDJgNOF7mdleQ1wlRWg9hBansGzkkxl5y5+O
Kzpk+ac58sITR9uIhDca0zzuQyoxi43MkUbDVYS+xbz0gP52KeUPj1Ytx+jyM+v82xRpgB1Pd60Z
PpcoLzbwtuS5dbjhNev2IYtt5lKT+wCDNKTfPYstnvHbqiJQuipoT/Y0s63FeShyHiTbTz7pX9u7
BUfSBtb/xbPrG9rNFwMb247j6VugUCCYExfMApEX2cDYn/PMp4UGZZ9OWZxhsFgf0UB/HVGIRbMQ
zyYC2y0ZCM8oDnGw8G+cBLS5Kj4rpPq4N4NnlVrGbl18+54hTqu6C2KMhy5reGhtHo5qvfFNlPIb
q4t3SEVmWDqTt6VpAs/PZcnQQTefmqyfT3PZCMJhDGejE7PfWIGb3uIh1MQ0JFzOgEha8Eh8SNMw
8rOp+UxTIXhEm+LT632+AUkIzSbTyR6G0cDhty6/lqQlSBc5Q9jwxNNquHRB+jk6w6Uru0tRr7+9
ywiWlAgW5YD7RKR87lqkPwqaWPufz6nRBHTgTX1A2I1KYxlC2m9dfWzEyFORePxuIzeJGI3neZHc
XEZ4CmXR7EEIyccRCtDrGMR05cw4Xw4M0r6bEz+tPTvGznD5U4SyPqBwdzar/eBD5d688dayL+bM
S2DFbN04QY23SpaM7Bw10Tn2gunO6rmWOhnme+GwCOaTRYMvdJwrt1pbnx23dtz2asEYZhvHJEPS
V3TGxzIn6b1DYHmUs34fB8LTyWaoL35WwWzkgGbduLFq9lai7UdmK/F6Qy/d9RgsrLQOKCtaPYZJ
oEOKdlfCzzuWLh/Z8oflkJgLH2IZWelL56FLAeXpeRihjDfS38RZrt5QuUOhMKpi53XeBzMvuQV0
xPA4xH9gp455ofHgXSvs+fsYH9AXgkbmgyCq5GwUHMOw0KSfKjEkjQ/jw2rlQFJDvl6/3CzKTdxo
g7alZe9G8oe/NY2sj5nljJFMeFjGAkNtlRAfMS+22sYWc33ias3LlBef88z2vC5OTc0d7LBhi5nX
bcbu8nNbpJx8WKYOpK/KG8yx675Id+K6XIsNGO+3juY+rAIeA5BckaNxUdul110zzjcipaY7b+yz
97piBf+5RgB1ujVVUz0ZFcETRYP7aZ3bAIrMmNvgG9NB8VyMdM1zP0i263o8a7wEss5+DI193zjD
uauDr25afKkCeS2Xtf2nqRLUnFJbkDqzz0eTdnHGA0eGeIO7NFkoOgp/46GupUtbLtcznaCbZQ44
qMSiIwA2IL4qUVe2HJ9yNZZ7uyABCR/XfG9P7CGAl+dT1bCsU1FeRLV+TdtUvCnPYyFbBkJZSGxQ
+gkOkSesy340Cf+31a4P7Vpg/CwXKqu7LD6kwpxfEyqbs/PE+O80oOsJ5dc6bdWvoDo1SQhwg9/B
qU7JUa+adborANEz8DQY0eN4sinUCIqxia8OgJCazr/ziPvrCe+XN/ZRhKLMNGluUZr/XiASEaAY
i8FFDYLxLs2Cbd+nJ8cdH2LJDLWxIPDhZUUJ0NGRjOuz3xuvuKguuZseAgmYtHTZz7XrULLJPGLi
squGdp93+imZcNAkHNyiVKmruDe/koltILYz3jjtPnlNd93Swt23s3dKjeQFo+q3HFO2lQRYCLit
xyL+AbSzj9IyO/lJS5lWjPOtZ/TyRJ7pjC6FhRtVzdW01u7T6kJf7zl0fQDXWHUAzRm7smCFVL28
W0TjF5suY9/0XIeqscBPl01KRxM6hk3ZyDkyGjLvBsP+N/SPfzmgohhCzk29sgLfg4Cz/j9DU+om
aHwAsmtrnyJkLPCi0TO4wk76I29YPdlYf/x16f8TiPzbhUUpvcqX4d24+Gt+fUt7cCqyUAp6zesv
xcVxr1AHaFCTYbIjYfgLbu0rtEh2VBbuYYzF7VpO2poFvURmHfU9BwBLs+euNZM5UQKtV7mjGFgc
+TmnbKUla8hYiaslG7cqD7qr2i5+4Dq7OA2VzqA51+TOA2ODEDqAxOOdkSG7bvt2mhW7sXcfbJfS
cS03DU3lUFKEK+YMm8xmk1AFawAjw56qjUPLz5pu7Jow0rZ4FopHxGB/krIzjhZx7vQavFuGsKyo
fnuZc0s917DJSfeZCCXHxCq3OmYb/2Nn5MwFT4aCalnlF3MK/yVUXYhFtGFhLdmLC5tdISRJcC3s
FBYv+Tn4k9yu5ZaTtRfp635H8RyfEmh97z8v399qv/7/MMB+6dD+B8WwITbmrApDSwDJ4Tz4E9r1
/27B/ffn8v0X5fP/9c//0Yyz/3ejFgUzeyB+HrT2oKQ9k9X4z0atRWTb2sMFkUe7wjI92j5/tt5A
jbmIpU16eZzmYRL9Pd3zr60Ilnp4KStWD4srLKp/wQ7hnY4no+nfEXo0/s4dC7/tItUlpkPUvUSM
yBgatOlVqhAodc7SnZzWcgtCPsqmE49KegRcb5xuLJrunTSfDm8xw/Mu2HZFYC7JFpu0G3z9+7fl
f1oXl+7cPy2da3LgL8l+p4/yI/v68c/d/p9/4s8ObkAYn6B1wx1BjB4tRl7szw5uIP5B/5Wu2Rpx
wVlvTeD5X7cRHVw0pwGt/gAjyc/m7v/p4CK1p6m7suURk7Pj/o0OLn2c3zZwOnbrLYlClukCZLPf
Wrh2L/FsQHbeawsGMbZcO/sQ8EuYWdLnyzZNXTWQMxDXPtaWKQd8jVU7brVEZI+Sc2n7yDXHGfNt
qRoASPBAYWKkOj6jkApuetNzSMMMAUjsZkf00eAXaAWzYmDtHMblpQpDjQ+1aSn4FjXKt6YPkmrn
WQFA9LR8XIrcYcjfBz5So0SAi5i8AmVNqelnAlulAtnYuNwTDlmCii5LPOcVz7NJtjAP5E0R2/UF
ND4a2mbtdaDzje9EUcNGZS7vegfDhwh7aD1l3avJLMNj6pTzqy8MFGxp2OsWm6I5lFHZTuiqMrXg
lXINcVsneEW3o23N3xPO5JzJkBq9WLkwj+gRizIytSWv+MdyQNu2WG9oYezPgGDJfoNZK/sYbL8D
QmxLkBQo52yE94M95ztLD+brMhjum2TGmR05RYWfGG/aa3eavGBHmWI0kdkUrYtuLC9ydkphPFse
IYOwrn15Wbmf01WVL1a8IQ+Qi8NQNL/QATPQg6UQCFG3mcreMHkE+hFgvE8ixMbGO/ltgBhwBnsu
kPRR7DqnC9YoRooMuBf9xS6d9Gscc39uar+J75DZW9kmXuzOYboZ9gD7HYetHugO907guvpmpI67
GCxikfJHMdLBkDlinbr3ZnzvRvbecYqXNK885UYZDeDvUBxmylX0EFDtM9g4ClD2ZbRjp9j5iUGT
wl1W+nRsT9Xe7WVpb5DXT3E0xmmX7gmncR985czlAQP+dHIXd2LyayBvbf5Nh/b3Lr4nWOn5izV4
ZYCFv00O8lr5Jq+b7T0bNkjGRdzwYNt7yBT5v3mrtdX6zwWZx+Npsm4z5KPOx9v5a0EGxZgwPSvI
97Rh72lhYP8NgI0JrzN2Kg2XbQ965abhb++t3Jz+SJn4WwXFX67cv1QMdyOjraH7/l9Eu6n/2g/V
NzxGdfUfkPKGJ/OvVvv/rvqP7mv/24L/8w/9seBb63X5c4H/+fd/ruiGb/4DriJ3CDFDLLPu+j5/
LumG8P6Bl5ltA7MUHMu/C8qF1fbrgYGsF3aTdbdxCEJj/ve7KapZTGk3uaCZlA5LoTq7PElJgLaw
ylPidDGrllDIU6eyLBFysTKgD7+PmRwaDyDqc4n/vi7pHk0RIAP0oLsavZQyzk6aNPMSFSIc0HwG
S8504NbMZrpcUEDi1Os2aql759AVo3bnJ8VTkxs7bfBIj6eKU2qZ3ibI6ZJp41bdwrTIJf486iaj
d+/QWVnzuYlzuOc6NFPrmKfd0n0zVU/i41K64fIVMzvTjyTpl3IHs50p01AmnX1ooM+UNeKbPuGg
3cfKgPcWN2x/xwVZmTVvFjcOOWM2fj6hPZxTMHpbImEsuccFoW+KZGzlbdMT43NSWbGeqww/a+uv
AFLK/k3Xc/zIxYPnMBVDkG6ZCdrpOVZ1OLFSe8vOgpy4ddOJaKcxWYieTAOjaR6I92leeIeKLlDb
3M5gFSAX505aRr4d+/WRdLzlpCwN0KAKfTtFr96P34rQafvrBeL6PWgmWuboYeo4v3G1kR2k44vx
0oNFWk9lIFWU737IHgTylCHoJSnTgc9klGYdHuYEudnAzv86or1Cn8x5HgVgJ6dkOfJj9ZGc0R9H
lVlMJFCMnbHBHuaqU5929dtUpiwtA2kW21iXwfUcDrMXGZpEJjrqZbyl8wRMslZAJUDixMsx91Sv
D7NByWE/dSn3z6uiW5P/UINIUs7IhuEQCQD07c4o0nmtNI2gjToG3faVn+VDzpV2kvC6E6hPP83B
LQ+it3AqZHgGlgIR92i7bZTMfvg0Dgim0CQsot6kFf0HNGDG3TB52VbZoozYroONWFaHfzjJe01j
a9qYMi3fCRxI93PNOCayEugY2q0TtlXDAy0ySxufB6Y8TafZiPcyWJyruRi6N2Q7NQEHSGL7DW07
ZENCTfcU/Dkrf4NEW3fzONAH6OBqECfc9ACf6mlEeR9ITp71pPCJOFzOHeJpQEGkJ0xxuqtStRxJ
hbAFYM25jIiW6K0bqysJwQDdmZ3HEspU5COzMK8ryUtcZx2gEUSOdGKZTqQqROtINK7om12Jmqui
HTbWr34NBv6jZDy0N1NTH+Np8dIT6aWkzFT2FNvfeYJLoitmRm1cOuMGFbGrju6iR5d7QsViM9t5
98rAzk/v55Sip+1iZ6cCR+1V0etm1zI6+j55tfMW6qw8QhsyLuMwyDiyY825YqS3d+5tXTyFDVm0
MSHb1jYOh3Rfoxvk5hxs5L5BqNWdTKmLrzvCbqbIHmKAGQwa+3ljtIEHZ3sixW0XooprtwGMEk1j
OK+p5Na22kAZdNTT1OzGOQPmEMMDEQTJWAmaS3OAa9d7yOG+Imfo3goKp+Za1K2YjwnUHTAURsBk
gvRkJ6WSgQY2rY4EGHOGHd/MblacRyGyR2ua67d2TOqXHuLd2yKXcCvL0TMJ3u2TyOlsCRgtwROZ
Rwta2nJX1V63s6QZn/Q4uweNNv2eBq1tHZJB+UmUi4TWp9GwmQ+rAoKubH62kQH1EXDV7qywrb8J
5pPQ76aGen0bpET8BE7paG6IJbgNsMKAWKK83dfDGJxVCqN4S25uVR9G22nRNC4goUZ8LyDAhk5E
dL6SW5o6ZbGV9VqvQJ+yKcQ01kpvaY1mZ9WsHdGojAb+l+5d2iPId41y1j7QpwkpIhxhfxtmYx6c
J9JLXmPB8o3NRI9qmy+LDa6whWtWGVYIOw5Wn/fF7ur8XjdJOGxj6VsLk8DZQvlY9GN8Y8Rz+VT7
i7rJO0L+6iCU+0IZs7M1C896BKTh3lWkaL5WcdkaP9CsMjHGHYeDAKx14lest7ALUpuEjTXmNqY1
RXI50sm6zOYhQTVZ6/iVWAwQPC7Jv+19iy6E+j7vVL2fJhsjFzyF3D/aFV4hlWXeu0Y12US8x0Sm
BY6kcI+yvT1W6dxsrSrh8jkVbjYQf4ZbRRIMV0j3aexmkGtekD36/Wxca6epJCJDyFvgejqcMXEd
zFFjxvWD7zWYoKBw9tvRRB1cMwMTGPhpMCGnZyWHk5x8Cbxqemljx15xXm2hvyu0kZeUdand4PQz
ucxFcTDXhymRoSipmANH7qCE2Wine26STd6r/K6BR4eveM7TczK4AzY2f5zC3WgHfUPjXVcOUvOi
No+qDtY4IdKdIF33qq8/W1+tb9GX7L62zJOjLbvGOqrRnBHJOwPJ0CH/rbE2BqGNgoONlbO9K89V
aHlhY5M5/IypF3Ym7kOEmF2AjX9j90SXV0rYVcRH6+LyMDmoPE5B4E13IqtFtaULiV9m9j00oWJg
jaev0UPlWSrUMqx8DnZqK+2dvWOaej/0LBGcx1dGkNuWQxSYOZHshJCMJ6GY2PNbGaRZJ4PJxK63
MVp/cogxZbtlkEBhAPAyXvbs8db9XJqr3FMlzKGomRaWv7w4TLrn10qKjJonR7b1MZbYHg9pPYCW
0BbRyvVmrnLruGJnq2gMJb+NZCOsogxBRfESkpIz71qsyCrqpximZo5Efe9xyW4huBWMyJul9flS
FT67Ls5kBWghT0x0VfwIB7bc6Yp4+7qMLLSbO/YkLlNYJDji4t5D/0rIiOpOrR+H/VXjaYujnje7
XytLd8kxCcKuqaN86cfHQZZTcTbNUN6TD62xt9lVMx8r06k9BoSF/WCnTeNF3hCyclvMzt7INYcj
o1x22pdYLuaz2TDLXI1f4YvZae7eoCiqxzTNxDsOLuNL7qAeOcfj6HV3KUtVVLg96MCmzEFI9cxf
sx297/G+nXTJZiwnJ4hEIJno4u9JPsuM42YUk+2FWUnGiXtDg31A+KwNTG9j13nsU63pQ35PDOcb
rxRutDdn1aOoPTh8c5BQldjCdS/11Jkm0DoTofq2Mad1Omebet6K3lkwYZoehzil1ywbj0PYJgtX
k6wR6pw5AbvcewMbjzkT4XDGHpv5XD6OeDMxsaM1mp603U3fdJYtl8WqWCErknIG3JQt4vtgFQCj
Pg79h9FoJ+/AVLmZX5a8j5sdEWQht2+j83AfO4lf7POpC2+4xP3AzF76RxKCvQdtNPbHjIk03mU0
HsxIDrCuIxdiAZ+POKxi64HaBNM9uMT5Qo1mCc9cd/R3IkVzSp2bB82p82dAk7IUYX3dmQzk24Oj
tfa7zcAhuj5AYENeEOT+9LwMrvymAkX0UjAzDFBKjQZg11ToiLZXQwk+9eIJrIphnSpCa7KtBCNf
78cqb2TEcMF0bhfIaehAVIqbhulnd65RTbBph2Oszr3l1h9DJ4k9S/j6abQAzvwcQTP1916VpvGp
9xo4jkUfP3bcPcAVPExaH21fMgQn7kdUO4Ow0/ZxBhLbPhTa1yySepYGiUqkwoUMZKXjvbR6Uqu/
pkuvlZdAbht9hO4HNAUz9peuxPGaBmL6jIGpWKeZ1n8VNW21oGOsx/ClTzH270ersm88Si5aHHnC
+MrXRk3LZhqBISCd8IG79VMisESt5pgk8Vy5QyGeHZexCOdTkQ3TIXY8OiObIC4lZMl51I/9rGak
OoYWV21lQemhqEdACcEHR0DrsuJzOUbvJi5yy+O2sCeMN2PW/MgK8IEMIXzvGZ+ST+ZI2CS3+YAg
j6gxbTECdCtAE8JrUvteNkCD9wkBYekpqGzxWQKSwMbhxfEpKMqcCL+ub0CU1jMTXtfI03enqiYS
pPjCDdt+F6h7kZnO944jYrWheB7O7cw54QofG5hEUxvJx4zfERdA5z+UGABQEgFZHDdCTNmZY2cb
Nbx6v6lrZfNY4INKsqtCZ6F7Y08gsq6XvGyc7aBq41tjp4NzEkNiyk+36Krxm0nI07DJG9pS2BWy
iYpz8svPJZ8WTKcj2DNA5Sc0pCmFWpJ8BtJrSb9TpffmzAIUbm4a6SvdE3/kVerywR+z4JXvTJiM
37AebEgAg2XfEMLWbnCpBBYxYXX/whjJjs+Fh8dtx6qUDVFidKVztkKD8Fa8EUX7irZeETVF4nfK
oE5Y8hE7etmdShNVz5a0LM58cJuFLK7mZDLN8zRzP+yaWeEbL+OW+g7/dnpxaCslByhVy7NbadPc
gUOa+o3fiXy8tWc/fqdPWFPmjumqsiO1cUkIC7Ppp8FMyufvk9k33svsS9yjNL2sFUwyHvAtJY+D
DsxXC87WSzn6w1VpZrp5dVtDbzvf7r+sgj/xQHCaHjaj8JBx5r4wt0MuNQW1tQIEsH1n3aGerERc
JQEpi5sK6ViEsra8A6wtj0FXiUMGKJScvzQ4AOOPz9bMINCMpfVqmBD9NvA3PIyiVatYdIYRVflI
Cbf1kCYNq+vFu/c1Trtdl2mnB+DiOvrQAsjVOwnJDyiHVGayEkZCKCJi+EIZmiYbesv10SQS8AYX
GJKkqio9PHXeYAd7qucMH6XofABWQ5+2EZsgTzQSyrp4I8usrM6NhxokmhVH3mMIMo1yAxXUcxmX
atkXDWb5fph8/OKumx/IFpyvSkPIrzU1/zaOk/KJmMTYvM1nTMf4Tf27ebLaM7KIigPETNihUS6m
s8GPDFNaWAUnF7tK1B28RIbcg8iqk1e78+1k1fPwpXaW5OQhhMO/uQTptRBqvB4Kpb9ph+z2XY8j
+rZI3PEwh0mTRyTYkWwmKvo+W9zm+rECcgipIM0gC/rh3D/JOacPbmMTwYNZaWa3sFTVN+2l3QvZ
ZqN/Ul2dulEjzXbi+BiEL368sktpiSOp4/SC7MI1E6zC3ZAcBrdaPjxjsZ6MybVeiWBJoqTTBvyw
mlSKWtgjLPEpnShtW5uizM71rZorrqgW0BCQOSnM871P6LxfIEwGVTkNdPNpQmM/TSdG7pY4hCNQ
FeCBvbHnDZW46ulo70JN7+BmsAcvjogmw7clPBvDDocIaxXKjA7enaygT64AEag0NuTFyw0unCkY
gBFcSu2P148qFgKvL+LvFV6vC0Ndzpwzd+mJgIT6kWRdRO09m3+1pQ7sq7uacLMEfEQR2jubzJST
Lh2zO1ALNF/JH3aDCzBS39/mg/DdGyMpmvWoap8lp9b5kR3NewdhYV4JRHTZxu2z8lKFtVhOndXR
9KYB/iAgbUGYlZ18Etpu/Z1c4BKDKce/hZRjGq69JcbMk0y1716htKwvcNRB4YJgiO8TvZKWswJ0
OMMVOLA0xf35qMNRvMyAaUl9ntyluJbwB0YA24ERbHPbGD+82XPOjm/EB6tunVs3m8avTFmaAhGh
n+6SPkywUY/JW9JgQN0M9rQg/7GS+SYZLe/Yd3WtIwjV3lM52d02C5KZjGfUg+qWkjjYs9+HFnDQ
RG9YWJNynyGshP7quXP3AHR7ard66Izsqcgr7hzURGCYOdulE3tz63sDw8yqv0sHugmDj8PqCTFk
E1ncYs5HkvbAUMZMgMLMcT+crGoRT45J7cPTkh9sL5FXLmRksviEuDcd/KDbuR5K/4iXV257RNgn
uvZVQ+PArvfzUssXAgjLY1kOIDB0wqF3P0yBs7AvB+17GZNO/tr7wWRfN4o2MIsFqYUko0/9FQBR
pLtZsbYjoiYPBW/VhfGBvTJ8SnOgjMRTIiDfyKHQD3Gf5u9G7LHeru2GcxcXHP5DfMTA4/oQF7Pp
G+PRkEXOzzUJ4wslVVVeMYeuvjVsZtuignC5Ge2O07phdKfUtWcDJj9dSCqHsI5PbQWSMKKdaJ3T
PB69XevVzUTUh1VU3UuAyG64A0Ax6x81kKV7wa603OZ6oRvmV7TnptKpbvGLp+NbnpvNEjXp5G6X
wDTaXecVGUm6GtZ+t0s71qjbIHfwIGLaLs5N75XVi5NmbrvxnXmAisoixTgvKNQioiYzfHq+DMPw
tZbmO/Yike6h85fzPnWVpUbEVtIOH7SysJEbMcPw+7px+34LEL7fJ5JDLlb21HtdMj+4BQrsoUX3
wN9vfARhVQSKBDkrwss0sqYhjhy6lN9yuiwEtgWcf/fToM18U8NUvqHIb46Qeqtln9GlvuNRXl7K
OJ4ecYXTCehIZIUh2wTMscx0KVb6tntYKpG6tOJkhjLPGJMdnnb3Mge+vJHZsK6CvsI1ay3cIOQp
p1Icm2aCfDzTh5qvQMnAKs7Sqbi0CbZDlIiiv3fspX9Ji8mUUaiFK6+Es6BeaZHjPyMC7cDELMMY
bjttLfO260p/vMnSCo/oaJrvBVmK7q6vKnKkF7WM08tiieF9bAR+xhqQS5k6Cp1UAZvdRx9wMswZ
+LHfTsMLZGbWTJyQ5rJzWiGOme9K4CaYhZcDy2lVI+8yQiRQCzKeB7cIab8ZKK0HQida8ZGntFs2
dYIjhFWgaO7ILpgOpd9U7xqCzY3hl8s2T4nbgH3jRNJnJBmp0Z+QSZuLd8xSog2ihV74mtgSyG8D
GRx7mmkpMAyMrwhBjZtq6OfjSGLVld9Z3t1Yh+a77Kbxhu/V3KUOYtAx1d51TjpscICXC0LbXwzv
eyXqAgDx2C+gE/zmsDhx8j3DOfCCpq9Kz9VcwzpS0xK/5WVRPSSVkR/jvq84XIedOlnKiQkYtg2S
JsgkdMtNraago3yHg0gvy8b33s2p+OoU2v1spaGuHNqzV60fUGxnSwb9RC75a9a6mkjhcCISdQ/z
t363acbzGAW19dDFXpqdaGnW7ilzhIe+ECjyvAurzEJA3Ofq2IvRarehWKQZ2WmonX1vN3ZxKNwR
ukYMOsTZFkbqsvnX9UJtb7lpeB0zOX2rEKi70ezqidafnRs3Q+60wXcajaViBxUI2wzbjMd9iez0
zP4r9Satp/AwzdS8jjE3t0lbeO6Gdmwy7dHe9/QTDEczOnB98NX46HnkBj95GEE1EE3sV+NEZkDj
o+9Nept2u7CL+3oZhgvD4+Q5a1M/Y9lKGUR43QS42rMWe7h34bBuSeOYzTnSjVvSXStISrgfyVN5
8GBfdrduU0JP6BSmgB+sezEC+MGvT36QizNWd/ueDjuXwCmNY5fUZDLYxElBwwV+dPIyTLpfgrQQ
H4MXFOe4IAjBk7K9hEhqsbUTu9tttDGKo+WUE+QbCs9yP2K/9zammqbqyEIDDUEqom8tUA0LqR2p
vPO1KB4KdGHVyWhF6W4yvxEfDo+3tSs8fPuMpkzm300s92QM4hZpa6QGjTJcMrGzCo277lv0ClJK
wd4Cogs+/DJBKVT87/MTKgl5KG3hncARqA8NVD/iKXUGrMW+QUxHajhHLzQIjBW+kQGviWtyVotB
vWO229bttAMEkewJpe4sOBF9fiVCvdgoQLpl3wjH+D44C+0UGCl0tbKOpgzH7KHdVGUPiYl6f/kU
FDk3makMer1EOd1ZY+F+TeyhPmqI9Y+sK/N2cosy3sejEd94tpEXOyQxbXpQeQvRQYNpzHcevJWI
1PAmf9TTiuEenUnZ+7YzaRPoYs6jWZjFSwetYAvIP/xh5r35mNRe/VYkGIvyfAybt6y3yNCuS6OU
O3MuvQclyBVgAbHMH/9D0pktyYlra/iJiAAhENxmkmPNk13lG8JdthHzIDE+/flyn5sdsbvbdjkT
pLX+cZDYAIDO/fbqT4K5O2xWu3AaVrI993FW1nsWnY2KjRXkDecYQeTMETp7Vp0uzV21xma502bS
+sIsY5/82EFF2JCN3T8HXmdT7n0CLJ5lFMUn4A4/Oq256lnt22C+szIQE1rWVGWnKJuaPTHwjADL
SMpTMkC7kOVihzQ72YiXhUM4he4KySo4ukSi+V86Xnp1qESN1qLAAd4lref4cldWXuElIJ448CjP
zsO7IXfrbQ/CR/s2JqWUEAG5doF8mJmRv9Mt6vNH2rFJj5Od8t2EfTgi/I0GnZQjr9Q/Y9kbCBhn
Gt98mocIb6ucMGGhZOvKpdPyfK8QQzjUizdd4vFIeqekwcYpkHaE6MkO7ISWnKwATG5LoroNwKQd
vwiIRx+rVBISFt5cVQGKjXzarxXo7j4kbes08/a/bQiNcdXz50/YTJph2CvrZDzJpfgvJkeq2A26
V5/82vFVl353WRBonOCWxt+bsOKnG5v1PaK9Yklk2gtLHlZmRzpm/I1k8YnMgSutNVv1gziA2bmP
VKP7l0DSmEdTDJIciLqwfXfKLnwJh3ZqrmUh6ybZNqPIPOkxyjNDtt1LE0eOOnd4WJxTWnfTTT3X
qfErNQiOfqEr3+q/m1m2lYNIsf5jMS2aY49BoHrx4zkiYUbHXs6tX9r5z9DE3bSnIFNGh3kZC7wp
MHiwmQFUB1a3OP0GpwIuY2CZf3fWj9W55ePceVLNDykRSPqRmi5CSrlqQKVGPXLD+6bxDpG3BtVX
aPrwt7Ary1mMPOncOunwX7vCodBJNHaUClni8YvLAEyeXdjD/etIaCl+EyTHlJeLoUiWkmL2Cp25
vgVuBIZtemqf4Btc/BqUqOt3Lho1gPKEqtrzQ+aMKKAa4wfKg5QCJ7wqJ1JqlpCMqi6Gpiwwx5K0
stluehAiD+MLpiZjjlFpbtg6uMcHAaI8pVs2jf+WTmziaqamRWKeWXkH2eCR4kSJ15iY0m6SyJ+g
9t6XcGqX69z2/e1WXtuvFGYenPR/gPvtJ90QAYjRHpd5Hue3pq3FAc3G+tnVJYsR4dwGhzKnxXRZ
+nz2LjFahEvYO2sIWwdOga9kLv8DXHcOiOfEQv5QJ+QpHFscoYGfo4AT3ZyUo1W3b4FdfgC0vXPQ
/r6uCOAosNG81UTFTmeBjuswumS/5EydmDvxNLyhh1PmnYr7NTqMVZM7D4ODSPnihZiLgmXyDmSf
uncwst3P1VI+nu6WaUUE5JW99+DNg/eKudqbEgLpSBykXzwIE0cvuB8HOePRWZrqw9Jb6G5EEqVB
UsEOlVw2Qfa5tGV/xygOcbZQTLZWjLth9SGidfvtouzj/UGx8IN7D89MDENR5/cUqSB3OzPcuLNL
dgpY9GdW1To/0tPQh08U4QHsQKq367HA3Z2/sanSidApRr9zmoHpEBEY19P2C225H6wJdFGX32P7
qccDc0QRhweTara4+3oU0Vwc5NBNjkG2SNxKfCraME6/MCHMTUL1h7Hyv2VoHX/HwAIGY0E7pxdX
c09shL2aOrssSP21Aq203XalQkUaTv9MBuOdniobtQcEflI0F82bOX+WQZ6J57adVI6FKF0rRACG
FZRSoKEIm32LoM55FILNmli4fiLCpQ3Qn9d5Ubqn/9dWkgjYxl/CjHFrSYdji8LFKtxuvoV2GRQs
FIjE0LgA08dZjh0SnGIZzFsPAUOEEK+mLt49n3KVlAUaN+N2pfDawXbQBoEkS3bqCL1199NGQYhO
xMC8RwogoLQGZw28+RysDhPeY1PgtPqv4alhyl+XrT3kjAiWoVgJsCQeFxnMKCeZFiCYIMtYEcCw
++d6CfTyPJW6qPubrj/NiHJDlqOSRbpyGndkF2VFsVs6YLYzDvcYT9zqVmN5ykj0YUgmBxEYLqrp
fTlrIOtlP8qpzO+ovOn1EyeHZZ6G2oUOrG1ZeB16ZdPS3MrHaIJd5tBCJHZiniu8W3Fj57a8kmjT
tUgfczupv61Ug/rwIiLK71lk+5ogHvohkrIg7Z/uGUqk7nqKiLke3TTyLO8f+PKPltJGfJiGNqoD
ZD+HWxMgHbl0PTLPR4A0fznGdphnIq4im57aKo3jvwOiHTxdKJjok6H7Jmz9RK7BGlM/tAQ3OVCb
adZ6lJ3NrK7hcvO2oa4h695CExMA/ORrknFWVrmqKPyzVrk2dwjIrLgB0oJNdId+JP8zFHBjt2G9
MQTkbVFai+BULXSEzGi5u8zb3mJ38JGzqhsXz6RkpXvSoDE+0zgSkwEnbO/jWFAbapd9q5oCv1ok
7Xi3OL0uDhqDhFYX2AtMwirOlvVkw9b1D0NZTeWeQLYSOIokojU6uUMeDumJs2F2zXlAp2kT4/TQ
wRXmrPkvFEw14EuNRic78vcLhgsxsa55med8cf8VEcnW75K3ovuvx0cYO/+CvLcwwLJp6PsLGJbx
dWD8zVu6NFXnZtxEbsAN6uwX8A3n77D0hnS42W/KU4W+ZDg6enVnIGGgYEg5cL1dl60VGdJVwE+s
6SlbrlO0hkQEmrUkIgh5bvwc+3HDNUpiqRNgAenmon3rVdHG/xzSHVfa0MgcuK/ymgk1SO22wBjn
WpD2VruQXSFolneXlcYRUKnBoP4Rf4EXhHOwIVbs5s/HYrKRRrTrq6UcH6ZWNu+uYFnGXenF1X/F
4tr2uNqV5BWDlx3whAg6ZDaZ1162BSXC++jbOrWHkiCs4rEErBdH3MS+PoyKqLcTYX1dfEAbNmaf
bcUQhDPZWZxfN44gvBgubPXF8djZfTRXXfkjddQ6PJq+U3gca8xb0z6qcK7dxfVCQyKQtGhvDjrO
Om6LkXzD2zIRiWO0ZXnXHlIR4aaOTebKpBqq1eGq3PTyOwopEvwiG3AI7gGiGJ53xFlo4DwZOtWp
YXlwlpPndWYL6IA0xVZxYimIZFjBOIZFddH7VCOYmNuFgPl1jdHeaVzCPI9q87KqP4yMvfEVLKe1
l435ePskDdOT195B/OyipRr6OOmmtVsu6HRE/zDRwxX943/pDjy6cm7tY6RgoeoL0AjL2dJ6xXyo
xcoTyeqTRsVlLuhTOJJvuaRHxIll9eq25A7WY8OWwJnohMQmcQ9PbBV+NUcsMSkfzWMDfRX/DJu2
x9s9htNqrjPm9fpqkC6kJ+FxVj8vIf/nTLIENYU0l5mVrDLZtxEzVqxREDzbngtzv8khGwB10FWn
l3DO2vpYEelUv3UNLZWvnB+IKk7w7Fv9WtCBWCXEplmOc1PV9XqfUWDpMntPeb3SOqqa8YesrNP+
nWrtZn9D1PblKydyCxPVSZMmA2eNuB9o8ZFHgMrS/mAFi7Izvtsp/q3o31PBsRRgU0885HP/gZSa
xrdsneWwvI5aW3lfebO1B0ZM+LM13JB573A9rPUnBT+wqGtbYH+nGrTLA0TbovT+SQo/JmySlrYx
mICwg2N5UtkkDBKTIuCHfCpWqrJokVo8YrMutZrG5Rha6w7NATiwn35PHVUl5EWnwZjyPI0eLX90
Qa+EawKD6KlHwUXY49O6RXxPpMZFvL/f5CRu0/Q0je1SfRMwz1IIDJW3NtxXE3O/f09rVUAaMSGA
+M5wWg97UboFRayjwoJXTtkIF4XNDLtlVdTSvuJO3Tpxmm/0/JsoKQw865GbFC0Oqba3QsJ4aIqv
cNrSrjtE+Yxac4dOY9qWY+nC8yy3xLHef8gCb5SPbFE4D9HKINx4btH1ecg+kG6V+AEsjoyaOzz7
TIVY5/LQ2XrFNFFOhqDkeJpUtByNHPlDYwR1LwXJZeFO5cKFY8EasF9IbfwIpLd6u2Ez/h896+GL
5E75Ujs6nHe+duz92HcEIJIvZJo97XDEWjskDiLYrfE5jagi7FafUqTxFJpGtc+qXYMAko/hDm7b
Q19M+jUV/kB0d4pG/6+dgP2e0HKJ+UuMs4i5f/pMYtakN20YdvhAwvqEZHLkod1I/MBkvLpyvfco
R3hc6jY/Dmm/EnhmaQLckTvi7F0vpf7AODnFrDhPhufGpPE5jXo4dPrR9HlrtuFxQRdGQ6dHESPw
YZtYcieJIizm7VUWmXzSBtoKKqYvvoayoLRg8sNr4N8CfJd48C8eYT1fYSj55akDwkOHU0bXVqyS
PNTub8ZNCjvLwLvz+Db27tQF637hJjqOLaRf2ASS9PGAWtmt2OB1KKZ8biiVe9LacQR5CaMb7xzi
SyAW1+CRlMAmEf7mP8Rr5kIcg0Ff2miq39yFvJGQVsVXQSribtpiGtiBakXP0r0i8OOE+NGwGR9U
sY2fChkx1aF5c1J1lyXd/woP0tlcndgLLHK2oXtjaSIpmeVCQ8rSsXRfez1tbJ3o1B7Asfok1Rda
WTXLP1dl4foEtZMxoQ2VPOsy1X8MvRGkgvOM305LLb4ruQ3rPo482jjC1Q5H/vtb2YFWvBVB/hiN
fvGrzkaULd5ggg8Es+gy6PtkOphG/zKETUTAvU7vRegDMToZwhRB4jjf8CC9PecrLlC/HZHQpDYb
EE2S5KG7oj6MQSXOxf+0ucDqGEPXpRI7LgX30V9YOwlKTdWzFjk0WlvOw7trA3S7/MD6wS+Xmc7b
nAcxG6r6AV9oXVw81CT7yE8bH1JUkRtMqL2gf3QYtiR21vUxJI13D/dWn0Tm6oOHaZadowW+ycFB
iT1Om2KP0CeS52buw1O5RjT6CoWcO8ZYmsAKA3UXFbz8Xvtlzqa+IIcP9CTR3QKanIZQyy+grPLo
m2I5+dFGRv/gABaOxEvtl7nIL9To+U+raprrGmum9WIKN/BJVKz2Xmy8pix39VvlQNqDGERbkKg+
oOdyzdl2iXPdUak5ePsZchegUtdovMJyHNlqSshZ8ioXhAQEmW7HVIAbYVcS5gBTGDSPIJL+3Swk
LEW54vh3RIdPmWW+SlAT+hciv8x5csuB8mLA2UvK2XMZLWmYaivtRfegklVTU7HJP/xEPNu85SPL
Kc3QfjJZUGF2hkif89onSmQu8/s00jHJGOmM7CuOy0dvmsGg3TBUr7qOkZT5gSPP7dQ611Qt8j8X
hIfMkjhUnbysoi1cUpub7aNNnerdLW37gT0rvgqqBw806kGMEtienZlaYTXSSQf63tKnpKqZIZN2
FZlZb7vvgE7ux7kwLfSN593Pue4ecuQsn1HfK0EGbenTIxBGGDExOERnaQnf3ekqKK/YB3gLPZqj
n4bKIiiKuGS05HHf1Yun7wfkLPnRVqTYL1M0jleJ4mXP4JfTIjcs9rGE0ftsfMT8iwoIcQfzOQ4r
yfnJFgvyTybbfPE8l3d5amiCKZg2DjikyoeuSpWzgz4IHy2XE9pOeE5uCTipM+VcvG5hY9N3oOjt
noZuuGxXVldY7eHQIibNdn4LOpgJ1MQ6rabnuIu2BIdeQIvYUhwDemQfJSPqfVxtNpEbbTT7HGea
xVtnCf5Ot754a1U0Pyu+hz23tsiOHmfO3xUta3cQG7tVj1TuN/NXvJ4bQe5NW2TOa4Ox44w/nuV2
V4em2G/9kv8suGe/CCyldXAsccXxAMO2Yd2dWaqrcMmJ5bITVH4YfHdDmr7pbpBgJQwuIC2Gwp+z
D+tRUdBrJsLRIQWaRMFtPbM4zewDQf1h0Arf+Z0fv4+RsMHFgGWdRrXN7dOGzIXe4lguH1nauI8Z
NhcIii5+8cCQLu4yzDQJdWVH9JOJvOOauvQhgDf/RYAZBM+knds3EEjjHLO8J9NsZHadeUcz4Mtt
LWSWpKaayBCtm7+Bt00XHQbOlfu/GN6HovZj8rbdvr0UBqHuoVNd9K7QYQr6QxfadJdca/7UKaCf
FTovfKyEJBaiFZ75b5Kx93FTREQYYwiQaXFbHvKspIfO7WkUPWUidbfP2naqAJNc+PVnPvjKT8DP
5PgnW7SAVqtyeECYfdQ+7iJwhhTKzS92RSt9cGRcmRm+o5UMgzo2tC8RBU6dfYgSsXwhEWb434bv
paHaBQSZk8lNg6VPOtM0S05jVSM0SNdxZjhy0KsYxN1VnriyI6USD2ieYRttY+TvTIyLBTPz1yC/
j/jhkCLAE84QxvzXPxGS10wr5diPd0xgMW3cY+g/BwtlDS9OXEmXSP1oiC4EiWvJAslZeOUWXPZL
MKIASRU2gqTPImppF2de0C+PGci2Qztq9UM7HgXrpLJN8ZG022Xb4aod851i/0OLGMfmS+aKRZEq
2uDoFHln/5BxP5K91PT2ytnl/HYZNfpkDUb+9rSu53tKJUperp5DZEfIcTki4sxWdZSFVPqcLvN2
BezPaXe4GUa2wrXyq7N93/+MdI6iYZupHNrrwRGAo04EIcs9xQisAGnzuxF9ZrFLC3lTHi4ixV6a
Z7NR71ryMZwCscX9v3qaSgfpAJ8/s2rPsX+OabZXv8Bq5yNgBqLXWqlYc5V0VfnDrBWC23iGpU0s
pZfHDI1v/42nprPc1mvovXZEW+f3kC9jA8qwGOUl9dKq9rJajanp4I4WW+Q+WMkQvYBCDu8spUJj
+iibKzl5pUab7nrmWS+Njb1dl84E1IQ99/8PW9TKT7oVp8J34A3AlaWq+UI2GPQVBC2T1OkOIo/P
zCBEFe4mwwlFZFRLs8WORgjZ7RwFHtngr0jxu3WHcqGY6gl21DkGtEB9Dz7FuI1x3fp3tk3srIQr
SvgKkuooSFmaVzU1y361RRXu55IUtrP28vY4jm653DuAr5jxdVnlB8xmZv6Og4C03rRI67tukYV6
IUcz/YsAeS4uoa37BcaOC/pmj8N80WbZd22k4S+3lcB4ixueyQsp/hbEJV8h18LwbGN3vUf9+9c1
KuKgKlTuN1/bMuChA/4K6vkYolPt9pncFD+zgvXi4Osd7T4isWr1XvMBZt/9JgNzGh1l/DGh+kxi
eMNyZ87+qtOQUOo2cNCfs9LF7nmUrLL7EG+De6xrmZLilIlpYQ/GQoU0q4ziKn9uZvjmUx3TF/tJ
h9YKC9cP8VYep0Xl66/cJWpmVzK207Rdiwm3luiJ9S5Va/9uFFibnagbaiQ4QBDkgJ1vCHb06nD8
0NibhEtgDNveMDTfHRVDyx26aIW/I85s4Hzg9YhFzTAzT/GfDvJxe+hKqnB2w5yjYSE+Li0fdKPz
JnGnrCyALDdr2pMrQWEOxPlSmONkpiI/pEN5v5zzoY5jqt1N0PzXExke2+tMj4ROkzkUtbkGTn3L
1zeF2ypypPytlHXwRijJuK53RPTQN0FpxzBuIulTkG/EKXPVLI/a4NZq9xCEsldIeKyUGHjAwenq
JOcQm0meu1US5tv6MzSmM2/+mFXF4RbjyGPM9BLmHbzHNFSXsrTym0C4jTojFKfZcgiooRy+mgHZ
wS7YoOgHJP8+oqZBRSvCJa38bjiauWvsQU+E+vNK1HJtnrxWzvyxowgK78GO3eK8uK0uQvkBWFWE
BzcaNKFuEnCdDUnaAXX0GrTUrBPgL819hkrZpkmFg7T+Z0vtiW8v1vCYh6ZH8OtOAbwKevaXvqoz
/8ri6wV7oQB2XoTp0KO2GMLnuyXn43mjYdlbDhLl60hPdCkvQYkEaue2N3yqnxf36A0ApKjjSfLn
VOrai4Pn6o4zKSPCDG6KZuccFWGXTd8lrGJSokXyE8HAhKdpLq5Kp7N7HKjQoSZFefctsvbp99BZ
zqCD8QtqkgI9zl58XKQ0XKK40oIb8LHq+dJ1OnD2gp+vxBfhhH+2osWOswVD8Us51IRM87bmJ+HX
ip6OECCDh5QM+1016PDmVHU8b5+tEWUDxTweu8qSpq4qvoBDIEf7MFTYHjkU2uYFCWx6FV3Qvq1I
Y1O2yWF5xELef1oDNZC0opW7acxw8kLUdvOT79CGdF6HkESyCAXseEFvsd2Vvo+pBC1upTGKcU0C
EYMQ0FxQxy35CPR98I9o0L6QbFY8lbFhCbMU+j2D7oftnWzTiSffnfOXgDa8jsIFd30QdM13LNHQ
pj6U6LQH/DPuExFPcrxRnyjWKQFwXjtvijC7VoO/39DkCcKVIupkyKAu3YuvW0HBIsaY/tiE8PN7
lWqi+5XIf/peUe3neIw8dpgSJq1CbO48hltFcc6Iiu0g85Qi1HhBAY8EJqbkMAJr2ZnIZN2xkZ4e
HzYj2eKwupkNuQLZDVQpkee2B1jt4q9FO9270nWU7UfcOZyDfWq2S+0Hk3fiMpl/ry1eAzw4qHS6
atIfIl5pCHIteWdcuvCTdxMKLoygW5z05UTaUUeExQWw1yetwKy3akV9i/iHBv8RzlQlYC4e1786
wLF716t4eq31HJiLCrbp3ZvpLw9dZyxOQUfq4NGN2SePFOfKsyFrdGF99mr5ZEBSnpsy76+9nPvg
sVd2uBYVTsFAM1Xbelgu7lbFl9ma8BKEVfCtYkVLu9HA41KW3TPbMV/XPk/HejiEODu+1ZgV5xo3
5plXRdO8pYmAaw2g2zVf2e0utzQUjJrlsMUP3YBI8NyT96+Prr8yv9XagSd1ULYil0lniPU61sFJ
9Xo4uDlzKpfm1P8lFI7Vlh0+BPnb5i2hFa27K8DleZs763zFGtrmzSN6akrSyQB4SCxt+Dc0tDH3
tGBpaOyps3SOJ/NkoHpt1jE1TaUoDiJAQgBaEI+XdqTMMokZB96GuADV8fsU/IsUfcbLru6Z3IUb
P7WzSRmvMVruptwPX1avwMa3ED5yqJrMJWtudMbn1CnIUSmd+rpO6XCY6S6/+KNdX8gPZTImnAeT
xzTYx7Uq8bXw2vVsnMQ4JN5EwUTQM3jAF6ueaFZRP/U8c3sfgDOhHC8vr0Ml0sRD1+ug83fQboaA
5hrC2PofIweTAUlV8qTJw9K7PJ8IAlz6bAQB9itURQA9rXsZIluQI+YQrr2mY9qdNuivq4M0h9l7
xAB8RA2DwHmjOOxB5GVL2yCWRKxLhUAUqF264HZiDIP1nCMQx289jxFThpBxQlfCcrbu7B1LAlgJ
3/JS5w9GcX2iIEH/CgY0ubstdf2LGA2CmMaoVu0EaCIYi5/+kviKfsiyJsdkQDV1xWHWHnUw0sRD
SlzxZV3PfwtEQChqVMJS/Ogdb7mYXnr+sYEtYjPMRWwJRYV/OAS5rv444xg+9+nmVOcaC7C7b3x6
KERXzt91f6thxfT40qyUftaomRui5qip6zuHhLUehvbSQ+Y+F+U6PFvrV+lrDiv61I3wL8gZyBgh
MK52APIbAlHFZDI6T1j/2l3uIZ8lO5EFcG5q/zucaYr73TRteg+bwFvWNL4iWHHMQszYQFxnW6Ba
I3QS2enTWLe2wPSOFMJZFyhDToPiXfduU5ypiw0PHpwQw88oEsjkBbgMcXRBoOGbDDwWYIs1CyEY
3WT/5sFYl0YLsP5d5WccqphXnCQaMRnq3l8pXkM38LamK+JaADX3NBiKMDg225olB6PFd+Rs2MHc
Kdr3Xm+e6K/Jw0PWcmzs+8JpQEEYOR5wGHdDAoKZPi7MLj/mnjKDXWgDzQeUkocYVSBcomHeGGwV
7GeaYl9ZenX0oCz9hnU7+PeRGJbiSgkfkY59C3e/C6cOd5Ira9H/hCYpGFBh6YbL4g9LQ9k8uCDi
7bGJigTZKmIFHAHuQ8rz0Z9RHoy/0RFUd0aRTrdrmmm8pdQEKqFEtp2OYZ8rcIJCPqL1qLKdlj1o
Wra05jzbgtY7vy7nHbD5euFf+48+rX6ENDSAgFcFAO09dNjVHufY01fHN/XZsar7ZHdt7P3ax8t6
mbuJ5iEkuWDjO9L9KGCZKZIFJSff4Wpvy2rd9ni9WuNOxcUsswV5dst/uWnYLrolGP5Rx5DKHUqZ
HtNrHOPU2jnVJK6px1jxPivrMijIOGtDWrXSHF9ACbNVTz1aCKSTxbmKhvLZka3MTnV9c1vO3oyN
ysNZ138YvW4ENK62DlGX1asXdH8wTfV3JHwYeo4Uuu3EGDckCwHJKgk8/sI04orJ9iccbDQBEjlQ
MgzWoznD35HRHBMWknBrz08Mr8PwiWcE5zkCNb+9RMxO0XmTU3bdVmf5RQ3SCvzi1qiE4vSzWnH8
vNxA5PmTUrMVNxosb7sfU1F+FSv4BT1Y+fbhoajhiYbjRb2Yso89Cl17blJiZ0AkF/r5eaiViI6y
tdMdf0XSF9gQhn9RFKUfYvNI23V6FH9FlQsJ0eORSYAIs9z2shRWnRScSFoRLdBl+DSQzmTYENEX
TelNrqbn7YvDMYfDYSv3M6gJ3LMQ7jCe9PzgmD7FJLTpxG8mxHfR5pI2YSrpG5n0dNqQeSny4T8R
jt2LRZNALlMlAR15FGD+K0SmL2Xkha/NrboNoyDBpGRIka8/dQfOlyJZRYRWlwDwaHkPJuQYwVbY
E1q6uH+NGpfGL1KPdXeiqX0tQF2pCLvMAREeh2zF85tAL4l7U8NSOXhjLpQnU3wjVUvM/DbD3sTA
v77hL0a6xPiUIrW70iRUfTtEyHwOmiACLq0pxagcobKp8Rod3cm9HZuaLAcWDtnC+OTOMTSBCc9L
IWmfw3lh9rMjhpra1g07CREw+GOMm4/ofkc+uxa7xMrvy3sf8JduoReSMRsjeqvSaFE1UAUZOw7e
eSamE3qN9bdKzXwe+olQAcZZ8m3kzQfVInr4y4vY0L8YZvaRtVL4uzGSFPehi/wze0vA8wTQuhua
ajpt7WQfULRA7tJZtR1wBHRPGxjMJVjFdOoXOiEZjFsAvkxAXh74XJw3awM803pDrVpEMP5AO7Yl
mTLkc63YBA4u7oRPN+Pd/Le6nXF/OSuSSWE3hN7emjOV40uuk0lN/ROmo+hiPBcQqZxsfMs7IzmO
RLOYBvJqW8Bsmnlv0XK/Dew0Z9PriW1GN8UpBxFGzB+siEK7YXCcc6U85oo+wK9/JFqLtrutBxPH
Xh3yzQYmChifSiL8I/4x7hYz8/FVcf04TI15SPnC79ENYTCrqPvmuaMKb6/XGnMaNdjYmSNbX1k3
JSXlOvpjxgBH6mCkv0eFQwr2bMjFLAnciHEBmhkBJ06D96AO/O5H0WkJpRTRXVSCrFTnQHUYcUtt
Ks6FCKM8ZHFzy6pWPunm1GsRIMBaM5c7BQFQvXuDDSIIVb49qHhYhvPkKxMdPNV41X60vo7PNVBy
e6iIZ0H6omDV8cJOYdx7yLlnjT+IhgkXsjmoslPn9K73jM90nB5G/CRPtS7Ze6MZkP/ZVQYFPyJJ
iaoBXu3kOVkO2Mc37+wi7Ks9+R922RdFsT1ly2z4LUKMPBiqfy6QZe/MmYgZpSRj/g5Zcz7fu+Na
ItCbR1Gc6o4M7GMbBY65z70u9u6HzQ0lbKVAdJ/atj8HgDc/EasWv5a4JPwb/RviWO6i7mNw2KNc
7m7aaTd0eeY0041G8oEXnPDIAj4GMKR4X7sFYaIo7soxLb/yuVJ//EiGL1UWB+Jh8+o5v2MfQMjI
7b7UiQZLAHgFe35syJr5jvwqfzJ8nS9I2C0mb1UVEZyYWNZpH47SSy9Evwj/RaFF9g++sAP5DGDi
lpQZTAx7cgUdjsqBWsHNZSPraVUYPaF20A0UxBOB4l6WgTpK0JnlmPIb/q1q8mtgzR0CZ4nNG9kF
Bg8rY6FtHB3XnIkP1wsSkx9qQa5OqT2Cl4Ny4/iyjkV08qXunuiRyEc+GsJFEn4ai6UIcd7FNPM6
7Od1G3/O5db9C6N+aZNqDbEyNyET2k6V4/qUUdJd7Rd3Iy6B3tLsXoXATo9LtlHQmPotilPVDjDK
kVYA2YTpdcXDFmXVi6O6Sj04m4+SJeChVSdn1uYqNgpi29ULr5Ufpd/ugtiBUzg06i5okaw9kHlV
b8nqur1KkO9WNCBX1n2q8obE6nJOX9p2Me8lkmKzC1IkX3ct80VEYtImoehKpH7hNuCX2sc1NbM0
N9XgZtTby/kXzd5tV92MnCkS94AyzzMs/PyUFWk64gSq28Oald05GJvigQ4CuoAhtMUnZH2Errpk
ctAFumSGOtvbV4eNXu7Z+iMSfImwPcNqrbjg+km+rXJM4yfEEWx0JEj25iHGf7Eh5nP8pCb0784s
MVy4oOzFv86OK4+FIxBV7Z00EuFX5S1+8T40plngRRsCiLBjxYL5mAIHRJJw/T5Grl5777h5OBiQ
OAhx51FE8Fim05KY/P8oOrPlZnE1ij4RVWKGW8927CTOnNxQGfoHxCgGCXj6Xr491afbsUH6hr3X
7kk875it8HEhoT4j8Y/HK+r8kCbdzjgGIqZ4bCrgn6krSMSFpCHs9Nqjx8EcwK/SkUxCaee9ulVr
xejxAt/Eq0GL6M6YFL5PkzUoKrDkDz0nbZTQIuYAGP5sT/e7MCqFf7HUgEoFL1Tv4xEYq4U11ooZ
EbHzK0hSDnKr2BX5SoXjfOFFUVvf72EUlVO8KZ0Y+XsuxnG/WEwUV5XyoAgR41skO9Qa/knO1OMO
aPBzhbEDU8Xspld8uy36ApsiIaDvvEDADL5NJFXtUS/gU3kkGhAHGsAoHAOgDzACN6sRWT8QZLtq
Sn0pwrh2tiE+qG6jmbODfLBnk59HOohsX7kDI2+pGX+tiCrJ9d5tLPzAclDhuegaYb6wyfjuq8J/
9a18PmjWVTXkwpFDEBN0D2FNGft24YTBFrU78erMccVy9JgXrWaQ/8OJvCbcjgYm3XkkkqGBpmJ7
7Dnqafa/xskE9iEdQhputE5sOLI+4N4Qsh7nvzkq2ueOBRdsUHYaiAmJay4Y3M91UYT/yqFu5DsL
CJEeUDZIMlbYG6IVUcFE4qfty24XkdxMQJXfet6mL8cqYr0eqqNHRcFG2mn7W14Igi5efQ9nSyRM
Fd/RBC+avzVavgNa2XMz5t17wlYqfwwhd94zHII43eku6uDxsP0CCK9y67/KdJ2NPifsTiwxOcnY
DVrnMlymLRLPEsNoiMLZlsOh64tgA0yogf2BgF2iIm0859UaK7Rf2qvCbwAFt8bNSJnKzz62J5aS
M9q2cZooqANejTRp2OPAl+EIgVFdxm9oalF+geniaN7BfUIlqhjfEuJKhMN4mEBu73XJYPmd/C7G
KgwWCwZEvkmQOFXLmTDXCayXQkW14Y9v8OEmMXMZYrPWlP+8fFgunopY5vtep1ULgM0wlmhtYzVH
TSwsSRAqJQSEPbcpH8Z6doarZYcJIskgyFGN9vwjQW7fhC9Df+VVnq6wmOyT1FX56BsTLiuiYv1f
JvzRBa34sCknYuxwoVBZgm5D3n1DefXBh6PG20Qkv+1BswXL2om5cP7ptnHor7DUu/etz76c0clU
Ff4PC35EUgm7tZVsvOLBrZoQ04rjTV9QSOJLWqCf3C7YTQQuTTHvJ4+qYT9VVuIBaWmVvy1nKd56
9PQMFGHWqmOKDng48KKFwOGIrKnQJiGaqE6Lb/qzkqV+6SLkwzhKUlPuYeCADfdlVXUryE3100K/
vPZNVt53LL6nVWxH/pqkvgVcBNo0Aiy6/YBYhxjafPyP1x9XlNU7VF82blCAVWOUHEmAmKLDWCi2
7Bi/ltd20WbaB5VneU9FJ9ndpYhXCU+KYbisUHMFjOMjMAqf2MsXXtg+DeIrYSNmWdOYt+8RH3wC
diE44SpKilMQZAne2MxiAOpNva3XOgIcj6h++KZJKFZCDTN0uGSCIBX6jBBT5Gq7hQbw2c6KhXkB
iwWxGzCYyW3FGvVGNkJOnuxcWyCOk2QBERu6ZGjGuTj93cAB1V7bNMxRnolA7uqoVpfJ5vq7YmHS
ziW2S+/kVV4l6MbZlR2RunfunWUH8JZuwYxfEkpFZOPXrlssCZZfkeITqii7L9FJy4/YbQJSehF+
QrAa+xACQ26bJz3Y1WvUUPOVcTpu2esU7R1JTmBawwCOzQxcyhPvJmumn6RqrAM55062Xsw8P5WW
Hw4sm/vmn3+T3a5N2XXOI8YCt9xRlFpoAssQwpOX5dm8TROrPZfUMhfICewMYtfrFXNCJJLHqBqT
bZgwsCp39KCUXENkqnbfDTSTCPIXj2mtFYtraS83d+7sli06KjN5Bxur56lCZb+BX9bmNB/TctRJ
ELi7BEUiMqmKZx2NbjwSx1tP8cFtYkLyfLRHYLns+qVBkv0bu0m0dtA+nfO27/6b/MK10dpqGBup
EBcuUs36ktBbgdVyWmUKORJPl2cuGuH6qWFiuQY50mPgBGUsHtnV4BC0DTu5U5wxn3yZSXhC3eTA
Pam+5sUSu2TCEUmJngj+0wKk0jZz2lvgij8j6KRob9rzlAq4pbnB36OYcTjbKIiXd3Kwqr9iNtZJ
1IIFB8moPgozqOir+JbKzCbGxM85y4kzaSnFKxmwCIj58qGc+bwQOkgEQc+wmMIX2VssQVsTuPgV
faSMN/8FwoFhIB2KbbS6KtTy6GTDrvyDjYBdIvMmhqGuCG8H5cx2DFpd+7PEXXNd8nn5yXTovVqx
ZYVnWI21dWFskvOysA10GXvUrtn6Ao3Nq8m9iMuJ2coNi6anOxb3IVDlgkvxWOWhPqZMAIPdLNVi
bUocGXsu1izlhJfjA1exYpOdxtUuKit7XhWtLffhSMD4Tiopzr4uuB8s6iCQjjxRZFBMcf3DiBji
aIzxAiFEf5uBZUN/WJaYUaLQ0CPwW5ZHXswB3Zirjh1qT29VxnNCHEONIAl0VcdVCN8Mq0xaDk2w
6SFtZOxlXPkrhMm2SO7DOxcdAHW0F6Pt7ZwUPVw3BJumUpjjeBiA3adJjKk7ApR6aus4BGcD7KjG
cIuphsKNXRprIhun1A63yLSuvYjppZly/SxrleFia3HnXMtsoDRP5lnuxIjLPRjF6DyAYVicvd1V
fXZcSHRE1xkH2UvLNBo0jt2p7EKtkV50hqkFHClFBMc9+ZZeG8f1IyvjpXuAr4jyCiJeH52nLmS/
VxNi7p4atuo8u6AXkXBZqZq33qAbdbfMc0XsXmrVeNvcGMN8wq5rXqeBi5N6UIBv8VOhLNygHR7c
NcgMFJKxSJ36n1qi+j7g+vpyZR89keGnD55lOJeKDCGzLZyJlKnlFrYEydy5l01JChFimehh8O36
bfFlYbatVuaZeWKYPcV4WQiQqUhy0Z/pYscNcLEoZvcQ2IrJxjBiWdcec4d/UZ5W3pdHq/HPlDO2
1E5O4WdI1s86RUBCOJPVhayXytG9ujXZSPzVZlpeqJPd243FxKbcpEG/hIeSBqt9DXTSdH+ljlKy
30OTY2/ol7Q4RUuH6ZzFEDdvyL5vQShbRt6ujNIaXEhYRf9a48dvfpoB0GDTzbWP2oLngi1rr18Y
BvJmbgdcEETCaBsqPFpYxqKVmFkaz3nkvwdR6V0nyyZcSZM7enS9GgGEMzfPXq4RVgkvxr4INr5b
qThph5XIu/kkWz/6ahUAqt8aJ8ZPTRY62WtxUHe/xq/i9j5BZ+EeYRn6NcqyiF4AbLfNlKNGY96S
Atqp+Q8LVVNssCU7/ylSRKvH8Eb5EOwCXPSQdTLU+w61EBbxiIZy5YZJdJKcvBffzH0AByR0vrWj
g4Mbu4hMwraOtm4S8JT3Y1uvRRgaG+WG25E1F9GANVOMaQYIxnKUqKKmDzV6gfqEt+FI6pw51V+9
o4zhVs6Dd7QGpn/iSbG7NyCCCnbEFA9DtJ6YAmLgbopHzggAMJ3JkH70jOxV0BEdE8bxnaIOHwCg
2QCxsLuN3qEqpio7ZtJJ/yFpD+sNJ7XzSOE6nuJmCW9z73j4KVTVfrRywnQh01QdcHgMTz2ggH0b
de23Bvp0r9BN9KTNpjnqFcuJiRxyJrXiUwiWzeghgVVR9cgfZvHGTnajRKiCkdaNav41+exv2Y76
5Lg1SP741dzKN3/JkrtAixtkguMmluC1Pzm5+U8uFEwJs5/Eu1cZndNM5eScOo+lCuKnRbB1McLO
ia2BN/1WwPgoGL5J0BWYTcJwzddof1LshZBYslJJWGJYinmiJ2vMNiFIYbOTKTqVD0wMEhGgpT19
FVXH079ycNa05xETYLup+xkmjT9k/T6WoWZg1qAZ2mA/zHNoXT1GLC/Stf3o57qkIB+YCDadT9uw
5GVk4bHtOx9wa986zZEQkdpH+9pOf0NNOX6WWcQAWBMfe57wQXznMbv2dJuyukOjJhx2qC440wn4
RAI4rS+X7EqfjhKq7wq2Yf00XRMXeLZZ42sSBwaobFBqrADfBDGmyzOpbBXcV3Qde5e8e9TRhEll
kNwSsTGOIh4x49JFuMwTXQ1fdVEHF4kVpWZp2OQ+kQGyElyoSUHbhqiUZ+YGhVTJFRNWU75WORTH
bUeVJnezU6Tb0oFPvEuTdpbbupNxDYKiSKpfgXnPfneDxUbC4EEofB3xLRTvERoE1qJoZpPsBLPS
eWbpJ5m25PAbCxHGLUFk8CQ9L2EvYbdZs69dDtuWnr46h2bCYp2jdL1Wdh/2a9D9/iPTb6JVCxuG
7e/gZCMPCCTRYNhT2uA3gbhI06udY0Jh42xYO6HYI6stszZuPGJTQG2E8dInKlHg8tzXJXkvVJXW
clicyLJe6gGM9z4aszS/7ezt9Ly4Fog9Ai48ddcb5vuXgadH7Yu+j6kDPcazmzTNhzPP7/IGaKsv
uYNaxMhqQHHSBMJmJWLn6ieburFYKbeWBTaOTPJaRJ6r98IHXrWdR9vAQJMz5gqXTh1yUT0fm0nI
CU6ZU25jhN8MzzB1HMm/hpgeRiO7lMrBQrkq7aTZdm6TnlmKyOfKb1GESNer3uISiAkdTpN9s81K
f6B6CigkRiPNRsPJbwuLZI0q0gUyZfkpoST7cfHL/qto50Af5ES3XxDP421DcDu7lJ0FHlgSbyj4
fPB+bzfMmaR25m3edtQ68cp12YXyTDVOt0UWqjd4vqCQ4bOAu8SA6baMhxgJ5Kupl5Wtg6h+YBCP
wT8va8bREcovdEG+IBPKdnBn1cwKfIyfsDVJpluI8bB6zUQlCWbRbxeHuSXPVUd6xyaSi4k+Ww4k
sK0ts4xniIJW/kSKoUifWSRSEcQ2ePYDVcecvS6cg+nWSTOMUTRNx4p9IvSZRO/9rGGXXnjzCSk+
4Dcoo4cZz2+7Up5kqVHaOsQ4c3uThYBWv+cyzH2xStEfKAbvHUwWhCOT+Yn4DuczQ9gFZJtt42hD
bV/3bFkHnoZnIivL4jigR8AFN+CWRS8bRK9RmZtv+Chu+25hqMDMUPMxUoY6pzoIw7NkQvOPzjJB
pdj1Jfv4oXbfZELox4HptjxntMr0p4XbpY+IUxyUErNhOZ2a9MK8iH0ZIZXhxscHtmJ87THg0553
HWoLVKRvT7iNPObiW04s/wPFjPXUFA7KUK/3IO2CHblMI+STDJwrO3LTNt8NiK67vu76HW0XbiVP
VM5Bo294yTLQ+JcIf/MGdIQloJN5ubdG41I+ZKpzFjzY+IfXhW1Y/bP7crdseedmyx+on2ea2xeE
8IHYB1ge+ZpM0TIWnwrQ/35YnHpfhdauaZPwIdBDyFJzTtEgIi9whrcsrppfYzOBxmPcNcjzRJDc
5eEMToX1g/Pqskivj1O1GLLMHdHnB4gHySXtufxww93mZ6shxkV0e9t6+6MJIRt+U4V68cOAZLR7
ntKxCO8ieJXLSxR3ef/ZgQzd1W0MlDa2m8LbOAt11cPCxHcT2d384Th4O2/Lr38wDhEmCQWYtg6Q
WCVj13551Uyd0dZj76/zVhZnKMnBeHUnl4lJQ3ED8soXaCqF3x0w1qbOsesoNcbIZ2+uGv7BVUk8
51drLdOHZWE8B2mlcCMNeg9UxA94GlR91JZTM87z+Yhs4eZI3YeRRm+zqFJe7AgKzRMkDCdBCRY4
B+6MpUoRvKJh2TJwCD4FSIsrfs0C2EkTM0paeod+EYn1pqJegJtj5eMeXAF9Pbjn4r8stiZWyrpI
yZSuq+lbyQiR3RQEcwjpZuz3nj2WeqdLkMDrEVG+u6berT5V4MBYbUk93pjSj9wVszrvgRsifC7p
XhGeuBmejzoiK28S6gLQe+pxb/fuIxRjualyzuktlcTy7IVxsZm70Kr3Lm7+bU2w6cpL7LnAYwKJ
hYNJ7AXF9mtmsKuv0kB7n8OM/5tGmJ9poq/f2Bb9Hr2jlb8JkgmecTa0j7hhvtGkmh9o9tlhgjbD
8L4oTyVSmYMLTJARvNdKhsfGP4ZhCOgnv1mYyQscRLeGt27u7D6P3e1gFYQz6SoVV8+Lgu9ecVij
/Mm6Q1nVIfCL0Xl3GCYwJBqVw/EwJMEhcHwW294N44NMgU/JqDj7t+Re8YJLdf4BM2lBt/ATlx0f
5hVHIKdGM5nHD5MR9XPPx/6EXds9UqFSinnggnClifxaauN/S+m0GARCHV9ioYP5LnWzINxjtMW2
MllTsDc5vR8KJThZIa6ce8+uab6oFEiuRku/Fgr8LsxVlKN6Xi4OknsqTYjPrNKRmOk4q1hbiXTZ
eMLVwQZNUf7eZCp7K+n6OeT7+D5ry/65bXOwWdQzxfsYDh95V/p8XQWChr536ws5Td5nA8jlNXMn
HJDhIPNDMLHTX7z5r80is5fp4l8Jc5PFIeLF27rcesOq853wQdUdspsA0915FDTiWzMEI86tQB1n
5fKthi3JTtk4bzucMTunSePpx+8qEewsmCu7BmYAUZzkC11GZN+oZC1Ecj2/FkEmsU4O1lTHzsYa
xHMUe+Ze3JosdCM8v5kBQ4nAOL5zKpk8CSYJKy6pcuOx9WK3QYLJqW/d/MiUfjt7hdlVWUidhcW8
k6z62uikiYMCaeJd9ZQBgPPm5mSNefo26+AZq5W1c+DzXQSq5wPZ0dFjiJl8v5TNrI82wXYbzqKW
fgGpdL2xXdc55fw+EIzYHtgrzzUem5jRpszwyvpt5hg+gbvjt2XTRJx60+XRe8Meczl4yDSuHpfV
QWaJeEf+QHQFomeWqiHYj6BbxmJjXC/y6B6Hb6SZ/UssG6RAZSDfEWI6x9qHQVyOjnZR4YOGROKd
/bIpyrZ5PXSrHEzmKuj5XPUEy0qONrppmqpN47pQsIrQBAB4DeNgxxfFA8aGcaOzKH7KWDbR0us8
RRZmBWzspVdm5PRA70JQUZFJllvmT0/t9O1Ku6KcHb7QG05bpzQTWtUqid+sKEGtllrX5faXIoJs
ZqIweEduBBhsF1UYsFgAwQ2olw6WDC/snfpQELGzBlfn3CGnoBGNwmm87TylIPu9yU8hRhs+6gIt
t8qRcQiHUgfs6ZrM3Y4ZCfRGmwSNRxZUwKKZ+8iJgqlzCpfjMO1IROjbI+iDnpyXcegf43Q58F3H
21YtyAFDi/UfltpvB2nAprO1dZpyc8JSzbSyDQbije2sX1mDw+XX860u0JWL52WOo2gzBobcE4gH
PVYmtab9LLnQAHJ9pPS7t4Jt7LrbSojyEJXUIzka0afV+5fMV/oOXEDqnOLU5lAlQjq+FyMy/gHq
0xp3PARTVDUXiqXy4k8383mA1OInaW2+b5/wxTYuomBHUkhnQ9/gibZs6z+pwIM5+QxoEZ/BjrmL
ZuWIFKxUblivAYhyEUdh9Vw0YQHnsiidY8S0+TMKVXM3hSMWdMrhHyr3+reqmofy5rDk1U1C/s+E
Ha2Ebdlfpi0fml6lHxEc89XARvQhiYJqBxndzlYmBeu6ln6sBQabhks9935qyy6vXFjTyafSalcG
LM9q7Mj2OSiX+pniFpKcG4ILIXbndoWW3FhvbioA6DLL5RuMhwNTCsEAko+5KGYXas7nE8oe1NaZ
xL2AKERtsjJkekBtu6Kkj9/VlGIlGJvwgAwIAIcktXeSpXrpy55mk0CgHvGRf0OmLibfNgGZzyv4
e7c3otLlH8upuN56c2rfK72kDoYGZkZDOkCbVy5sLpPXPxBXBqLcYW8jeFVD9lokiXNPjot88lib
b8p+iiCPU/9Pa4U6JNy6/ZIRwlaNGS1r2rKehdmwYsPf3SqL7Jd4uuGZXv+zTdxk30uwxzjqqRBY
kRJBUKkvFvEmp/Br1Z3uZeStM7bYsAEY0H3NUHaydeC3tb4TPS2/Grs/psPJpo9cA8xqGtunPBAR
1Kk4vwnPKxRAobyhRUeQ77jDnRffNYTs+F1bfilpZ/sF9f1adh6DbdhmzX6GZPaYdrp9okvhLAl0
q/9I9NCrdlyQEui6YtTS+n625lwIidsB8LPtlyAbdje5wpqu0qy1BSyomVWysSoLfceUYkV0Cnof
tKw124xAnMh+DjYdZq0NYuJ+2+hcYWiosKoKqbt1MI0kQsgmUsM2X1pK2QZ1FYlc7WYEWMlxMr8B
m0P/6BprWPcmxtpq3tss9dnj30AdqJ1g36Qf2uArhaIXY/JFqZxNk4Znzp494DjDU2FbL87M2sZ1
dXEWoet8MKPJPnUo2mM8xIHe22WxhxB5kx8V/D7Yw53sMakZhu1CB/5ip3DurEkbQxqTdOTwGAzY
MldHsG7WMWfx2OytgfGgp8PgmST2+jl0/WwT438jlyuGgRb2znupevFhgWuz9mUu5A+hhUhuuLWq
38LvzSVHjRUDdyema+0w77/5xSn2SeCoODnG/L4egvLOM1G3Vjpi1A/3AUMH8J1kCGiXG+xCOdp4
ojJbeI1I7NpDLiOMAjmrripMPZR+ZFdOCKNwS56kwFjeUB2jqJIfDF74j43xtRrYnMZFdcIkEK/a
yPTvEho9HpVpZrS+FGn/qov5JU1uNYLkTdsbtNwIgT1/M8MU2gZDVB4xnqWPipXDp7ylOCJvDxlr
33YNzpRxfOJxouQCur5nycBUg9hM8nVEe99FkD/lXKgXA59iXRTa7dYIE+ybTjF7uWn93rA8zNUp
YehBNZVmBGzOIF7PCxj1LUEo/Q8G7FizzEprDrg4Rwnmh+5M7+ZY7rYdpum3UZLd5chf8eubnCcr
r5K11dqA/m28Ol+tLsxdxXTG3VMCReC52YTjReMBR3CbVxYTXXQlcLl/oU9M78xPxD4qY18RdNW7
1zFquuxY2Kyzd/3ieRh5MMLplY1N659je1xFE2LSzZiJ4Y/H1673FRv7V0fmpv4SWtcPS7e0jyHM
h0eD7ITeTsU2zv7IFDdMPwibI2o2j1SpWADrlbA4zaaHxo6VJ3C6oHqicfQ6ph0tNzgiV+kcQre+
UfSSytzpyUzx10ifFyKU6nFvoFqynhdkt/OfynkFljCENMu0CZnIuGSADRct67t8jrh5+QGlrK6h
GTUQjqUtTrkTZjDzmvxndjKbWxVttb8DSOOXj3gAHLM14MTeSaOj1tIY4HZZUNcHukM00nKswwfb
gN6LBk/S2JZL9JylhQ9QTiP2exaMfnOODXg2VBOjq8ctsod6mwy2FZ9RwDjBeigrf5tLX2yNou9G
Lwi/sMiJ/NvRuLJaGtziyeHlQ2S2lEfRV+qGzrTpHefIIzIpxLOt71ox9dnVbiDqHixiB3ZwSvrf
HIHmA3Mb0nuq+BaUmyUuakwYDqwcI6xEeqM7zcxHQCdgkIOxfz16jNF3fhQun6hsfL0KvSV41X05
15tU1IF6MAN2UWLpOvS3w6ocfACBfpfLGwvOobfLNphbFfmEfMDh4oLCq19YXVkzepyb3/dL0LY2
H5mHngBRQcv6BCcFnT7/eOtgNPUnq6LIIrOpXzs9cyiFdjft5yPdAR8TO5R8hl/CBGrNdsPm07EB
xdeVeUUAOQq46hqHT51c3bTIUrlBTpVNimKWkXN+4DCwUpuZqJu6TzEqCkzCKCKzV8iJMnlLqlHH
nwZb/HDSBgE/jpXG0kizNfy5xnD/kEzo7NEDDOaQ8XbKiq1Opi1wHE0i8ouTJK4ARw3JCX5bROpD
cSzSPJzIsFoWMZCqpLqpIiRryEuKNv4nic48sDGwU2CkCcYvGg+d/2P/KIL/TAn5xIBWyKXXouAo
A6OesjJRCYoKOuLCB4AH7aXbMUwG/M1VszwhBIlvjhWyL59iKaz+oBJgQcSmcIGsaLtsTHatiDdV
oMhBSlE2rLDGMgnLppSRMbLo/rNIp9smqnT0hZ42AaIO64KaC08Jsb6dr4rDWJll2OnYqz6JzxDV
0SrIJrBxAI0bR4pCHuifSUsMZrPIe8h2MtzPKnSj4wRZLUHEWVNlgpBxTtod6Urg8rBq8ulXn4Hx
wHpcWV47DHfVkDCzQY3f1FC1onx6wsmEVrjWAU2zw10+3hfDFPqHqqtjs4usfFFY6hr96TgjRN4V
JdLknelXzKHHD4kAv+zC7rm78Tka+xbOiMrVplW+aX+JWkxybPHoGPo1zo502NnQu76afEQO4gG0
5napfOcxzPz5RskaEDT1AVkpR+Rg0XzsWjfIdrZjyurMfzJQhIgqJLgcAAEhptbw1llzeEXypM0L
qUT9QxBqjz+K4BnQJK6r9nVfuWDsYmYwtqNo8X0EZZSwpTCc5lnzSnlQj78jlJ9fIunwPzmswyMM
ZFj2L4gSuve2zFpgtozXr7U1Dv9iD0fIAZcrItYSEek9k0NXPnjKodRxo2nLY5d946cI+6PFPHUV
tKl8kBwH5V6bMit2NWF3P0FAMs4mx3VIsAXDyvRQQHLLMH7mfE6Iw9UdiLCAcCrLyT2CuFtn/scE
fnzqUtWM+3juoh8YcQIXNZmJDBbdgao5AKchNlkaNMfGk81fD06ESZKwSKPrFyPuBHu1Lxyk09M8
tdYbry15T+iDyDSLRjmGx95P7HtDn+LtalsXd9kA7Zd6rOVw55eX3s5TBTvhjhEBJg2M/qwslIwv
Jew1a5NixKA55ASy70y5NG94cgLG/LRG6KhtJ8fDMoU2nZoTuLRFZLJ192QfyJDQphapSBk46jsh
duPs+0FyGn3M41zRpoB0YzcYCIOeTeUmrK3gZUkxcvDvwPdBOGjaAFQa7fBMggLuqMCCFXjz5GSa
oV0ZVBv0bH7xVkFCN4dqHKsfq5yQo41MY3lm88nGMASS6MeTuFJxzttJ+AK1vHjmF63ZAnRlfyLo
I/ywfbq2A2M/B9VRr5Eb53U07rq69a1dRNfb7BeXsfoGLwr9pis8b9p1iN40zlaBpa/H5f2ZLyZp
70ofHvAJ2WuW/nVdVsmtNZgh3VpGqfKYgGPMYcMSu4a5YrKfQZtD2w7Y7t0SPCnNRmx/17AbFSMQ
O7GLdVlSBK4MXyZw0Baw+Kmgk7hKFFt3AsZmvrd9+hNCE+mS2dgGT9QhIEx1efvEwyiYUNRWTQCO
L0t88GaM2VdEglrBLeWEmriyObf10jrhHmcLrGZOSvzEPSfvFe9A9WE3Pim3PL1YCFINFWlDNhjs
Na5EAiEUB9FRp3mevnQzw+btCDBrXDMwcB9zUGHNRvE3vKQaHtdmcr10DSzWvlhDLnCjpEtxboaa
YqtnzFp9dr7Vda8MUOuzNSwmxbFl2vxEo+dtFd6MYc8sjWePBVg9Af2EDOkhwD8zgxMnO+XUsLNE
f9tVVGKdKRemnTauOfY/M8TL2zOX1kfFhhC9DIFmNqJJ/LxyUxunewURFsx/TlIRAbKqbIZ239LV
CBMoNt3gQAmog1XfCRuVNPTl7Gkoar6NYrYNeUdeMMXwd2JmR9PUxP12Nnj4VzacU7MurUrPe2Gs
RO51HkXufrAYgDmKZ2fVGjX8RDYb7V1QtuZsI8Npv1smyAUShrQbjszDrfTcEiEa7F0tg4CaqQQb
YxgnPJWTG6Fn6iiyMZNKOHwBPiGiTNizQTdhCmvzVQc6NeLAImDIv9jpjuriBTjMD47jNf6TZLws
VqIb2+VQNj2pYm5jav8wi05GR24Lwwg8v2FMh5QOGPqMw4bUFUDU16Jtw5caIyQJU2Cg0u9Bj3V7
Srn9/xHNwmaGH7t7tjr0mpseLshy76W1+IcWeXoYUwNGus1huWB1sMXjrOAXbCYDJ+bUNU74D+UC
e7nAE3m4DhE6RifyRZbwS8EL3YwRoqcBbiHVQ1Xm92HnabHV3MQWnRD2Nxsh73ous/C0RDHpx5RW
TBhkl4Hxg/K+qQiU5DAgFNneScGG89kFsXYsgeBQPpj6dwqRQa90N6Aa0T4E562d1gwDBm8EiViX
anjoIIVQUVaaIjhXuf/C35Q8T74ABMedHQvAcgnxTTKKmvGaIw48yoW9/g2bJu4xvGfnRtkfQrHc
3QwQGx8WM0FaIf1OrXywLVvViAUDvuWeIrCCKQd1gLa9jhL7HQfqIK/zKHyQVEy+1w7nLosPy3kI
4QkJvM5VwOirsR5tVOdnyQS1WFeM9natJYkgvCU9dDUyrW3JYPyIQCKDLTJV8R6hGJt8N5bVx1Jp
HK2VS0jU3ujJKs7d7CJN0jaMsEHFfBc6SRZ7Cx9NtWy2kqUs0MIuGJAa6fxXKFxQWTVxIzVNfaum
os8bHeaez6DugbKxPXXZrbaIm8rCWeWmgV5WV/NX4FYdqN0Fb4rAjnLyHPclZbi9TaroxqnS9gmt
FJyGpoo/IMb8QTfyAK9q84jCkPdfjgsvAZNa/2GibXoCFDxx4DFD3SFzTN8Ga/D2RcRjWJg5I9mi
ym2o+RltgN+65QVuAeqmOR7+a/2hONWtCFi0Fogzt3FeVOfYSYpDX8rgrYlK7kBW1ziNOtjAK6Pw
iKMPjDK54k4It7mPEBnUUBKv1BA7YNKwDO2zkQxqtN845YalI/i7ME14yW1czUA0kKtp7DHsTuCS
uN6y9ROPmxR8wX1eZMFDhtTtHNmECzGPhlcUMiRFXdmqn5FqY9xQt80vevmfo/NajhXZgugXEYEt
4LUN7WRaLa8XQtIc4aGgoDBffxf3bWIizoxOq6F25c5c6QA+YhIP3e8GQdVh5OUvtp0cGzGq4bBA
GpOHkq+AGeFVjxs+vZazY1YtzJ1aFlO37+0hm04scM14p8uqBzXLZEHyhWfjmceagkXE5EJG2k8H
c+e7rSy+i1mzOfCMiVduDmoLhEBFKeFLhhcKh43U0MhwQ4sUXAcVb0AH8IudwPJ6yNKTCYohsiwe
vx2Xj2r+UKZM6621qKB7nIykH+9QV4hyCDJ6Lt/9EC/DJokJoR4SYyVb8iaAUyWRTpxtaY94AJB5
QoyTphseXKnLlVpLrw/HS+I9wKNYF2d9+i9MyJBBC5DzWvnDG4TeQ2zygD7smP6RiIU51bY4JCrQ
ZCHNZ9yyB17JTm1q+vGQyeivUxWuGD0Ln7+8xe1zVY4xKG2ztGpnTqPKGhCsYJzhKccivavtxH+G
n8XujP99/t7WDa+zOQjllxOz2NtCOgo5QUjtypsiWcuvd6KMcz/h1iXhRQCZICoJWWAhga+GCIOl
+wx/LGQZh1cjwdmXy+yQFow8e97ZLCXzPg0DGLkxXnqf84jHnAZmOJ6pHqEvpsCCdm5tu/ORNNCo
t1099c6BVKodHhygRqcmBOmClSPVGrGkbfM78hBte+gLtip7S0n6J0KhJGCUwFCP7rA2YgT0zb9V
hsS71xMUubVuAU0WiCBG4FwH2cybRJrmgeIYtEO+SbTMZnQQO5eONkWb8Fbdpb/AOQAv18Ecf5mA
yzCY9G3W7vKwLNk3OXH3YlJD+LvMCmQ2TU6c91h0Gy74vmutP5sO/Lcl6Un7MHWWZOg6uLfndlYZ
vYFU7jlRMy80BHEVcbkx2UxuPK400EWgJftlhweWKyKGZMZA+nz1soPUbUPkc/JxOkpQFn82v9iv
GqE3uK/n3JguvDQJRNMD5xKx44L1xONNgtWfuoAtVUjBCxNBmBlU04iVCIBX4SnE3QxvLmaTw/fJ
LE5jCwBrq9UcfhqxbdhbP19TQnhXaw+a6dzZLBeU/MRQCpqNCcGMBq4UVN/Y+A8os+7CPnJxNWHx
dIK5wXMxqACFifvMvm9cCE12CRxqMwQl1Azd2mlxUYgjHlJ342VHdmyGefJsgWdPx7ICY6h1EOwn
2fMVgkAihi1LrcZhU1Opm5djil/zoqMJHo+XH+8UBxtxnddcby1m/GDHAos3TmlZ1OYkJBsFxGka
cPd8Dk0BiyaW7gm7ipM8uwFmukeW64pKDa/xpk/Pcpo2Au9pD4eiDOxwi11EeGxiMWBRtxWo75SD
hC6aYvRXkZVqvW2K0/h5ykqqIEnt9d4hEcbo7RnCO+c1A8hvvlhcuQyY0H4WElfg+7nDelIWdwPG
PwBIDMLnQhjd7+T0K7y8muoDg2DyPPhERPaysUiSw6KZgjtTWFlQQaHWJWQGT9fzXkwNhFkfByDr
+H71pTKRij8ow6zvmBy84DxXdvw3eUNOC1XpZL9zasm7irpqpBS4LvzeF7eMaQzFQIkJKMT907FH
Za0CWewT412jEG5tKEeEWzGopYlhwMbws280A63RZiXOpLgV5yrBjEWEQs7P/Dv/KcRqK/eLg3cu
SpGe7S0xevXD6nUydowqrbcbjFQNjwi1RcruvK/Brlqjx21S4UO6t5Og8j6MmNjOaS5yBB6301S6
w38ciu0U58OdHsn072aMJvUeiUm224Rs3w0XBLffvIPJZ6Se+1bO3nzpcOUrwLHSv8JmpoyGto22
P83MprxoO9YrwLMwEsKZHNIj/QTqzxya/MdQGbPwqDBOnmwixdbR47R+mYFV/gEmittrbRON3Ui7
Wh4GhpjHTuXeQ51IFhAxL1PwNWNjPCWzbIy7SrXld0oX/D+3T6j8aiV2WIQBSREDjZ/uDmK/wISn
FRWSYWfAUdOm87PaBXlcjSx/EKwQ/4NkZP3iSq+vQTJjR8uJ9x1sf+XUmolDZxgrKthvHe0ipP2y
FaUV+mJgceYUzGuuZTHMkvt03qlq6fMto7P7VLYgzfdFLfCoScNlmdlJoF7P0DJtueuwF/5Ik3s5
1ROmfLOoGfO31GFkKuoCxfom71CBVpdZeCN5TT+XZ+UJ4XASqnBHMtx0xIO16e/8OU1ZpJI/6GUV
fsdt1qGhQFJanJmRruUnbFnORJkU4kEYyn2FinkrmvkF9OK1zPLpakwzdQ3dZN3hJoPu06XJIwnZ
+aHjK5UBs56KU4n19iRsjckCf3J6UlqJiFOmOGK/bp/p9Jlv7O+XPTc8iikn3/jCsmheqOXl/Qzv
Zi8VLV05qKnICtT8noj+ZazdEadCnm+d1PEvE2Ghe1ErnM5FYJzrYDJ3pvI+F74o+9jrn1sQNbsa
1B5uBLrs8O7UrGNRHtnAtsRmQj/VH0QT3lnRB78l4aYno4dNwHyfHVO8kzQ9l+GXFMCREkuzKpOI
t5u4KUveqoOK5tAVXx4YpXcjrVde1WBX19ryzXtnTOMtBq6vOKCOBkCkLzGpSpgPSCHtHQGnl4UT
f9OTB4CnZXQ74hk5PYZT9tuY8OTmeTDORZiACM9hMphlN1+xC9KH0Rl0CAVBd8F5XV2KYsh/pEzA
feRVfuxoAXw09LC8Cx7KHddYn0yQt3xxZZ9PnJ+EGVJAo+9TRlYRJd/750uzv0BRWvGWXfybM8nv
kmDpLmEbtHc2+SMi8qo+Ytsa3gZMYaxyVfsYtj636w4+pGH6/UtHORzgDDImwHRm/l71T5764bbv
KvvVxCa5DTxhn6BuO0dX985bnCfi30Cq7dDZ9AFhOrCutqWKV8/L2w/HC7jf2w15Y5u1teyM8plm
sPawtCYRBnLRewMIipBtfrAq+Y+6lXoPOAIRr0SSuGgNCTxu8EJ72nFRezFtHWJICQReXEUhD4VG
h7nEDsuoghvMwXi200Vh3Zetzt6gAJXYoxkccZEM0WCJ/uiJerwH4grFdxAIALQPISSGqIvk+fCr
IZuc4B3MWF3yMWCpMwUbxuXwyskiKkjWs/8wusHzQJbkvkhJv/JWVuPJNo3yGwfujcSI/HQGkjdh
OmCMbaYTjUzxW1OEkYGI9ulxHbrMqrIPDRYIIqWotSTm1JEv0JV88EemOJyt0hj+CP6RUuXOWLqT
uvKO+/TrJXsvPHfcgaNFirKhPtWUKsJlVqjraFxvUwarPq3J+zD9ewfbbXkvwBQkn+oo39nG9CXd
SsBRGnRGtbeasDwCC26vtI2R/axG/7SQBopKqz8RrzPxicgw39HzzaWtV97rjAvkk1/FSMeC8SwJ
430aBVcG7BL1HVVw9NK4uGjA9g3Eh2rKnY/STt2jB3yNQm/YhKyVa2SbZFx+KyudMfv3OlqsluDU
OLxbholPnP5Ywf41gYUQjwM6JRcBjrcxm58FZeCU3hrJu+jaeDtT0vdS6JQK0MVr/R+4J+Nj4bB3
3NTdQiiBFByKPM5Q+ydRytsJCE7WxpN9Dt8/ceTXIqunVHqABJS4a8GLYq6p6MTgv1GQEmvNLZWs
/Xue1vqZ34nYcF77B4ucOwKzp/8zXTP88Eesj+kE375tvcrdLwn2/QRuGKRfbDK7ekmsF2duiW14
NrFOu6bolOrrm5U3+K5zqHEL1k0/f+UOIg+BXU27cimh4WEtlyeRgCgvJf4Et0GBFfgWWnCYj6Vn
sgBVzfJpTjR/TDEWfNaD9oWFbL93R3oILRuLhQ9f/dTG4cfogfHvuT3dsiTI/hA9cUzIjPu/WTR5
5GfC35EpIN3BTBijucr+x/YRrZl4abRBmaezp/WB+zUO5iLFoEocwCIaSqMQtge5QOxt23OQ4rQp
RMjdD+V728Vhe0zG6v8XUlIY3Ines8HUHwT7mN1ZWDVn3sbpV5kI+9J1+p+p8SNARPvKXMu5tDZl
2CNVAFEMZm5r9baG6VEnD6ywCH86bMl3+LNI8pfmHJl9Xz+QTgE4UXQsUlRKQrTJRd0SjmY1B1Cv
/e7z3L3PAx0/Wt6UYwo00q05eG/AX5M3BBiWznjcHg2jzD5HpIWnyerIDlZQ4Vvok/cUDTzSU+Bc
S+1bh26esqtjWPrdLrHf9oXVryDSFe5qyODSBnl3CEMwvQyCDgkvIBIPREnI+opBb9F4mpfGNfG/
FmO7b8LY3kJy0hF6m7hmPBNMyynFh5i0ycstvvorYrBfGHtG58Z2JiY6rq1jizC4s8s+vi1lAJwh
oQ8PZ2J8r30KhblO04eEtcv5JvVFkGaaFGOiO/C2Io95gasC5wZfxvQGPK1JdiLkxrnxTFZtfeK4
d/OcyXvyimzvrcTeLYjuD0YirTu4kuoyTUF7Jj3RvvsdF0hh+e0eJXj+6pL0CSwk3tkkuALE/TJd
T+I8RazbVDahHJHW9i0GdBH13qwuji05fTgGIyEG52TN5W2NA++proJJX9gGu5N+PMwhH8jol0O7
lWPCzSzwVLjReL4eMwKUZ42j4dn3euu17zsBJ94EariPyXf2m1pwAb6I3BPHQNXmidHdOk5z19KM
wfX+xJ3JZOxo7E+xOPGpINt/bheuPiFrhl0XC70fsHBYGJO77mluqv5YZ9P0Tka/PgZ9DcaND9aH
KchC9Hlq5XIfdizRzclIL13YOC+5HfDTBioPkZX4Ba8IjeHR6ApjWxjpy5RBN6QoABSogJDkbkeT
SgitocpORLQwugYJa3wXKRIYq5t+typudtYYxx/a7B8AhnlPdraSyyo/ji+OEulj2QzVKzk1jK8l
+NJwoHGWle3QfNU5Ig3bRvO3sKlTqftm2HV+W8KAbmi2MIb4RokHG0U4xz8UbbvfMFwOIxdXcjsQ
Nu4sq5oPNWQSLoqYomu0x8HZqZnitnOu2FOtkP1dFmdOumN/RFkj5kwsi0YzY7yObTdjC10te7Ps
k0M8IYTyzcm3dW45M05LTpW4ZS5wFtH8pqnuD97U+2/9pLNfDME4KoB47Tyi439zbWED4J3RbXoK
gg+Z77z3I3HWTTh747gjX17ekEkKCOGeaTzbZE8+h1prPBGeEUei8eKHbBQpzm6uCXvqjN/Svu0p
yRDuFUcTrDHe4AUT31TTC+CSvsgp1SCIw4bmI6Y64YUrKe43p092+BGDqKs845BUlvUX5iNgjxWx
Dvs/ZTaPvReXQndiP3b7jGG5gycYzyAs6ODOqqmn/5dWHtaG5cDkOnY34jHLE/g0g9v97KPslaU+
ZbCGmOhmn/YGGezoEozxbCbDt+dUZtQ4sr41mQgzThAz3SWWxeI3CSg4aOKG8aDLUjjMoThRbB0+
tHnfffccRXdj6fuvhK6G3Zz0LAW4eHt0Ojl8EdpuKcINYnKzjVGvvwtJXzyrqOnOQkw+ZiRKbnlK
K+LOccz6M2et+kuOMo2ovGTNVpj9VUnAC3aRZr/SdvA9GcNalxW7Fwx6+cMSTtRUzob7VuN23TV9
NURJaPmr4U8G7xg6uldWk/HJcar4bW6Hh6ZZ+nOfg+2vqbn5Sbg478l28NqYlb1JwWSsaBQLuE5A
77NVGP0ZM6T65ys9RPy5+MUITK7DrUfR3ABN/wxV2Yts7vrkufz5TsTWdKoTzu2xYm2DBGn3Dxlz
kaQuduVv6eq/ca6Hhxpm373nkRfD3glH3ZwIFZZV/svGn7d7lhorOVe338NEbSyC3nkCj7UB8pz8
Q8kqHrkGyM950nTRtNqqXxdtvxGfQ71QtA1uZc+wHUp/eAzhGxdrFrxGHHK9d23grCOG74+UK3ji
3C1omzrmnK2HKrnZUrcPedtrkPRTW21oXBufgCbqiEfUpGrBCM4o62F/8FGaMDP8P8HW2ou6TUGi
zz2QEXWmF3E40ihT3XeQPzdi5Jq1AYXbwx0ra4P3bpZ8Ft5ABTLRM7Epk6mMsjHhhokk/OapriYy
m7Onhct6K4B1HigZC2BBmTSOEgOZsJtCOtIELEiJbGxgc/9vmyC74WiabzGzkiBjcuBSjn+oSuP4
iK8wnG40nAziDgtRsaNHIn6Gq2Ex6cNIagDvr01k3bYEIx11wukoggjWCpYgpwHastV/YDezR5qx
vOxLzwFft4l7As//q7IzfqTO6T9YhxS7kg+r3LpLIPa5x7GYIDO/B6BMqQSdkmYzGoJRt8fIjaw0
uhJNwXKOk6jlYQot9ZNyqP9/dxJ84Qp0qUwHF8krZNgvxFqq02K0XYZaG7K0Yj9D4SPzjSz2HfvG
p5hs0W/cQT8t2lhAwavcv8QbOgQZJPE73jqhsfF4csioqPbkk6oXUTf5X4BKYcs3s0O9EBCZo0Oh
Ht+olLGNXQNxODmbxgJMFbakAH/8D1yKtO5zSVxiC/Knuyy04zyPPSAIEmbpJcym9l/adeoWh3VB
CLftPjPeSmfys3qXUM36TOFHfgqJ8d6xQu0PhmAeyioP6+XsGvU+sPvsWJpdV+1DV3Y3yxDLm1El
4jIXhhdgxcMriLmhwo+HlCL4lSgzggyf7vrJy86OXTl7Y5r6Gz5Q8xSiRH8UbW7vic8VKNu18h7K
3OixcjKZiat0jPYjY1HJSwsJRcbuTIBkkdlxwmz5qZJk/hF2uVzboC8eZ7l4vBNosgha03q0lKAZ
Wlf1u0uB6q6P3f8gWimaKICYqkoZ38ZI3c3k6OzoQw9bbfr1p5ps9Pu1lSKuUoF05aU/BcYPNgG1
fRFUOG5G7WSk78mYQehIfCBmACuucYpjagMoUpwSLRwAPnX+tCK3NjqlSEqMfLNzSwLUIFilmDXt
MriSmO5fCCh39zV3PBo8i0iOGHcH5wgIxjkseB0Qjdz5ns5J/b2o3IAWsaD256EmZIHDtK4VoxQi
Y0K0fArqk8lhRsI/jFPnfpBYokzEf4ybpXjT3JrCDQC1d2IQ5KcN8iWfcSz1Awnl8WlJk/5Uc7TV
5F+pCXEFOXIHegaeXkAOLF3GYE8jwxINlSgPWRiPr2BT+gs119XNWhtHgG+4mFxZ7rJJBB2Fpqas
8GZ4uDsgNcPryskF3LyKfDKlMty8CVjrvI8oOfW+GKTGKaqHnnZAHMjWReDwtiLbYN0O0YBRumOR
dxgkXGTObPcDqTYn8pzpEQhoMFMz4drB3TxOPuiMKfNQ31U2/ILMsGysYSLlc8eLt++aDBdPOAkq
L9bUSOTiknqvV779E4KzJfYA4ewzfjN2QMjQlUfRn+eZ4T5jRHph14jy1Fc+278sp57th5ji+IQC
nlhR2oyt3I64T6aLkypcvJTUJfkV541NZxL3m19HWKazrUoWKfe4/FUDajjNP1Ei8TxRP5ouGwI+
WJitYvKqbSX5MBDcRHnVWUfIYs4rh5haMUJARBjHdM9zjBOZUiGcySGXw36ZjHtdrkAZfLEYzDpO
NpqX/OK5CN21EdvKKnYzhc5TWnhSfAxV2CVPI26kG9QkDBJpYRB+hsiyhxXI0O87Tn2UWDuYUMo6
UPjzrI71XggY6VQZ1krM9MPlH1EFkkLB0o/nTi/WcoZeKV9AL4OA61hWg0to1kks9604uIJ1ZfNL
borT0k2hC4ElKwx+295IYjLkdoX2VZNevNhEW3kYsr6itChI+vKowYABvJ/AgJH5lIDeYLKbh1Eo
Iil5XXyMmFQZC4nJiQ0uZFrgdCPDy5J1/FYy017A8kH63cLes5HO2N7jmeUK7FchO0/tprA9WgOa
xX6aA/NfoQzKT0hHmZcMCAB3zUaCo+QvSbZGZbMFEa/yvPM4Dr7/QDZH8txLi+pk0/CNy2zpKt7b
wqqrXQcMRV4qK/SPlLCZ7WksSrh3/pRZ3yvPlOlXd82f441+VAnKLzY5+4UXVq9qoXwGTkLUUpo2
XjLLdP9MPXB1KdNA3oN9cB9pZfHfE17mXGHRQV9UzCVpb2E2psgXPNnBqxrwNSGnK6xO4xO8qXmC
SKsRWu2qCSJMl1aw9ysWqjtkLxwZNBsdxrYcn2301l+jL14pBgbYkoRoqaTXyTC4sFL0/A1M+Izp
Fhd2XNgzttp2eoatEly40jB4JFzN37HLU9lAISqqGmD5uND7EPzmprSdd26OCAy6Mg5M2uFb1k1/
s5NnEW0pXPbEgLbuVuGxxVjPKEGwAfW7T5/wXVC2igMh/ecM+Dp4GEBVi5+Z1/U7GKezR3B0M1Gu
3TjjlQ6Hbe2RCQcHdyUWeQvWgGLIEEnS9l0oD+/iNHa0mEPC3Vf4rHbWIAjqQTmkYDGxIxxUxFqF
zI+2UiWWkGA42NQgAqIU7QMpFv8qeyT4bUwPF7CCeYxIlnxgcBzv0a3NS55I/2R6gfXh9n18hoxH
p1VghM3nItvwvtCrVyp2X8oBK/tghtl/Mxf7g0mqmiQtcJEGg00ZspB29cYugrtgsqd7C8bgtmxM
ASuUzBqehvSlZWHmbdwefyjUwxvysvWGIBjco9c1v0ls6WvQrENKfA9oCGQlDo7g4peWfGQCCLp1
lFqO/erNL5hKJ9sKnlJ4r4ChICVUlo91pZMVQfrFhU9RgrcCC/1eBd1fyF49AmUTf82Ak/7FtG9z
M9bu1QNjGBWxnDZOYBzZhiF7VwEHtkkc524QFiEzoTh4srp5TQzvaWDEPFnQVKKOZsgHMA4F61Re
Uey5jklBjkSFsRHVdio3OYJ1t5vAyN/X2qsuXGbR4IIbO8IMb0UrLnCBY+KvqZkyF47P1lLO7ibo
IBaXI9WlNW+cPYoyOwecegcMJlwX2V2hdww4EmfvsyMHsekH5y1gt7RnrVNtCKw/+jKMH4zJvs+J
yW0GUtYRaCQ+KlX2u3nxdTRPodyhBNf7xYAcOnhK/gDt6yPsrH2kXPc9nQlAUsO+ZY4HJQmwmAmW
xUJo+sEd3lJx9jT2486iNKuL8dvpjpyzrcOXMoESR3EwDBjxsxB4BOOoa+fiY6Q+1Wkq3lmJX7wF
o7jVZRmdyB6a6mB9zrP+z26LewX1QLXadpBQzfbixFV+cHxxwq3q7kTgNWg6cXrEmlzuky5FRWy8
OWr6zr4i+QcXL5svYPTQmuPxBYSOyyy07HXqzhd8ll+pNfgEbTpw2LiVIzxP32AfWbAlNEhi4wQQ
Qa3Xai9MiIIudjJeBxMtpaTknbeEeaZ/A1fPJP1dN7kWqTpndtuNn9btp4XnOBrbBh5wO+IavlDM
6Yut9jkbeDLAsFrWZgqw8LLg8Q5QkOyndvU2ML4yzs6lu1ca1MS4kvF4PeGi7hrx0OL9xI9upTuT
BlxkNZrJmVZ3Frln3PB2fyQehjVttPQm1eW/yuHr0weLceuYAs+B2akj+JZx2wVZcxc7/WvI7vE5
6RykphyLo6ZpVMXOQfrO9GOZHtcJN7jzUcC4gwEJAmrRRVDWwGgRzzvCOSoeFJyYg+yNHw2ueEOR
Vo9JmKxFIISiG4NX0dHPOv+HQkFcIkU5NpTPE3Q1NfunMrT0AwayeyLKNIt7JlucYK6bvePO8an0
DW67TM7ZOa0H5A2QAIfRNy1WGIQYKrD/sCLzlsZauglckrWUZecWBYeG+CTH3fcY00oPgoZvDVzG
sWNuoHn1REat7KGFMRSBkmp3bSiz19QyfsCzD+M5yAxgmeSh/7AbmwBkIFUf8Pw3+KYzar2NevKi
paOuFuF0nE7M1ZyDjTNc4NcYx9wf5JX2lfyTCz3+KCD+fJbobZmcmyvlD/6d7egonH/dJnPRiDoS
sStSDPTEQtqwIZgohC1OOkS3yM2huAal423CwDZuHDcYV8bvFuNNfpgQCD9dpxf/6SHAO2Ml87zV
eaLsE+tfrvXZ56Dc+FFwKl3QFSPMBME9KYc7z/FpV81rNxl27Azea40RnxMWIFXPNSGj5aeaSmzY
zUBolO8+S7L/MuXjKA/bYsc/hGczXeR8sZY6ec8MmqqD2Pa3CHQBTUDie3bmf+2o9VObUlzugh9B
Mih/zCDG95EudwGdBY+txOtlJtVdW7UdW1G7wLxcmPuKgp7tgvOj3HheIKN5HIJX1sKkOcqBK+VA
Z8khtztOpdYP74J1yT5kqI/0KYHhSBLTusip4wCUXvXCfoWWWR7ryTUbSB1p8cr1ihcSGzfCa7z+
3QY5IPfYMQEaFZX/yA7/MVnHRoBw5X2xDO3ZqXs7wpTfPFPGHVNtTRHTzjapaxcJkcqKce0LPxX9
5EP/2hmY4qo6ELT5NRCSpM8sZbJlbsOVL8L2+TZZ+mwO03vQJlHYY7GqCdcskzNBWq8lW2i7+i9x
Zilp8zBgrPiMhKjY932W+2/FQlXLNOePpic4strOO9djHJVd8aOMEqgNXP8QeKCY+WWSKyPYlPyn
jGW4kOiBtDTyvobkoh/cMHSQ6bPuMKf9+jOo5FHY6Xr4Cce7M4JEHRIrUy8cpfPeHBvQH27Vlx++
EOLXnKz8F38ZDJU0a/a00jV/sR9fs4wwzH4Y+g/lLI9a5IgLE1usbU8VQLoIdRO2PAw9pBK/+0nw
Im9ZVeUEpibzOHq1vmM5tlZGrwiXgnXNmOq9h5VxyxHywwR3BkI6nZqFF41LEPtkdzOZkalPso3q
qF0btKz2SLD1wRvMYG+oYd13yFe2QM+iK2ISIYm6FGZdvKqFPczgayo7UUk1m8OmeG0c3qu+kRBu
hfV7HILwAID9H1r3Arxa7UsoY5eswF+ZgfM+8Zi4942RHqaZ9Nfo1HG+U4jgu662YVhnw2iwBmav
4cnXDi/Ohr05IBWLoXcyK7CcHk09hbu2p5eL90CmbjS5NsOBjtVnKPUR8EbFdqVqgMuE1yInjuXH
ODAI89DE5c/Zia68/ML4lRwmTBN3uv7AyoMNe3gxKCcT8EQkqSMsCqjoCzSTQ+I3AYN3rTTdbDBF
DRh7h2HEbliPxdFUrRW1vls9aRKC+yZbtcK8ovNJlQzDlXhM3PxoadI+5EjUN/799uC4xhzR78fw
bfvQ+YZB3uslvQXwaBhJYDhXEJzlKoPbltf8kErOflWhnnmALHo6y+mldjG8s2X1frmm08ngEKS+
FbLs7m3Sh/SKIh3bwfDVeR5hl422sls62rioRZis6iZDVAFiE542Qo3I5F3Y60c8hE/SwvQ801O4
gVLyE+q6uQCeafb9nDIt6rVnvGBxfOkM2Z56kYW7KaGQ2K+Z27LkZ646Dkd3ciOMGi+pVT9K2XGU
Io1OYDcS/zgyDt0GtpnkhCZcyOyhyjELDkr7xnNKNAfxlj21jUF3ffatN2cF0uUhYw4WzfJoeOnT
wnoHJ07R7BK8009G3F/LAq4uQ4W5R6sx9zJo8/9MfAS8Znhwey8sDhMC1p43SAejCYvSnmJLj855
Y3jKhkFT7ENqY4PpN09wEq01fZnIPqRHZoXSrrXGu70kM6tMgv+R5ueU0vUjAiXc9BLAu1yAwW3v
usytj12ewmyKocqI4C9W6Z2LlxrWKfuZIvjmOiBOC7yRgz063r3Pq/1g5GR+J74XdczhCLPE2uPZ
5UqLWNqPkYyD8SXwkmaXeUH+QtvBuWWbc+/4rfOPXA2ruiGPPxzCuStcD+qbHII9O7W3JDAHcrVc
igKyN/OEW6dZUNTDcR5Zf+EG3pnr0LEzYqZWoviUZydhcgY6/BAa7ojKDv2lcChHOC8koe9LiPln
fwGWyDdX+l9h5atbZzgPEn4BKy6k+ROOf/yJadhnlzSAwW8zcGzwtOePS8HeZBjoEch5Ol7jrsq2
k7TUx8KKDvmDym04NNk5G5JEnCoPl2qDHsIsjyYGMBo0H7Qerpt2mToHklXljmetOYA26Ei0QPJz
KZcDyOxjVmbupCMJ7CgfyjQZj1Dr+GS80vhgCgV/T3Rsi03yYeVEsom1q7PEE0m6ZOZovNj+VD27
U9K/6tZrH5oiMSOVLuOLBf8f/Q656KwEOoVXzZdSU6HT2BWzIY3Af2CrQ8bJcc1U+VQ57bAFgryq
kmwoI5qV5EMrlRMNyvouwvrsBf34q7nDXQgAWrx7Cb9MbLsc9ZfyQZeHonIFvsK2hQSQ5UvcH+hz
GNmuxvEV+/ZwSXQi8luJWONGo4cadBKW4rUvuTIT8ESF2KRSKYvVTOO/taQn9i4F0Vc/Q5A2lh6n
N4bH2uUMKNST7we/1pClaFWdcyghaO0nMeNJLuzQg8Qspr3L1StaGCQOTcBzUw0+zKSJEFFC2w/+
9Xbd15kT+BtStxjW3WL5T/dZ+z1X/n9zrcSh1F2xZ/+dFvgIK55l1LbjAizmKfcq4yuQTUxp1JpY
xz5MxDSwaeCFb9xyMS2HDTjZ/6D1kq+0OW1Wntq2oHPzwMWp37Y99TH88PAv0vVez12+OasmkaTp
iZK7Ca1sWKh7e7uE+cmrM8xybaexxM7tHa9M6AO4xbFim8P8rga7ASlEioqXJcWW5cvgsKo8++OY
Y9voar6m8KwwK/YpO0EEBhphMj6RCMOO8A+wAtSprLEIbQUGsgPOtY61ZlZ1b/TAEO2FIuN65wrW
QTM++Niz2Pkag07XeQzjhCby2mQY8czhbsG+DGpF+N5+qeJPpu3l5pKjNjfE0u0jEpU+DQAVXggt
++BEMAW+tb6GzI8VsbqZehwPRRpiuez546apkj+Ik8M+pPzyTAj+i+RGfVwwsK9mOjpgq7WJ3Zjh
h0YwU9p67/iNe2N67y/FBGsM8xUCXqit5DEWndhnId9LrO4YNOSIVmvnHzTDqHOqWeBzwe0Alfqs
w4jVD2cTwijLdHRIFv+sF9iUp9gQKeCjH4MV9g8ZMrKyThrYG+BSFGTR1hiQYkFc+x9lZ7IcOZIt
2V8pqXVDGmaAwYAn/Xrh80jnTAY3kBgYmAHDPHx9H9919qJEepNZUpkZJJ3uBrt6VY+imKzQHLI9
iwcn3eYC4wZm/li8yWx4T+cSGXKeodoQ9Hcw7an6bxsXgD3BkqK6y+2o51tGs+6qj7EZ8fnZTGXv
P+C18a4NTl2wxWAZa5fF76xoUeJ58CdxerELizlmAza+R9IB3gpZDnYMM9yxXpYeC4jJQlS5QY8n
2uiXVbIM+Z3vI8S5t2N9bbkIH4iGOLTxwCIFUE95Tg3yC/PaeJpEQk6LZdA2p4p9caoFFeFg12wB
yiCOD51fk7ZOYHq7eRtsGnQYbKacvF/crjCzh537Fsbyg1f1roDjzV1FVnpZQr18lC7EwqodsbQ1
kgLNJSkfRWYPW3+Y8VOn9TPNoyztQ0DO944L8TdC/4D+d1/noO8JgvGwJ/gi9wUDojlPKjCeUFg0
py/vnrnZ+A0WHmNX3JRSGsroeAvo46vLM70jPTWUoc9iqc226f0mGsInpAxj8lFasNlvSMauKifl
FhmM9ETBBr+ZVP+dF/+7I8hPoAYWSWfRcoVDKcdt2bmYQBcK2bed0pLZSeH9hEgIfTNJq530y7tz
Zin5Axf1RgaN4nZPe8kPHiRPhDxpVBCE2MGTc+Gnxmthj0HfdPg8QwEhsTB30wPP3/ppIpk5H4mc
O0Sp+NuMx2Dm1EAD7CiJcR9TKU4dztcDompxSNOOUhBJLR8bvGDDfqBizSmw6sooPU/YM579YNrE
kIT32nZYf+f2ryWy9kPd0FuZw1Wsxxx9K5bB0zzSpKAnakby2Rx9Q/sUJjDrM0orB8hjY4d8mrwF
VmAtvsq2j82OPlFAISNs0NJT3Z5LaHMqFqxelGGam9/M8tAk453iQD1cIAdiBE7AjidNz2yngsc0
sJ5HR1YbF+4t/lgLDTcf5UTlT43NvRlbgDEdHZr+HbA6fxma1oDsU1l/7gr4KvdIhP9VOYOat1M6
L8XZhnL+opFqqxNmAfSKoWmPQ1GN4EsbP3wYOj62Nxa6Vb6dqgzSQzwX/bhT3kIsdsPer2yJ3RTy
PDX3w7se6pcpm55TaauNrIdfhIoms54H3JboQ9z8zELzI5hzQrFNBGUHj1SEkU2BHthMTIaHIgn4
BU62+jN1gTmF6HTYGpH+Gj9/syySh9GMjm5jB4uBpa8aAu8RkdyJjfY0RWiTOeaezM6wW9g5NKKQ
ODBqTSPys7/Q6KrmfLxkbg7nTeioXufGL3japqMt15gVqN+eR/nOsV59cwtYPgzD5bRtFj29oLUO
L+4Cbzwlhn0QKJKn3LLf70zsLYUS7TayZfCK/bkj6hOPmMOdrmVFaZuTZ9f+kcsEyIts0lvs5gh2
klqWR4gKc04muU7JQ0fhRfFUym6WM4jxzA54PsFS8bBu+aY7YLMYA1YdGJhS5tSDHsbwKsQCR7rT
2edc5N5PQ33Qs7vkzjtdrmwF6mLwVxIYNJ+igbKgNcuqiIxISPN1gSQQADgAL2nc5i3lD/6o88rs
+sHdolbQj7gQ1N3xLUquZYMiBM0pHi4nT4fJcwJ+7Tr6YMvQxGBnAYVMp10yTwRWilFl61kP7R+/
Yivf6hr5iZNq53sM2RXvXatI5ngLbgLUe00e7QC0ruY9yIhHUy2OZopk02QDLgordOLPG5uYyCEp
Av1QLdkPeOLRdiFOTDRO16fYax6KdnmtgFPJgZURGCYKaayl+e4i1MNAV3ixvRG+t+dq9otFbq08
r6hBQsSqv3+t17BM8t8FVpBtUPc1PqwkWAixWtmub0L3YEN0xrOZVx+Ll+7dpHj04uRv5nEIEMAn
jd2lhBNYQ/D8MmN9L8JQmlLwxErXUQwlKe0B7UYQQLdli4BGwK8t3ofOy9iVAdxGh+WAbfAy7SzG
/qM9ONl1GUjbt6jPKDcsikwYHFosZIeMKUGTcJtfevrdHylKrnjTzKjAfT3skqBTZ+QbRmdd9PuK
NPMlAin0ncAUAB8M5gk5OWD8yGV10/McHNhKSxxYhNCXqda7VvvfmorvM7U/XDlgqu85cmCyqpQX
gY/xTk/cEXC0LqTAvOrTsEnwKR5dKJzpBrVWTS8OlS/fRDDlFZmWvP4xYc8hvws7Kt7liZZPOMuf
qG1wTu0dlxBK/8E3lnrAI8g2k8UyzbQiA1Mfh08xW8oNVZZSb3DSd3R/9E6whf44v9V9J35FHiZg
6ZOP6tNK3EwvuN/UcJztQxk03kY1VXErgnTaOCSbnkEYqmA384/LVes4A2RsTE5nlpzm3VG6bnbD
EI8v2ZDLhyUNebs6SXogGZmfuAuyIfEkAXFwlfe9OpdbVkc0Oo8WngSvzrvhedTK/OyayP3BPaY7
ZdFs7c0g0nMQd52H3mG5e7Ba4jcifvxtzwLDOyJ5PrflVU/5dXSHW8UiiSh9QGR8zJP8eSn7bEeD
x71dhdDTOhg9B/quRV019VTHgomXv7gloGm6o9kqUMVR1d9JAg5INhzrCLE88IjLsyUskXNWS1mC
hR3Fc1NP/CF8Zulrzz9F2ta7kWklXds27fbK1eFunEqKw+jsgM0R0GXI5vMY19A/Ua+qZYZlxEL6
UE4iCol0dI51tDjNyYBV9fjcytqa0GBEeKnrUvaHtON38bIALgLEmXlMxi6IaSp6qMkcYG1saBvF
oRJqNu4uNJm9Ahe5F22IbXdRnAv1CLFMUUOGKj6QDKUn2BO/Y7aWNwAJ1HsbXoq/sV7yY5+P2mK3
w3FX2jSCbEeScDcfF9kZPlWw4x2YP86F+jOQ+tuGAvpxrAAXkipoViOftnQkPD17Ax3q4Cfy70AR
JiMzwhq+Q0P6m5oIQbwT+bhvlXWQqsiJ75VPDrMFTngiDQg6VDREJsbzAhyMlYBgCSI8S+4dU/Oi
kJx6Aa5OZpeWINRRMwGfYrG5w7IHSGMqcXh7gzddF/K6aEG1ChFwkfwwJaKYOn4AG6v0qkNUsT7A
N+0Ey6vq2tjbNo1uvwZjFzntDMWcbMIJE+yaRBwfOswR/fAOTAmzjVv19kXTm30K0swKXuhf87Za
1ABYS/ApWxqi5V9BGPjJc6NwWE1YlzYDxoLPuIWyt8pi17nW4dzRtYbpe5cGyRLucbiXDRpQMdxb
BtnSZ1OHfjLJtkteGAAnZwsIEzm7rP1i01pT+qlime0cpgjvi3l87I/WYMZ059ot5aPwtHCoeZza
Zzkn9VPVgKcCwRXqL4j3uniMETDdl1a57JWAPFTx08DDoNoGYWDKG3htxdhHc3RvTgPhz2k3qNRS
dxEtvrQJ5Y1mTFLnhb0m0RbHjvx2BQmF1sE1c0i0S0ICy8g0VEcjjEkqoc2SX8iJOtRXl5bPHX9S
8zAiZlDpy6YKAeNYuDpD8cAVib23GqBoJbQw+8YdiGTnzGArbZapOc+eFPnLBLrF2neJHu1wJYa6
Qg/BpUUz1vKzKeijO7vAi34SUZW7vFTRcsN3mTbbJmyj+Y2rGgF+dPak/O27rXri0lfofe76IdHG
HgGpLVT7YOV2Juh2z0bvk1xzZW6OEWrZsw7A3bJaBNrgeo5hrZgVYlMP6zAD9hlaIWGwRLo88Sp6
v8zamtx84uPXIVUzbtncvTDsBvSZV86RqKL66bopRebY2NSGRwRNr2Eq+oeERWJ+iQDU4qTBGHZc
0qZwH0QFgPdKO0L5zPCXqQMD0Mixm03khkMBWHQVx3zvq8yHWwU5pof2OPK4mJETeFoGQZHzaXUl
xQK9rozYcOokn1wPHUoUbVO8zU3W1x8g7XTKbxB7PFiCYd+EKYv3mrrZ8ERrmC2ORdxF04VF+6xo
+GXcWoPTjz+qoqn0Zgx7IiwDL/ylSJQ7nvCclS3sOMc/YAFr5TvxXlpMXcpC9x53498pnRzvLENq
9TuZ3OQyqo4bqmKHugXekp1g2HS3fBTlwb6HSSqb/qmVZZDYETS8u7UfSM47ilpG9WSpo/Cr4sY6
Pnm4jznD6JN2CsulvKVqy/u4W/RkmLw2TMa/E4HnalOqWNc7DDhT9yu3hiD6ldJrPp5sOcrskne6
Pw4eiindQU1+z6KPDZ5kKwpPBseR/Yw1e3omkAj+r2kHGrG9YgFjT/VNzPTzgHlJYn9LOC4mJ8H+
tSi3Ty4lGbj0wS4kjY3RLNOTg2XcQKeJXbZkzMpDjoBIa8OhtFOMvqKOMlwyTvQcDQFdBCpvyNv3
RU4vZJfOFwsTd8fCWSUf1lKitLslfci32gktDLAOEC2Pfm99TafF/+h7vMMra6ImPkSCf6+NUZty
Cu1nvzLlUSVe9zOSgafhm0glMFeSCzsHC1zZJIFoC/VuHsqeDlcUD/TitEr2iGIU8o1DZMd76RBw
4GAnbsCJQ5dL14R4tvEzV1+OF/UON4V0IPQ3sas/msgef1MJ1X8uGYpmTOQt76ctrHD00CaCe3O3
XYjQHMO2lli68nbBEW7XdnVKwXKAVM2iHrGNapdiYu0CRRpkEFF5Z5HLL9GrbnynbyJqd+lUpXeb
R5zQ2lFPiZ/um9F2rw2j+PLsCGxwGYQjXa7I3Shy/zTxUGY0mPoxnmlfwEdGTd9K9BZdP2WJCLQd
2NWiwaLtd+fW6noXQTPS/oMNhz8ELJHIHxXDDGxFeHZiH9OldarRtCc8ptJ6A6oGi4B6jt6H8Hon
KMfrRrCuZoxrJdjYk59h0q+RkFIqtPM0wlZgh9W9zlqUcPAcKMHYFHh0T11Tv2Y1fAV1N/i+m75x
gr8D4eD+Rt60giCvBsIuFstNrDAPYm5t5MzK1rk6+bS37qoQ1+S66aFXXZKxlwMtCk4ZH43PDeHQ
s+ff4ljs3pwmAYxmoorh9W60OWoXYgOOXQA/VFfp31z/2y1tb5iKInCaj4FkdXk2Auvec+fdHYbd
XElIpA2rTbx9dP889CL3yVwnJMDpx6JcitaAqZBORfpuCHAv52V9HMTdGGjfnTS71ATxXzoxhP+A
XOkVD9gtXVyggfBrwsAC5R0pMlWaMFc68ujRsd2JncPOU9+cIIrZrLCu2DgLdNUNl9RsvkwdD9hH
u2pQvTAa1WddjNU7+Y6Jq1JptR+5LettlhRGfHJvK44JtxM2zyrygL5g1m7fDNHymMWL423sho3k
XkYhFC4v9o9p0YR/NHB+NPTenAFjhydqmseLTkQBKYfvwKXDuHUa7J0dsY+U/R5sUIWdoGUQY9nF
34DiOXEOL0AP2OMZHeMdZvp22rixAgyIh8rFPua4LGBJK8bbSBAUPpdFEN87Lrp+8c+eK2FwjT3Z
lY73AuG3SvX5voU+wJKo1PabX95RzUCwkBblkhTbjC1lsQ7qGUA+iUvmuJxTZZ0Otc7pp2ucdczd
+T3pdXDjx2Svh3O3v9tM5/imWW7JleydLt5z8W4xEVOzoW4NPt2j5bOYJWg+4TkEcorXLaqVzcrC
md8d4XrvMh7EU9ZnrM3HewfB1W+cprvatJuU1w4JJvxdsOHj5JCa8xQeHVVWB0ZMFEe0JnqZIp3k
VrIJiFFGOY8J3r8Ha0wcHjmYUl6jqdAXrbvRSlfU1Vj5dbaZeaBTxaDgJ859s2oLS39yMxXWk22z
Jv20IYrusTrl7z2BuvE3plzIZzzPnfhTd1xP9vjYzfhcpnNM4cuk8fJ4s5k3jaH+g55b7ZLR0dWT
A5p2JlnN7Lrx6Mzh11YRrzgvRTrg/7pTWj96q0m3DMXmmfdEOFxI6slX2kboHLcZGo4J21XNTltF
n8SmunmDQy7go8WvPDyHcCRJcpp6CwakpwpptPTaaafSZcskVew9qIEB6QSGsVDLCpzKjB+qjpI7
QMIh+/+GsBFh13bQ4+cwIABrx8UfT/j8sRIT5JZ91ujg+eIKfQhnGRyB3Xes+PmYbO25r6OzMzFP
rzN89sUtrT3YD0hZ3H3zsfbAHXaSNZ60MzgflfZaC4eXUppMnS/J4OoWTy70y8Db0tzgTV8BeNIH
S/DbkxuU4/G9LzvLKTd0XbWf0LFpCa8NFxGHTEV7jrpanxAI4nSNE+IuFngubzg3dRsSiQLmpL8S
viuTo3I9ERzLNNHZWlo8MVZosNgRY+2NW+JdywUJePmMWmE3+36uPaSXZqb+p18oryKbNq4x77mX
EmAenD8Vl+kmoyl0IcAbttY7bs/w6OtGcxiCrXKeK1nW01NC3rNK1zl0InJiWR35aic6YZqnIp5H
VheQUAkRKCyovAnqAQyJMxzRY4cLhixJSfIMW8RS6qLhvwQbrMoKQkVateKrBibvbfqGW/M6hU0y
Y1cRSZCDoNLleBLBfUdVxVKZelNBFwkYo/Wo5n6Tjrwn2X7RNJ3Tu83HgflrRygw2kRTr36lpO6v
Pu/SA1XcuqPKb6mmZ9ey0YPrMQR93pFAASGcpy7x+gZB3nOCqdmoGa5c3tR4anFVj79YEsXxb9/Q
MHwlJZ0TPJX0Ae4kQmaICzNts+4pdnuW6U7nl/ke9o9Qz2jk8OpH7ZT7uA4tNIE6LIjGUVpnBsLy
B88mXbpNq7Q6YyDIt0Nt60M0YTvdFBX6Uz8pmFO6jPWdORnxMi/Nleph7tKRGtt2i7HO2SGlj3iu
2ATWcHHSvnjtJj/LLpntjxUG98X+E8S1+INQA9G3spxA8J8DH/yq+cCozdIAsommDkD4KvEKVstd
7r6R5HQ3RCZ6cGKldbYJPHOpQxusrI3JfVHChMtzSCAhyAV8PLIMfy5TO24HKB29C44sWiB3dqUl
T3Xk2vecIvvtnjjam5dbxvtpt3FzxRC+AF0y1R57An0nrJFSB9/P3O+gjE0s+6se3QZaoBvzeqSy
34IYbJhqTNvtVI1FHdXSH5+5waXVG+w2XAc8ZQdNdrDjVmPUzFOgHnzPX5cu3s25mvCVw/iP1hV9
mXiYjTVnT1RFL/5+6LmqHdvODdXBryJhXvN7sgjpHYTMz2mYJ5iAJaSp9O6cNua0gCgjDq5t2TMT
LFHyhCu8cZ8AaI3kwdzBZxgPYgtWDRXWZhxPcBXjhj6+kmvPK+w45qiN9O4gzCqw1FZ5Sc+udeHp
2DLWmDR+9DtqB1f9gJcww2KdVeTmbFZQlINQQtlujR67bze/78FT5JlTo304N4ykFF3Jrn6rkijY
J0o49S6SIvYxcin3tZja4KXrs+5VNEH8PQFVsL8UcIY73N0Xf7AdjrjMMzU8cmmPQZLEE4aETNUj
D/IYvE/Dn9IGFcKp1UXxq9XP1g9Eovk5iFI3pFrCh28Ltg/y1yWEJ/cUMqx/13aAWMRZ4L2Cw6b/
KM/Gfr7loNCvJuj44YEmOHSsukMRbV1Tu5L20xpqd+/FVbMtBMHQtSvy+WylrBfpHRXD6xQ38c8A
B5bY4XGPi0ff2ARKwoBU1hbtmFPNnrhHRLiPX8FTWuo0u34/ce/JAXPDtVJVCeo7oxKFzQe7OrsP
gitZF2Oocq2pCSo8pLJzgQU3p0yVYk1SJ7Ertj1NHWdpWEADcKNVm10ez70tdsBweiQUFHySBMnf
WEmPw7Zhe33UhQfVHyDQ8yJZvZwYSb3iFLH5/BXbzfDu24N/JdFgzUgY/kz7tQQSGkRi7L7osaxH
c15qNKEKExXPqodkYPNHP7Blhh/U2mBQwcSzsDIDMxgSuQxszGNgbhcEMo51COc+hhi3surzRF9u
tWYxzyoo7tuRvSDVVBT4Kt9roA3jz5seBhEMt6Hu9INMquLFg2UY3qwpo5FWhsNET7LRXSA2pTAt
977QBNVWQr2MgevXySHpjXqPXdrpjizpdfvacnshdJ7LWGwCWmM0o7SBnrsiBzmCmLGA8wvKBA9h
4ya/VCzqN+U2AG7Swf6dp3lwwgZT/+0Su7ukie+eTR5F+V4GA5VIAeEI5LqxSP4Uc3vHtjpLNFCx
Y3kPOmS59dDGYRwwG3IlPs/KbuQFz3NbH5yBnxjHFmSjIC4JaVWTn9TQkKXnfLlDZx0J2bfjO5m0
wEZ2ZyAF4t6QOv6ufB7+t8It0HrZSixV8Ee5rZte87FPUZgkeC+qA3ikYLQLnYnni+DZvykpDBar
APDYYRiWZLgyduCmJh/PiDClKQhDqkvNQlXwwk3z6HkpnthxNgHN5vMQPTcEzfptP4sMlPgSO84N
s4vVY0nlyn+aKMnga8wpYZnQ8ceHgcfDk9TLfKMw2DOPNAzlP8oyQlIdg8iD+JCYhADa/XcHoBan
UkmSedMSf7GeXQnwojyIiKoQ0O5zE5gnyw3AIFupApy3GjhzZHUvAk7Bz6s4AOmhQ1XhStUjU8KK
xeloQe8waoLtxfd7CiGdUtigTF8MHxYbwdhZq84QD0OOSqbogNYMLlo6y33z61JrerFrTh8sjAhy
yEhz/B4BlTOky6ul2bBXJwOOlDLpN5cSNIjgWEfSixu0ukvgBQKdMSseWUFzUaycPrwQ/P9XByMi
RympIob8YqYYNYXpADZicisyzgDgmSyVyugH6Yhjio+iaDqwLfMQR/aVMbLDupeT1mSJ7lRuRkaC
4AhWOd9dLNR4krHsrdCGjtx3J168tvIOhShJakTNZFGB56uj4+msBR/CrQQaLOAT7+UeOzbfoHKL
fTQqs3dqRu5vre5vkp5KjqMOJJvJwSTF7yl1ZMpwL5bNQLm53tDczbtx7GuE1rincO3XMpJgPeQV
48dDYmlT3aS0+nrXYA2L1mIo3fxotZPtEb92S3XNogzDJP17BE9o6TlMvP/BYjqjZ3+7WPLzPUk2
js2U0f7sjREU3STL6xvYah7lYWama8XGwA5WTRfV3mtO4NJ9Ib1Q5NEK85O1xdqGjdBAssLwF4wf
bAJhMSSBjU0exSjCy2Esec25er8J7iDF05KWyYuHYsvshm78m2oOrna+GzVPom3SakO3gn8u+Vz/
IO64wEwmv7tlIEMsYpcppmylGD0mSOpV4Z2TKuIfQLmHLUjrgg+os7Ua88B6LYF9Gi9O7b17Qs8H
0AQuadmSWkLEPGfV6xTCb5nVx9YxmXVrmYGwcAhHTbeK85SNKCuFYtlMrY48XC+B85qAAsQRlQRl
fkrYna8DjMm92YxFKpsrbtqk+FHGuGe/XM8bemoLMb2vvbDtxnWW2Fb4GFsEhNisu9wQyMNW0vus
QHpoaxXBH5MfhIBYkmHqCrIj5iNzlZML1IZdg/oZ0AkXEkmi65haH04jb28tiBcFUw7i/dUSYRZ+
BxW6FawyDmWwul+G36h34GPVdDQXFLaor05L9/H7oBDAd2kvjSCEaWu9ZR1Fci7qxmVLCoG2Yc0e
CtxL5y764s+QD8BTLPpa0qqiWQPNSB/BNkfPYX8D2PIVvSvGv8YelEuITySfJJTDEFURgtBZf0p9
LENHDrTFe6bAu46Ao1hhy53ZsEfMKepzbvnilGsTCiyNXBjj0n9rUamY1E2hpz/I59hYmTxnXAvI
jSZDhqQEaxq+nYCfcC3cBI0imPr2Ncvj0l0XqEGfM2cx61DLiwtuYPP02nK5fsyXweKTFdcfcHTc
Q21Ev1xqNTCWJuBedx7YhejNFfaEmLGIzPvDjOESXmO9JV/yuPY/Fioiomgn5QLEY+L0B/uhRQYX
yw3T17KqovDWk9HfUZkBML3NlpdeQN+7tzIPUf/mTrmIt8Eww06lpKwuuyceOymG56Ioqw9ZR3w8
ScHEPzhi/M92HjWCS75QPkvzuPsoLBXYhBHqYUBRyxcME4XrPs3MB/axoxrjq/J7P/nAYATBbFJN
Rme0HzrPQxVKckJ1xkgUj+6npJr+RA6ZTC33VRW9dvC6/CfqSJm2+OQEP+dhGvaBIwgpT6Y4N+Ju
uUckzT+4wM4H5F9SlL7jdVvqmUElAvbvIIFhG5ivhZqbD4ISyfSS+fk4N6tqkPybd4UU0ZGr7e+O
Xfbdue/RcwWjBnJSbwjWlUWjtwsTM4GXiFlwvXSBk3yHACcv00w340mkQcWuLus8s5f9wgUUKp/Z
x0mfspRpavgukksrMVq2XjT3Tp67LsfWf6AQmis3CRA2u1lV+D9YOZun3pUDhA2qydphy8tv2Zcy
0GPzQ8D3sd5GQuLWeiHxtTYc0u5RaNHA/6q0NdDH4AzxH839ND82A7wISR+GviBmD83BIaA8bIDM
FXijgjYzNz/wR9JwTFqW+ov+pAh2W5AWzHOOZ7raCq3JI4LFhJBNvHhkvaqsPHp0LOhudjLR9bC1
lrb2n6O0IVLKHSZcs+IE/AG6C2xVQmbO2vL9aXM1o13hP/Y5melTgE5YhYz1m3BR/u+FlRLlzHwK
3iKwG/gsMrjL5CksqjK5Fcp83S7FGGyYiaTzKygJ8K5hJ7Mlhvtjz1yG8eaza4JgAFyIJCByASuy
F6ezqKmo2YLCffRYU46y2CowXT07Jc0cAIwLz4mM74xabXdEUVB2o93oENIeAJg6a4dt3CseeTvb
pdxO7htye/Z/lgBnwVrFsi53LKVDAqyUv56msSrfiq5pWHik/RzhrLxjO5lucfTtYi6oJHx7oCog
9aL8q+cEm25+FsjsLNI+6dqdPRttfRiwW/qH6QO4jF3Ec+cEdQt3Xi3434h4yKevEA5yLsZcnm9y
6u1sWbkONq5v2/ZSXjcOlgAgMVy2hebLuvMBsfAr/jQAsJcP0gJeBEknLeL+paIn8IXd7RRRoeBH
fwFs99lTXfsueG+cCvvc4jXkVqzxO1HfqYIvGp4EHQROMv+cOxqN4zxiy0os1Fn5c4QHW9sRIwQL
ijs3KYrSq+mj6jsP/QABQCj+StzA23n+gNZ0X3/PJ+zdqvlokin8ZoXnVz9HHhTUROLr5npkhU3z
WoJmgByPBvgcqhppIAMQxPND+svPzIoNoTgudgT7aCGns8Zw6KgeW+rVm+zxkC+2OTfxGHavmH0m
5/kOCWj2nexAFmxMX8+0ifQh54gbk5h/oa6oiF9YMUm+pp2ROXUs2mr2lFV43zQTMYimfhezWkr7
XR34+la7Q3aUOqu3tUjtX5pYH1l6nPnY0ei1qS/eImmmQhbDoLXwkdyRU7BtTFTJshdVyRDU89nw
J8dC3nFDJBUEJ4AatlqeGgub1cYt1PhZRsUU7DOqKmfYTWFAZ4KTokasQbKXlA9yeIBngOIfymn5
LFmCYRQV5ZLOxCB4tq/ZSXl3+CU3jNUglW9eWdD5yzEiAJox9Mw+yDXOxfoQq6FhdTSbK+vIsiGS
o0rndx975s23euEC7plHtWC8sfgPu3IeHr2y6S+YePSBxhyL7E4mMVyUIyiCOdDBXfIvQbwG5bB8
OJ1JgFjZ0/hhk4dWKEzEQ+2h4C2c8Lq6By5LETWEZfDCgonXuLD81OIgCxTxzpLyczK5RSqqlygw
BRV7HHFYJfuK+3UIG+WEAxV1MYKQnW+5bi34MALXOOsMF265r3q2oBEeZBc+Ov7CQ+FNKuNzPzTq
B+7KKu1QG9IaXWBZME46B5e4AV8hne3Yf8IBm1yXtsgrwAb+YD0Oiz9SYVYHnn2batHZJ84yQoRM
Yc1XQ/fNY2ZbJnzXprfUHTkhm2McSrmrCWKcKNWdH1x3ZidrJd51ZrRqPwePHewaJU7+QWWpkjfa
GJa32tLc2pgF9bryeVmf6ENM3lq2OGt8sEb9YfewmBNtmcG56OnVWcM8DdhDpRQRESWm2eAMcj97
5LlANImRwLG2ia4DttdpQa5x1xZ6IcIyJnxEp1MNMg8IsIvyS9cdLah0RwuPcgdQqMGYrkXO7UFi
dBlIUB6yzvZ0uon4fHLVLVSvX9KRyXLT9svIdO/M1qPxZ4uccXEXtC8LdvJoP6YkdahRCtTwJcAu
Zq9zO2URCDq7RZZQY0BMhqAVanIEa2raWQPtmvbaoc6gsFa9a9jD1D5dIMDsjQzn4ZkwQLTUf7Xd
9AOxxcHMxCiJRXUTumWFb62cN0Mdl539Ai83pfE7tFjtt6+JAyrvvfOrYbpi1LFM9Cfgsp2GO/Zn
fMDwfE/Y5fd+j9+YhrWCSO8Ds95CDYer7SDKAVkAgjjQJ0L0Qc1Mnw9o+v6y6StZfSWNqIZ96lo1
CyRRO26/T3mQ9cT1JgJC5VoXWDidA+uiOP4RDy4n1mGmLXQ2O1Hij1Pd33//63/+7//1e/qv6Lt6
rPKZKqN/gb96xATStf/9byH+/S+O9fv/ffzz3/9mDIFSqTREF25tgULh4p///vmc0PHGv/0/nCwq
OtJX5mfodXW9YfIZ97mdiw9PMk+Q9iOnTXCeGu7WDmaml8Zncz9l7LUS7En/+bvR//xmpEbkpisi
INPpBfcN6j+/GbZ3szfy3P+RCeweG+Ga4FOQaem2cijmYk+RCnHgOou5Uvx/fmVC+UpJWzueA7Xf
cf/5laXLDsiKrfGDu2K2b4qZWhYPc5zWXnQhHPlbhACu/vPXFME/f1wH4JzjCxfNHAacps79n18U
2xRSksbvTQHI2F59p/cAR3auKlbsY1k9rUY+NhzNplXiUUlyp4DwVZDzdHY0spBhm7qh57WyDx4y
bYqI1fRcCqjUvPsTLQqusyk1w8so+tA/RQWDzeU//xD/z6/MsQMHpLCvAle6OK0C/58/g+QFWlQ0
2M+zFgP2JDN9Qc8btq20QXU5XGo+Zymj43/+qvc/9f961zpC2oKCFVRM3ihKuP+HszNrkhpJtvAv
kpmk0Pqae6qoAooqaHiR0UBr33f9+vsF81KpTEtZ3Rls+oFpi4yQh4cvx8+RVv3Gaou5SULTt4ov
UD0iYlHmTvahT5gsZIx4breUg236y2jMnkMHdY4VMzVvrC4M28Badf6h6perd2Bl66ZRiy9+MbTP
SSbML0EjYbrwI64sJS1+uVHhmLoAmGe5hiFN6M1GG10oNASM4kvTklnmAD+2DBPVhy5xx0Ntq87r
/YNdfk5NNzBI8IaOiV3q6uJzmhD2VCPjD8+oTjK3ELqyzUIdA2K5KD9R8KdvZBEe31/1+kBZ1aSA
b2g6QbipXu6SGgcbpfn2XCSE6JtZsf4NGyrYdM2U+de718JMqYw5pgbv6dLHYJuVSonNf6Z1Ll4J
FOEtYRwtktUopunuL3bjOA1haLajawaNVnthKQZD4BalaykMJMf5Ya/7OclpHKiAdObXSNaRlUwj
bdrfX1e7thuDhR2Lr4gfdYX8YW/sxlQAj+pu6j+DvvJKRdTpoRZw8QbUWhDVbqCoj4a5/plZ2jdD
avRsk6ZFZ8CHsaLG21oMPgzkcy78L5+gLHlx3d5YucQ3fqNFwkkV2qLoqKqL31iFZTA0kFc8TwbK
JJswsyjLMS9tPOQNuo9RWlTf7h/L0uFi3baOn8LOOBJcyOWphGTLsxMqxrPO3QYYyPxAS1EAfLQF
g7OARepkWArde8ZP2kOEJO72/g+4Yej4S43fQXVLs8TC0JNeY0ykC+xnqxv1c2o0VJLK1AeM23cr
Sy1fdnykISFB+FkAbdBliMvNBvHod05WWs8Q2rm7krnaA/B7ckLa+cc8Lh9KIr8N869ip2k+LBtF
ATignrPT/T1f+2rT1VyTH6Oyc9VcvHItYi7g+EfzWRlcHb7b0dHOZZr+wzQ9kX4BFWufqtOOGdlo
ZeXrz82z5LCo4/CkcwyXJ+DOQ+2apWE8A/mgA6qYo70bqT8dnDkxP9CU+piCNTr4nSXBIU75cH/j
1x/b5HniadQ0QgrQFpfL80I5zAw02rMeE8lq8VCMkD6F805ETf/v/bWu75Jl2ypCdYbOtafVdrkW
EtPobjSO/6wCZzyojSsTutA8ApFut7k6xsf762nycl48TDbYSmHjZJhIVqGSulwwA3HRO2pGly9Q
tPIBccNYnHo6npSGI9+sD1Y7qOcMmRtIpKYAmTt7tsR5QtRu/tRAOflvAdhebAC22t9boSslVz/2
YVQvw/jJDU334/1fvDghywLPzl2wLZX/FZq7MMO+mToIY7X8QZ/z+QRfWH0qlEzb0YxLn4NQXbt/
1+sJVbf4JND2ulRsF+upQI4QQE8qupMuCrX5wOA6JKI+PP80LGAXdw73N/jXe735JOwQvJLq2LB5
Odx+d+FPe/ASBQCm6oE+cvvqGkp2NAw931qhOp4jMYt/lMFI0IEbgYOUWZscZzrXO5X8ZW/q+rjy
qC8d0P9+j03EgEHCa+gurp+WwqfS6dApgZfJsxBNz1r8HuLSD//zS1pw5zocJcePmsbHHMAMJMMw
o34xEChyPIHa6evKAS1ynb8/CAiSIwTukK7K4kLSqtOAS7Z8kiBL+y2E0IAUDHSaME4zVj8iHwmI
mMIsZEYoNU7iYHaK+l9a6lG46zODTuP9X3TDRjTbdV3TUXVHmsvlJXJVZSDoH1vAAFZ6cGNt+gK3
1HSk7iD+qBoFo/vrLVyxPADeA821LJDOuqovbDLpkL/pKHM8VDBGQxsMi9PwqCcWze1KgMk/OVVt
jU81le0X1DX7esVEdekVFiZKHMurz/lrxGCLuL3pUhRjmrB5CMd0OrdI1EEMqo5f3ah+Itg3oNEK
P0rd2t+Z7NWQ/grepYpyuYVw6gmpJMjF6euMGxsMFKTAmvNf0EOwFFhDvPFDK/oyCds+RSIFCZJR
YQQy+/P+IS4/mkPKzAeDDNLgeaG0evnRGgMuQ7L29Fzy01G7sUzIa+zoI8+fvdWQK3i+v97iGbEc
xzJck9FoVacZ7v71xG9CuVCvQxsucOXsOG6vMuRJ8Xmkz1gFzLpt0mzi8V6xy4VzZ0myUZ5swT41
VbMWN9diNoFav9N6RquWJ5uKN5IfE3xFrdFsLbMa93AtFivGsXitWdSxTfIAzdJNyeS4ME7U8qYM
uCd6BI7t0DnMmE4zP1op7ZJTpZb1dIDwS1HOY6OVLQ17cA3buKPzs7J5cf1DXBXKEZ231HSIGhYf
OFeB9tTMfHko+6jDB/psYfucASfPeLmtrvnH6DSLsd6Ogt9OBJD0ZPCsteP0YveR2XxoabiqX6ns
mhRIYBFWo++DkGo5gHlh3HyKAfklzxWMHP5Opa/m/moMiDf3GpB9HE/Y1epzCWlrSAZbAZWD0AIS
e2DRbUiEVk4RQtHRUGrquYEaCGGfzBjpmU5xocgcNFIjb+iyrke/MQJdv2VOSglexAAx82sMtj79
RGgNHeE4jGOnb9CPgJb7vs1e3RFyc9cUAqoa0jndkkf8xmZ14HrIIQBRspqc5mjiD9aG7iJsOPpc
/qam4qx8NGkcbx0Ltk9DTdU1/jh8Oel43iyYNIxuI0WWeeowtp/hyi2/oIkarKxy9aT9bxnSap1L
wUu72FcJe0sM3jzzwGog40zR8FwbAqEWoxeoPZf6WcngWET/O2TsCbmStMyarR1OyUpsufTk/BBS
ShN4jEb1xTUWb/2YCPguUQfwAtcYXo0qjQ45stRejhBfD8G8pICMitIj261WDuHG9dCpSllUCmzy
iuVRaxDzFWWkIRnCZOHWyvPoYwaN0X6QVjgy03EG7mOjE4n+cEo15tN907rxpclnBHZFRG+Iv0/M
my8dZo0+TxlAyiDXQLwCB81+K1EWvd+CdTBtKs8kEF7VWsQK/VB0NkLkfOmZyUSYTUfrUTj+ZB6C
eAi+geSH/P/+zm5cGr6oDU0iMRO8MQvjiptwLMMsDL3GQBHH6JsHhgdB1HcAy0wdOYz7y90yZuiX
NRUAOH8w58s7U6vJ1NINC73BSnlGx6TGv/k4j3FMDrA8oJKSllBsTHH5IfDpDkxOq31U6+rX/R9y
FRVgzFTHKTnZlqwAL8OS3hgBD9RB5sGgqiOtPtqj4zGnMyb/GGiVzpsKySrxY2wA7W1JnvRoZxUU
izezYyrB78Qe1fKj3+mwrcLUUs+WsqGzYYpdrbmBLjYFsWTsxdE8lE8ziKT+Y6XZTPq7KhxHzTbz
O1ecityoAeCAqIWb8/4Gr15wHlNBlZ3Qk1BYGIusH5JI9KN1CjEOYPU/kiz22PY97K7ghtD+u7/Y
svTDO8pp8scEQkxRZZl4AGrInYhHAtK8VOSHEFqhX4x4wpKdOJN1wqnZZKPob84HHdhAJYW5+pcS
NZ70A/9q/kUHC+NvbaeJHhHM1soDGr76r5gYVlsxwRsWT05Gyd3mhllUABcWOBUqM71N5EGFOQtw
2kjVGoHdvJqz7hSPLU2N/+6fzg2/aXEqHAspoNCXNj9asU6pXUm8YXL7HbJCJohYO/Ji3NihFHrz
oREBModlEL/eX/nKCNADF9Co4rZ5oGi6XO61STVEmaoIO7RQmWWKRw8ygJ9d9JCB8n68v9gNJ0mA
b5J8MeEnqKxeLiZMhgG0skJFTzjjuWW+cqtNyf/jEcJP0TmyDd0isVpE8wMCD33EwLPXzAnVTADO
YEdVTUHDE04liBQ6BIcmcHB+mu3vb/DWdyQ0Uy0VfymL1ZcbnMHluK1RxB5iQinlO704tlAO70KH
5bOGoVXGo4xtoM/D8f7K17ExLQfppzFY3gdtcZnBsIuhc5PEax2jsD+GCuWfPaIo4Rc90Gnqjig1
Im1RjP77TVfGUvK9J8tnbudyy3VpiKlW/NgrkXfZJ0OpbCbQ7B/GMbb+jEjQoYQRFMy0UGstV978
K+OVhXKK8yqNQgpqQn6ON48u0PEgcrpZ9yyG6LYF/6/Ps+5DBRir2Up6dXW+ZDh0IzXagGySK3q5
lAmmI6c+pHvIOetM4KHpZAM53wRWM+4nqPdo+arZex0RhypX5RUC30/cerlonQLXn1RheyncHQ+k
WbBYoQm0yec2Orb0PlbO8/rt5Ukg0bEc6meqxdNwuaBuZ2jnJJnJk8foAJORiIfH8X+VhQwB6iXT
Jo8ydl/mkLeHTHow6agfihHOmndas3yaNJvaA00CzGphVIYVJ4Yf+IbXtJV7bFqQndBS5DujtsUG
pK76kjOftrL7q8srF+WdkveHJd3FaUc+lJij6gsvbWIrBLzbzYBlBuL1jUvo7kFwCBu1bWb2qQa6
+t7IjtVpVRJp6IQ/+OLLozdUrca7xyaMSzTiv9U24gGwfxTFE5isBI6MoGHW4P3HTP/HwkfSxKM+
d7nmrCDhmAU9wRyqYQykVPHeVwr3o4PYyTGQVG8AYrN4xapv3FpXRpJ0ugxd4+suVtVocAxBa3iT
mgkVNqqmgdgp8CnGaiE42vt7lKZykYLJc4UOkivEY87zc7laltpdrCi54RklnqEN7XxL0147ROH0
U0Bm6N1f7tbmyAMIFwk8eNAXltsxyRZB/iQgjJiybatH6OSp4Fly2AlWUo5b9iprq0InXCZSXgTm
lVYNs0GDxUs7VCJU0bknBbbuQ27n4twCeX9tI03bUb4s1BXD0W5u08E7kXORcC57GDXUB/DHhq4n
IF7PHNDNc1lsYcYZ603FWIm/dyNgaHukNlS0ddHuNVCJCNzJpf7VCguOfp+J/Q3/bgxHJjR7k3qY
czgnXkFX+PoKHOCWEdjwKODdqLHixi+NwG99P6gjhoFnBxBiD/gTpgw7O+UxKc0UJsrK+VwFOhid
RE5gcKRNrr3IYWZA+GU1BZCLZ237Gz3H+shAavb0fltzLFVzLGCKWMLCtI3WGStVrQ2vLar2CwJL
2UPbwu4UNbOx4huvvzfVC01QpCSEJ8BZbAhlAlOBlcImQO3VrR+2+r6rDLieo16sOEJptpcXVhZK
VKaOHc26xrwkgdnUTAPaQPcd4FYBNMi2HrVfAYj3B58IfA+S3t9NomQ+RoWU5f6hXj/0LG/TGwd2
BCr5r+W/iSkEZEtwTuSuN4XO/CEtjcekhOiWEpuPEj2wQz2EQeD+mtc3mTVBFtnYKJGxswgbIWNE
D3CSfBWU6p7VeYTGzB4E+ox2/mQWyCw3Q88AdqH8ur/wtZ3K2AnLkc1IiTO6vBeNM5RVBRrIs+LM
Mh5Lo4EgHbrkKvl6f6Fb9iOzeZlUUUZYQil6xeyrSeAvQvghPKS7yw+RFb7WKkd7f6Vb5sMxGrJq
ywdc5plJ2KrRpAeOV4a1AoLNalGjjOr4QRsGKOOSvOo/J6mdfR86Nf5j8jZ+vv8Dbp2pDCIo0Fg6
ScDiBSB3LRUlmywP5qj5ow89IEJG5Pvv9zHka4SHDjeFbs0SbNTHtqHYcCZ4ZhjHPcymbeUcE8qL
7/YyrMP7CRyPojNNkksboXw7O3NpI2wJzPSHbcz5A6NENTmc+vv+yd24BgS7jqUD/JP/kUb05urZ
RmiAn3ZNbywnZe+rWnagxj1u+75CXBvsGTE2qssmrdKVb3ZrZUI/XI5lCz6e/Ps3K9PnkfBwfA4j
49l3KJPinZu3THnwnkJZG9vZEVq/bgembK35dONmUJuk/UVDEvDF8mYUUc88adjZXujmjGEpdLem
Nk123eBEx/vne/0KEm65DHnibFQKKov3IoyV/u/cpcfsMG0sf4qGU2ZQVKFODNeKglLg/QVv+FK2
5dAg4t3lv8tjVcrBLssY96IFcCn35rkzXbhNIoGC4lDUOxvaj/tL3tqjjZPRMFWsyBSXX5K8Yajg
ZROe28OxHQCgfTB0ZhdUuzDgmEncFXdz6/MBcaBMaZGDAp+5XA9G7FmdRCU8YeigC/hFkJDNCJIM
zvt9NV1Zkl1BReq6rBG101iVai+8uTDdb1of9jvHHIuV237rJkD1YVIUwqXYyx6b3miQAMK+4pUV
7MmVmylf0QLId0FfAG43G73ZwsT4I7L9d0I2cSzUIYTtOOD8DJB+ixgN+voEgT4CdQ3cb75hDNb6
2hTuN10DY22MzEXUMi17t7nohIPQZcokQVjSmb+9+EVrh2WfUAOlYHVsgyTYGW7hv3SQkuwqZjOj
lcjwhn3qsCFSuXf5kOCOLheEnYAB7oEks28bA33rqD/rue6fESai1W42r/f3d4W+kKcK0SsJJUTA
oP0W90GN68mM3E54kPq0WzOIobgBariLhoGxhJHYYNNHAsKN3rBJFfr6sZBDPgO9X6gdwmZYOfAb
z7NOgYEmEY8X13PxlUeEFqfCGoSHpG1D19xB230DJoURVQtdyFM9uOWhYY7hVIHEenasOD3cP5Ib
N5acUyJR4M0BUCe/0JtPbviz40ddrSOFM/jHiG66N1Z1sw+rIljZ7A3/JzSAq7QcHYAv+uLphD5Q
QFDa6V6cOeoDQyYwonad9bWI5+jPZMfTYyt6dcXL3zhhQOMAAMgIpNddON3WNe3eHk3Dy1WIfGEU
d7sZXQg4XDZphaLspodS8Cloob3Zws1uP9jGEHYrO5f3ZhHE856C4zHph3GXF58Z6skY0j4SoAm1
xe9RM/if5z7U5/ffJnAzJuVW2aaHZObyWxbpAANfoQlP8236Lh18pkXZ6EzmM5Encjq977cdF+8L
UoWviau6XA+F4gHxWLpftaJlv0fFsDz045WngtGDlbfzhpnKRr8us3tCySUoFPa+QKmN1PBUKrdb
yF5HhCtb+JMDPYS7/P6+bnglgg8gODIFATwvP+ebO+Em8dyLklczA6j+4vZkdRvm/1BZEmg4IPPq
Ov7Kkjf2h3GSY3EJedOWZspETMxz5uges1vqh7owS4p9Dex9FvSm93d340ZQyjSpTv+v9bCwkiZC
1M2PfWSeNInRMWHeGDYBquA7JucY8Rb9+F0Rg3UY4DQgxZzM5/s/4IYfYEbOodnGbQB9uXDCU5Ta
eeSXjFaGw6wwHi8k9A3SG2g39FGDnwjkTrJlMMupVm7IjZIu3pYRJ0DXJEVktJeflhnmqqmKMCUM
Mu2JMUEfojnVQn1pRjsb8S7FgZ8vCpOnQdfibe8g5e3MofPHaG1rf/8cbngFWqmkuKCcMey/kydv
zCwZFZWsWk0eZiXR/mAZ2bZMY/P9wfzbVZaV1B4mog52/OTBVGN/p7ujgewHrNCtkxVfbdN9nqOy
9rooX8Nx3/rMPCw2N4kOF2Mgl0dt5AA5XYbWHwZGwoyHqYbG4cUNTO0LTcv0Rzuq0ADaWmqPK0Hb
jbskmz+US0jk4dpavDNxq+gWxJTxAxQQ9cnJG/0YxxqaFUG09n7/bSQtPLvj/I10HZvxoGUA0w78
nUDp4sGuUwMxFVCtqPZEWYa+RVd2bXlGva/zDwEykej6jjkw71NVMXA8Ix3NRNHKc37tusBN0v2R
NXsdN7l4zgl6ktmfsuwhJu6vkAitp2irEvN9nkpz+Ni1+dqUz/VpS9Q2zpJBDQllX7gTpqICU1Vi
JGnDMTvmqRrtKzNrdrZurMUq1xYlTJfyjJzDAkLtLj4sEq0tKkOMtcVW1fwMtSiHyZMrCqNP3jJz
HurZTp1cWBPvX9QbW5RAQl5w8DxMziycRm+VXYyOrO+NENLVvKR19thFYV5syyShZX9/teucg0oN
7WBsV2OwdrmaYGYV2RHQtRDbOk8pVGh7v+zQikHkG/bcqevarV5KnDrlbv/X/cWv7Yd2nhxGYL82
1YWFby6Y7LAH9Cc9M8qo8KXdtKnNsmfG3nI3aRBVKyHEtQ+U2Q2dfkqMvAZXk40ig74OUR6v9SuK
qGaqHwdQLPv7u7r+gDytFoVhGQcyvLS4FYOtQ+GLhrk3EVR/KhpnflKYIffSNnfXUppba/GsqZRt
KHUT2V+6PTuy0xK80+TBMSSBHRk01LB/M6ecrBVnbyxF4iQh81wmsF6L+CtGyb4d4BP3ps6OfqK1
lX7KYyXdKfMcrxjl7aVg06MTCO506edQ5ChVyK56RjCK8ROMIvlJL4x8D634Gv75hgkyIiEhJwSx
sul5eYBO06PV52aD18P2dXRq2LOzaADzUUAQOA9tt7K1v1MQlz7cpG0uATk2TXtYHy8XZJJYDQfL
7z30BDPENh0zOk/h6H8pjMr8jvyEeqwLB66+OqN0YgW8Y7sy04eTniI2gysvkaJFdPe+zV47OxOH
Q+YCGIka3LISltVow+kxildwHcCqoU/B3u78xAvhkoGIYzzCDfrOYS+KDswOgl6mUCzd+TKg7zJj
yFOIOT0Bge8/Cojmr2MVwpwJG8RBaxCru7/HG1YlQwMABIx5Wbidxcm7I9Q6WdR5DTzRXg4f8pka
/3yy7UY7/j+WYhYG4AK5Nl26y6UirRv7MNVaD56ulHQ78M9CCYxDSGK20l67tSvcjCHLKLK2uLAn
FLg7iK/i1hv7qPnkKJp7JODVXih0OCsHeMNIbArRFE7IiWxz2fSMINko1cpuPbUaYZxXavc02Ciq
2mE8PNbVBFfVXLw/pabgxtcihgblQsZ5eZSB29SOnam1VwwzcJMddCc+ULQU2cYMeeoQsmUE0Mbw
SOseLqzCFan/G2KWsllp+d7wFMRevMsaoEQqE4t4oOtSZI7rAgw4BL/T5xa5g/Cc1xVkdCQ5Chyo
neGn23cbkiNwTBLUxLrL59luJgoNs9F4tsjG44Ts1iGCBOZkKBAn3V/q1v7kEZOGukSX7uLZQpVr
TNCNIjqXhDu+6v7O58jfg7uboDBQ+sP95a4DD5OuF68jTSk66Es0rd71pI2hWXsuNx82fibcJ/Qy
TmVefEZfKDo1UqoLep9m5W7e3CdhAAkwRYQr4AVkhfmkIM7rjY0ZvcDskf4zWGawg31B0iqW9f7+
Rm9kgVSo5a0h8gUSsHxiYsKMsmrL3jOZwgKAFicIlaeoiW2noYVmpqlRKAmmyIFaMptHEqYs+Dep
leTHqCXN+f6vuXYX3CVGi2S9FaTa0l2EE4Tm0NHM1N2qIdghwjY/uX1STUe10Yo1m7r+yPLmQuAg
J2ulbV1e3j6s48lIK9XTqgIpsziBB36HUp14neAQf3EtKLdRnYqTXd0l5Qri8dpd0Rb4283GL/Le
Li4sUCNtglpJ9eiRVFu7icsf2lBHf4pcgVXGlVLBZhs7P999wEDRCagprTBPtcRZxnC1GuaAKm+g
QSpnxK3zMc/0ZucETbZiyTe+JQVOgEuUqogAlxAipzGr0DApTg1FIn7k9jidIU2BfFCFfO/+ruRZ
XUYtjKrLGS2D+rnKx7z8kAFvpOTUn7wAxPSBtqoJdXNunlLQfyc0bwEGNAoYmLgcYZko85U7dGOn
NvB3PidvAdnC4hFwoOPN5FCpR8hUHBtSkc2ALskGVrm1AO3GUqCH6IYAkGIMb9lUalRFEHsmlVcC
ht9r7pR+yZBHQgG1jlZc4A0DpShEX5DiFCnDsl9WU/5BGXpkVzCjAu8flcYD856hXg9L9Les5CI/
1FyX4t1PGf1WWBU08kvm2h15Bm9qQeBjoykMEX8UyIMAXwrsySa4tud518KV96t06yF957AtWGfw
MpYwCOnlINVizRZNQhVF7NzL3KHMjnOlutmhChNYHTOrQwSloOq74uxuHTD4LNl0ldQOSwwndcGy
Z5478+YEuVS/Mn9G0EVvnI55QN0qf+cKCnf3L8r168I2IZIA/iBf0mUnTRul+pDrZ15diebRmpvy
0I56xhBWlR0HpVmjD1iuB9xYVvXkVBVFPWcZlWgddLrW6BjnSUuLAHZ6gYol+rZh0D3FrZp2+Ua2
qNQVC1r6A7ksrQXZNpdcQcscVy2KPGReWpzRuWr6UzlBVLvNRG1Bht1BG5sHGoNwmensQhr4+8EZ
h/39g756VjF+eB4pQIE1wSUsUcF1hQrvnAX6Ge2glmJuNebDS22CXzq4c1Spn0YUO62Dr7i+fyih
DUE6Ky2T4HEoqbHvQ8jpo5VY/KpAx2+iYCMkfJZZKMYlLy9WGFgBINZyOqdlZW6KIKgfRjqrW5Ox
GaAUIUI3TLhuHSSlqOElwbFEYu29Ka38ETy1MoRjUgmMyuWP0HjhlYhpkvMATGdvOyyImPjo2Xb7
S0XMeCVEXb7xcjkK66Qecp6eMPVyudCY0DfK9P4cWsNYf0oyN2U6KZxQAj80mElsbyCvTRBuRvUt
mmh5ooqwYo5yS2+fJ34DsDFKE1xyFeTf4nmCsT5CRMPoz0jk6f9Z85R+TeswfaqbsF/ZrvyEi6Uo
QGJ5oBwocC5nUmeU/tRmMDtI8nIbsYmq2VskYCtPw/W1ptRC/1DGETiwZczoZmZOJ37oz31fTo91
ylgvVBWo0qSjunFgt9vcv003PqKkXeGRlak4dc/Lj+jGzGfm2tydBV9veOmTgni8y8Q0ZqgdZlbq
MeKm+ygkIly8CdLWUFc6B0tfTUueaIlQhsFmwHDqwoysMrFhHQ+aM0YWo1EQG/mUHhivY5gkqWyY
r3Il6pCgzAQa3mukSlcDZ3J5ts4TRXmGQEce0Jsnscvd3kaUfT4jxBXo7qmvSeyTjYP+U3qATrt2
Hhx6f+prbkCVRzndaUt32Naz2jvfO5RWtKdhdhxxTC09Ur4rEOyVB9FDf75XVOgLjg0DZkG9DUbK
Bb9Cv47TT1oX22hzFHIQ6ofjosT83CBdDo9mFMLC+d4vDKqEZ0KjP8M1WYZQRuRG4H0Del9R9ZKH
HVLQLaI2jZIyTdH3+UNn6+1BaJGyEqVeXxgBHlfC8fAQMou/PNlEIFo9WpN/VlWQpDG51za0puzr
u7fHKnSGDZI6rGfx/WpUgwvd6PwzmnV6vAmaTnJFGf1A1bAzS+foWIDD9/aY6AZY0iz48t71AZQw
v0GYAW4W+ZPLXYZ2kY+MWLnn2faZDcVT1Zuup+c0h4n/E3nAYJcEaefC1WW1a/Pp194CRhvSGUp3
jBISTl4uDiNfCbPN7J7HXkMfSDWzD3HlZJ96DcLHymHV+5u9sR6FGPj45NwP0wvy799cFheS2z6M
R/vcJBWaxoUQPWKnNcNlTamQADRBtRI93nhZ4csh4CANkZiG5aNmWT4BeJXb52Bu5SgIaudzQfqh
TvTI7coXsFdWYUEjAzBNFBE8TxHTqoMWZo9J46b5ynW6dQRgyylQczslrdLlEdQpfAA06TkCJCg8
JRhfYAuv9n6vJo9ZqUQr0c6N5eiQWAyOAWyVIweXyw15bLeoP5nnYIyzTdgyGFIEk7XXAm3cTCrd
hftf+Dq+A+hG0YL0XZfVxcV7MBqcJao0gdcVSBls5lJHjhQGEe2nVfj5h6o3LTS+JqN/hQEeVSIX
uZL8dP83XL8IvAasz8AiLBdXjiOzaCT7ogGfNWrFqWtQa0+iMEWkgSJJHsBwmOLu3tnOpYZKOxfi
R/4p003pzd6YdkaTiyLBEHiw6bm7jJ7p0S3s/MBg/xq7xXXQwlIyPZH5CT2wxTcVKnVnNGMCDzFx
RT9AQhkUe1NlTnPfp437XrArO6NuKRN4GEdkH+dyZ1qZlGgZ6Wgz20pzRutS2eSZlXxH1nitMHHr
tgIKorxEvQuLNRe3o/QF+qFah2Sbac4HkSDgmVtIlZUa9OH1MBjbeIQZFTo59MyZREKB1w0P983n
xvHy4pBWkyBIGOxiv36qBGrZu+657briMAzmZ2ea4w8+CJT3+wIiBoIXHD+nuyz5RKlrziY0Nuee
8zg6Wa6Wm1qgjbDN+7TepkEWvZNvEq8Dbw+PKtVfkniyzcuPGc0G3PyDAm3aqOmPIB5MJvO16sRE
WbvCK3HjY8oCHmUmeuDyMi7sVA+GTAvQUTjPZUOdoKoa9Y9fVto/Vp8gjVIxN+0ZUzui8Tx16uNs
KPE3lACNFZd07QL/jpBhxECzSG+ky3pzM8tibgVjy9V5LBWHQm0Lb1adJI9OUddnjQz/eN9+/hK8
Xkb6jKwRspBI0Somy75csGgROUTCpDy7KNdAWWKlmVJ4cJLb1suMHAUbFn4GQbnkpjm2rlEpzyOC
KNUHc1CT6j+/UibTs6JJsZ4HxFHRrqmbTPy0484KUOYZRBhtDb+LsvOoT2V3cLUhh6A5qtEx2sS6
jo4nwoMI+25G2rlqtJmCwBXfQtdGvOeo1VUTHkwj6cHrM0uhf1dRjPsFxxYSiw404fY+HeIg+eTk
RdZtIr/Olf39I7r20DAYYxU8FQxcEF5enlAuCp2D4PdHTekf3XF+pmM6nmiMZIdmAs+rjv64Entc
X2tCdUnfR81TdqEWayqKgdC1lUDjipDjLqqRb1Zz00LeiiLke7cHXIqwisELMj2a34vtxVOWh0qW
nsdq0r8aqFcEuzZxmnHr23o3Hst+BKM81/jTlZWv0zF6+gzs0KnkboNfvVw5c4OspgvcnS0YgEZm
1gMV9IkSIOBCMSQ5OEaEbmTVo9064+NWPOf1ZyUDZFSBwg6FM6qgl6sz9VXVPFvj2ewzATM3s4RU
EsZ9T2XnMU+d+XMuB7HvH/aN7+rSkqCzRvGVidHFk9EBlabnjg61rY9hdepzxgZPql6EkGM3738L
oVizBcSbsutNv+tyh1GA+sOkNf1ZrVRzbzXohRPguJs5Fmt1qqvD/AsK0+EGsEkLaHZdLmVD2jyN
RdieS7CWKGmm1R6dv+FpDFTNy+M0QU01WcOUXh2mxJ5Q+6G7BUqMtv5iUfJKYyii5tz6AbT3lMPM
J7ua3BL+tDJ4vf/lpDlc+EkYlojIQSsBKOXzLXYYTTGSmwiznLtmcPcj/a2nbCjdTQBF2X5icnE3
JUSPTpdLke7KWHl9r98nmXhJJIUs2SMcsHifkghYFHJH1bkQDKzDiO8ejXxIIZye6/AjhMbpdqLv
ZPALEBTfoUVc6ciKvBvcTnAO/o9qPv0DLHnJWZO4BQrKjlafs1nAQtF2JsoHCIFvUthsX+6f+dVj
KNeS7CGCzjA1t4UX7Ewdek1IeM/mJECy5ohmxpu8hcT0gEcxD0ZY+drKDb21JphyIh2aavBOL92C
AcNGbfnVuWrMMjyVmRaOr1atIGhdUBZ6thmbf2/jR56pQasSTyRbxUvCVN9ORyXpzIrCXlf8sZih
2lpzYL1OHRwf94/0uqDMWgQXGDKxFZH34kzLOPItM+vqs8IXjju6s2WeBtu0bhtKtoo/aScCAjfb
O2XpvhKol+Y+TCK9eVYQMPXjTSOqol3xxTcOncASyBWod1llXfwoWEXaFlXr7Byj6/YNSGL/g/w+
VDbA9vojdamgef9npohNoil5ieS9vvQdZT6btlKI7NylWdXQnR61aBcizjb/8I3E+CpaVCNXYkxd
3tFLH8K0C+VHhiYEJr1MTtRkEJFJmew8A+zI7M3MxYnKrYlg4QSJiSyT6WFaTqEnBFJFny0rj4dD
hUCb+TRVOmQ2rTkNxS8NkR2xLU2tDf4KLcaI+3QWVRA3ClS32w+h68I5hwTYYG7CEsWyF9Uex/pU
zVbZHu9b1I1vJ7lwiSEcC9DRskMRFqKx87FKQeUW0SlXTP2UKPW410vztXTCeKX7IFPTxRlSLiZl
lTTfJJQLP1hmWaGVUdycVfp7XjK2zUNuT2t1xL+UqItlGO8DPMGTxku9rLXXoQvD1lwNZ1RXevtM
hptDxaKiLnKoHJsmt6+A5bd2o4JIwksFX6rmBcRqMEmLNE++JzNKI58QiR78r5Rn3PBjbCD/Nu1M
Nxf6Hi3BAKm/hEhZSraOJZps6GZaZ3MY8enMgzqQwk9VKvZmlPjtEZR9pJwYGaXiltd5xSQgkAP9
FJVGr6EDXdrmJpnTyf4Mra0KQ46fuvOPtkCkFhFMVL3+zRVNDfeZrxvlU+hqUbRPIewYtlGDKNAu
dap5/JoaBpQvka73/yE/kU1Pc6613UM6hYqAplaEs0Z8Hua54tVuBd3QRtOh1Ug24DpM9wnKQ9+h
HjmhQnTfyK6fehofxIqSdpmB6SWgAywLv4Ek4NxCpjuemlIfEekOwijdMjLT/Lm/2lVgCkgYyAGx
MOxwmMEisGCCPJhcmtbn0UrtKtxBJ25Un5Cqt+1jPo1R8qetgrjTdg6aZfY+GtFWeb7/E25sGFg2
A59MKlNZWPonZahT4MhTRW1hzL8JRiq+1WjOoHqKssr/Yyl5k+j4MMmxfPHcPLMnK8rrcwsttPZt
ZmBi+P5/lJ3nbtzY0q6viABz+Et2brUsy0G2/xCe8Zg5Z179eZa8cT43W2hCA2zPBgZwNVesVfUG
KSFD/T2i06V/vB/uNlVkaOEmUlJ81Rdc1LCHropLgADmETe45pLVmMHBcD2mSt1d8FxNXdCDxsrJ
+0ZMUTjmWc+5C5lrcWjoMRhVTKlwha2nvNuoXavWninp2Zc+aCQPcZruU+jgenP/U28mUVDHwD4I
Sg6uMcvHPGmNSePYMgGy5frFwu/6FNGtxs+yXbvXb07h11DoCEKsFdy8xZKt49BvENAwD00oVT/1
xpnrLTabyZOKGMox0+Z+ZUe+GZBDX2i8U4xfwiS1Imyo00vmwdTnf3zUri8Dbl0bxZ5/Zaocfbk/
krfpLxKCHPgwQphDoADiWvirLoIxzYy9pKUfCllKPiqdIX/XO5KJbZzkZoh8cl7gkxwPrX9UJatV
XNlHNGqD9ay6vf9Tbh4CGu0dSm3AQyHhcJVf/xLZ9pvAbiz1MPQY7f4nTeHUWNvMtoe4fShHIw6E
HlkqP84xIBfPrAD97eJEy4aX+z/kdnU5PJpR1RC9Lgvez/UPcbqGBmaE3eowN4EbaKG8V40m3/dg
aY7vDsXzUZj2sJxl0LHXobC+xca+xAkUw1u7oGwTppr5Sa0Dc3whTbOdz/fj3RzAqCgJ6R8QmvRf
WGPX8WJ6xtMoS93ejM1h22Rm+M/UYiZF6afeh3oJXdtug7Oul9HmfuTbFilbCCsBoBYoiSg3LY80
n+0aiZt2H1oNvm2IijxHuP2eJc0vtwxRuYHjisKPYrUAnRULycRifmgaOTqaXYGRnI5+KMCEbIM+
HWJeWVkcU5SdeZg5FW6nfWd8NMohOMoDJoepX6uPuhJbKwfeze4UX4GzFQRw2O60Qq8HMAKuEuj4
He4ZJ/McVlV1TAs59mIcIHY4mq2pxt4A/kmAwIQgqspbHGjC8qgjGTDzoYwBdel6WO5Qcw9poWt+
lyI3Oc+VGnwaURrtTrXlJ8GHDqR9SqYAnOfBxqFD/uyMoS3t8dWk1OZKiCnpay+710z0KqfjN3J8
IKXAMwuo8eKMlNAINtqxq/cN9gwnpZlUt67D2m2qqPDCQYr+MTNV28rzoF3GwueRic7Dpq1irG3L
ON4rnWxvFD3AjCoM4484cOu7xjCqTTMXyRE1/+QB+0FcQNFK/uK0pbpz6sjwUg7HYxk2pmvgq7oD
MiId8AueVlbuzbkkvo7r2wazhODaUoYMoT8EhAqp3meBlW+gV6UPr4bhRVmrGz/p2suIZtRGbrv2
gWZY+N4jQoSn3IT4jmjALy+gpFaQJR7DZp8VE5DTKrL3YV3NXm9qa++o29MBcCldAY2UhafAknCq
wPEbS1OLj1UmO3W/UZLY8neDUY/xTpsLv3i0VTPWfvhBmM8/55ryn7wy2DcJBSwkdpdG74dEBozW
Yn8ZySCndc5PSNLxHAZF42Ec2lyMIatOjclGl9p5Ptw/m94MygdD6hIH/lJcfEDAtbbNIDk6tdr2
kVe3KI2jLG4W1kHGXmT+N1HVLE68PNHrZk1p/Oa6QQiI1SXaI6B+yRWvP3ka6lItFNk/SANaYJ1h
ge/urWRLnSlZGd3bUFQS6eFRxDE5UJYSISGPGTPKJudQNGZ6oISofkRBw/JmnHhXbvObg5JLhsI3
Dz1R36cWff1VwYQBsmz5zmFMomAnZ4jE2b1qnuEDfK0TNXlve4dw1JrpoZEciX7odbhkLPBZwoL3
kEKU38qoqXspYmoHKcQlSyoRKL6/ZLTFUNJDB1FAxvvavuB9ssi2qWPKvq4N0oMOTCQDHVpUw0MW
1VGyC7verigfZhaCvJTTgtqtLbnMv2H3O8j7BINI82wPuoy6LP4kCM3CWJR35NHd/L3kUfqbJyUu
rfFsgFmeeb7GW91MzGlvAA2Ymw2eU8nDOCSyuVPGMgldB+X/yvPbcZwwvJr9UXp0YC8/oUqid4d4
gq/oIcRNx0P3QTYcrLg0xs1cVn6wj1rfyniCZ8qsrSE9FgcKDFvwHcLyQCB3xHP/elZ6A9d5Kj/B
g5xq/r6u6699a5ifNX+0PEvvzE3cW+B5pn6t7rXY0QTmgUn+Bi2VTEPXF4EVXrGvdWWkygKENGTl
JxwbaVslrXpUQn04CDGP3f0l8UZMBDk5ozWx8BFvuf5YvJKj0pjt6mEMbPMQROgV5F1pn+tYnxAZ
D5IN8Ls1mvFrVvzX3YsEOEKrhBSATcQrlw/4oOd6N2pjPlPA0eVt39uzii1Pmxb00JQp/FXU/vCt
SiQNP+WiSXXPRo/8OcDdGAGHGJ69V1Vm07gTeqGPelXl9c7PQsu6BGVgfzXmWg1eijiT0paTGDAf
8t5pqOFQnoVThZMbQ1G6ToCz8iM6WW286afWsj/LlWLnm0ou2vKjZpez8rUeij57sHAMSyip+FNS
eHkKhjpDFNfpWIlCMD5AHrDGtQJjhwHU6TOVPfQ6PLkySyA6VumM1UYJmrzedPgNnZsG7tqOeyR5
6Utk6lz65sMRGfpZ3kZcmx9GqHS/Enzt/nMgKNpugxv2+046ZoDezKuMGy03jrrFlVU44eDMSFqf
M0ep0RlTfk6THz3qsHMOUxRrKxnozTIjHEkhyQBKRDxJF+FqcHD+CKQRwUgjPjd+r9OcxRLcp2y1
mzvjV+4E7+Raik8EjsFWAvMOaGCpzOfQD2pGuLbnsqunZ6Oci2+t2tVnU6Nf6wixvvtb6eZwRQNQ
GCWAE8e/hdfY9VYyEB6NAlLDxyo0pj3CavHDPIfFHtDzvH9nKO57Dgp8DTHFEWyY61Bz4lc55GD/
oeK9/Umux8nFvqj9no7jGmHjVZ/o770KnIVZQ03kVeAHsN11rCSzK4WnZXPmrCx4g2l6m50MdZB+
aFKs41eW2PV/TV13P4FXDZ0nocXj7OvMGr7YqRokkPewQTm0NoVsCFBoflRTp7y0U6uswbIX17c4
VoTIEme3gEOSm1z/1DkoqGtXvXauCn36nsPM+Ze8Qnue1PynFNflSqlMfPnfI0P5CCYJea4Bx43S
8OLszJPGzIZcn8+gcfrzgEPxZWjN6r0nNAgbuowAQSitQAQSW+uvWkfRlThUJuVwVuKi+honA9a/
ZZodlNJon4Iuinb6MForQW9HkqDkJvSJqR9xJV0HjacegMis9md9mCdERErF8ZhoY49mbrDL68Jc
k/i9PSEYTXhzvMU4JUC7XEccp3wupJz02QorWfZKDbHzyNeizBuzdvogB/gO9ZOTrHzozabF5Fjk
0JxLolO9PJgkBbV6WGrKuTHmfiMlpunyqvrdzs6aMPQbkeiIiN1KFx6e3GIftTAvkzzt2rPho37k
Tj08HEPnmegqZlivHBCvaInF2hQHIB1LJpGu+GI4ZThWZpsG7dmPJX/TqVzxnlQDUPvWaVZbuyoO
l61rD1P4vW/1vnBbp9MddFlVX3NFsqB8DuiF9Yeqa/tqo3dGgm+HKr1wFTrFNmuN7jQ7Lc5lphIF
aKrVtaI/WBin07WiJxBvrazv/tFzU048VHiKj2igqslO1qepRAy5q2maWM24tidvRxkiP88SXBnB
9EPyuV5G0PhGQ0FQ4Gxg37bP0BJ1e8vvH2lfDCvZ9O0e4UCjSI6ED7INaMJch6qbXjEmGgDnwup/
5xXvfX/gEhP8+tg1Srn4952HPu95QCLIGAnpGY6363g+yL7BDAdkJVNV/z1iP7TtW7Uad5MVTGtq
r4v6gVg73GHCNBQMJgfd4tSxJs2P6sLRzwZiz5sy1xEOYNufjSKwkOHvp3iHs2cN3FhN571Whmu6
JbejS9WCpvOr8Ab3nJjov469jMZ0MWHZe9YDezzVXaeXnpOo8y/brI0Pel5H/sp83i4d7g56K+BF
ES+EEnEd0UmyOMXc3Tz7VTdvQ/xwjkE32NtgjOaVU+f2sMOyCoVbldTbkhHvvQ4VGL2tBwoPKs1P
lK2MbOih00duxhLlCxk/nB+2hCHt/fWzNCsl30P/RbAFyPdkMggx5H8NaVwXfmA7fnkmaU5jQIzW
kHk9Us/zttakuXxA9M36BknMlwEA+9W8L+VA1T3UvrNiE016mbj1XNjaYxwO1q6UIeS7VPQsdRdX
eSTvU1+t++39X71cB+JHwy7DsRQ4hECAXv9oNUOEwJwglUWkiPHHvEtsZdPAIPunDMOyfBqCwXhn
+0QYulIThOLHu1xA0BeHyGyPRt+bU3WOkj79h7THzjZS3ZYXJ467Zuf4/fTjvV/JHSQwGJTTIXQs
8UQWNNh0Gv3mXPdVcVGbWT5QB69f4kDu0HDU1hQ0lm9cvhDkB2cWarmA+Zei0cxnrxYZlpsBUPeA
R7gStZvA1jL/WNSYYbkmIqFfzLmUvEHt5pd3fy0YQ4QIEGqk6rHUg7GNnALVoFTndBhNfdvrpWF7
Tlc64WUcCnkbpwY/5N0xBckJ5BvdGsopiwNNWF5nvmXgJjalxddoVCtkuVtbdg2lyT5GttQ83w+4
PE64I0UbRlRhyYlvXtaNbnItqtJ0FqzYQ0oDflc7oCm7tFl7DtzuEd4CIKI4SSgb3ED7St9RG+RC
xvNQKtq20vXCKyZH3gd58O9MYXLlMffWl5HCEA2cnWD+Xm9JAfEYNOjp5xzdy9CrYcV3myHU2x9G
Gb1XcxNPdJFuCCy2aLJhxnkdrXemSLfBXu/TcR62lpq9DJDLNj2qeg9J3+krnczXrfZ35kQ8aE0k
OLROBfNmkTnZpAsDqNNqXyhDCJM41pzsse1sp3UBYKUwqdSo3I8lppJukOca/S8JRZ9DBhfoE46a
TojiY5knblVmNkSVRh0+2kpiv1RS3aiuj/rpJ7lxpNzLM2mk8Qy90fawjE63QYzOJ4BpqdsGOcRx
Kk11HnpTgLieF1pl9uX+El1e8q+fKkrmAkUBDXBxzpHYYd7aV/V+6KT6MWjiEByzXO3ohOU0h/Df
GU1KvEqup3vL8aeVC/c6PLIyQiAS6WxqbHRiON6vZzZX0la1aUTtptFMDr6aqadJGuKtRtGl3QwS
ZtjSFOWALIzye5DIa3LhC/Tbnx8AegTWBgc+PMjFQraMygkSgH87rcFXNVdhLcfKLD+HQH83+CHP
l1G1jQ+tmvXHWmmCbQXccxObUrlyNV8fx39+CC48FMQEl45fcz0SWRV2kjPbMnbhPmAAKldoSAYo
6HZV0518GNNPVWcFO+gd+v7+GhB/9f8tdw4MUeUkCRGEWyGmthiDGRtuEBehuk8sM/ic+LP/0JDF
r0z19ZHxGoWOIFccBXyqQMsyYxoVs9zps7a3dZ7nOFYqz8qk1hsn9tcKFteH4f9C0YknNadhzIPr
eix9EFWFFeraPrI69UMktVxhtTJ+94PR3s2zv5ZW3XwapXueG8he0WVDbGsxgLbUt05NJWof5T1M
GBneC0ak0m6geODdn6tXccmryULukyuTJIHZgmq/2DFGwF2OU6C6r422fZq7zt8okm27UE2VvdzG
v5IsLI+8kscvGCDObmCE9kW2o+SzmeO4RI7X7FmHICS0wt5MJF2nycT3XLXi6DEKM+l5NhMgTANy
zjU0w30f2Bk0aGEyiZ7BNje76uP9b1r0ipkv8U1CIoODSDyNF9+kGM1EsblT9xWCqZ+4o2O0Aqz5
oCVaTRkaFLWs5/1B7WvJC9PZOqS5WdOMleqtrU2IGtioq97/TTdLiJ8kUIy0tsRLYDnMchkqWk+f
aW9rifEBBeaP7dRMhzpH2rUo5t/3oy03vxgAsgSuNkqjDMJi8xfmPNJC1bQ9tBznc+IgZMYaoGIt
N/K+nHXFrWCPfY9LjsZ3R6YBRRqIIh3F4OVjOQnJ0iCWaPuSrXkKFUAzsRb6rmWV0ydZi6Rz2Mzq
0ZeatU7U7TdDeqAcAteR8462x/Um1Qy/plg6BYeUevFGabt+p8VY+RV6yvPSrottmmb49nbamjjz
7dySYfO5Qk7b4GmxGO2+NPIahFtymB34TWVhFdvC0MJLYpOlIc61xhdaxKOlJvwTRPbCY4LTbxEv
HXVUZ4IShpBWwp/fDYlEZpbxvLMdhI/HGblTSqz94f7U3oalrAWDjXudRQUb8HqAaytCXdmslUPm
axIukDh2YZ7+S6+GcRfNwRr+a3GV85Wi5G0zqQbEVWqG1+EgO3SBjrT0ATuyetM4VrdNil570fIo
/GFITntIRtvcMNKymzHbK8n9Yjm9hkczzv5jWM7/uQ5vYhLVTYg1HFLu81MHWtFtI2nYV2X8Icpa
eZtGyXdojNru/ihfv+Op+VAqAORCfsoNwEm2iBvkcuQ0ga4c0sqPXmzsIT09GYIntM/U/ayR3dH+
zVYy1DeDUiAFfCXsfpankxqhiGc7mXoYa0PbSZlpI8nAgak3ISx8nnObqlXWnEbfmGCkZ9guvFJh
Q9yIYYH5NedMVw8h8LI99oS+GytKtddidClMHlee43fNwS8KYwNDR/19f6BvlzMldkXjgQw3DKmq
xSUxoPmqRrNlHBCBHrdpZ2Seag3x3g6N2J3l8H2egWJi+ZHwB0n/qSHewNinSNWSoUrMQ2yPtmcW
tv0YAuaA7lkhPLlyrb/1cagYcatjGiie49erF/2LXJr7zjwkrOEDvs71ozoI9OSgD18zNs5Kyrdg
Hvz5Oih+kCw4eSl7L3ZrVcwjmiiRdZhhF7hVrM0P5TBkn9TCF5VhRdvXoZnv1VTH4Q3Q5H7iDnRj
Xq77Pmvnh9hX++cmxl2dN0LxpJV59tRacEVKRQk9MEEZcBSZlGjwgyF7Xyoppob3GQ8z/g1IYwl0
pMTaa4UfY+GsDNmT0WWGpykI81Z1t6Z7c3uscGwLFxMZ0QOydPV6YubeV/LG6s1DVdjxwVFhxijA
UZ6GxgSCADXWK9LI3kUVqo331/siqXz9SMhsXFE8GIVV7XVks+GGDG2QPDioGN9mhx/gVlqF+E6u
KJ/vx3pj+el/x1rsrRLVVmzHW+tgBQqW4RZ09cnqzJMJl8Cr9d463I+38Ihh+QmKOpgwIGLsLwoW
1x8XzWVn+rTgD1xN3bNU9k+50iUbtQnbz0PthL8qJz6rXWkce9RDXCTaxh2JiiCiStXm/o+5GWiA
54DBydu5LZEmWOw9q8cZWoZcfRgtyfRQeDZO8DUvodNon94biSRXSMiCx8aYbinFCwRNtySyW9Jz
dA6keJa2Q2mpxyhRzXceKLTPCAHHgsGlAbT8qM5u56LKHeWomlV2ztvwp2SXv6J0zJ6VTJ627/sw
0awjhRVsRGqmNyILGP1UVpBqOuQjU/fqxokfnBzXxrTP1hzFllcfoXgkcOUJNBi9wsV929dT3Vsj
CyOSm8ktp9YUa2L2stZXtuGk/VNnurXyQFluj9eYvISEiyDMMHmxQowppi+pN8YxRIh/pzaFssFc
NPcis4627Uyt7f5wLg8dEU9QmqiJgATisLzeHU2K1n/Oq+QIrrzadEqpefIIiHAzUSz9t5eQpZfH
zJkh6fVs1fvBxV/+1wMT0QMRnNiAnrkCls1m2c+trh8NAzBlJX/XylLedH6NPdb9MG/NI1UHHh2w
/PhnceQUWWl0jj0YRxzbpJ05TV80CQpPbKFPjbhKcKkCq1q59d6aR7ofFHuQg7rl0JhI4JZtEpnH
WLODMyry/cfYdBKO8Knw1GyQ/7n/jcuTRQzlX/GWdQg9L1UzoZJ0LMbii1wP/QNyhdN/fWTZa7iH
t0LxzODjxAnGsrleMtSUYNzVA4SWikpV2hbZo8VFtRGsjJVT7K1RhLMOYAzYopByuQ4Vy0Pu2wAB
jrbfJ7Hrm4HtVVGakDegcuX2Zp6vpLtvfRx3Paw7ClVCJe06YhY0upbKoXnEFaLec9BIl071jWMC
QPXdoRB2Et0Xm0Na4VV8HWqatM6I69A6KlH2K0216VGO8dAq/XJcGcbbj6IzIPIK2nE8l14JLn+1
4rp+sJvC6qwjPYTwA3x5Dc+SQSg0Vu8DVvDGhUFLhwdwoah08uK+/qiki4vJDzTrqKndyUyFbbI9
tCDVbFBrFvx8LTTnL/fX/u0qobsDVxI+jEBzLI13pm7GndCe/WMb1Kprwms9ybUiVAAafQ+K8316
a6/fKNRoKMDBcsD5bHEvZH4/jg0Zwom71NxMeR08WXqirZSFXuVzrk9HR3SQSJ3poVKyWYTRlCA1
Jn0MsAx0sr2Vpo3XzGn/HEnT5A5x1j+WFY0DK/bD50qPYo8UdQg9ZMyjbcwfbtP06gFGTkcHU+2t
lVP1FbR38/vIHelaCtDQEk+s9yMSXakiHWOzD9wGmMAvfKD6h7obvqYFCkhSamo72NXaRmtLyzOy
3NkbRt5sJj9UT/0wtod8TPSDGjea0Jd5qsYZaGiVBqjs25pHh7L+ZmBb6OGmx8GdoqYnSWawNY3Y
/JXEg3lBNSvZlro+XCR9sI75mI2HvmycjVGDph5iK1i5L9/YSrTsQSSLihLbdrFpCzNrSNQ76Qhk
dDylIaqJU5wbp5ZX4soAvx1KwN1pCtAAW1zNRVI3ulFM0tHggn6EiI7uNIieU9Dn9UqomxvSFNgH
WpV0BECIO4ullqL4liCGEp2svgk3USypRydsZNcKG+mo2fD5dB0hqfvb9ub7CAo0iZYbAYXn0PVR
AUGQY0Qb4xMSZM0+6oxmr9lRv8/1eO02fisUJU8hGkxrj5L2dShLgvgSmn58ktoCR5rRHC+DOrbe
2GT5Ckf85jDiq/4Otbgdu7Q3JmO0Y+TN7M6tQyXfTqEWbhj/f4KANub9QVwAJjmMRDxb4K64RsgX
FwvSmeDNWhXCgH1XGF4uFcUmSMJyq44zXj9WHjwMBlgPI7es3SRpHeh/aQZAjI6CGiv5BwfRnc9T
0JcIwvAwKco0eG9Kyy+08MADfMLqYhKuB9+38lKJNWRYOP6zD3FnvIyqEnxPiblz9LR4n5DhnxGh
WwFQktYqC0y7jofTSzCgiZ/gtNLnuzif68c47xAryS3JRcigktxBDStvJnXL3VFv4rOJJdxKArhg
jb7+DFg6QLXgrID6W2L9VLuS87yRk5OjzSg4SjJCuWM5zvrjrCYR7ktp7fw0mz5qqfhk87+N6tNg
cSDhV+89swTY8FURnOo3XJPFkgRXj+BraSenTgZ1OAfoXMHiz3YGu3sl1LJwx2rE94A0Am4Hr88l
1qJuiz4u8OM7lUmqPgZZarkG+PNtqFjDZfQr07OxRXgKzVA++wGGX/d3wxub75WVZQDGe/W6vp76
EWXBokVL7JQr/bizGzk8FbHcbMupmD4ZNDVX4r05yRSIuBKAnAs5+0XAYfbnMuvTU2+OGgs8GUCw
zG3lDo4ZpvwZGt4MGSDw5rRTvWJEP4dNueaD+NawA4gWPQ5SIGOZkvtl7fSIEqYna7TGTyNQsF2A
fdpJT7uv/JfhRZOc1DOnJvLMFoeelevjjeNVZJUgGHgw894R0/JXftnOVTD55Zye9C71KRo19mNj
ltEJCMWaQ9/tDLOEeflTKQVLSx3lOlTZw+DvRyc7SVU4ucVgDZSHHeknop2f1S5K1mSbb8pHAogO
3Bp0IskY5M3F6QXrDOys4jSnsbBsT45RW2xQE4a7FBaulOcoqWTQAeXOSbe9pnX7Rqvsj7QfjRer
19d6sjcLjtSDeiRLjk3GTbYc6ipvzXSSxvGQWGnruBVAkUNKU91jqZWIhMzZY8Q4HKey17/T5q/2
UST9+75dRilU1CkRh2A4IC6p13OAdZZRDAXMsU5zxkcFBwDXsIrwjCbHeB6taq08vsxOKI1zeVAh
4PLgWbZMFHA0JtnKDeXk6Lmx0cHBbzS17lwMilREOdTUS4LcXDm/RcrzV3YLREVoPwIFJfviIlnq
IumV3xaTkUgP9lRop3y0wieplXu0/jvasm1vHMYCt44sz9cK9G9GFoIYgjCM5N/iuB7HgPLQBG1O
SQz5VASOvccqsDn2BRrSNXqJbisrIQ8bLPzuT+yiHsM3o8xEAY8qnjhBl8XuGGGRsKebc2lAR22S
XvF38VC/s0cporCpQAPyHOWZuNR3NxqraZ18zi7jqHSHUG41N2jH8FI38uwlyiwd73/V4nR6jUe9
QuN5KGCwy+Q2A+8zBMaUXVLbijemUQeHemzxA5/VtXbvG6GQJaMmAqkPON4SYwQRPeqz1M4uvHKZ
p7LwLcvNBoRLnSq21x6IImu9XqLOVbTFPgQmPUtNhnkljRDN8qIaMmw3mClt/OITibz2xA1dfS71
2rmgLKa5WDorK/nn4jwWgyvqClwuHEzgmhbH44BzS5KGVnYpaj0LNhnKVR6ETe1TrelnXcrQxbw/
m8sD+U9EAeSgNivKGYu3ytTyydbEGBvBPJ0TY7pgOOX8zjupOnUY6QF/I8stY+eldSxf9gKDSgeK
uDk/rlwjUS5QzpxM4vt5ovMeRPiEK+L6LOzCpmnwPs4vyWxIdH7r1PT6qtEhYicA2tqY2cjUYK8O
VuZJftoGrgLX9AKwuNkaoY7KtEaVMCht82tXoDZpoRKgbfxsUrYrA/fWclGoM7Hr2AxM2vVPbQeF
trkk55e+x8kygVGLBUBgepavyw+RRKbSgo/7UdmN/qUpYm0b2L3dr0zf4ix/HS/xxESeXZS85EXC
lIps2Y7N/CLLxgwiYjB6mudmuTeqPnH9uJVcS03e2U/+ExU6tyU0tXgqLVapL2VWb2fMUpBo1iPw
1W/5qBaAXKZ524Mn9Qo9/K+oZPvLXPfzyj5961Dgqvz/wRfZ0eBXIzITTX4paeQ9tij5beDomadI
Lb/fn+K3NiPpl8rmgCqGdsn1DNul5IdFOeWXqfLzH8CSk62VdAM1IC5qN+MltLsf8PaqQg0ApB09
LbQ+broVtRmXHYWf/FJHVfmhDvE78yOz2w9T+4RgeYSqqT1+7pnplTP9rWUE1oWenszjig7N9ZfK
2jA1cuzkFwmPmX0kV9HGGGDLKpkVnmULyfw5ABVy/2vfDAoM2UKhkV72ksWKFDI9kCkoLmHUzZ9i
0yoftABDQqvOjJ2vB/XHqDTXRJKXsNHXtcv7QuglAg7j3rz+1CKV/SAZS5ZPmOo/JwT5D9xc07ap
4ua5UYzf2Kuaj3YjvVRw2S84eNQUkU1tjUb91tcj8AFNgcRI9OCuf4c/KjF6LlV+yVJH2emT2f2S
Q4fO9JBGP0bH8B+mrhtW5vl1Ihd3nChJAeWkSIQk8WKiASXYyTRR5ldrdNwxVpc+VZ0Bwd+Oxy/a
JMutF1Ty/DPTU2MH8CjcW5EzMSVFcfT9otzR7A0fmLi1Os8bw4FoNeVfLnpeIstEvDRprHZmFl7o
5aC01NnTxjJqbWvVyCNOiu3vpykd9u9cgeKSIR1lu4EUuWl++lIZZAlWPJemDwMcr4BUu3JX4NZA
MpA99kOHjoxRmyuzcPOthCXt5g+QR+T8i0koA10yYIaHl7RVlN8pVtJH4CrJKc2Hb5E41LRxWstF
FzGBIcACpnrCYqO1gmbF9XIrxybRhrTKP5R4vET72rcHO3VB1RZG4dHOs9on2W+7dOeo7WS+r2RF
cFHbRWoE3BOc3aXtejyHGQUrq/tQVHNx5h33lQoXHKaxUVxETsaVS3FxbgOF5HFJEwjch2CEaYvy
ZFf2plHoRvvM//Z1B0tyMBJ033G6OYBd1J7uryKHoftrTxEOKD5ATMHGIdF3FrdhXVh67miD/izj
m+aNKi+YLEYNwESqjURxGreDXGO9Hqb5Q1IM0qf74ReXxv/Cs6R4yYtrarGawBBA6tYi/bnR5njr
9GN/lLJaBg45OZt4VD8bg216I1Xnzf3A4i++/e7/C7z4bq0JtDYMSv3ZjpNi06CB9TFWVfvz/SjL
hftndGHGsFFQcVyWHwPcHvSqbPTn2Emkb3UPoVHipbmbbCs4FFXqnLNa61c+7XYFMaUIIFGhQAUJ
lO31bqmdJgnkYNaf57YYdvjGmRuzBdGMF5rhZo6/hvlY3kqvk/gq8I2gBjt12fxJIyvKzdnUn6u+
7LxcMSsPGzT06LVi2kAaCnZmXMe7FHWPzwXStp4ayvXHCgGXlRLcIrsSP+TVokEjoxT+CWLS/6o9
JY09KUkUG8+hGeRbo6uik9rA5p6LYk2q5Y1BxkEL/grcJ6DjS5UrM0gr0GCD8Tz23VNl9cpJCwzj
R9onIKWssVqj/L6xkmj8UEbl1QridYlbyNXG8ee6M54nuNWHPOuc31wA0mZAoWPr65ODH6C+xp14
Y3dqaNFAghRmb5x91+OJe50WJ2pnPuOjB6DUidujM3YIYBetfpl9+BRJUTzr8jitGTsu73oxlVTr
SSNFUUmg7a5D+wMeYF2uGM/lBBE2NStauDri6j6Iyd3kyzhYJkG0NSx8h2iVd7sCDJAbolH7wW9j
cxvmpXxognoNuH49D+BGuOhJvQRknRceD5Pr36XESRhSqzF/CaKEc6bYmapnP5Lrytn4mgbgt8/b
uP+adUVgvE+1/zU4YeFGg3uCZrKEr4WDRnUVG7NfY2lFuwQ7hhODGG4S01ojQV/fC39C0aeAgoq5
ogVm7vo79ZiMxdZG+9cETG2fWkq9G9R0OjhmhwCDZMHvdxJZ/mJjBebGGJi+69alJEpw4Gqi2Aa2
BIbUdXwjVcaO8nb8XzFCGDk4yCzKT00V9uZLUoXK4LsS2gHzytG5KCiIsBQXkaijasutj5r0dVg1
qvKp1Sv1v7nJJBhyTmgmWxSpzOpopXXZNxsARHL3SYN0aD8BA5Xjx6nJwsbVVR/IOzIS/rb1eUGv
pF3X5w2/SBgcI9dNuZsOH0JR1z+MjAvInhnJ/4GShF6jJ4myi/287TdGk1Xf7Lzs14j416cpdWwY
8FBIqeYL3PUNWNKWkPHrLSP8TbmjwTJ7HL5gSzi6SpaFv95zT/4vlEhEhPcNyezi4A7bjg2Hpf1v
yHqR9hA7HVg36E12+llRY+tp6kO8CNlrlrEy48txZaUDoockQYEOKY6l2gC1bUynnDEO3KS3unNk
59p+Qt5fcyPLlA4ID+Rrku834wqsF1Eg6h54QHKyLqay97GFypwQ/1jJos0uBa3hlQGneicXwf7+
wF6f4AwssjTi6KbWQdePTXW9bCTOMEtqqzpwY8P0D0We0ddPi8GdSiX6MMyW/gHttMQNrTk73A99
M7JAbEVZjkUr9DCWoeu5p06IQCSW47o9PRY8Gj1cvkoKTUghqRWdwPsBb8ZVYPQd2FxQqIDjLLvf
TSR1IFtyn2/t/PgH4oel6QIZ6x6yuXGalTz9NpopePqwo6j58efigEyUmMr5nAwhXWOwhkCNksxt
4tRx3IGbaiXazTzyBKLBgwcV5xN6k4to8qwHc6CmZujKgS4PREM71K2N0NdpgqRGIhC9UBMcYyou
2qTb3+6P7aLXxEJiZP+IOPw/6r5sR3Icy/JXCvmubG3U0ugqYCjZ6ma+e/jyIrhHeIikFkqkSEr6
+jmWmd1VEdWonB5gHuYlgIAvkptE8t5zzwLIEIPdn1aoA3zbRjaqGMUoJPRhLRyJpRxcl7VHOedI
+VKyFojw9lX2jWWw/KfNlPsv06Sn/1kCGO7lkvp7cfrHnPGSi/zTvTCUzGuau5RRk0Z8Z8J2uprk
YPHI0x75ROufuTL806ePESMgLcS4Qb2FTeKnVRRaU89AJ6FY6N2k7zFONVt4TXk0btvqwBpp7uok
ciVBJfInq+jnegNux5eYHixh/NkASS/n9D+UtAg5SVXWWVx6jkT3unTDPaKYoyfZ+xghp+FyaGA+
/ye7xm+OQH/vjjBuQuGFkg+mosBIQd776Ri0FcdJJCOf0RiFvH7wR6fnUs3d0hf4f/wYJWyW+7md
w9dk6vhd1IWmf0/awJ403BkdJbJZnojf84DOabcMJy76+AXMPXIOYL5zqwyDfp3XxHk7DdXl/IYt
0Z0mH7rjYkIFp25TWHiZ3zuEf/s6/3v9KW9//xv03/4D//8KdFPxmk0//fdvZ/5VSS2/T/9x+bH/
+rYff+hvN/ZTTUZ9/uX8Pui/bE3/7X3isv/5Z374FbjSH3dSvk/vP/xn0098Wu7MJwzfPrVpp98u
h3u+fOf/6Rf/8vnbb3lchs+//vJVmn66/LYat/XLH186fPvrL3hY//aPv/2PL12/d/ip//W9Zu89
shTef/6Zz3c9/fWXNP4VDoSocDEWgMk28NRf/uI+L19J/F8xY4ZO9qLFAq3pUoL0Uk0MV8x+xfkJ
7Pc35v+F6KGluXwhzH/FQsW5jmQTsEEBe//yn3f2w7P6+7P7S2+6W8n7Sf/1F5SAP5allzB78Eiw
FGHQA1oJhM8/Lgcz1D7s5b1qE/ROnBAd87mwOiphlXyKOUuKlrjjOAl2ROkCiNCy1yYWFytVUvjh
Em4CBH2dZTLD3l8jf2aLGGZjqKkh3Ctkddm3TabyW0NgsLgBHyfl1E21a28bQbTdjCwmo4/fMgJP
V1TMiMH9SjSmat8IgQvGOhtgr0Meyvp5EFP3YqfUnqc4/UhNYO7avvN9CgJB29OMdfDAgUfVpjZJ
fhiTvLTxVDWl79XZHXK+vSSgcvb74eww9600dVKBKTSBQnvKM56tex53hQFJq4RhpDkOGcYnGiTM
I8j5piCjm4vJ47fpOvslqbSlPh+vO+zj1BujK1aZt0UlEsaQcTjQYObqCGfWkyY9b+laB2nZzlKU
faiSXdKvMAsDfY1paOiZEbu28Ue9tePUE5r7lZGFl/fQ/tmKyC961TDaCkutA8Dw9SX80sYw3/LX
qDsFCVhOIyxgNqrLwUat2+SmgyaH+l3w3XjLWXTaPdRjdw30S9fXQ+fg0opiXX1RKqYEnplnjV9p
KDCHJjjghMd1F58hfaoJObaslnWferExKcCFG9xWhcgZoTObWFheprKmYJp88ZTKdOHqegVP1ndr
McPbE4HmLttKg3ibL8sSsAeTR9MVhhlfRu5gQpSYuNsGgy+2xo+HK4KP7dYXw8GMawkO263szbRZ
gjEsW8zeSjQO28DqdyhSYcwVaH9HcDgBKWr0lrVwAAcfZxK0DXIKu4fgBhoIQzZNKF1CB7wy9ugm
wm7rrGZougCCOhh4t8sTskwDsI35cK1JukfDC2qAW9k2resYA6y1HaoNU0j3QdQnmmYDW00qRObO
VdUe1NRMmrJYuuGu7djKjlCdw+MOOL9TW9K6VJUEUgVVxJ5PYS+N5ga+OHQEM44UoU75Tnv1wcyu
wlzJ1gVn2hZWGZvAznPeYFkLWKr76wNIwZ2i3uyg5WjNY1CtKTh/tm6g8w4lutiEg0CTQTILo48b
NJrUVD1OmCG5cmttymmAMUUfzyNVfHnDOP17j/N+COSxHiZYXAqMcfOPpInmbTOkE61UfkoDjqQb
BpZV7kK0pqQiJW9AZKCkR0ILFhOHWb9AsO60k3b2us8QK2qLF3uZod8Vw1ysa3NMSN9vWdP3D/G6
LpwiEt2c1xnJz5Rh/2mO0o7zLaiOAn7JwmYLjURv14LX0tAZNVo5r0IfvdDv7iH7Th9q65+ScAh7
Wg3ecjTKgvTmxJWMej1SOeatpAxDBHgPJhbqWidhNL2AQNRuAV/pXQYvf0h/UiCxuxkRcO/+6CEI
E8Mp3RWrnhHmE/OZHE1omjsfgknQsLUazrWUPKTaX/rb0IxG0mEemLebgDR92DqAS2aq3NzRNpUp
QcO7FHEdZ1vhdfX3VVxCj9Uylci8AIzmmuTOW2oW0dFrv+cuFi9tDiuIneXMUsNM0FNPCZfSrGrm
jdczfu/S9lqEU3AK14adx4Y1hVdH0SOYAu6YelbvfB1Gu47XqhRB5qBsHHnfbLwFeWtrK3N/P+bD
24XecMwRPnUFh4B6oRjrTY7Gcyt201CRmcZqjC4ZVW2OrW9SMw1hSIHPGt4NrXPvE/hBRaSho8Jn
iteMtxspraLLOkt75Q3KQBnXBH1PXVKrFUY6wXqUJu2uRRoPLyLVDpLEXO8aw1Tpaq720OY+Rpk2
rJzJI5rly0hC16jBq1k9QZN+0w6QCHs22yMuL+spg5wWheYL9ld11FABnUDwLGLfNnpfL8M57QBJ
jLQFKnJJy/JnuOCoqa6yshvh2qtm+IJRTcJySog5sTVVV57nbkjORkUz0SLkY4lDzosOM/dkP3Ce
3DUevAwizftXaGbY02qgdaFjGL5G+XgH652W9sjlop0anvCCw7HQpndgDKAbDuI7iPgXn65sPFc5
+RRL8w3KZwJPTrSVJYJe/Gvk+sG2Mq/7GRtFJ9cBciaAlIUbox4C5vgeR1R25H2blqqO5/PoD91j
34UgrcdZt4k8fzwNAXjLoEQiYm6tFIp6Ac/Id6QFlBYG3FIHpoSDrqCT6nHk8k4fncx7Cqhm2UBH
3SG9ytpyUCqCzyRCESwdkD+DRIs13nS5ULTS7iTDCLm9wz3sxtZp6zQiCxMstKp6Hnt06qC5wyKS
9km+rbx+18KfuBhDDyYRnDfwAuKBeVsD2z9OsOs68CnsbxAlIb1CgEW9UOjxFOKqQPtbi0T1j1XK
BR4kW7Fr5jBrlXdesM5U+HAWKap61OIIzyrxvkxwoYaEMIILJzJGl4dQcGxUXEBZQMPQfLUp1uw2
xjC3LzIIdL6sJuPHqE9AJMcU7nmwQTQep4lfY6SEg2XVlaOpbiFRz/3TzGtYGjl2mrPUyylhEO0J
QXqPJqBdvTbAdoICeH6QbYEud7fJYqJ4U7V+e56aLpmu/EDPM4VV5imHaOQ1rRsVnmYdXgeqEbe6
lTtxiZkUbf+1F37JrY3aomKIqS/CfpweV974MwXEdAKU1MFOBSVis8GAcKVJJ+od8hIEEHp4j0Rm
nkmR1R1MUMMWTG0clYC0Zn4aWXTPqxD8ebwmbNzAMjW/ZT4ezpbDVS2nVevajzqYGkNB0REhhcpX
TQWiR6qhyAawIEqed/g7mjBWTQnpUDTspjkxBhwXP54KxJH19WM9Leln29u7SvgTNP4RZOWHeEBl
VeIJTiFdYR8qv8RDOtTI09ZSbfMuS99D7vwzPE/TjsYoSqtrhlZSQaMpuKEDeJkzkjAvqWUuxOhl
LxT3Vsxp4RGxnVWix52NPfddBCl8uzzlfeFIgC0XvEp7T/vhFnQ1QG7e1Ntoq4lMbmyIRQt3GIQE
ivq0SJkdtQCXiUv7rBhT2yEIYV6FzZSZIshH0Mh5j0xjvGllA7crZHEitsaLE2HwqOTwPCMutC6W
xJ+DEoOsWx1Up16Gy3aQpLqqutBuvSrzWNlnppl362A8v6xZ54Mv37GpQGLAAlO0mdQtHdW6HpDM
w49OsNBD8t+4n0zotugEFQ14+9nyOKFIIQqvgZmn52qxDuz7pUbGjQfdImRvvf0AmqQ20drqs9+N
MEFIdCnSQdyxuSMaCwHTf7CBr0gDoxw8ZRTtURefl4iwXW68BzX7vC5tyvWRQ7S6EUI9hXWCgHAc
QV9Xtuz9pusRl6z1l9T1M6NWZNEHtH1ubzIZfMeDHfZ1K5Jd7rw7tBxzTnnP+ww1ePUM/dK8Aa0t
fxvHwLdbNmsOIY7L3BN27swcJ1bBT4wot5Gdy54YjuiWWh+Un1I0tfuwHnKpoqrt3tzqLBj/0bSr
bEsQnjRE3iGXUfvOoqYpJn9RjIY6GL6usg8QawCKB4lQwGx6MR4bz8QSMdUKrnDrTJb2BIdd7JTg
biZrmTvRvqyzhZ4wSu1ytKuAmVrvzJofMm9APEzlBTBYXQ2fMCEzzWOQrDaHAh/8iV0G+8u+cA4W
hRSxoEl9zsKVkDMjsYGCoel5tFcCUzabR7Mrln6M++tY1eNciAXbFWWJlLSC2HAq8X02egA/CJtG
GnT9JxAaEqD0zl0UUgxQxpVG+RQuO0gxh2Lqxvw38YoFSc6JMszm5EPYzt62YNzEW+ZQ8LlNjSXW
L7TGGGR9yC1SUt9Um6K8jkd1wEbgup7m42DeV4QVBnsD05/mpFcuqemEV/jGQyqSIs141yLO41uT
spBTZCpdnPOqmDxOMeGoK01Khs0wtjh3l3k5d2Mc60ccIyAztn6tqo0n24eAh608TjVb7TaBGc2E
i8C5Yt5UatLfRoYwzK1zw03uhl0asQ6q3EW/JCSQbeFplj2T0GJjFwrmlDgmtLoZUtlcVRUnHx0S
xVJqkUf0auO2nzYMsYBk28ATZNp2GvVUp9QtBvlYxBHL33mL7qhAPXwHBR1ofUsyTRtdY0cprSFI
e4z6ZoanBqlCVJy5Z8kGnqxIxRjkwL2tj7OL0cDHo9/5roFDJw5V5EVNjcDIGiZmSQFRQ5JuRyeE
Q2RDnhS155p4O6FpTN5mq8d40yBYFBk/wxR/AeEuseBnL7rZwA69W+glOe6uA2o2bhksbs2JM+j6
EjvVmOApqNvhT9h13xVy1tutzEXwhAJGqULH9lIl1c2+t7a/rrpafsxLmo008Lj/nCAJE22WZX1+
8uNG3jb5QNodx5gERVwkQf/xI7utwFgXZ4JGLT8IEB9x7ush8V/yvGUgSwWDd255nexBsa6ule/x
GtI3Lp/6mi18u9STvWurYPpQQCeLYY2q77of7bYJloSmOfN7vC0zilmMi6Kb1ndQNs3BKGv8mw6M
JqwW1/4cje6euLgt6oCsER1W4tuyAnsn20y86sXZwH1yREmaooYcmYb2vjIZmqPIBksM67Eqqzek
muJqa+Bq/4zkTnWfr5VJEGji+D6y2ANeZF751RGSQadR0YPRWTLoYFUhSHhOPVAEEGV5bGu/2QUD
ihqajHN4a/MBGs6lWozeMYKigGIW2MznPge0jtSTyS8D3fNnsU5zd8wt95qDRoAyal62rGXTrnV9
gusM2h+n5gg4tYP98VKuirOHDJr3pZxHDH1vopgvko6BS9zBs36KbIRQDtOZrWjPbnUtclF6uQgV
xEqR+Fr3cGeE97NfbVHm4iTTbphe87hqPDoZL7maRRZuQGNFVaNa4d0trNU4pDDIwkG43CcX0yID
m7yyiiN0hoLH17CfSw4AYvStapuLqUwvaesl/UuK7LwTKpDskKNdeYAzDXtra7iwYSaVBTRCj46j
9JKHiRfOjjVFHB2ikLJwdmUDP8mTHQIfVU4nN0nY6yPsndcbHuM5sJlfTwwD7NxDZlSF7aCc+2ph
12kk4mkfBhjIPLRDG39nEERixD5aeO7nwmsQkjKmDDiVtQG6rT5XZZ/USX+bTXyFn0ArEyhk6ZTO
ff7hRRhONthXx+bNum44qRHr7iYdPNLtHffAWKN+b/ZxlW1AoaxKgFgPyJB7gGnfs8jJN89U/rNr
U6zJYHyc5QD8xlO3PcGv8ts759f7LsN0J6vEcmNQ7j0MqLQx0yLnauj2JMs8ZOzUX6YGxx5UsaPt
PlCzIg5hvMv1cK/C4LMLxCk0flo0ottIPb+HzOOgjEyHulrvMVXI6aTb9/GSUuan5NmDfo1aIm9V
JsHt7l6Jih+47904ZMieZF0xIGqg3CVM3nSzvrBQr1yOl0wF6zuR8hVyNL/MUk623TBoCtXBRFlH
vo5JE35rESCOjS7HjEPV73PYbGTfnLx8AEKTA0Zp07kgpuZ0yvUIzCi8vDATAjDQTNNAQ+4E9c++
G/ijD0tWwDAoOvG2fzog9zSw4T0T8ovSaIiIXumSDAZ9OZKsa95o5GAPaHP2vvAl4XibWkee8n5Y
x00/LAa3kCYqrp+aNQITYlUnnM/X1aJwxkXLRPN1viFjDo+s5B6YzlkG/cH1CQJ8gXi0BPtWgJYC
w6GyWpv9MPr64DwLbnkotqk/X3m6v45QwleNSOiaYJYMVjIMYtnJJV537gfhozCQN75tUZYkl7yP
aN02ipttM/L8EIoZdzIPN6i3NFKgLWWkd5vOZMnGn6anfElvVZBLMPjqE7Qrjz72J0wGkE/zNE7k
O0Zb0QkbW3Z0Fl1u7dx45TXjeh0k8zVKrZDKNN1nKgCMNvmFSKrPuo8JchrWd8ywXwMYXmxc2xwk
9/hJy/rWzhLi3vDaTkt8H7UYSfhkUXSAOAsKHjkcNMxV9kgJsDQZAFClJoso2p7hKkQO3wEEiJec
edthwA3i9KeoW49IXnJFtXquCMZ0N7fttQrIfEiYuJeQspToISu8fCM/SY/oaBNdnjncZSELsx/I
AY1pGKMPRMqNT2W7DiV83ysatvN0AA3vBuakD2vXAkCyw3KTN3b50HF2gJvzF6i63rg0xw7Sw13U
LDcAE0YKK+T7AMW7vyLmZLFgP3eIP4iGgOwFBkonFsQIKuoIfFz0avCe2fWGzOGwd+mw47KzFMcQ
Xifs3kUbdvoBlxlgDYjlcemn96kK3scWxS+I5o42w5DS3uv8faIDpBWq8NyHztxkwNKoGZpHlXT3
RFSvJoMDSI4THNUGcAG/+myBwjS5f046FKYV5xM+V45jyOR3OlP9UbK4RzXSIpGsRR+tN+4SpQ3V
CnmpF3/eAgC5mVj2FlXjlQzIG3IPYMgMfeulLjJFm9eOYnL/qkEeLGq+XmcpFOtLoE910kxvObMN
VOv8MLbx0Z/GjCJIbMpvkFDo0EaKJKw2fIyZt9dITCV7wPzASXsCFtnXqA/H9pvKA7dbWZOf+BCs
D1pKn44DC+8Uy6LHZBXryfZ1CEdq/zlHl7VhpAU1FQY+JRISBCucXtzewbfhGcmsPu3tkm5SrtKt
AWX1XldsPUZD1WF5zt7WLMD+/VClH6YDnoGRycYOKIuYGHDS2Hl8EFXQbRUMIcC0Y1epc82h7sdg
mwrR02ng95XgR9nIx6xb7yCffKxR5tPRjOmVRYYtMs4g/kZBGsZwC5ySMzyfFQSNSVUyzi0lCCMA
aY85HHHpY9BMYwGYqac9D4OrEUXKPuuQQuqzKyzchDYA5ii4Sc/KX8Wh0bzbd1O9onMRa2mHtNsE
HLaq3XROI4ATXcNvjPCfljHZ+3oYyhjo2RWE6uOnh0ngvjbzijFz58pMxSfea4Ks7/nQ5+bg0vmo
u656qAeznGrYU6sybaJDnaCBrKJGv8BlE4jhKq7h/7wXrGvOUeumjQptc+JINn+FZ9rXOFsJhXc5
XA2y6WmF3fYjJkF+ycah2bpMHWcxw/GF6UeVdn3BVHhEriQdOAJJsqjrn0OeznQ28qP26o9B96VD
Dvu2I/NU5q373mCRyAYTNuq1stvyGDvtiqYR3WQEeAMdKX5rE1osJaPrbVvHijqHbFY0xd8EAo5S
iCZaFewI9pEDj9tvaHBwwHuI1h07JBqxlzmrChIsT3U3ooGuzVMSD8krWALRFu8ebj7TdV/ktjlf
3AZWWB59c2TdsTl9q3j/bPCBwq8I9zyO4W5ehkPcJIe5qc62Wj9D37KiGzHdLx2PEOMZzqY+YB7W
FdrkmCQBLo/hPtfI7Tgjm5TIXtYlhmvV0WCb+hL55kVMZNpkY/YlrcQrupPv0WpumkuixRhO16gL
l8JGBICOiQqw/quyZwBs8DsfsmRCw4M497NS63scYwMyYkxBs2y2yFc62yhDjgycasP3ViCDFKTA
aK62dTYh3EuOkNcAx+Q97Uyqy1ihveUzImkKKILzC9yW3jg24Wlm6BZg/UZOIHhmm3nydgBg0k3N
cvnSZjI553jK34hf6ffAIy/+qsG2hI/CkmFVt0LfIGPZ8zBvJBUvMdrLr1Fx9dEepiAVvGtjzMs3
g8NHUFRNpb7MkFTeMSG2CCZ1R1v3A6Frlq5PsHleBHXIIZ/QFHsJN8XcDvB+96LWyhsLUKHGZ0zW
rspoLOUk7u06zmRjAmXEFp2UY/edF5K2IBOmNQux2VFh6/jeALw/+8aJzzCZakOh++LzE2la62NH
SPt9Nkb62KjVtdQEbibNGX9dym4YTGTIEY5H/rYDtFVT1kzRDqAZIpnaBrGuNQJlK569LV13bmCM
2cG6CQdpi3DFIVwKKO1b0FPkNuybbOtgmhZRSOGGay8j567qva8c79ptAC81xH9pZLksdpu7Ckgz
0nph2X3EhLjaBrX3DdvNdb9GmzadSKmzGiJrNs6llazoq0rEABDyZiMQSPONhI6VWDpxOYMO+gLz
GBwCxt2MlYBAW9awMlyhoB2ibkD9jTcMrrhgbdcEwxJFPMBL31nir544QcYehAmazUg61BRRvW1E
1aYNHewKug3tddRYLO7QL0jarFsDVLTeDrGtXoa1aT4EjNssxdh5DijrZbIxSVtkcfU7e+3/BZ1h
+OwfJvX5OYHP8P8BiQEcgn9BYlg/1cc7Fz9yGPAjv3MYiA8OAyQFFwcCkJZBnPxPDkMc/wqZGNjE
gAeRZARC9X9xGOLgV8gtIHf2YWSG7LGLo+4fLAbQGyBTRmV18ZFAIAyER/8DFsOFnfR3bs3FGB6O
9+CohUixDcJ/YtauDJ6xi2H+Jl0l33tj5b0Cx+v+JCHuJzHqb5eBEcXFGDmC9RaO+B+ZEn1ug2DF
kG/TwFnvsGCItUl6dIdJuLjnJYq/udDB50WF2KN0v9wmoh4QPhs078ncTmdAgbUop54DCCEN1lw7
WcxXqz/jGf9IrfrtNsFmw31EYBmB4XrhP/0Dv4lDRazDpg83JIr1bpas17Rb8/rKTPNnzdrqzDOM
dyYwT/6EUveT/fsflwaiCInJRUv3M/WzF4HjS9aEG9R17b1r9fQ8QcC14RFmgatJcazKqXrvqhr9
H/MnxHoy/RwbtFRdojZBa5c/Ifn+N68GHNHhoAVtFV63nw2lBIP6yQfrfbOoEBZSs+c3W4SXdV//
YbH8wav5Rx7Nf3eZnGDscnn/Lu/8j5/5qIOpi/U0byTrFDAwIPCEYPT/f3EVrBeomMBdRN7qj1eR
yQBMOBvnDW/XvGjZ4G0zv/r41xf5kR732zNM4NwNNRpeIXC2f+IDVWPjsrzhC2y2q+gMs9mlXGwv
70Mo0ZD7WyGEFbZCm3990R9JSLgodhBwkCCN8EGu/Sf+YRjpC/G6CtFwurehkfx2zULMLfO+fgtl
Dxf7pem2uouQG2Yl+fKvr/5PT+9ydewg8LlDWYQUyB8/13XFOaXHPNwksB4muUxvk8qa+399kd81
dT9sU2DeXwi8yL+6EE/9n/aPekA5ABdHsRmlt5SOMHcWSQ0rqzVqAV6g9H6t8gVtFYa5Z+WiereG
XYw9Zm3L1ujPPJynt8FfMMYYfQyI6UUu81Yb9KZtRdwVa1x7xDQTaW68sUinwV+UokgGZSVbkLYV
QOpAq9Ukr9VoHUgWjQ8SRKcJqjlh+caSBJAMZnoWiGftmyejFr5RUxReaUXauwvCWgimktemketO
iDwtkPkqvqdj7D0CA1621jhbLnjMS9FgU96IMbGwyUn7c6tEUkRwZdwS5KKhS24/MaIaPmHSiHZi
RpWLgdECaVwlNyA5V9fdLDXAtlmkV75r82M0ggtJJxut31YY7xzhJTkcGaYZTxrrHwCHB19rsL4T
Tmt8Uh3NhiF4NYlw4Ar2zzaFSkqiU8H3gF58Eh2XBUsmUNXS+jKPWwAgDXWIolfrocww4tjm7WKf
YUexXIbZeemtbXztowsAEq3t+l4HSOqLldYXp3b4WhZDzJG+5oy8hyGafdFRC53NyAcKwj0BZyaZ
91liatrJFkjnMowHtHPABCakzaex1+yUJLBZgE2bKBI+vzCJBLYkUvGODHO9H7CJU5zSwUF5Etan
IoF7rcvswcQGQxDcKKQ9/hvIs+styOvIR4nyUibedIuksxwI0JRsJl/avYwbvwydo5WtHhbj3ddm
Wg6j7wN+Shf0tHK7ct2fDJKEY4tWu/I7IK/VEO+VZ0NAkGCAT3PMCwZfAUwmyH5amvkoEE+58Uap
31Iz7aOkCorB4A0aKqjjwa8A8bswjj+3aDF1418ZHqIdB15Yx+QWiN29SMQKaTkfMLGr89sEPN2D
9OLw0Mv2isnmOugF2YDHbPew7niDj7cU8usUtSfELH3pa/Qw9TIdK79/IRC2HrIan1ibIAci6Igt
Q4zHqGPVUhAQgzkYGfDWqRUxG64uVgWzBtUKECRZByqnWSDBInyQEDrsQcHx97nJ67KJoYxKmEer
ZbrLFlLRGIbCZcOiGz8T13x1Yan8uIP/bS/o0GAUTEMl9HVcYYqsg/ygMx6Vpg/Xe+3N4YGNtrqt
VPOBTAX49C3GnkPG7KZv6hnR68ajF1JJaXtEuXTdcgaQ1VKM/1AmD9rutYyultHtx3h+1b4vEdrQ
v8CxuQbTkdyItb/zMKx4ykHNuQ0RifhqQaw7oJe4wbArv+07shQcQdfInlHIjlH2G4GD2xKluG0y
3Cb1vOsb/q0ya0WRZahKtJS6tB5RBaZTTzKMT5LM7VXV4EPLgzfLBwuPieUdPc1Sen2GRnnYBzqw
gMbAxs5AMwmnhwkMNjResD60mcPSiuPuK1xkdgBHrupx8IFtSaTVr8Ozh0mil2E0g5ZsLdvW28cu
Xa/17H31WFQVbZ/DCiwS0XKzoOiD58USFXirBF18vFrTVHnbOdEf1QJkvUvYzuXsDeyBGynVc8ZB
xUng9YToBY0FetkEF3IICaZnCN4RMMsHCWRM810TVCAQJt4mnpe7YG0PwbiSrfRgj2SX35ZTezv7
MitCERHsByBKsBwbuE53Wk1HN4oPIUBSS010JLVZY9ot73b0kEIQYx414BHLwYBvUCva6OXV5Om1
QcO5GV3OS1+RahNHffyRdL7GfcAPnPvsqdfiBV5Gf8bOJ79JSX48qy5hsyh3Lz7n0GP+dFa1cK4G
Cp0Om9zz1gVCUzf02xDjWywKUuWYYUZzizRDxIaO1+D6gofhFEwLDnliYaU9YJYKnEqGY/W/2TuP
JseZa03/lYnZ4wa8WQ4AksVied+1QXRXd8N7j18/D1p39FXjFsgQ1xPSp0VJSiTTnMw85zXboWmC
hzBMWRfeoEBiTdI8/9GT9fjuYQGkbQFxZpu+a/qnFt2r375KRsKRBEGAbpiU8DDLuh3fx9AKfgjh
JPpOjb06F6zM99Kt32qzlWOTfkclEK+1IdO1jwwr17sQY2Xf7lNBGtzJMNPfRiLE31tyOvBncrPh
w9FUlK4oRjkvfN9ABLULh/QHy0++bQSxuhM1nxqNjBqAtsU0I7zL8zZHodzHCb7zxDaCuYXcyWVY
d73mjFNAAcQ0kb10KfXEN+CzzAcqthPeFrXcFfsBstf3QOh5kCPKP33v22TwOYC0cLoPRMVrN2JJ
vtPNkckwXUvtS4MaQQ/2xudaVtt1OutMIvabf3ipUSLw2AkyjNUqI7CpXpPemmqEHCUZMu0ZFlsC
VFRu4jueyQqni9bVDKZgDqbtJ7J1JcRBDc1GHgay+KqKy33tiXhVlA0UcRt5me5B0XMjdYHXqYju
yQZ4Xd5g1D1SMSC1imRHeh3KEZbDgl6ByGlkZWguMSztrU2l9PrgpGJIfqYoMgUcYBbFr2jzy4ig
tp0Vu+iFzsIOMooAtuenVE5gqKbjwTLQoNtWWuNdYGQGsAEdWoPMYqsOOoWt0hpRZWsTNBrkmb8G
UqsYHd3w/J+akXUBSDW/BDLXjbnlku8Lf0HoIdSjJEjerSATZJtJknFRCJCYn/N/ItBpsS9SjnBg
1XYTAZu64J/unfSMrB/CFF3FTStzbNzok5DGV4ZWmR6qL2pWS5eJ2WVZ6GTiUHlo1UV57Hb1MOJB
7cvhPurkbnqxzE6YK5Sl9yrU5D+ACkHy2oCHVy8jvVQrd0gkZSDDjR6SQ31GVTZNOrTPVSYSnnPD
Gx77Dl0IN+BkKOxS63FsNVgH9yXs7wRdUj9FhCoOmsYptBhc3DTW0qaoJtlnAH1xAIKlVwR3KLYS
RQzTL1hdcfWo52HzFkiScK8DqnujSb914iCKP1oebt/LMaGMOJbaHUueKlwnhFp7McrGkLuiH3W3
o1Jmst1OVH0dqa2wEil01fjmlzD1AAJZVWx3vUEFnCAaUmpqwBkzGcDhwrYfmK647j/qUCPQCV4L
MKxWgj7YpJpUSazXTnsIfaPSKSODNLbDDgrelnBu6MAY/ehVoAxP5jas2pD35dRdmaCAvwt1V3vu
oMscZyqg8pE9VAsvuN0wEHD1hm6TSGVn2jmQK7LKfo6go6Q18a0hoSU5+IIMvI5r9lUWG4XC2dZ7
uVP2TTDZqWnVjS0gT3NdWeJIbadvVNArfm2+90qGtQx7BQxyY8Tdbe7HfWWjmxJru7pJqSqrXgsh
oIoV620SjSg5ABNCzxt4mcppP+kBKT8zB3cXt+Kw55JiftdIfT4jKyuDfpcSJFHCHrfKLWFCe0nH
CMxUl6dFvKMyMhHA2ia15QY0P2m10fiZ4JG1GYQKF1yspoWbfhS918lKZP0SY3hI3+DD1Z4DHyj0
5aBGQLKnwW95OIQDgWhkHfYXmVRZ+AFNFbl/9FDG26GX69qh7uPdl0aDUk8jdihudRl7hnIM/Edn
rJJKBHIhTBMU9xDfiiFVZbsoeEK6jYQklF1bofqoaJ0fbEZqGXdTL03hLUwaDIliGJY3ZPxU00Ew
JBRtxE6he4gZd1EAAzOouSDL8WRpofqU9IoQOghCmKEbmAMgU80o+1u9HKsfFvBiqoS+Xia2ODbT
PS+O6M3zgwKDxk5TblXVw8FQmiT/h84S2acAJqjumMCMQb33pFCAnFWZU8/BCiSHKZWk2KvqBYy3
4bMZZxeJgXdXRTGnFyNA/kH/I8gLIQWAI6iaaxRy7Vp65oMJEQbrIcsnRXEKvZQ5jiCqXfVJUd6b
lhB8FKpQPHYjjxjHM7P6uwdrYJ/GpgowSUT+0xkyrWucil/2TRiCSXaMJipLMCRJ8TzKYRNsOilJ
Qjvr6QZilb0BRglpYG0n1Y33IZeD+kuUdUiriiJ0d42ZC78sTWgTXn8ASl1wkP3OzH1OzqxQtHcR
XFCzKQFwvKZEfsitYtnlG+geAKoz05vyq1Sq9Pep9YuHtm/Cyk4wF+fNMJolSWwwxKhnGtYElHaU
OJqMLCRT30vcIpPRI471CsLfO6pv8XPCA6KnaDYU/t4gUXYLCyy6r8Sg5BwArwmWKRMp3RRxK4Ez
lFqwmD5XmWkfq13yXfHrYev3YsgO8E0OJuxAgGMbYfBM+cTnmqXjFbwhhuQJe0SR0j1CvRAtYsQ0
CieeTOoaU0EqySbLMm3KMeif5FAgS44oZ/4AVGxeWPO7Bvr1EwjH/qHRWwWDVzNN7/rG6rlvcLAa
Nh4x0EJ6nSeUG4ZJ8iPo8KlzcijueK3XVf0Sw9W4VaJIVZzKQLqMkmvQhXZo9bOmLWY+93IVG7Ud
D3Op2wJvwXvG9yAfx0Mw/ig6LEz4bVP82nQN75rBaDjRBaFToUJ3XVLuMoAVwZOeJmDd2ij4JqTU
/20/ErpDarSJduhFs7yJSVw8VEMGg1iWPZDByFG0gZO0auJt0w7AntMMSV460KbMR44LEE+x6deK
IxgkxLah3jdgaoW2tg3R8Dxbkovo+zD0wDQzmBPmK4+ksHY9c5im59pT5GyvhbV/afSS9w376ihG
Wd/0ByfggBw3ZC4Bv0QaJdS2jRr91TRb1eyZnQzfYDPqRhtb7Z50xGBU9baRZA8pe5WTOqU2eY9a
fGxuDC4QrU1JoslduWw6ljSXuJ3SWaWwCfOx/AaKM7S2I8oM1nXR15MA+gS1EJvKzww18gz5ukYO
S3NhNKH4nyJ5nGwV/rDDPk1VcJmlcAwW0+ONEPbBL4z6OAj7FMKtnQcBFVGd+xyoYKEC4mnVavIL
KDcBRI4BlM63F2DrPjWTWxUiTWuDAa3+u6DxFz3zc2ryj4/O8iqvGCitipAGZXh+f2e3oD8P8D59
EIuqlj3Jqm+Bh9dC9BMNmG6ofKjSU6Gl0lUEoQymUFNt2rRoSwDnHdslsWpzX6IjtMcbGldHjfoT
0IBaxJ06EgbpZxSag/snV/b/izD/W5p9BtbLMMgF+P/rMP/H4/8hv/gvcurMQP3z//tXLYYq7H+R
o+RfGs5BxqdaDLJl/8XLQELuirQ/8v4kiP+bTyrL/6XNml8QveGZKlRw/l2L4b/iMKVAY6ELA//e
lP6TWsycg/5ntbEvVJaaaSztVkSu0n1QdeKB0h/b9NLKoEwI/1oXq2t5rfG55PGppNGhB5KVci8e
ej2HMFi/FKG/70hvfhrrk1n8f/q+2CGkBrkGx7XIuwMHPVI7SLgfb/nvmsw/LS8yy6ZYRDIkLhFV
m2mTyANIE3DCU74bh2tZw8uz+3X8Q3+nsv/50Dxyn0YoU6RSJrUrHirzWqquDJ5rxxteG/r5g58a
zmEOkbBRSdbJgj3ggiwLlpObp1Q81/q9yDOEyvwqKucBGly9eDaK78e7/ceM+qv1yHr/3G90K71R
JAN8kNRpC/3q0vJzu0uxcjbyC41rOcwLWxsGRyGzKsjlncHLxkTz2wKNid7irS+Ry0zMg1k21xFA
HVm81HUQqgM1vuN9/Lvi8s+cLSoteaHhT5+L4gH80hsCTHbBPWGKf1tqeilp3e74V9ZGeKFzQU1N
arycEZayd4XM+/CfiYT8u/vL0pqfCVVNHlw8GOILNQlbB1RmnjBxWtk3S284f0DUTBfpdNoqmwLZ
xynHzf0DGIVYyRiTntj4f7TFvlgly7PRx6/EADYoHjTllz7UhzIJYQ+EG7QlPVvz0l0imJdYkLvQ
Ci5zUdv6UvuM0u1mjC2HSsCGl5QLVt+tPG/XZsVWMKbbUg/cKuSdrvnb1OeqoWbXkQf0yoypv/TV
xSBaTicjaE8BT4bjOKnCrvItgOiJG1Qvw/jKAw5Us3bwiuts5ConY9LTBTejmN22Qm6b5bTNZ2H2
drjph5ieaLaiXea5vE3KeCNx2POu3xF43FDW97WYkzPrb4T2vbM6V69+5uC0Omp8KNnZHuJX8H7B
FDkTlCsTaT3g841S3R9fgCsR5I/FyqcIgqoAxuVTJB7G7LGs3tXoSspPCSvJc5z4agIXcS+KwN61
8DsPehlT5YYx1vDuSXsDAm90MYx7BK03vnoXqoHTysG2yLSNMs4YrOBQDLGtKcBlEuFJQbbcbFps
ZbJL6Lgk8PzIIRd/YqH9Xef8Z68somhW+2VbVKznris2vfwWC4Fdje8SWYm8epsm047VUw5Sf4xH
vhqTRUxlWw6TJDTiQTG91zGStrV5p9cVVRyFl6awH5NfElW1tNVuwR2ns9696+vGQQkb1/NBQzY+
N3/x1U/IsAV5ACEo2wDLPfBYBVtEfjopLkg8OdRSnS6cnFw2nSjCiaW0DfUbaA1o1+jr1zIlit8S
jVSAfCVoshGEgBgFkizNdzjoAHs2HV987KWXPL/2yB/q3pMZ/8olEoxN7xxffysBUFqcBJ5gtn2b
MvZya8AEGpzQO9HyQtzln2ldRnApmQbyy0yrrzlBkDiUdWxyiQEawbFExkVwoN2h4OyI0rs5XvBQ
Q7xWdeV2dKrAgl1KOjTkTxrHCxfw8B72gdNK+iaTm+DECb72+xcHgI7WeEk5ejzwjr7wVU6zU44V
KwfYUm3cClGFKjKZoyW4Im2wEVQnVH6m5YWUSv+Ryve/R1hc3PyK3o94DHPINAIn9kvXf1eEX2et
C3Fx64sxlqHQwrpAXwrL9lE7ceCujcrizlckRRYVEu3qhBEPLRQov9A492YTXEAIOd75laC6FE3E
ALPupJqP9N5drt9E5YcenXB6Wlkv/8MYTe/1KQcjfoCVD/QSiODxLqvzrvgiLi3xD6VVIvPbDeKh
wFg6japd5jUbfUxc+OK2Fpl7I/xW1dRbqucwgv+E102uPvVNQ+4MSQyhdiXYXULo2X0VX4BH3Vq1
dgkf3tXkaut7yhYM505Ie6eMwQii0xy2d3U43HeI0msB1ZPvsNSRQdjP8nBNsQ95k4vbwn9V/ejE
nW5t8BbBRsDRNh09g0tRJWyVcltZwpktL2KNXox1RRVtfqQ8ROOVQvbq+LysrddFfCgCaLOIOE4Y
zJCH6+MtSGW8K+8HoLEG3J7jX/l6YAAF/n0fL8n5k1Cn6N8FO/zvIBkdb/fr3iNn9He7bRpG7Dgu
ADGaHJN/NUWv0/h7BJkbp9KJEVrr+/ztTzcYVc0bDc7jdEj8j1Y6eOUpY621hpehIqqKXk45qSsy
tmSRixMd/jo66EsJamoqkmF48nTQ62KrSz0umsGt4J+IyWu9nv/+aTgAU1W1Ak3okDah23Rb5aQU
8Fq/lb9b9gFL5GJsTYfce6xr6jZkErX+lOnU2lJZ7E3grZACxorLvpWgdvI0iHcBGJaIM1vufx5f
jmu/YLFLw1EBIj/M36guGvXZiGvob/qJaV0b+MVODfME/SbqxiSQ3JI9euqNv9KuudibUKxRi4JH
dGhB/1OdOnE9Wmt2sTWLxhRCdDYmUswXwbjxTknLrrW72I6DVflDldDdRkUDQnqs9RMn38rkmYvt
KMhFobVzw75/24n3Em8w5QSIeK3P8yc/7ZkE7noPRmA6ZAXEXDfIH46vt7V2579/ale26kiI5qmj
lKxMF5p25twtd+IMGG6Kub/BznjIT3l9rHV3sQWRVq2rsqTZOLymBN5Nu/OGYbHtZsJkX9W0m/rA
FN/L/td57S52XBMXocdZRuQ3vg/xdRBV542vsdhy4tCXeHMSQ8mdqz4l/fMGYmmenKCX4CWdOh1U
/VGeHptTD9iV2Ll0NwrCfsyMhoGIinv4f/ctIhagWQAmmfshO2X8uLI8lq4fPjIfYZTzFRD99igg
g+qfFzqNxf4rkFCAZlKIhynYgHUchvPOQmOx/1Lk0fm3woJOLjCIjazNWQvPWOy/ViiitlRpd+TR
gKyOf9YtUl+K7CuTVApKTLzo08tMRbnhROhcm7nFBuxxQmin0hoOUAy17GL8z5xP/9/7T18axpsw
fcwyZxwm63tf/cYBc4eIgqN41NKrJ9Uvt2Fzd9aQLzH8ELskr6uMiXcyqSS09bIfxxue19j/fPfg
4vl3jIb0h5JewZ4Ui5B3PoTDkWNA2x5vfWXk9cVpGKeehWoKd71BRpQhUZ3g/byGF6dhhGpvkRkM
fVdtdCQR2zM7vNiKTYbLkYf/yAG3FnuSb8NzO7zYizPsXOIiQ+wr7pR037YnzPjWRnixFysFdRsj
YP6y4JC0AUznU56UaytjcRyiPoBS1xw9LHVGCMH5lu8y/1Q0XVSA/715llQO0ZB7H2ec6SBF7/UY
3AVQwdFZhs4B1dPYWNpzLpV2GdfIzWRAwQDESQ+JtBvVrSJQCh7FizD0T5x4C93rf3qzOEtDaKyC
UtGbuoM3kMa2ilrDIF22M7KBndFEodMauH+Y58V8bXHGdnnIF9JkPHhJcFcW+W11IuivTNtSbn7o
UAkvEn6J0e4iKbZz7zaImhO9Xmt8sZ+bmtJVO682oClOmcRQfB5D4ZTvxR93ky+CkbbY1YiPKCBP
5OGA6JkjdOiDlv420xFwzd+9GgAeQoC+LFzKY3vQQaynWuQWSuj2IEqQ6aL8L29zKbzJM8FFzssG
l3nZjN2JRbKy1ZZOgpMuYT/bs4UBGJES2g8IjZwVzbRFcBgmo0y4rBB1RkfK95lxIpqtTdciOKhT
7tW4TXJqSHgYl7aqj3C5xxPjIa/cu5b2dGVUjZk+x7QZSRNGyTYeHRFdv3iWL5EndEuV31b0KnYW
fN0fmfGE+oDWM02Z7mblz6RXD526HYtXdUo3dY1YXxrvChn9mElzrETZF/WLJjwcH+N5DX21thaX
gEqMMAXowe8W0A/i8B41IRt6h4OP/JmzuIghlHvasobbfciRaYuS32NzXoxXF7EiAUEchGI2HoCi
wx/oznxaq4uzf5Lw1BkLsnY9dRIhhZSgV7vjo72yV5bWNWFSDNIQMdpjjm6fk3UnZnGt3UWEwCZn
qqpWIgAZ6JABujLhXZ3X5XkTfXqtlgnyRqD7x4NO0bOy29fzml3sbQu9x1pPtPGAcaF851eb85pd
bG2Bmu+Iid14wNxWuzm7WfnvQbCiuOni0hsOHWqe3Y8iqT+O93clFP3Ju38aXcSOIEA1FFq76iIS
vg1muPGU5LyHg7rYeW1UhBAWh/EggPNFIfa8S+YfdfpPfe5GrsZ5RrPA60jgluf1dmlvOHiNz/TR
rHKlPUSnDAVXdsaS3tyjXFdUKgsiC+4w3XlPkGM+sTO0eRy/iJ3KYtdVuvLfu86rEXjvvgG4s7VZ
1d3b6tMeDs6shHwvIr4rVBpeEIg0NBaidb9gzjpYdUBKfxSEYpvnB8u8Z+GCcd+H8lNcvWLbwv8Y
JftoRDwrQ8213KPGguDlR18JeyRPLkzvQmsfmv5SNy8Ka+/hRYrMgw5CHlJXpTpjqdiivkmBs06T
CPujsi004YTguRLfjq/etcFdxIZGM9LK7PrxgEh3rTte5R5vd0FO//e9U1lEBwPIbTnCfjj44Gp0
49EHWhtLqHD0b55wL4Y/k+SXkD6W/avWvftcf45/d+33LKJHMIiNl5W8tE1hkyGLNV6d1+4ifMRh
L2aqJZBx+N7lF+OZp8ks4/A5NCMbFvueNjf7W8sv2+7E9WjlSrD09OHEk8ZknlUvetW5zCXTg65/
gJk+cUFaGeUl7FBJJ183Fbqdey8KUnPqiXzGyr1raQ6G8k+my9U0UNpG+gYOZwd4Qo0eNGS/01OX
8bXOzx//FPyspAF9P5AElLqdDzuucI8vkZWDYOmvWhpi3VXqPJfpDosRO8osJOhPFZfWer3YqPFo
tqke02uYcE2+74v98V4r8874IgT+QVl8Gg4vKcCUNS2XO+9K8pV7ebz0e9X1xieYjtDNdpPau2Kn
bZM8ugslODvSjWQJ2xC+TFSXOJxWF5o6XmYULhU/3kCDccXcuEdpyEVUqMEuI89+tcVFhZyghPqy
hFkFBaBplhaNhxMrElz4yu9Y7Hy1kzpTVnjVp8gTT36/aQvVhW/o9OVPVMacnPySj6iUUqZOIJrw
nEroNngODnuoPrbWGvuB235d3XRFDyQtc0213Qp6chFzsFf6RhYnwDw+KDUVRQbeZ3J2pWdXg6Y6
eU7AjpONJT0P6k9FRro4fkOh8lGVuq0mp7d5/ENsXoxW3tQDYrU+EHVB3ypZtckgHozqRxFeBYEA
okXfNvldELwmsPLU8lrqJneYafXaPkOoupvuu4ROosuLnixaPxLMx2elwH19+J4krdOJ35JMdmrc
k4NK5E1ZOcKIaraB3LQp2H76PGl3Rg6bPDZ2WhzNPBK3TzaT+OyNJhxLJG9F7UY3X0wFn1xUlPGv
tUZrY/Q71LNRbhPvsLp3Bji5CF9C4/qNtsQmiN4VGI+10jpKWZ8Xc8XF4Typnp+j9UmeRnGokHX5
qbUyR9cvlvwSxkFR2UygQEyHonjKzSvzZ34Ft8NE+X7aFtKFH++9/MT2WlmVS1hHqPkBiEJekl5y
2bWQuYOdXp6sTK7EyyW2o4N6m2NvTo5TkGy9+m5wzRh/J8pVkTwl+R6dOU+5x2fVsYyP2n/Mi/4y
qR+FGIG3HjFew+ng9WhlaVvYoEqw2JPyUWzbC2xUXGzJUJ3HecJ8qPz8BUH2JEkcvda3qQwlCES1
YG1m8hsYtB54XbtBKh9wWu+q8mUQvYTGfeZjz7Gb6QvHY9VKDBQXhzD2Q4M3CiILAkFYT6AKfn9e
w4tj2EvwPeixNjiklhOOd1X3dLzdldn/A5P+FFunQJfCck6smPVVNIvxXQjDCazu/ET+Yg0vfXSB
h5famHJUdjFErPhn6TcO+uDYYETbjoiNeudlDyfv+A9ZuVAsXVThMedj743DAa0zDTHBGImaGlmQ
Ez9mpfklqNmUwmLqcs4gD75gJcBkH99hKDp6H51YOis7ZQltrttOjNv5xiJmBzVLYXruvRrpjEs9
PvEbVhbnEtQsZw1MvoYDmqea0m6TfnN86NfaXURBKQkTJS5oN9a2Q7BNmxNRcK3dec1+Wpso1rea
opPx1OP9IDq+duIRuDaX8/c+tZuh3y1llT8eSKi6RpUBn4bhrt7h3XQKO7Wy9v+8OT59ohLaTjXn
cmtfviTluyrcVJCjFCQaIFzDNJ0Bx6cuFmvDtIg50BZbIUOf/zA0mSO35g6g2XlRR1pEnXYs80wN
6vFgwpIOD8jSH18xa2t9kTSQ4kQZg7kqGDb1tdSPe5yTnLKVGJ3kUhRU9/hnlHkIvghBSyDqzF/v
EpnoZihXmQBPRUGAErEx8Q69MWfEVaWwfjTjHU5LHK4XijrYYn2rdajBYJQQmQi8jluvkrBTK91e
CHdVaDlDMT0V5XOmNrspjGBm/orTa8HEUySstiXm3bq5Pd7/tSzvEuU66AMaLRU7K2veUPW3y6Fz
opY3dooOTPAjSmOuOQg2U2Qoi/vCu030e8P8URWVU3LU4bRDz2MXVuFhIq+GErnbRdsGV7A6uJdi
GOIuBNgTo71ylCxxs8Mg4OfXUHBUY7dv3G6nROclYcXFcjEDKRLa+ZDyqx/t0LpR1Z4Iul/vHW2J
PvQaeHFBOS8Q8yPL74T+2/GZk1Yg4NoSfzg1YoD9Bw/cimKJXOXoCT3E/Xsq3VYZebLRf/epCCTF
+71mVy00cPUyKV4k/10pRxgJEeImumNM4g4Bfscff/cjaxMTMBTkYA0AU/sm9TmyNxt8bTAHsVUB
XVOjc+RG23TI2+o+PnxIP9jD+MsTrpLqEERXOKRJxbWWHorsWpyuYfk246+muijUrSR80+PHcLoT
6jrcJs0TRE4NGfrxGuX5B5xRWemV9BqrMe+7y0r/Nva3fhy5mvneVFeVjiffa4aoFfIV1mYq6k06
/TaaBxXppSa4nqBaByoPFBXEO2aBiuFip2YHSn0dNCJQuCdjfAqLO7l/wq1halu39e/E7HHKrkqU
M4SbOEN246oob0cUmdWDrlxOoekGk+8awSFCdsXqb+OZMV89x+qhUH7CqbV16TIcPWwpOtesfyZN
j7G9cWuW9esI6SnQX/H3cGpsZzq0Bn8en/m1FbV4u3e+0pe5yEUNYknU3ITCWXsAi+C/Dy011a00
H2i3lyGjXE+nQvGfzMX/jJHaEhNaQgYJ/GCgYdweKIvaQmsh5nTvpwLK8s+J5CrxW/T6zdtq05Vg
fBO0DzSdkNPdW+arHv7ShvQBlaJ7TbjQuvgiMB6laPY2RJrEh2B3HjBKW7oie2LTF6EECgPHA3j2
B9E/sVXNL88I6Ah/D2w5hfDsYcYcZgsxgmGAT9TwrAyXHcaCxPfzlsXikA5LJW6ruuH+jj7E6PI+
Oa/dxQlt6lmmokLCgyO+ivAR7U4F86/zzlCE/x6WONGzfwFsOtipVZRtLON70G3x20CYPnZb6WHw
PxTjoxwvi9nFtG7dPr/EPWJbVRcGRk9l3TqGQnGyg/U//ajGG1IaCZY/TSnCanIxMRLqG0WHQbRp
0HQUvWQTyr9lK7rI0l+CidNnlt0UlWfjsxoPApIX0xZdfXsqnnHtSbxN014b/q2m3GjaFqmf82Zq
CXq1dAEDB483fVk+xBJ6PucVuTDl+HtEo26QYtVnBUsISn604YlLwkrAMRcBR9F0RUjnHASWIVhB
vXlkrs5aW0vY62gmhdAigHhQPgRfukFR4QTo9eubAnqyf49E1g6+iEo/iA90ODJeyoH+1A3diQn8
8575IqKhIfzX/T7IAuy0EV45xAJ2poFxQBgudBIR/aCm2frKL5MCppfhnqFVip3GCdcVEe2DMrpp
ClyyfEThs/CXJYjnxW5zEWImoOsoRzCQqd78VF4DJIHPm6FFVPF7L1Y1qZ9ArqP45MqnrnJra2oR
VXxTDgulot2W62zgBr/O6+4ipoSzZFwUg4+R9ddKvDwTlKwtQbO5kuqlkNNdPA0Hc9uerH2sBMEl
arYTo7YIEPo4NHjHGMZkW/qziZhWkV3FRmf73e9s5GHRuFEpOGqAY6vqoJZhm8NDZn4EEc4H/Qjf
V76dVZum5K0Yu0dcrp0m8fDxe/ZSGH3SbsDmSGzyixrQW/c2yTdTfueXuyS5aKXd1PFab277+k3x
xf1ZE7FE7UYIPiplwYCp70pxWfbnhaIlTLceccsNJ4ZLiG/9bifWJ/bP189FbQnSDTolkhpJoY6v
3vYaIlJxTn4kiCjrmGjLBeftpiVm1++VsYWMR1iSMzwNm21tPJ033osAgD6QJhbGvJ+Gi7Z2jfOq
XNoStSvkno9iIe1K4lX71p/iO6yN92L7DwqCTpPRgW6vnnS4vVlOjfR5NiOsH88bkEUkUHK50EW/
JTfYpNctWphCe+I6t3K2LNG6WjlKFhZ/JI2Ub2WGoo5yVZnWiaNlJS4uEbuKlqmzYCN3RRwhxi3G
N8eHY63TizNcLlS/KUPuoFr0Tbd+J5RTsOfdHG98rdOLl0PoocOKAj0XGtjYHi7IJzq91u78Yz7l
uAyM4iIjB/WA3NxwkRW787o7f+5Ts4M1JqLe0l3DQ0n5SvXPqtVwK/q73QmNWquUW2IeqrDipi3P
7O/iDDangUyQGBP0JFfG+Cs5ASZdG97FJhwx364VIyLjvPPuuufzBnex78JWwzdIp9HuqtqcEvxY
6ekST9tbqoUC9r96StrneE//3Na+uMUtwbRenfEGkIbh0CMyFsUmCJNU/9FLrZOr9eVswZ15h0aX
tlGiYPAj4FdN9TPDpsm8KxBDsms93+W8MKJ7AbBall2X2UtavCWqf9Fnvhtqkxv6/QdguU2JSISB
oUrltY7W1JOTKPJljeSBFj6b4V0E46Taa92NIpNCuc3lbtcWmmNUr0lX7lOF9HT0DYQIQp+Tso9x
crRjRMkdEWqMM4gIr/nF3ovTfZfXlwEyeRouQNd1c9PL2aXZ7BrvYRhIqBwCH2VbeSfX6KVJw6w4
rfkuiUu38FC+7/NDKGxGvb+QOVFsbK5sNZ2QxO73lpXtVF/amfCWs956skJds4sAb00cbp3jM7Iy
zUvsVO5PoeH1OaWiGPtMhGFPxJGV4LdET5Uiq3wweA2EzVUtv+lYvzTieaAEygV/73rLb0MkZtmd
hfazlR/H9On4YKx1ehH86iIWoyaZYFcgbm9KG7V9q1hUxxtfG+n5759CYJ1W/ajJPscMPMbIDdUT
afe1Ti9CYJWOVYGnKSjqbsdN3E7T7XyLOt7pP7otX2zYP0n4T72uEANuEFDinBkEe1IkLE1QlxRf
qiC3p6xzqhaDc2Se01R2W/O3oL8V4F7j2tupXXevntQ5WRu9ReCMTBzKI51AL5pvQv6SnnlnWUKW
QjGULB+0w0EuXmrUGdvzZnvpyyK19ZBGPeFT2frP44/js7EyCEs4fy5iMxFYIUWhrX89nlg/86b5
Yoa1xaJX68Iq2y4YD8Zk4fbFtDYgZARsLE/xNecLz1dfWKx8hJ0VbBKhZiievs2QQRK1wUW12g7r
p2R8O29sFtsgBFaqDoiuH5J9eX1ejULTFteAWQZejWcMKEIPzyX/+I/n9XaxnLGm13SVPPwBy9pN
qjwUkCuOt7wSDv5ATj9t2LLFM1iEgXxoqn07qJSQgOVHpygKKytwiZwH34c7d0u/Z2Ha4BFZ2RPn
0Eq3l9B52ZhGvKyJjpHxXgrTvYnePKJX6YlRWev3vDQ/jUrqlXWfhayOcrqtx5viFKbH+nppL81k
hDEfYsGjluphJ1iAUqMo5MSwaFIvdgRRxJgN6dhT/O8VdCuuS3//DB89er3DbeqgBLupsNwmfx/I
tGnisMN/aaemnYOUJCrgJUlZqjLtXXxKYXRtBBebWEE/uK9DYk/8QMnmxH3wz4n9RWhQF7u2igCZ
WQXBJzP9Q9Bumhjnd1O7zcioe0noInp8gU/tpuDuNOIFLYoCmep9oYI6ybLdaJpwTr7RgtNnu9h8
ScXbKb9EG90eupfIbPc+rBQPBKEndT/67ntcP8b1hTjtWyzHB8N0Kusnorab43tPWhukRbyIUmXM
FK2aDopErudSBTGeF+mmRwINX6oDKBw13o/xLeyFtJacWroP5Yfj3/6/nL3XctxK1nX7QgcR8OYW
plCeRS/xBkFRIrw3CeDp/1F99UWdTSmCHdG7W001CkQhM5eZa44vNtnbeYAsMRh5zsg2oRdfGcvR
uuvV18I5CAx+//4RX/12N3nGYtjmwHuAJORlfci/V166nQnooKUUhWbPhyLnu7SCafnXmlf5138v
z1vBsC7Q3BR1RXRrTC6gW7X+ZYpjLP+w+w+BurDUtvF0lzeOV1nvgB9ouu/RkOAJihVxDkRz2iaw
2JsZr7JXYb3a5l4oP3hjXbmUQlup/V5ilhG7NUcGxni0tB20mmS8ALFaRsMbtS5c6zGUEPjV5hZ/
VxAuIW5fe4d/F+bDrEf7xmkOSvdhwQVNm9wzNQV0Bl4r+h+gyDvVepI6+1wPqCj1MyX2wDbscJab
UE1xgahTwBvLwzqrft7sh+gilIrSo+lHVeTLUuR10jaySK3Mhvlv2x216lQ7rR+LPqDl7DEq73fZ
Q0lholwbb8a9bIrFQ9LIG0N6qZo/eGPT0OZPDiwVyyvsIlCjxyreR4V6iES6mbXLuh4RNntV62PX
6lrSqa73k654idC8YfpcpKOa4IStbPUshrpb8jSFW9d10EZ/ZPEuQFTomJYvSvbZ8IjMafTiUQSS
fHbKrSyyoGvrba7AkVu62W1kvD0XeTevfbjIWBpKf0Q5XxZ23bb6bOV9PvRbDW/+q/IW7pOebAx6
aZn6CpzaEX9SedenL7hQe3LZUGhM/EU6z/YU9pnx0kcPORr+rgPFjJn7wgJ2aGXHYoMfgi9gsRvj
p6gbvxqwnM/UUDYuTja6qXZu4XpJbEuuWABvOlBpZd+wOk9jN5IiCDqgOaflI89OeqOEMAfhT1ie
MsOfSldftx6pmlExcvvZDuENeWADPNhWrqoeuitUIf9jtelZX7HPYppTaOcVB0S7Nzy0mHDq34s5
RH8MH8SEtKzAzygDDlLUIL3st06gB5n+aKiX3nmK56cpO4I/m5bNzB+H6383pKudpNe2OEs+N/mZ
f1b8c3pywjFY2w2d084JIEX4GXXzEqyJBe1G7VyVPHuazhM6lIT+nXkuscVXfwxLi6qGjbj6tNWf
ff6h9W+2HU7RzyX6qYyfBT+zlDDH+i61Sg/Wz6mAIVacovUtUreZgU649OLpMhd3TXFWix3hNA7k
nac4EbPLqDH9SJzgp4KgEfKDAzHAZJKllc4RWoosaQIZbAG+B7HUblsbHnb5YwLvPNpMShFddG9l
tqvG7hQVMOjzeSOr1WaAmjYz9JJIztau5m2p3yEI9gbpbEwnYQ7eMASiZKS6fLeNpwogvNUX/tKN
T5BvfJWaBC55J+KkYFDgY3PD/b5bJZjNr2u9M4Z5M8FmrFXfjFuMufcdfGqdl1TKHXdm15GUyHWu
jdl2o7IRYYnvZZbb6zmSbB65yHJ3hOuCc7/LwIJngxlo7VCLclDuqDGKEejuxdDvLPlS2uiyfQTp
9MSUMcE74d3q7hV1Psa6+jAXqFA0HS7cS0ZddUXpVNHbJU+3q8d8SLdOJ/nYRwQYpFYS/WFUuMX4
UDa/uzm/mLaxz4orMjoLNe0hsku3yDu3ljAJoUEyg6s1JRgTJfbq5eg74slxFrfp9cBqf5pdzmQr
+vMm9od4fi4opox152fKI768rgGconOexx4NFGvPjnXfSWbPss85T8Ap31MD4U1reVlTbunxexJO
HyPDzJpxNFH6192zrqDL69PtXOwM5s6tyWfeAKFV7nfai2M+RurLmHZnFevJmHlHB1mHqjUbpPVB
07/FE3WXqv/RyfMvBUWf5UinuecQuLL58M70arOE5TluAWt5sTbsOjKmKWcGQW5+1kjgCyh8MiIJ
HPf9xr56N+UbvX9aQIU4I4ykBSDAmvpWZWyyZdcXwwFr9iTeDPAjWL3V/LhOjKVmQTUeiv6H0O/G
9sVUGeCH7/VKCVVq9gYBD38DdI6rSW9Vci94g9rIIX27WsaWboakPtfuFN4YdXyMYeh2IHbNKUy6
wK7vMkGh6iVLH3UWS1INtOr3keocaI55lZP5Zv42182ezdph5gyEFhU6Gf01jBn5YVLUMOPkm7Rn
OHRrj9gS73jB5Fn7WkfMejo5n7QT8QmwdaC3OmW1JLDU+SnV3qpurwCx0oDclxLVOMbLUGnhQCuJ
t74BQrzTeoK+Zlcb9038oaw9K+KIic42a7dD8UsZ9hm3VMd7xFI7cxqICA+TAQIxexJLKE2jv0Qv
KIiUWgGrdAWQbACveG36MTNk54h7o/fj/tFpf3Q2eOY7adqPkHuG4YFiD0dosYiPVVfcqQOQIElh
sfIW/TSrd1jrbqJ0FOms/cQWmzUYKmQ7NWOq+lRVYHasmuCr28b1AvdvUyznGmxUW7F7JX6vXJS8
DivcYNt+3UQWQKk4DlLjwjDgrojPKxXsot8K6Y+JhyGiHblm9SsUPjuPMiGZkYFDX8yAX1UtXlM6
7nW/Wevei/rhaeSQ7+/LfLPEd/DS5/x4pRhYaShrIYcx2jEvvwJ1Cl9W3mV5O6sHQ3+GKa7oL0px
0YqR9th9KyHgYoB51N1IBZ1tbxR6UPhgZByHInkdYr+rtrSSMHV4SKdnibOvg3jtDg3+x2tH8ZbP
YPQDmOddHKOlzqRDN7zHk8TC1F0xdTt1jPwMYVktB5NDQDZtrXo82UXvdkPp6TZxwdreqd0VtBCd
i5I+BFFLCQwJe2EvHnZsz2erOYzsTnUD8zyOvcTpQwksl2oJQi1sVaspUBmNH5tHR4I+PZ0y0YdO
JeGQN7pOumGO7JJQvEp6yrO0fdPkU15OuXoo6z9YRUrKpUj2w/gYlaNrtD+HNQri/pK27MHzqUlf
Vlju6tr59hXc1Ht6+rMvXzN1A5aTo3czMl8DGxdoNsc7kHELr5ZayGzgn122ZVDJS6uUl8gCyY0x
CjvA/Oo4T4W1XYdza9R+mxphMR4grp+VRpzzGJ0WxkCzlB6BJPkDensp5XwxZ6hh5R8ml0MYmg8N
NPsmivx0LcJkaj6Gud3OY2DxS0cOTMyoPZawIDP5nuCQrcDeoLYxi3e1rN00TaH/SH5f9xtFfUL9
41ag8Vb7OBm/VGUHyZfnql36SHUn1lA/5IeBR2CSYaRSaGYQu/WwkptNlX+snG8l0ctKTK/Z1CB4
iTUi7FZLNiI3fHX5JXHAmbgBj915id9rgmkZhwor2a485aqFNmSsd6MhB5WuXxeAk4zbuHdOA4NO
mvH7ygLJLTuAIb9Jo2o3LLKrdTDPeG+ypt4WyttcNb555b9gA3FSBs2NDDXohnSjpGYw9duuawFx
MUwoXb0w9vl4ys3xMTM/Tf0SmQ95eSEAHfoeVqcI1vzgxMhLgAHV2RaTGM8cwR6sI/s70yjlqVAM
X88SuIPGSYcK1gPRcmp1WzZXgEkZ1gUHW1uEfcs4GJwzM6sBCFIY13lqo8pYlR5Oxm+Qha270HiY
rOZVs87a/NwsP4gZtpMs3oBB8PHaIVZyj7kUNjeBfutjaUI5NoKMUuxqnufJukJZvBnIj0VY3rTT
JS0Lr1fvK9H7ttGwMAZPIqAawbZRNCIhmEPFek1KUKJjdZwqw12SGXun9r7DrTLplAtEkXASo9u3
+UHVKnIBK4izQ9r6EbUIp3C8frK9tsQkzNSpCNeusxLddLbXp5Znybu2I1rMuUDJQ+l638g3qzXj
Kt1clvGuBTrY5P0ptSqvtJMtMnJPwv3C5qIW+owM3h7mdzT57K3W5McJw2+Nx7xK69Gp0I/pxs+C
DbXDXkchKFrVz4FBP8AurlOXu17sQFd6LRNEs0OEjxGNahSBVs4P+SpC6EmuXU+YsIzuRCQPWu1i
K/NpHTDf0AzZG6rfplXfqemhq997LQpMW+XwEr659FurR6WfnPuaGSf70OSQvcoxwEmP3JY5tzrE
2tiNPqco9aPhZTSdLZi3DfblB83Z83sUymtiJGGybJw50LQ5iLAdmrQQbtsfaL3e6FRBbs1+EvvN
dWL6CHdpA4J3sO4sjRtnqq+CQN2O47ltrMAUD6q6hAM1oFoGwumYmzlV77umPLYDgsgOCatN4tj4
qpnQHHseSBFj8yVOgJ4hjidyhHMT2HEdpKvFuKrYTXb7aeEN7oqBrc0a+1PTPOLe4prq/Vinv0o9
uSzsNExBVm2YrqmHfKEs8UWGqaZMBHfYgSvs2mk/V7sSY5lBq8+OfTCYE7uSuYRZMbNVo062t1Hz
0HcnEZvsjj9S5xfGfI3bYOSZpwlHGhlQOiDhZxfHE1gblbOwqfOsXewp7bxR5NrPO+0k8BiwFM1n
bYXN+lwxLRlz8BriERvFoLGxKo/qJ2HMTzL+3WORezR9GGwMeyUsdD4QRFA+L0dHEgFIO1jGR4QC
QG2joE1G18yeFJA50FG8ZSGfIJEU2eoJluAcVcG4vlj9lbyne6Vpbp1M4UB3pLBCBFmyVeYD3vvd
fHE0TldFGfzWiF7WDuqXkZxX3fFVeSfn+cVpP69YLZ0Bzh7u1Mp48orWfJ51byBZWGxos8vTqt1V
IjqsgxqoDevRODjR/UpSniRDGDlkwXHrq4PuwZkJq8QCPzEdm1r/1HGlx6W/rS+DtrGqc6zs8YQG
gPdTTV+m5H5y4NMNR/Yt1OxdemozyhrtiBJ6A+/Lhxj+JCWZF0Wql9fFhTYX8UPj0uYNzcW517Jk
Gy3Obsjjk16KjRGrv3MiVHNKjsJ6WaaWbhURg1NSglndtNM2TglckdHYKmfzMEE4OcleRorVTwsJ
OQUGfNswh1ZdTcOBB+pnQy5Bk3djRtIhMs8amUZv0UwGMWqt8GlI+61VC2PtNJkM4F697OvZLWDQ
q07tGlcOGLudqit3qZScBC1jIfs6o2ASkU4ZM6Ok+hIE4XIx32b70ymSQwutWkl/DVX6TFfmjqoI
5g3Kvko44YrROtt69wR8LURuR7Zwsev6rknus/nhmph6JcFwOmheJk5FRYMZ8pQpFs/WYXNf4eDN
ITa7cxNxDKzv2CJ6VqW5aiUFq/2WUVMUrCLqRuhxi4QW+bS6BR3i6q0uGFu/VnKSh6F7vxK7TV0n
Miv8Nv6EfkFdC54qa63HqH7R3meEkSpdX9P5iKzk0QamSQBtjPbWHElVWu2Y5JrfmABtrqM0XZCU
RlgC++TOLPFZW6Yr9dbWaM5UHD2Frx4r8TC2t0kFabSYPEdKNyalNzibJPisCbAAg82M9nzdeHbQ
27a4FRnDa2R2bLKfKxvnwMhnFsXnUpq2MUFrAYNgVHIUyJmnpsXn3AD17jjX9PtrWQSEFXPdw2Om
bkGb0XRjCgZrs+pP2r47fXRI5SFUWs4dZbm0SRlYxae0hkZpbNRoV9haOCeOl6xdKPPWZhrx52xs
DaIHcmNFW4NkWdnzZG3XWjZ5be1nZbwti+lSOW+VMp5rqlGGobnjRKwey+eVWxsYb+1BMaTWj3Ld
y9brhEQnlv7Uy4WyxmI/Gn4eiPR3p9pHh6pQbp2X3tnkxFSVyJnyflON9zLaCyrt3VYMVdjrm55Z
ZCk/5URyU/8jq3Y1RQx9DAz5FKWgj5HFiuRXhZFylgAvZjF1qQ4W/HMmYFnJLmfMuLX+mCsiaCkQ
Z5gqGYw7UV9Dti3uSiG9dhhbjnl1ztin2wJ4QlnskpaJFhiRSoYcrbmvptnPUw083g+xzn5Jpo32
+xhP9tFKtC1wVQ5pWK3zWzmMBzm6a9KUSXzAmLYvtaM/OO96r+OalZ4yWhcy9xvLJk9/2g16ficZ
LZHxZ2lP3hBNwdQS/dUQt6fJn+IUrk9EufI5WqOtY4c2PS4Tqk9qFYeye2mqyHNWYqvaOIw2IzUy
ldzhmkcapzZZ9k7vMRcAew9tull6UoG0pAdbiU7dyfVjM7OJO51rJn1Q1zOlJoXhB+GVRAVzq1Ox
Q4gKcKWdeAFbhbkXJpWJnLr6Tz9WL1Z8tabP7uLFCkAJe7EJjraN/LIR/NXRT7LWS1RxFDYvCkzZ
eDnPavGQtfMFFh+T9mximbTRlTSc6og6ALP9ldjmbFWd9WaZuduif9F5XVSZMAT6ZaKyb5ivA3NZ
iqTct7rzYuDqQnXimSldD6/3U7s6z3kldnqvnAZ9Oi3RHPZIaWUq26q0K0GpZhQgr389A0dqKlVg
QX0uJmnHcaguXUKOSTgWT6dh+TU/2IN2GIbhpyqQoqhkoWMkNrEaUdKtDeaBpcdkpMTW6bKrUBwx
EvUid2A/127lgMeTAQbfVizdh+w0Yamufiszslfq+1KRgqE2pFCUb2ukHwzkBosBuiQP1DQHaTsw
/C/H/lL/nCG9qu1yViPFr6ZjjUnHDNxvdvPoyYh/xJ2zH5v8gLfdT2iZxPUi7FYo8BkLxHy1J3A3
ymc7vbbwOfTEClYJiM4QBUneBKUq7vqumF3LTB5ISlAHgDglUXd+JIO9F0n1Pguku2Z9ApG7U/IO
RwlZyt3MAsRb0YciERJXxmKGDl7wfi2B0CXPao+SIo5axzNeHuPlaEt3c8ZXtu2TMvHk+Dmzgtok
zHcGMAU2XhVqbfq60QFzWWWv7e4BEXqjlMUEUYa3RueHNl0/Gz1sugaUikT1rSfPcLphI8j7E+dZ
7h6srL6XYBk7ubqHDUv9ut302PrEGmqo+dEhXO1bZ981KrkZb5g9ORgGNa6Zvon+saRwETnqXh4s
Kptt7Q6dQcy01hDcz1m+i20dcyKdF6Crt6p6r69ncMQbWwi/BtIQaAUA1nh6gK9+zKbq3b5ONubj
JnFUmmDj5vpnYDEbjV5Vy38ONAmuf77Oikb1GqwEg0Kx3YYxtSGtrnkPbklcuBwVQsQCT0n9qsfe
ydi1aO1xIGDo1+TeUmGVGwm1VONzBuMbIWoo+tL2zIGZFvPCOKOf09bJD6KkCNMRSs9a99jXVjiL
zhV0naNZvsLG7xvnLk41X0b0MsqtNyzjIyiX98Zh/gBA7Fi+RbRc50+je7KiD4iohOLWZjCasNUp
B+P1MTW/reaptfalM3Hm9kEnTnNSbXqYotp4Z9rSxuKvN+sfsuNgMpr92I9h7+g+Zq/MUMCWnOPD
MMKROrVdFsbLW7XsEuNQqqVbVkfHfGnlPmiE4sar7EtUDTI5sGVmNRXVS02L0fz3nne/ocSr0GNT
ITYrNQXjhVkKBdWXkoSp1P1IJ/WlEUbBchQhpa+H0t5LzTa34kAMu8VY32XCzm4eMJpiADLeRWIb
te12lDD2rORNklKlGsdNpBgbmYWw8LDH5PecV+9pX7LCCl8yBUftb3uZvXq2X1INm0nHyh/tTPGU
HDG9hP5szdQThjCbOFeIrfeTOHBs7HjBw6GTdx247DmfPk12qbpvtqvyFIMuMbn/lqe/pCMlxsjy
F1t/H4YJpVx678Smq8H9xScRN62aAtK6VttqskvfknV/Xu8BBSmeQ7lvnpeg0tIjri33MGOOos+P
trluk1TdRSDq5comq9OPSVrdKwi5hqEPI3KCqdQ3bT5t9QnyCG0LpTjF2nO+vNbZh5N9ZOI95ghQ
8DbJj4P2XgtK7cNdbJyFeT+Rs4EnV2MqkRRMJKkI8vUj61+d5TUfP2fGrarlrE9bavjIBGV7QwVV
S4zAzBlTOF3b150SM4J5oaGodBVXuMTqPRBV15F30rCfxX3eneLmrBcnJTmlyklePmb16uf9yGvo
T02+GSXpHlPQiq1plWHKRwwm52L5kTDY2Vtgme+K6wn41Cb5w2KSkLZlULSTx8P4XdcfHVRsDXlj
z4k7B3PkBHPqsRPZOLgkjybxrkERvkrw+Iz9Vmu8FWkKBoF7SycBY1ZW22vF+ZpeLs4ll+66kepR
dZIi7WHVuqPBkRbrtAK32JLTegt7g7Fhov/1YohdVH5iUorc4jjKH4oUbzWNBSVOWRbAAJ/T5w4Y
urKnVFDhGpWLq09Nf1CNsNEcv6yXPel/YV+/78NoaWcpPffDnaFjXUK3l2ZaTPXyIPJ9Ndraz2xV
Q6aLDkX9ps7OURsf9B5OvVLJuNE472M93hmQBn1nejfklyFRNmRamxjaudmAuxqCavjFnn+/xs5W
l7TT1R6nGO/t5LUcEbaPz1L6UtIvGh7txs8ae68ne5vQfKtbvyXxaPyssp3U9UG/6GEvn5XyjlF+
2hpeH9oTctM4iCMMe3rtaSkVr2A/FlHLe3vWiuk+zc9WnwQYpIeFGv00k/uEHQEGLiwdb6VhQOJn
Q5K2wm5HOlOaujfaj6NU7CSN/EfmgxrITE8oJQN5pCopPTbx7zIuP5y2DtbJOcpafDDV9ag2tJ57
kMGthbYXA9aCONxJ7cBg+07bjUnzERJKShXgMScl1atsIwYQOoM9Bl2CbinRfHV6hguIT3BPz/kg
Dx9qJzboplyV0kdBIcMoZX9QpMe5+c34VdtTy2j4SZU9j6J+tMdHRZb+oe34Qvxw6xGmJ3HfjQKh
YNH7UkX//h/eY19d90aZlM1lzfnHde1+0wImtr6njL+1BZPTVK6NhetmNDLHrfxNweSVOvt/lVQV
CDO1gQR+WDrMpPmK/iEA+2rA79YQLC5bbR5KiUNJM3dZ+jZJU6CYCmcsHVlVD+ccIHWhbkrnjx3N
j0XSuw3119jp/JiR9+qXmef/uJevvpMbVRJT/kaRXX/H1qA15eff/Kpv1EFTLkw7r/lK5PK80Mqi
Af4tYc6tKY+9ms6UliUTQ4o/ZkH6L8HPF9LQW/udVOvsHF470mIjqIwy1OwzabsbFes/xD//u8P/
0H/dOvCkcjxIUyoJXEwp17XeuA5h3BBj0xyflJ2Vye4swSDUtB0Z4yE1jEBXX6OlIAy9qxx6KxP7
MJURJarPcjfdDeU/JjW+vLWbyd5iylc5iVEcl1S9wcUyq77FeyBummM+/qYHvWvHbTU8o/bRzRO0
bOLAkRTXwsYhdwtyCDIhqIDHqHxSjW+O797a/fB11BQTHGxqS5+aM6TUb71CyvUV+Hh/SKu4h0f9
/7V2Ofa9jNJ1oDW7qH/G7/myG8rNfiHqrra6lQvroTS4MHy+d7/Xpft/7tcSuaJLjollo+rJGmmo
/73r3ix9q9PzVqQdt7uofoz60KAM8r1L3yx/iHhqtY5MIlbDAbJ8On9vp7/180nACVTxtCwH5WN9
rX///Wa1L/SE/zP2/z8PWElVyTIWi+1YR52FzGMyrm60lE/mNaVxXdylpUYIGN070rVnjTFIR39R
FMdG/0kLQpKOerZPiSaaDCyWqu/oRGxySLnt+ruasJUV8/nanU9lJ5yUH3L0PrUPjiqHpvSUxBOC
qL2ymtgPs5hK5eHvv9Z18f7HfnPrHWSpWaKoVPwPhXhc8CoR3QSLoRc/taZ9Txt+xSSav/eK3vr8
LLlRmkXLq2Rld2u3seyXv/8OX5xOt5Y8WqWPlaKn7Pbxsc6uucLfr/vFbn/re2jqY4PXJs9mkmo2
YiiMUkRhyYYA/i+D2P/NIv/X87/ZDaZM1uTWYA1kauKt1X1VH2X9qZ7ehsKhyhjRQN5N2rGvj1bx
VvV3HOt19dpKEkK33KWKSem68Or2o5zeHOkxsl5T9Sd4dXOhYAtRAxJ6f+1aStjsxJR26mJTt380
+qSQsE214Th/TvMXI/XRMrs2LZvMCRXMl6w28QbrpI6hJS4ydUT5V5rdG8qHs/6k+uxNyZ0yX1bz
ymK7lJ1zlrrDnJ3TGtlB3dJkfGuo75htd4krDV0kCp74ATtDu1th7NaPsy77TfkyRfsWfbazj8d/
TH1/pQm/tXo0GQobshFPoqs3B8kgwidaNXhrLjOFfhPxo+MZsQJxo/YbMmGd4rsTJ9+ynzPkm/2y
n51aEgx6Heb2FEdb8S8p9Vcv+c1mqdaxnkjoBw7jp/3U/ONM/2pTk2/GLpZUqu2pRa5fTa8GeFGk
oJTHPFy39JjJ355y3Nht5ljxlcV0ZXmFME1HIrb8pt8l+Y5sXwyhUSwUDXnYdDUsQz3F9fpDTvs7
R69QG5j3dpX4OAuGCsXlOTV38botY81LyvS4UE/OtWMJmyXV/jXZ/dWzutFlD3ohqjVXiAn2OBCI
77nQ6Lc2WlNPN7tLuGx6phuX/ssx5brU//9bgH7roXWFDeRlyRsTGbTlfjM4sTW7752FunOTTaW9
GLsW77lDuuLBEJTZPwLVr276JjxSpJKJ64brJnHpOROVDsQk4nvsRP3WrUkG11HKI6blygfd0W9l
G/qtt1IvqVVfzMyKWD+iJ/PX38+I/37VdOdmuedm3EsTMp2rN0mf+f33Mi7duVnupujrSFyfwPpj
Pf/L6eO/DzTduVnt5Wg7jh6VxHJOG3YOenQ0SJaMTMIe/O89j5ulp2dsKKLQ5kP9NvrVn29d9Nas
KMONWU5tXrbuR2sFVHG+d9mbhKbsUsuRa+JEVIy0uZx/eDN88ZRvrYpUI+4koaqkcNq4tRAAl3Hj
Wb0WasW/DHi/+oib1ZereGvaKHHxlacp8Wcy7zNA9U7+D+ei/w51dfsmKBnlLNEkZWD/XMRxjifX
KcTBppy5qBeGeb4Vpuu3BkZZoQtzznHOVUtk5ltniDff+15v1qTa6tO49Aoz9S/xk/S9F9u+XZB6
TcNWpkVgKNGOoj4z7X+/2y92UvtmUZpRjPXmNVtJ822OyIn4qk6q4O8X/2J7sm+Wo+qAFC6ZdrxW
a8W0W7TvPY1bL6JmyQwq4zzivt8sV724+/f7/eLNu7UiwsKgVfEPW0DCIQoeMK7P0czdt0sWRPr6
jw/5YvXc+gKpZm7HQ8aHUBa96jroL+iovrT+ewfNrUGQZsALiXs8Hcy2T11TV/waueHfH9AXX6h1
szRjw1by0eYLNSLc4HB++EfU/NV1r//7/8lubfzEy2XhnlXDFx9SFv79dv/3O/9HcHNL8tQHYTi5
I+aDzEzYgidghiZtjo8Z7qzS/HuNJxSPzBX1zGosrS/NMiNcOxPNpay6Ju2sokbNdWeqNgJgxjza
JMwajaZnGYr1Wa+Wa6f/kNiqh1jy6g6qNcmzU+qBvZhhvVKV1ULFnHwKZp6OhUZU/bpOR0i5jFTh
bSXJguZwNDHsm9fioMsDUs3HHml3atI/x022tN5p0QcKWVZMqc+k5ZIUVbgW804dumDA38+ufGk1
j0W87JyMH49/DJqpw/OqxJuEyaSpvPT4+Uf6g62iTChV5lGfMbBDXfDr74/ZsK67xX8955vtiVFh
RSE2FTh3D8zavkTzs4HeSEJAWduP9cLzid5EJoWqo+0WZ9gMebdfepMext4aFvryYltapyrCuRx9
qo5z+ezQKm/cyf59rUrk9b6zGCZS6/BqQTJrQY4MIJb3SAXDWGdgh58u612b/87Ud0YfmHB4qmgc
Vvp2pfc8j5tZR8eyxtgb+qIt/RSddyo+aua+sDDy9L53C8TC1jwzB7TVlWyT091YESUVNOqN31Cj
TXHQxp9T4YSlLUIjoUiCQnv5Vau/Mkgls9hl6DKUu6HYSA66G3q2reJ1zW5WPynTe8Icn/O+umuk
4bDkNJUmOpUMKfda7XVIyiI0JrmGB6x4WXqU0tNlQTIflzyJ7GzRk2NADY0ULmgptvvS+NAnLRow
fVskujcv0kM9oPl8V5TFHUk2m6Te5Gv+MsP/LtKXep2Dujto5qaW6dXj5zgqnW/xQ1G+rKCQhSHu
JSbIW53/s5pOKGQl2dcQjI+L6rIMGvOMD5Y7N1uzGdyuvweg4VXpGGj6R9EejcXwM7PyNKG8Vn3L
mCKadO5qSrVfJjbuoKa2qYPrupjGjbxCtmYmpUz6h7ltruovzegflmnwbSYpRlXy0W2Ec3pBN22V
VVBgUG5JiifSaTehwo+twgMruTZgJ5J1JzFgpZ8B7Pn/j7ozW64bybLsr6TlO6IwOhxllWnWdx4p
DuL4AiMlCvPsgAP4+l5XGV0VwQpJ3fXWL2mpIHlHwP34OXuvnSNHD7yMoAy5tHgJHk/doGQZIqRY
lwHj2nbDlRu2eyvsNoMWkE6Dg4XVMwhHPFXFOvbVrmfWppJ4nSNWyNpx24hvagg3SRLsStiadux8
KSOk0xi0Iga0sjDXIrFXZX43tc4FEbMUBmjfNr/K7a+Jfz1hZaBJuqQdgjQ1ID+vWEq/36vYW04X
3+EcIiZ6yoP6Rs4wmZigeAsDP4JhnINUnWsGv824LtynifjdOTn54O/6HQeha/pln+SsT1Zwa8Xv
Y4Rb00KSUKNs96rl6H42tT4E2ZaOEnPRcOuht+CpF2O0YUrnB2IZoEFHFhR0RDictWUiFysRYTZr
nc+fe4khqEE2arqLkm/MLR/b8dHkSkQaNTIkCIdwWYQVUqli0UXGsp1gkBD7Mgf+wtGPcI+7JF5m
IxaTAmXqXGy0czCROQgVI2djalmj9s0xAbxWmYOtcN+kziL2HXISwfwVOBvbUzKNGyhQoAfXaXaX
FRLhwPvgyAUJNVZ3MErM6fSJxoEvfBBLB16QY956uK4x7oAPt8Fndd5LVxWbmGmGTD8X021nIjCP
giVfBhqro41jOCjR2wdcxzQjVfZoFC1kIgcvhr3LtbyJvOBu8I/Itwpkz3Vy0BDN63EjWnHuWaD9
7snI8QRmeEWTbmXWwJpTSiuIW4xNUM/mcbbO1dPocX/2yHRIHBmcd4iNS9vEgDW5q9p7bVC3qvFB
jeXWTHxmrzeZBJspd4iDLJUt+5jsyIv5ccgO1fzJYguzkseuRxWfvgbC3dW1QG7Y7gLfpDs3LCqs
nLk3LAyTmw7DzydR3FQZl/HoLSS6fjPYTcE59Ilr63yI0dVyUPfSQr2Jxn5VZfG7meaHKL4rmK9z
L102RO0hgPIfXV2yRJbrWUWPIdMuhSy4CIqziF5khBSeC06hn9PkwywmREM1t6gpH1KUHiUROlU2
X4vGvC/QxE8F9uKxZF1Og5fCYEWMx6zd5qNYCTUuW4/es9dWz+0g9oN5QpQaQ4uB8YB1GAKpKDdO
clTDm9Wek/xsm89Sj5u0YlceGUp2F2SuPtou2/7XSTX7rna2WXqL1nA9heWZE8DS5XsjDabN7rwa
JjM2QBWgr1UMj8JiZ/nBubXPQ/vWMJGP9FIBrxcKjmFUrye599px0fj3Sr7QW1qlybBqxINXfHPE
3ZA+kxu2crGSRBQdffnm42OYSd6xO/+mTa/rjriU6C5tH4pkwx211SGP5uXJOcqma00mWGIcMu2j
pWMFRoMLW3XJxAUjHqqmLO3wBMtDV5pLXSAeKLp03ae3YaWOQ4lPAy2OQObdoN0UVCYcpkQQPIfT
rZmV6HARsETx52i+42WsTERHphzenCE8teaN4d7rZKvoCWOlGhO9z42DH9ITDs4ZI6QaEfsFl1JM
/pe+YscZ3iu8ecmUb4p+PCkfq1vA/ds8hYG1H2OmrB3KToOLNTdN/DLhwmNId4m0NZKRUlhTqN16
/a8Iej9gWrgfg5hjwhNDDDH6GExXqrNWCWtz1+IMb765Ot2WlFYKoUvSloRAYWfHP0D67zoSxlLH
eN+Sb7Nd3GYhm1t41xbFqvAi6jx7VXF7phV9R7lX/YDoCsN7opZtbOzavkIVHuDVvAtylKFltREK
URXC4J+XXO737Ny/Krk+HNwqFfdZHQ90egf0ijmud+A1zU1s97vOaFYJizFO4512tk09n6T13Mqv
aGAXdi5WfjUs4hnvJUasGpXHmHo4sj+RMLKYsUXoGQOpsW7c/oisMBlv0jpf1yDnRXbdl5hWU/vY
XbSENQUqoz7l4or362Vefs6sGwX4YFZ6JStnbYbTirPq1wITapDNmySCSsXQYLohMH1TYeRM9hqf
WKKuPVRMzkQGkXk/gGb0MZOk4TmPvyCl9erhoMVtyj6V6nIdcZaUvX9OMxRpdPNDKisMbMwZqoyY
RI11ujtACrIWRZNgKd+0WO410+kWURDLwdy+zM0R5g+VEHZlv3o0DdDXtBIvGNreOHlNdKtYuCac
AGO3CZpz4F217UolN3Y178x0P/G9d7i5wghVsVHtHDtaIk6jLjiE9TbM97bulkLEq5nlzPPRc2K2
kC7ibKteu/JTyaJsNv3CVhWrOJJPjETOq9vf6uI2xn9GF7a6tKqTmxqhHMSMoA02SUYBKreGwKfm
mKckv5qNF7YMFJl65VA51cPtlDInjTZmeJ7ZPNvmTs5yFdlbY1zoW787N+O8CC+zFvMYzTd2+dm3
rr2sXRN2vHAZkif9ufefOnyZ+X5kWROUy57FlXzRxcMTyPje5+RFApvIsP13d6F+MM2bOHob2mOS
PoZ4qxOuhYLrz/Gu6ugtaPFS8cDp56pNLonX1BosuBLrPiMt8hXCSF7HuHBGH90yQWjrHiNiW5if
x/ymYq7ukzyA0HYtC3sf2NZGivCWUO51FhwJwpBZu6lr5Pe2fVJVvC85/YRIxKtcoJzi6wkmxgXN
Q9W9FOFdl9xbRXDAJAQQ0Pkcjv2TYdbHnFu68r/MYrwZyP4keYGYt1VJ8FlH/6mvPruKFcLEyBBX
hxD1p5PwAeCWTozoDoHXssMmOphsAtNNVYRElY2LIbyaSO+sUbo1r6F1O9jVosWIEfjwC9x7D0Bt
keCWNbOTW98P+bYfn9JsWlX9AVzZJSiUshUVlsvCaDnnklvRqW9IHV5wk+GBx8dMdAM3+6uV3vaU
FybffnCPv4vcEaVf2/DoMBW2r2mXUO6vbYTEaj577ikZxq2UwQoCiDKPE/tH4b6kOB3G4MGV7xaR
fiKp1tFQ3fpudF9i1k7AjMBAUWDgV32IND5mB8o4f0awvbf8RysH6jDF28L6EqppLUfKAFThy9bd
ufF20g1O9qPFEDMXnH27xyytMERn6OZ6TO1gGIbuXhrd0awIjWlixZlZhLuZ8rrqu6cYQLYIejxY
8dYNABkwJRJ4EAeFzrNQ6wjXQec2n0Uf7GHqX2lc/f6EqjVfFQJ8moXxzgqWmoid9HIU15RCuP97
ce1h/o/Dq4uLBnhKKDdqDJjNsYxHuJUBCxRzvMHQ1HAG0Jdijli9wBg3MXLfMhpXEtOE3x0S82RX
DyMNNCefMIrMyyykIsfLYQl5W8/khFy+z2DalsOuG/aXTcjOm2+Jm+/S0FliOV/KFkOEezfRQijo
NhlYsuY8WmH4AFmxT3pk0GI3joculZ98t8BYm5wdB0hujqiwUes42qZAV2RX3IaWu1U4YaK2vwpd
5wA3bTvFSKc0YW/tuJtdufd789jlXI+sSBIQs/aeDWw/YckC1d1GCPzb9mVow41foG/+TGZPPYWn
qfTv8kzvLInyEBDOL7azH/QPPjQKcS7xYeCZPk4YC/FFx+37zx/4u3LpL7bJj6hibQ1Cu3YzHmWv
7lnMrkIwPaOgDnUAQ5ARNVH/ywLRp3wH10ANIpaYy46zYX3KRrk3u/khlt/SILoKwm8/f1E/6Ll+
JBy3c9Cgnxdgw3J3kVEEXSTKuq5+0R39ruX5q/f8YermZnIYmpyRXm06KzWb9zo6lDZRRfpbYtxF
vcVgfm9plMbqoNkT+ym9yv2r5pfxu9/z1P7qFXyYEAAorwTXIO+QPsqMw96eCvwgzRol2SHUAa4L
UiarTyM5CglO5469qrDZZcqTqo9IXUeoCtI2/2e9fvGhbRljBEsyBuPH2Nha+n5OftFfZHf96wtX
fGhc+qLEv8F+dcR8v2jI2KUbhy9xhzTijsMz5pDySAFElEe+LJn6l8mXJgdUb63Mubur2FHm2F01
mNTYC9YuVukR30Jecvy9GepnJ3I3nug37uwe4npYx8azi0K8cuSnoHrS9bCcomRdFA/N7C91hhuu
3nfdKZweStWsoBsFOGIt9alN02UBVKSl0dyE1448SFZT1rRlLU44/5rmMTN72muwbQgTGjGUsbp3
FYagbF769TOokDzEzXZQA0Ruc4UKpC98ikds8oZ6jFkoRxxHY1VcOgnL0OgWF8pA09dUFa9ZTLGY
IdQFoJErnKGxPCsx7g0XRf+F1LGW+Skw15hY3Rm7YnMVV/tuCpceLUKbPsToFLsUEFfGsaBSmOmt
vVtnC4BueFSr6T5V1art470fSEhbz75D2Z7ss+ZQ02IjaimJXufxW1lFxxqjTxOjn8bFCKHFdrae
PgXgqityDRiRneY5uWqThN2Yup1dVVsp90qxikYc4Bo7Y7QNN5FnQZvy+aqxvo7PqWufy+qbUzW7
XE6rvL+4+w91/Dlp5+dMU/wIfIPCWnPkXNYJOw42va78PGRnOzsjFAXuFKabYHpzCms9memtr96D
+Itrx6taA48rfBofKWetbNHa5nIsd0Z9q/x6NTv1N92VO2XMnNmeffeIkBy7qzoVjrOGZ8JB3l1C
VVoMorieMZNr/EbtMG50FdJAyk8Y3r4njEdx/iwRFsR5RWbuU0aDuL/YKwEp+nNKG8k/FtZVPJ8V
1WM7Rfee8Til7TEo3/0YV61XrEanWU/4CnodXLmxc1CR85Y4dCAQbgTmuzE4eI+J1eo8sLU1QeuP
Kb4t6GJ9vQnga5SFe5365i/mID8Y5ogPe0qTpQOXTKipOga6hndjFK8MiYQkxh03/0rh8IO1/COX
G1praQMR0keV3RfEDHvdKcDW+vON4gdjkY947mAuOaRQSR0rc5dGBOaN06/Oj3+9bnkftgg/shKX
zq4+jt25H+7YAX7xwD+Ybn1k4orAqXTp0ynvwUMM4QwZDIgcYcel+avt7QfDBu/Dau75Zd5ls8cX
i5OjzhQZgoJ22SEFWZKk97G5nUrJOpMsA1f+Ylj/o6/5wzpfzpbpT5e31cavjn+pDPH0gQD4+ff8
ow/tw8hYZnFczD3fc+SZJJEfR1thQAVCp7/+/Am+2wz+YkP2bK6DPwzY0lChpPUcdkAxXVbqfdIm
V1ntvlkRTXqieRNWVmV98YeR421+VYRPsuVIcknCw3AHZWnV14DDommX1ZxozeotEMVe4bdkeLdp
B2udpvmxpJr+xSv+wbcsPnwmppgiM6xHRo04DEXMWEFUJ53fZfGzrp+iUUFZi55nkFwu0I8gg+nj
GyDN1MLQqLpqrJ0dZiRZmYyUXkvjSwoE/uev7fKl/8WHKT58mF2YWtDlJL1EdIdsIhP9wZ8/snd5
d3/x0N6Hrk7DOdjqXa4EVabXhTdtmyJaB0rvbTFtK2xphlUvuipfAa6H8gONo6weAgxCFk3tqNzJ
VC9T8WKlKCkr58C0aRHGaFLTZeW/RSkrd3bXXEAltDUtizKDTFATh7CGBRV14LTApQVhtuukWjvx
cxa+Zl69xh+3q6fsoZrGXYbcOE+uHYb5JTGrffAShu6yC7ZlAvphHt/c0b0lNZougfOLT+VHt8eH
lXzKgjhqQPIfrbyiCZIvR4DBhL0xyf1dv/5vX8Z/j96r6399xN0//4N/f6nqqU2iWH345z/PyZe2
6qpv6j8uf/afv/bnP/rn1euA8b36+Dt/+hMe+fdnXr2q1z/9A19Zoqab/r2dbvGj5+r7w/MaL7/5
f/vDv71/f5TPU/3+j79/qfpSXR4NiGb5999/tP/6j7+ztv/bHx/99x9dvRb81f9qi/cyef3w+++v
nfrH313xm3Acx5SuZUKm8ByuRv3+/SfOb67rewT5eULIgB/9/W9l1aqYP7J+c0zLgpcpfdezLJ+7
o6v6y48c+Zt0TVea0nRdl6Np8Pf/87r+9M381zf1t7IvrqukVBfXg2lebrT/ukt8U5jCck0bXaH0
SWv8qOFpRacmw2foINsy2XD9xiv6v8O6ngk1d11oFV7jKLo0vrp3dCG3diFeoCzSm8/OsZHhXfUf
ijndR2AvnEkcujg6+tUErobWSOvsqrrZaZ24i8kZXSbIcACisnjIjC4+ZtTaGbC+rgjCpdOSzmkF
Sf7iFIG6MqMOxNh8w0QXc3xJ0MWYYfMco1crS2xMdxU3Ml3w2GOKPfrjW4ScESlwxCC7IWHTiYu7
BpNhkuLYnPvuwZgSphO11nt6QvY1+CfG1fN8q5QHDihKz4lbyluRFv0N0BvmIY3K1wzDrN3YNiyJ
wFW60Kg+9dVdF1b3plsuHNcwb+wsurC9oMaFPeFwOEUpTBMWdvozYD+cksVTBPedWX+KoNgAg8mu
6t5Ru4mZBwM5J3/rBnMjBFXy4OOYjDGuXKaMcHMMervp9NzYILIsJ6e5UYynwbZi+CHdBgARTNYE
/e4oAZj2c9QfWxbTOpSgo4y19hn8ZV16P052uyucwbohskOsAycKFgNFq81ouQufq2EasEEnxWJg
eRNm4K9MNe3V7D/WRvfu2P2wLI2Aro3ncdKqy5X2od1if/S081QWwLSsGMSpT2+qyIHNjDVt7dLr
7+yk1OC6uqhix2zvfdMrF56BZoNuiflkCBoIVmfeB/KTKeOriZaVyLqnsg5uWyEOAaXnrhXRSaiu
Rl7A0S5Ca7VIyxTfOmhRF4PVYja0ehhyGVxh9ymZitcvhaX0m1vZQBeN/H5o/VtDBVTYXjpfo6Vi
iC+xjheCLh3NQGQGhn2yu3FaOdgp4LV5dPlC/5QXGLVCe6CPVxrXVpi+l0G+zaYxYwQnDk5VdExB
1UxnK7sKgUPYuhxXada/peZD1aYPmM3KhZ32w1tcakXTmEprbBmXu40OP9lRmC8LszA2maEBbo3x
8ICMzDm4DBVgckTpps2y21ojV2hkHl07ZcGeNABLaMyMyaHQ4XuSc8UkiEWkMJ11krbOleNg8PFF
gP+V0IOVLGd7F2kMy7XLtEp6NtucSb8wyrPSWoYiAhsmk/QYNGPzJbP97IzPfu1eNp9+4MQW7v2G
0WbeXcYLbX5PZobAm32x4rrb2I/UzTxy3ClHyezfNfN7f8hitkWLi9Pi1DzlkgvFA4cEN5hWf387
tLI5e1FUria/KW48e3oL3EyfpVsVh2HsSoCOabI2GKzUSy9XdOdaMecCArUG9lj6zTnxgLgUod3d
9wmsUx0xNvB9r3zMPDu47khLtpZT3AoOaTAk0s7rvxiGUewgwNXlsk29/DxiXLxhxSS5xFJJv3Q5
pN1bRkjXqmw4g5FPThFJVWlfLhgBVC1OR/wb7KK59stLY7cE/zFdWFZZ0AAWSTTQoD4UdHbHtJ+3
w2x7a934+j4oY9aqzg/dF2OME0aQTYtSZSi5kQgxYwJStsiKAqd1XpNIRo+tX+fOxprcak0hMa+t
KYXrkmYxkJOMq96VIwA4MYLYhjpJJTJ28UPR82ZmybxwACt/EvmE5t8J+eiTNPHOqWz09Ugu2BcS
m2DM5GO/n+GOvaVNlSyyUkE+mfoy2FsVN3FvNNmb2/sWLpJ2vrJGA6qXiLKkpUYR4bl1ingzez1s
KiQvw0Npcad2XssnGc0hcyV3RrxQzGQ215XFy9TzvHKc1jq2fVesBt7v3mzi8caZR4GAxWwhcHn6
vQkEcZeBr+M1OTB4FoJyuveT2mDMZY8FlIGKu0qmvb9sjPLrhIJnZ/o9QC+HZGDoPfbSxeKzgeHV
HEvLoMXAUnxle4Z8isI4Xxul0tuEbCWKLe2RSW2kBeOgvAhfmyZCp1O4+UAzX8hPth2pXZNZ3Q0+
Xb2JPWYMIUvc0oYfBdHbqjexiPN7k0cHj2ZBdfD0eJjrLIQHbDDiJt+zRFhkQZibONy+F1DTTn2c
lS+KtWaG9Q+issi95t4ooflkgw3PogtNHhxsaVxOC7MuxUlJTplhZ9AFKoIJsI4obbmfgAcugwqR
GzPLDjmVmrexzWwroxdAvyEpTObVbrzqjciGADR3J4QI86IeYsGYwO8fZZzMKDLM7CYJo1cVYu6P
pqFeWLlsl+VYlZuxT93L8cZaj6ryn5os7t4mg1FU5MgJUh0s78AUPLqroWZPo643vfDqfWz1Efc+
TcNdY3r1BtJsfm1EvWRmOegrr9H3zCtRDduIIGo/RNog3OKGkshfqVTr7ejDG6kKVru8Hhocqlhk
w8zyV7Gefez/M8jhQho7Gfs2aI3KeZkA0y+jCLK34Si5cYzwEUj29M1lknbq7aJeA9O8McZioPMi
6BmjfR0dvbYq9RwC1QG7FsR8GYgHynE/hLA5nOEOWgqUkyYGNm8O8LjfCEZfz0G+yoByZBZ2rtE/
QOmCV+3mK1cBeXbh+NQc2ZdBkXYrN0pKxqg2kdXgsTYi8uCYiqdoYMKFfitEnlAtpdc/dbC3QxfL
bdCLcSdrO38fujm7Le0wRclCa7Tvku4phNdc+0b5iS6psVUpk61s0uYm993kkalRwAQTkoBpBh4A
Hh2gdYv1wqtS80ANcesG2TLD6OEkQArEWK4tH/rqmPqfAB5uClqPMzcjc44E1mssNrkwbkVBvjHE
qNvYcJ8ZbKsnL0qfsbZbJ48w9V1CoVUz0gttSJzdxlWYwXIZMpCVQPQnjQikQIc0x/V+ANxmIB6M
kZwhG2Q6ZfYR89k4RPaI/1e46c5VQ7HpBPzKyr2MqRovYXTZfDYhmiHI9ykiMuaoU4lSg6N0MzXv
kvtW6eZ2LO56X++kK56DpFzHjnNlDgCxRxGtSWTZFI237YOvIwkDsNaKdaMDCBEs+quBMVTT6ivO
j1c9RVefSHIuzAG8fLOkE5ZvImQg7K1bheFNXpCWord9Yq+kf0zyYpOZMBPtLrg35tkC2zt9M7tK
rQeRQ/0dXABxeTRSoaaMg13/WYLrkAPBqlTRB2+IVlZSfGsimx/qu3rIO4Bwdt1cuY69qb3x2yim
+968tDRsa6Y2ojUcRVvPoF0mvAI+7gA4uBy6fmcLhlCiYUDrJZDA2PuMJ1MhNXMjzXZD+3UuUbCg
NZyDCb5elM07w5y9W5n4x7rrNYPA8IasGmKPlWOaW6U99JDucBMmVgXjRZYHr+PjKusExu7kHpsW
VlQRs6BLIEW+RkpAlMTaavLPs4GxQYXVdDfZChmV6Cne4uiU+xChjHTeBmbyTY2Zx4gdURKHdjBZ
eQUgVZcueDKLQWMp5scoGOUycPz+XBN32y9I2XtxhDwGRip3Koj8ozcURBWQdVA9ajrqi2gsAKS2
Mj/w0uedRv65r9q23bZtacBhtcJ7M7TQaeWB/6mHKrlMgRkcWnuKV4ENrUsmA+2QxjFgcFTuNsq/
y39iSPQ0E4Hw2tdWYAxnh5yL97bvm9uwRNHqsr1tbGXC1SgirJJSyOJUGQCdAhKdPocyb+q1PSCV
IKYqWPpZOzNC8CGyOSGAPhDXVwxXESJNGWzLlmK0syYEccJPh3ddyn6b9uW4CJv5Gqh0hrzULq2r
KlBy7dd1etAytI4QOEjvaeDfK23aj709ZydkK+l1SY21skrG0HVNW0IZ8Ahqb0pv/Aoqv037/okl
QL70WeYRGkdFH/iIWKTi49G20wMGzV5DhxJYIC8D4dIYu6jRqMoU1BS6J4Jswr62HmSNtCdO1r69
nebkESnGQc7fQrphjiQ+3UwQcsCcQ6Zarwl2OLUq3NlpdIbYrmGU0oOpwq2cAaQa8rMqkEQVXQfC
JSYHwtXPrRsmmzZVn+LserLmnSWop4Zq2hZNfLlNpyxdtWE6wKscyksmu9yHQQ5RrGVfHXQ2fBJ9
Qfk/D0tbNde5GpSzjgiIXAtkaQAgx+ipyhOmewie10NaEQo/eteMNVAouhnbsnmx2saV8XkI8zRk
YxDRV2ZkCDE7BY1LDFVFFZ7VnGAuwGjw1TdJHwuInMNnr7yALVvDsVymEU7z3NtupReFGmtCgprm
rXf6bh2UZrGskq5BTBJAIXSqsNzW3Zhsc0ydxDEU+t2+AOe7sg65DibdnVyD15bVXng26hTpXhZV
D3Xm5ye7qe4vYYB3dtaMq8YyAFMyfe8guAVsFlElD32nOf9ZwkGLNocBB3NktShRo4YuVR65Jtir
HmIfweVq21i1XBXSRJbVaPltlK6xkb1rm7wtkewyv4Ax7etg7dVZuoV83p7KJNOLkfiCbVwgefRV
XD0YnG8BMVY+xJtQATsD45cNatiSLVJvUnRnu6bM/TdjUtExKiHA2XRKFtp2reOQX2R3g1fk6GCB
CFld6uyyqW72jRZPzmBvpZnwsZlO5688TV5CR/DMukHj/zRUorpVRP+s+8Ile9IB7aMh3fYAcrth
fp0j2bWrNoOeFKcF9bnjT6zM2fDYsVJs4BXVlCnImUO4UpRxQ4m8UChUeYpiMq8Teaqovzix6xqL
Xpw/gkgeLneo9WxI6ljEtzTAjTCZumVru4Bfo1Cn9wVb3GFy8/4QI4j+6od9YRG63QcHmy36WMwe
EqmwjQy0MmG1DtvQndZtKsJDMeaYxv363W7yd7duLyItz0GCn6Llzf3ynDRiOHRtCRPMoRfK6bAd
iBellVnarfGZCV76DdmovzT9aN6WoQQ+XRVsBobKb8q8t4+2SXRGD/frPrXdQSx6T8BujcE5r/m6
PU64mQmSHvJdgumnF8+FNZM+InWZ3oiQsgINlL2mczRQZGtJvwm2/AFdoD5Wo/J2zuDol9qMWN4q
cwJ+wwelXmK7fme0al832om2LtbHM9Eb2XqMqEHS2WFGXNYu6Hkv1mdiPCb0StMruZTPgxdeRwmK
RPo2RwXmaCp6/18d1d+bjn9qqv1nH/N/1u78VL+Xd6p9f1fn1/r/g6anTUfyx13PxWsZ5a9f37v4
j43Py9/8q/MZ2L8J3xHCtH3p2KZj0Xn8V+dTyt9MW1KB+a7p27a4DLh+73zatEttiBiBZ0nqGmHR
eP2982mbvxEmFQRSejRNTex7/w+Nzz+3wX0XZW7Aw1NmoR2in3npiv5hllNE9iTIw0l2c1qhrUd0
tI1iB7jwXOZQlTN384eP5vdr5I+N1sss8A9dVteH12h6rkeTVVqO/GgGLh2LRaUsox2ivXHpWl34
Ga5esZ/mIT1PMkb6lOfhv67MP/Xh//ikfx60+d+flK6zZdFHpsH8Ha/whzdpQ+vsh4oYYdV4xqnL
yTmySuEAOM5/FXX257DA709FE9nxbMc1Hb70D0bccminuRZ2spv6Ij0FM4K72AwI3AD3vWktz0We
6rMfXP5fLE19//OP98PTS96k5Ihtmpa0rP/exPYyd9a5J9tdpqgMoV06G1XNxrUdd8bECRhUKwUM
hM9ENm+lI7tfTLE+yIR8XoDtWJ7l8kn4gv/9MF7JNCtNL6xmFyLu3U3ZaBP2YyQvGRCrVTwls2bN
jt1jbZNTljc9M6mS4JYICW+CvKAjJkj0KAqtXj/pyUGy9vMP6MP1/v312bZp4fPyHJsxwJ+v96Ty
GKXk5iU0Ku6Bz5TDqvNGsZP5MK7Vpbv58+f7Tuj5wwV/eULpmdLC9yMZVXwclhpA76io+m5nzDzt
wrV621rwzqCVs21xjqyaFFZ8tspMFLGFtFWIMsWfTmOVQRT8+auxP9x+0nPZ478vOJZjWf/Ni8+i
X7VGz0xusDtkgXUbBQSu+XZ3wKwKZtdpY8LDavRASV9/FQxTtp0ml6HLJ5d+cCjjW2cOzRdayuhv
sUJENEecxH2IVF/v20tPESW3b1HDK4tDk5bccBXry6koG5jEMY76pX1BvYVIrc++VZgvP3+LH9RT
/ve3GFD08C1f7sOPd2CtlMUQKCmoXLW0CDJuOoRrqiaLqhUZo8t6fCAlj2p/6q3gyswhZDYcUE5t
73ZbtmC1R3XbvQ2WZ1zPaszvcgwEL5huBIOKNL9LM6t+lpVHN7jr06+OlatlBZz/tZ8NHCQjTTWg
vvbgPOADNCm0y7k762IY1tiD8rufv90/j41/f7c+gzOKUWQD8sN6Yww65JwX57u5n92F6N1s2U2e
sfz5s3y8a7hsLPMyM7McETDruiw7f1hApZf5PXPSfMcZLXoyLo2zUHX7oZ29d5lRkP/86T6s15ev
0DKx/14WMlro37Ftf3g6f+waqO08nVNU0TmrkgMvbOTMOw6/WA7+4n5gY7jssFwywv9IPCzIRIyc
rst3eoiic8659D4VZn43G0136J0kvyus/03cee3KjWRZ9IvYoIsg4zV95vVW5oXQlaEngy5ovn4W
q8eUbgkS5mEwQEPoQnUrM2kiTpyz99pJ+vj7n/d+kV5/nkNWq88yxBL0PrnSUzj6ir4ifYb20Bst
vpADa97wJmaidrxNkEjvdVaT/pT3a+ehFTgKfv8VfnWFmadSlwhfSXaKn2+oNa5naHs9ktWBRem7
plEBOicvwqWD8gd+0C+eHu5kyC1V0nXVe/6cISeiJyOiPWkrKJ58NJr7Ph2DY021gUSs77/+/se9
U4r+9VJ4lFmOy1LHY/ue51kLO0sbVdYEsTQLdlwGRSiagxq1mt/XptyCBV/unYCxS2KRRwCROoTf
47Z0TUyShhlYeVfhIE67t0G2w1vpasN+PUbeYUwl2D+/159+/6V/eUeklKBMePgZk/98Rxgm59Kl
43ZiOCs46lOZREFREUuEFP33H/Wrh55D+Fo6OvyO9zrTKkybruEnUQ610Y3jYkAk0ny8WC6uL9/L
q6vEM/L0+w/9xe/zuB1uoCA1yECsX+pv7/Qy+k3uVjRKJo/YxsCrohtO6fJUicj6gzL3F++Xx+FH
SD7Mo1R+tybWuO+LZSYlKuqBuh9KmWUoGJdwb/ymexh6DK2utxpGxFALmP1l/IcH/le/lU9XFOke
ldh7ks6AH3nEQ16RMImtt+z5hc6s1d2Q1uoPIvf1t/y9vGAt8dAt+KHi3B38o7SlQJfrYlmefPas
y1R53aWTC3tzaC/ea4whEBE/446L1fzxlv7iOqPIcFwZ8OE8ue8e2SbMC5RzkA3SxjZHjz7UI/4C
j2jQoIhusmVm7UpHFwM4WQO8e0VMtfX7p+pXj3JAwRkIRBvOP2710oWRMaHQ+EJseYrp957HPrL3
9IoeyhhI/KZwiz/VdL+4vayYwqXCUNIOVlHK3x/l0COWiZAYfYozX91GFjIEGtQNI+lUorz9/S9c
L+K7G+zQCwhsykcZcEr7+cM0J6QwH0NmR9Rqt2nZvhAS/qdf9IsPcdeDmUMBH7po4X/+kJJpq1jK
hBUhntBPONpS2KRiGiy//zG/uHKuzb7j8sTyq95fuYKmlqWtUZ8m2fivecrcCdOmTUxY7hHn9vsP
+8Wr4bKXcpIKFMfo90cRYt1yM019e6JCh+udKCz1yqaiXehDo95vrPtoqE1K812iafrvBsD9v2/P
3w+cv7qePpIksf7YgBXg5+tpZby2GK7bU4FNe9ca/83K2PV+/yG/ePY9KRQPv6OCf+7hyrKbYLKD
8tRYgsdwoWhYaGNe4h7zUbeiToleiv9UvPxiM+ddV77kl7FVvT9ALX4CAqLAwGz1lf9aMdu9D+ln
PYfeGpwnyz+94Wvf5P0L4HGS9dDX+hA93r8AsZBOWSyyRrPvlXiWZkNCUUaa0w9ehuCFhQH72qAU
VgwdRvfkqqhuk6S1MZuYXBBiNJziacxcTgFtNQfkkPVeuJvH5E34ZHKTzNOvUdY1dP8+bJSHVLEh
W6Bxu2cKF/3h9zftF2+Ab1MMiXXvtZ33e5Mn7a73KxuzvrYss9GF9PAkRtYHppfmD2L1X3zWujCy
MbjcK86ePz+FgRtqhoHE/owSdFfvjAv2GYu25NqL+F//LKE8diCHqTSV+3oT/7a7z0jEqtmdi9Nf
HY/ORlRhRyEe9SjJ/lBIrJ2vdw8EvXOXNgMrvvSoYn7+rDKNrdGeIl6uKeZE3UtvpF8g9dFpC/tz
RQIIUY2tgGXQFysnc5hD+c1O8uKps8YK0wjP2f0cmgU/uS5f/GVC5cctwaJRW/Xb7y+Mu24GP6/f
YBDXStt2ESo67+1CjT93Yk5oiNDoxzEyevpLEWANYXoB5XxM0/htsJP2uccnzLjHiaxt3bpIEYKk
ucsWnwA9x+4fWlIrtiS5p491MZhdghDsIlMTPoxhNQF2GNEARLK8GuUfCeHOuvr//BM4YLLDU9B4
bEPvyxmHrDwK1rA6IZgC2DvUSpMo1OG1L2wO9iw/t1aV0MHokxH7uPM2F9ly/v11dLhoP30NmhbU
c660hbBXJYTzj0NoVc86jZ36FPSMMrdZ28TJHaPRFixOplF8WcNdwOpEhN74GmQ580I0OOS0IzP6
4eY4Kts6I6fJVv3TQNbq6iXrd0gOUBjMYB+EjRaE2MY7U7VQkMjT7RAoEDz7NpI6FiXmiubNru3M
Y5PEX6o5eZHB+nh50xmszjEl2puA8px0tKhCYZ5f2VWxXXKmCNijUqVPpklwJYHscdrrWGbHTs8v
Njoeo4ibIN6FfOAqzx7mkUSKQC3nmkjqJWHCp7FfqeVupolBeHMlz2GGbYBJAK2U+by0zWtoEWk4
yq0W4XXnpis5/9yn9tbL3H2PKT+Li7Ppyu9DZO3tsj36HfHo4q/kjk8ezI4QRaigeYFhh/5NDvrD
2lvMjEj+tk4LhttJgNMYu3jvo3/olEGYlpFy1/ni8+DU9AMW9ezb0Q4ChAcbJ+e4BFcKw23S3aa9
E5+qxbqeRfLotwordVGRdQEBgvTcXERvXtA8zLO/pd/9kZbGTrv2IRDXeR99SwnMWPL4uZnNOfHd
W8LPDk5D/LB7ZcL204SrqpMDrak1gHXMj1am9jMpg8CN9/Do0CLBWrRIB18MGVG9uOhKH9PmcdRX
+GE+GvkNP5wBOSDuQnS/7fzNrzGcIWPGc6/di9T293D4sbgeU0GUG6DDGdofC9JmllBAsSerpequ
UjUxJPTCV+1gVle0eJexvXGLOuBwmV+cxnkshv4UFGmzN3X87DbywFMMlcdnLMfsyG6I9rDJbopz
8sG72dwVg3yJ1xzAgMgL7Lx9CcYpys/lsiAJcb72cXEQlgkxjUW3AdkwSydfCFn95ibQPrKg2RZW
7B8DkWw8yair7D5ZkMjUNDGZnO3PoqxvPaS3uyiyjr6+7dqrEVki04Ct0qsWzDrT9tkmRK8vnYdS
gm22kleYeW88fM1VPRLA6mQXDIeAiSl8jXpBzLqNMv8pnAAWWQUgFMTxuzyfEEUAowpSgpG89pOf
11+ZRdwYnVxVYJUgRKOoc8urNEhvRA3KMy7H/eSU6YZl8iVbmid7LB8c1X1dnOa4UHMRIfedoeRW
tw75Q7zbX1Mnv/JFDrgggwjzsVrVPbwmaTYd59S8Kpxtlure0K0g4vbBmjTJjy7szlHtELNef0uM
vHajdle2XIQp3dmm3VsGDnCRhFfDPFwnw5paGJ1B57ZbZgftlcmSQ+H1N750ETYGu6kWz6Bx8JID
XEKpx5vS8HcQqI7yxbPMY8Wu+BdApdfjCk3fuSPWbwzUNj1Ze0geFy6gJoO3YB0ZQrBAYdaMO2NW
/+ac9OWxqBOCDLuJtiNVsx6IVYk0aAvxya3kJoDNU0HQmCv9mIK7n0kyBTeHYAxK8b4DtYUku0Y+
FlJ7MKdgDJlv8l7KpyIg9BrT6W3Z6jdjj8Vr2DWkO+OJt9WXgDA25ByPTVc/0M2UQb8Sx3xi23tC
sI0JjhUaLoST19W8lOR4swRZQ3xX5Zz7N7n/rbScZwahtyLhC+sYjtppaOBWDBVG04UBO/XyJiVH
086/OTUMLG0+dsqC2Tw9zATd6DIgFxH9AiP6aK6/1gsFQI28cucESwvCIhEfxBI45xkglz6G9ZVu
2+IOpUIFcqMPtnnZNaghShHt7aLrnmPTggUXZJbeZTEH6O3cBc2ybZdVE9mMff0mkiIj2DySsAoC
pBjhTKTVsGTBJVJ58OKgzdoEK5V88Wu1t5rpFLlOt58aJ+oxrdbFU1rE1rdQR4y0+6ww34NueVzy
6oft1C40s4AEyslBNpSrAeFLTJp9NBDFNbXWWcA02vR5HYD8spZ9jRTxWSztNxXxhnha2Sd6y125
8RlEvfCKIgn2igQck+rMTRNay3AsnFXqwTJ7FydNgVp2XpN4q8h6xrSTfpzdxiUxy07lCaSG9UO4
Hd591bMY2nk699ciLdRz2njRHR65gtLFr8Cd4cjVWHWR7/e6E8veWlBFZoNGMx8Fpr9BMMsCL4fI
fFHYauyDYRqNyWYElzWJt3nhwze9KOdPLbLMM+ll1rCnIZUfh8hLwGu1kkCSsVttq1WB+6Ewnyij
y6/YpKYz4xYPNXqhX1VsBlIEh/5GViqKN7mba+7RmHwpfdAcAS98SUwsL9ei/INL8rzcZPgk7jqC
4TbZVKh2s8wY5Ta+6pS3K1L8QIltd2hUCTJwF9ff4veq72E7dNcph7kPqYSoYbdRegmRcWH7JRkN
m2l4M6uygmdW9+En6VvteenWtcciKjMZzcdAk76HRii5ZCSbZ60Rh6ifvFOJvASRYPjkT/UXIgbL
U8Wh4AkOV/uMH9g7dQv9yMGtJxI529LcloPtr4Q4L9l3gCAbiCzuG92r7iHxcvJkjZ9fmOq457iR
q36b2MWFpua1jWtLltnzEplsN+CSuDC6I+FOWmjIq8xdNtJZxn2tQrlPu2hJtnU+gVGCW5YmhxYJ
IMFvDelaYQZvJ06YbG7i3gzDvrcnjZQhKGimhbPdR9tQdcTlsqE4vRW+TU2a0/Xy0XrirgbbFqFw
rRJnqxcC2nKIFNfDgsQyCBJzkyBR7HF6FWYHW8ghyM2Zg83c2OGV57swllJ/2DhGhJ+xTlO3IwDb
VXrAIsIz7pxLikBrw+JrvYZzcoNvYfnQots6TlPqkBibVD+iWMQvli3rt6V5iODpc+SjiD46aogP
kfazu2mJ9HVQpYnNgtGTbE7zq94K2fDPAZADgczyGKajvg2UY7/pNp1OVRJPl5Ea+bHzi5hyCJyM
Adt+nvW0XFCHgMVoBSeiUTvUjr1xv6O4srfUq9EO3nZ/EJX7obM9BqZW1TCXJohvQZuV2PNVjsQr
2cyx5nLVtR6oSaCCRaM1fPBzOn5xRQbvHlpiVR7opJjT1Lvz1zCYKgQ3EwfbfLSbArUN4ksgkqC7
EHZ7d7MI/ZKILX96qCK1fBhSl0DUanJ3UzAYfZ96+EXg60zWm5PNyKxsN0GuYspXnbAbTpC+yK3k
WdshKJzIXosIt7bH0eu2psr7Y1KlYG4psk8+59qLUFH3TGyjIFdKCI80UdvV96LyEgtvgnGGDYGI
/iG2e8K6nW5Zda1jY9IDR2N1PYGAO9gDMuc01t6z0GpNQfOs/MzNc5tDPWhzjAHPf5P0rZ4MLdO3
rvoxjWS/szgX3xlTefsASWc+XvcskDuV+eKBxG3UsEEUkFtIKkZR2MFT45Tqqu9JyAliWaHlGw2L
eeI10RdpOnVHYHx1GWvTXHrtW9EmEPbwUY7ldOOUQE6ESa5EGxencsrsbeV4+cFr2ahnRPzEl7fN
kdd2OASWO+yXxee3CnfYTUSyHhwC2c7N3K87CMfJzyOCkhxd/yif0Jqp/GNhZRTLgdufHH8s9zz4
0M+afv4uLD3cWFPhn+di1p8Ep5Ijw+3swSXz5NiFgX4qXDHuy8BKvs1+tbzqMSv2TVMde9ctHobA
f+1amKO2RbrnMq71YeIS5odzJaIKHvKMXwrL33zyC9+/GUIRX0pvkNsF1ZLeTMhEz2L2bGTjjPNI
Ml68/koTKP5clZUDZaCz8uu1WrjDeNnWl6EXwkVJbosdwYiGm5AU8cPiZ6urBldWadXsbELhQLIt
kT67Y2AfotibntvaCo9REpo9kbrAnFx9a/kGohSGK4aeVdqHT0tA1uqO+VYEh0Xq8DkJJgCFfaSb
rXatJCXmwaFR0QXe98Ru4wMsXZBe1dykD9IRya4oscyswNOYSkPpsxCUKFz94tq3rdPM5PnNo/N/
Rj1P+k3hC3OUYEjaXWLa4trMS/ctiZqEDBQt4mVX+A3MgGmkU7eLAwx7E3UQqbtF9aOwiLfXMhEv
RlUC2bZj4mtTpKRCpmjeWUxrM+wwqmm5rys5POCTc08LieNnF0UtTjLIUbMK4bqi4rnVs7c+2sRa
tSU/04K73+BAk0BhpYN/y/e+dLSEtiGF+Xa2uojd1rPz3SgLzi6NKB9tCtm9LxKNNEc3yxUL1vfE
UwAZqVauuipuTvWa9mqmmAc+gDNWW+bc90phw2nMdUzNyZkTVBQlF5AtByZcONXZTvveW2bG9oPd
gu/KlsH5mHZYFvooeHW0s2zDvHE3DBSwDCd24AGKU1SxNSmyVaWyk1zqBIYUacgoi61TOs5qh+XY
u44oEdxxrHHs0UWk8HTnDTpIsG0M8TFdNMkTiorymMVtcrP0qED516Y6YGvy7vI88R69HESdpWda
F6PqmQkFeO501BEGWzf9NnexMtZEOECdBMvIs19/SMj63fVjG71OWdM9wB3L2m1aB/WhXC8RHNeZ
Xkk27IIUVkfQEtzo5R/Z/VjFKzd2nn0nX+gAzRxcmQXSRHDiCjhjJ1FuVvEFTtCXMHGJTe9wb7hd
bp+cCgwZmmHsSFaL9pMC54e0yvqzWSrOIUn7YYim9lPQqjfaCqBcAtZAh/V3zAnEKVvnc2SL+t5j
XdhXcbk8BnmP5DSKDhlx0w/JsBRrmtMa8d6U+ACJs9o6gxx3A3JkihB6rK3qyxtbdgquYt/so6Zs
r0IVi0NSF+qAZnMFRbZnn0PeDf2oI64fF4WmNzt4DZb4QxtaMUYdWgBe+QwtiXND14P3q6wZh05E
3K1XDus70O+ayH8b8AhS2024NF3+oNjcV6VOPwE7khdOuP7OaaF6ZSGZxc2ShHsrgzSHqZC2giwV
i8HU7eHxr4VmezNnA0bMtn9VNky23BPDxVY2hjjbgR7nOCmuFUdC0joEEQ4C35Iv2VwSD6+tZiU5
O9rndQP71eWx2leDJW+yok9A7dbmaErLOuISxKJnIE9nONJIgBb6q66wFwTV9DTUkTg42UKU7pCW
H4YxNsdx8qe9W4/PjZpc5v1avBYpXuI2jsd9l4/5TWwptbMxlQAHvxS2ts9uMdq37YAqOKnr4eQ0
cbjpyxBeraW7y8Ih7+uYevahl1m3jZuA4mwIpxffn9WW6w/9WJM5it5nwG3hfU45rEJaKZZ90Y88
4U7U0h2uT22ZLdtMpOyKTkELorfS6laNvd7nrRj27tj4dyAZg7OTFF+dLu1f+6jxT6zo5hK1PRMk
HLl7fxDx2zgLwK9NBSvI9fJXejXDF3TR9YNKZfrRJSzMb0R1HMrQu+pHcMSIBtuNK5S5WMap1Cmt
aCvX/gQVVXsd965YHauJqX5g5U7ResMGwTyRDEwcU1J83Ta5VTJptn7MpmtbdLysZGgu7Uw1nZjI
HAKntnfcsmKbaKulBO+djRrDo8c1pUXkwAG2cfI2Xb+10lzsBTjDLA9dik+csdZctIdyzKGzdUo/
TnkRn3TKWjiWoA81QimMAqw9kjPMDhhwfSNBge5zO+TMrNK8Ojh9gzELrRni6ZhkK5/CPt2MWU6G
Ox6i+0AaeUW7vj3M0lt4TiW88hkYlPLG+s5JhXNXUQGeLKq6c5gPWBF6Lzp0uGAeC85MGz5g3PUh
rGUUXLgxwyk8FVbHYNbW9Dq6BpRutFwXdfpmz7a8LRocLVjXb01FgW+s5Zvf9Bmk7PwmTInHdkfX
/VEnJtkOTTU/LIEoDi7d0o9eOluk5daLi99twIxny+ElMm513TCF3yWiuu2N+cx4GEN6Z3+ocuwG
1gByYkhca+Ou3OHOxmVQOJh8fLfPH7Sp2beZh6L1dr74hfbo60X+cHGMm3Iwb6Kj7cLStjKAf4kf
qdfRcQESZ+nXXIzLddMxuiJNHIZVAJdk45t+PoolKb8ZaqtDj8Dt7Lg6ux9XxIvrsuYGNsXKhnYB
1p2mbPzPvgFnPJaFtY8ct3yxui4iwlUScRehFicsAt9yH2FxmuL5DvXgWxjreTcsKXb0Ngne8gam
BOcm56Tgbz4PKMs3VSn1zqF3TrulBEmdyiJg+8iWz8HA3XI07unYT+OXWqlrghFoSgdjfRy7qSei
aaleQG5VbCh1RKazRwQGsigaOjPmo8KVz7jnjnM9dmfSJnA0KdN+6Ye439vtdFsXONytiocbj6p+
kHEpvtpF8+qCW77GeAs3cp7a7RJO6UWVkTxkATaBXKYYPSfZDddtVHdPc96P26Hk/Lgdi4nWpZ7S
/MqL5hynYfJjsRm2D3gw9s5KZVxmU17siBEbvTCY1r2XuAe81ssuK7NT7VSAFUJGGq7lqU08dHTZ
siE/ucJffkxUpNdWFDj7ccG9kXr9kydzOm0LzZvSC+1d5wT1N5At9dZrSCiUC2+eSkIB6pVZ+X2G
UgxxJ6vjhyCdxqPwSV7PIYH18UjbuJg+q7z9nqRZcAhaBgqjaGfs8so+qnEsLxOWCBKstTTfGXw4
1RaUgnnJ1Jx8KMKs/SaaH1kLH0YI3E9uxLSA1ht2XHcpP8V1k+5cTw4X0u79Cw4Tc7+4M1vIKHFL
uphJTiBfQtqdfSyPdglNclrP8jqJa1p54EjjkcUripfilOLleGJ3hU+gq2hH0ES8jXQ+1Rsv8OtD
Ufe8Sbm1zFgHm46Csc7154jwRXprfUQnKk/2/ZDilBYODtVAvbVY5i7tqKJjjrnmlSFlcDdXkyK2
IrOvhafi6xG+N95Du1aHNsVVxQm9TXD8csJw4KVFkAAqXGD49+Y2N3vZ1OgthD8TuebErR3zhRo9
7jp3pt9WoMbodjWg/5YjyDMt4+pQM7Q8k6N6nwjYanVMCZ4sDHT8GRpLlmNateslPyMftdk4Qv26
kOONDyJqJhivKss9LMpEusm+zaFaO4OD75rsx/2Qpo/0rBgO4/zp9Uw5GAS5powG+u1JrIgxI5kD
HzPeRmEXHbHWD7dTVIDPTEjILoDQOYhysVnmN8GQfjFYaze+jzeX2VN6wOO2bxbZbJzIpj3RqOFq
9FQEy92/bwlDpUuDZY6zk36xDTESjT252IeG1NrXYzR9YE6ebkvBSbq2ZfNjRPPwBe9h9pBZZqbn
nsV4nHRCyEfs3cBncT9WMshZFqi0vU1Zutl3HcfOcfXOK63xZMIL2wx4CM6OnRdrosFVXAvyEkI8
RSW+nLQZXmqHvnjhe+ak8I3tROMv+1KF/ScjBxke52js4SH4rL9d5YvjiAH5ibYp2Qfe0BzBlg83
E/rki8agA6nUTz7T649zKD8JneXOaKYcUbcPVMeULUzTW8s04ZGTFggLKr7LwFN6RWVQA0AJ1Knz
V6p/L/0LocY2NWzvvdBSoMUc1i5ELNndCDMF90rFzO5HxVNYh9ThAy3tg+x4ZTlOYXMuJmgLUSrv
p9lb0yPp6JBWNay1mLjqJkPoTpB7wxfIAgBSejURdTpxDZ/s3kutjT3H8luKwAebV5e295U7sWG0
DJl66oZLNMTdDZs1w7swCq6aXmqmVljoT4Obl+eVAeKSK0l/pxFd9HEJYAxmgbFBRMXOq0OPaU3L
MIpKIhlYWs3CERnR4+c2Qmyepbo/OLaa9sBkSvAt3egDLQ+yD3botU9O6ze38dBScxfZuBAyw0pW
4yOyWhy6MQSjTZzB4Ynrmb+7laaMd3MYTzeYk4Odx9zta59gHpVNskI61oFUVC/j3WJZ7UMdER5R
AGZ9zpw4p5qoZs6CTBL2TSLNVY7XONvGWT/ALSB0IYAr7zjfxhTXGtS48s0uZa22iZyyezMndOTB
jKTyuuyBa2zCps6uoTQg/MqbAc5uMKXuBz81zY9uyNseGruprtwsZGPGxBVa0LXd6L4a02EF9dbx
tT0gFL9pg8pyt84o5Klp7ODbnGKmWFgXf8Qz2VVX1GHy5Hg+++pkOUm0HZRj7K3I2+pKS3gruxRu
+bMVJ/6rKsr+q11piGNVFGdkPfTIZUaWqs9DZ5vdUhq+7pBZ6XU8IP3N/cB7LVQO0d337c/c5GDD
SFW1+9G1/M0AA17vEKvEmHBlX8Cy8MjDjdCZh6RMzpL+fe6eosRzn3TRdrdzYnvg08t0rjaxW/s3
SVciWxjtnkQlGw8XRLRhdYioeHqplhDtfFOXWDb8v76XFxmx7XRmQ28u8+ZTN09CbTCO8acGn/gI
aYVfQpzAnYfS8EYMSUt7RCXRaZ6C6aWO3MI+juWsLlm7LM3GlUNOnmcV4MNF9pl2TxmT41Mc2Zio
gxLFTGpM0pEyoHPn4JeZfygz5vs7U3vFE7PKOD/jaE9SWONh6+1spmEpOB4SFuZI+XQ2XN560hu8
dtd1TFvZEBL08+XsYPwNo/IqGLviqYEXc9RDOYl9HwxckG7uuKQOylNSGEhM8A88pZlzQDtBZVF2
qHhyRlfDRsd0N7ZRsBRPtDTij7ThOUEri2yQwRntz3UHQ5n+OQzMMite7SkzJG+Bn2AeWvfHqJr7
r9049LfOPM0XKbIhvVIof25pyPLXg2HCU72KV8Je8Zxyoo8gpPBgbrFqoclWg/4kKyoTleHSDbBp
HKLGZKcwkih6qmCO3xwrzoiwyTqwhdhDzL6VNJ62WcIBaZ/TtDRbjQyhZsY4109ByVx/m3b5XEKF
H3ga40ggWelC/mvrRSmYDM97pSOQpts21S2LRdFNX2olmmcY9v1X7JfQVqPQs75YpIB8FLXXPNPV
tDjczbUknyj3gg1ml/Gltb32A8bPdguxIXzlzCBvAy+eFkb96qZuiUFvGwg3bPKVxUCxY71CQUM9
HrmrgK7Q8XDIEnD6TifI554s6sqehfSW96AnFJXmbL7NhgI5u+fMEAFdHTE8GLwQzyJEAvujLvJ0
ZSoiBqeDxZPVmsx/DenQA5hrPG5EkwmGEq1dcDNBY12ZFKeGN7dd9IjYjn2XZnB5l2J02DUmTG5U
oQgtgLJP8EtEX5U8Ll56oD81DdASzBFitjm5oBUWr15T8hAwCv1UuL38Jr0ku0507NKGnEeWB7tH
AN9bPjkoBSdzxupzms3MGGxenqJeJYuZXvxhJwqhnhM4EOhyFE+gpVfkbTUwOTp04GKyncmEhyUT
vNlrbJRTnuhRjS8WiKGTjdbtzmNgAFUDHUcx8uCyLUQ3SSCLp1kEzXOuwgQYuOiCbxx2xnJXm553
I+1xo1AQLBZ+BaumMutRVh+po8Ek1T4h8tuFPuLHYoa5cw5q7XZnN/CSR7aiBghSm0fZWc5DdmrD
IEaJwvsBMZoRx+ek4NHOmV7dokPpjzMRCIdaQxaP8zn+yHSKyxk47lzdjV04U3Qk8bK3mRhlh780
TANa5B+4VmsgKJFhuZdgLwgKydb3u9ccdG7JgUGjNXf5YdU1Cg7ZVeXunXxkvedD+EvVPH4oPEVb
eFRu+9Rj5mYUFWX9IVtX5ooN4KCWabq2RYQnv6r1Y5VWE5Mjp5/2FPXsQLnkX9Nxto9uVs030g5b
rgEWkHvAQ7X4nBdtAVUpSyRNVPrqa4eKmzSVRQ8YMeEwRDaHDLezm8niLuknc2z6pj7blq7PpCLb
l35JuBdsclpuucE0uYO28w5i4s9dsuSs7aOdRneFgOGzSxePdU5ENYuI3VjeK0dK+1hkCHtEbCWP
Lc/3XTPl0c2IU3HfJ8KcrJiUJj1RUwO3XrhIs5uW/VVg6m7eBVVFp7Wywsi6zKVdzJu65oFzjfD8
rZlx+7suM9ddlTcU2zZd0mPCuAYFzrCEm8zLWUmqIETliyELp0s/NM+TdngXV0TbndHG7LgO8hQ1
ytrmXtk2u7GtWyYinbjUzBOY2IcoTF1Hi2efp/uYd1ZJIFpRiy8FGwpVMpbnk47Hm6xENHXNKJQt
q5f4TSofITjFQ3ZSE0b1IZsECiXBo2KY0G51yOQDYRf7hZ3M4wtRdpK6sWWTEiHwZt+biycKLSLy
KHt4ePtMMaNMdEjw+BgUbJhUh+4Vx/jhbm4MJnmdIIpIug5HVzY59/So7gbHp2CpcPFLFBNby5pw
w+jJugzD2F1oTfBrROJFHURjWs4TsIqUCD3DGm9Y/h8GDkeGFvXU2VeZ4t7dLpGDgcYa6bHtp8lJ
CdtqOKFxZtFM2rNmEf8W//8fOK6P3+sV0di9N1v/xKR8rkv+8/5/sn6bv/u9//Pb/X9CKFdb43/L
sdcv8hOF8mb+UpVf2p/M2Pwf/m3Gxsb2L4cEAHSjeNmQq6IeHf/CUGLTRlEqV5kjylz+Pcrn/zJj
h/8SdI1UCM4Rq4XrI/Ls/o2hVP+SeG6lwteMt0mIUP5v3Ng/68YtZPGrI5vv+LOkdVmqqfVYSyBk
FPV1ROFx7SNGHjZ/uw73/5Sl/6yI/5+//p28v8p0zEE+hxjkdvU5yqbr2fPz0zyOQF8olwBcTiEj
Y1JAqj94cX4W6/7XR9rvA8YT9z84O4/lyHEgDT8RI0iC9lpGLKm9UZu5MLp7pum959Pvx46NHQkj
VsXiWBcUCSITQOZvKnesO7feMKPNdMy5FHyb44yDQO5UDTHf2Kv9vsfyRMlm2gen+nwOEYWwK6dZ
qwsANkRkJzLTKza0cr1BK5AYvf++0vaqTzDOVEQhLudLdbG6YRzuzZpOTjC1SNTlkbmpObeJ9dOu
zHddjkpXsaTe+1obNe5inabfoP08h3b/+wwSG0TLLY0VOjQXB2Xc9jjpVqSf0ykfHmFV5f8vUPe/
fyLhxuOxt6mFuhgRRah+lZNn/E43R42jE2nUfa6vyZeXPBT457M500h3UIyrL01SwoWfxFBx4lmc
5gbTcW98CZG+9fBnmw4excGSEujsTB9sdtFX159+7zuQEJ6uBco0/di3eDVxk7UeObivtBhLz0Xc
1V0NM7j+L3vvIKUFPfLRsPPC6mKMSG9qRo/EDNXVG2tpb3QpK6Rc6ozETesLlwVay2PLeaFAFaw9
X396Y2eSZBaMQd3XWrQKh0+UQqd3UWIv+n3aO+B2bAccz7Gphxp9P70aP2ZAyxO8EZy8xsS1q5vX
dtFZyXkKewprfeI72mHmWLdQ1SkN49YjPseW/99Sl+nTS1JNFYyG+hKunkaRqdI7FK6tyMLZUU9T
/XvSZ+s/Rj2CS2Hnjx/Q9/CrEzVzLhEdom2j2seQndZti+ORl23NY20CXgWsEKnWcvB/Xv8WO9+a
XerZeh1yhBjTKW0uURWVH2n60zdcWnCLatEm26xHSU2ZCF7AJbdzUIahURaPLmz/L2qPv73Wk9Tb
T2hCQMaBRKHn6aMWt+mvaWmKG/lub3KkVDFwxAb7kzXAg5cOAzS94+qSxq6rFsaelCzytcUJdKP2
enqvh3gkRc1XE9hdf2Py9+JMShNssGsYh2wKS9vT50WSeLUoy00exr5hpP2+/g22pfIvG+TfUJHS
hanr1pK7UC2jqZnf0rHs/gGFZnivOpZu/nbuNiuv63+1c3iQLdkRUu3dsNc3UTXQSEe4fVn/yTXm
2aUmG/YGrmHxZpjWm0083UgFO4tAtmsHbNcYog7ri484nH/n9nPjozAaxUpmFj600edrWLTzBOpz
qi5RViM3dlhMUaFMrVH9QWmTmwM3Jqdfbshh7L3O9hWfRMxIr98M56a5DF3tleewRsjwvA5x+Xj9
E+2Nv63FJ+PPNeVDREA4sWamBwC47qq/rVwnraiNv/3vk/EpeNRgIRO4xT4lepCp3D+Rj7zxsY3n
1Kb/W8yuFPJc2syi1dPq4sMnCcTUe/mvGB+T+axrWWx+1zRodXexGyNRjdZ0Vr7J7XBaEEHsdfdG
yt+m6oWAksmwAIFGyzD4RFo9+t/CQph/T/pKj6voPe2D2jRKqcHRNNdp2oVjOHTY6Jiu9CSn0HVv
5ITnTPB/p1HKCWVOo9wVRXPxALF3R4s+rn+OgBrg5lglYJVEl+C7HoaeAXQ+W7LvbuiIX9ffbSch
yXwwKBrZ0lgcL9CuNAsgZnCqgP/HvfYOjeRJ++TGfVV9vP5nO+v9P6oyGhrleMVwhepg/SSZY/QY
cgMXvpHD98aXsgMapVrSzH1zgbOonRCUpr/ew0O9/vQ7CdWRskHh1/GwbNtz7Fh44/b+MEIvicby
YWhqTHJpibm/x9lOc8XXkdLDYhcNEPOR8EUoDx355rEdjOLG4HsfXsoNIg/Trmm2c+U0VsNdHEbz
JwqGRRys2jq/0tDvPF2ft531LfvGmJRsqgR4MQgBpKIeIVTon0y7iJEVKPXkG8gG77HXitC9A6QT
YsKuU2i/8ZZ7K0I6NQDqMivQtPUFeoMF0nnwcGIYBUKK199tJ/04Umrw6x6Yh84Vpl4i6nqccN3p
jNQygJK1my37/fW/2XsNKUVEuagBYBo1koZI2fqdAzWSRXfjJXZGlx2zKrhatb+FJZKx4SfA+8Yn
DUbBDfLp3uhSSSF0+gTYFnfUOmqnB3jinzSwbndKEyMLosSQWhrN7Bl8k8FpkVK7g9FqKI4uRfzY
VCZuFC3T3gnxyqW9dRQV0sxqzy6Fd4xSjF9orM0EVM0P+FPoPY+G0ynO+/Y9nmz+dJG7HPhmfUmL
pXpX2RomEL558yS291nF8+GdFd8jsDo8/TL9Fsh5wdVp07Pa1Ehhu5QZIspVyU2oLSpK/PjGrNAa
ArXRpaBN4b1TN/Gry5wmD+WIqLJRO49qY0uR2ltdH860zC4xOscoAFfrsXeg/SqNbm0p9sk3xRAm
hx43VBdttiPgYODuxrrNf6qNLkVqDww9T3TmpdQ2Vj3aFFg5Fs1JbXRpc0bVOmlFzdEd9p34ANLt
VcSp6oZo0M5qtKRILZ1oBM7AtEdw42JUuFpKoqWhD7fEV/b+QApWbbRzdLPB3xh4ZZvTAPGL47ta
Av6PBpCoPTfuzAqHo+a91dZnhDYUZ10K07iEiug7iMX4zjoC6u5Z/a+BUbaT4pKUQtWzG5APTVsh
lgnO9lSHGiBwG0zEV7VlIwWrPS+20QK7vABzX0jEVfdxWPT4RoV977NK4YpaI5qmOYsSxGGXv5kc
GFQnpzPqWweEnT8QUsQuoFJWEW9SJZmB+XafN8t0sAbDdtRSpZCC1m5RVza2lFCIUlwqZAJe26k3
qaVKIQUt2udJnIf0A4TnWGisVCkN2KhRfHYpanu0vLHOoUTB4kzBodivjdLObwi47M28FLF1Pbv6
BH3nYtL+DNa0z39BZMJK6Pq63Ob3hYun2P72SSquLD3282lmZszQJHBb7GuX6lsJM8Du/Q8rLLRL
1vT2jTDYnvqlv5PiuOhGAey+Zl9J6tQ9LjOMwgMeSSAhQKneUqDdmzMpmFcgbGMaMWezhj2CXkcW
XB3LVUsVm3nd0ynrO/TFiozFREC7EC2r4d7vw1sqOnvPLoUylGKAISVJtPacNpiHqn1w4ZCoHdZk
uUlTq+xBGCSKxUqM1w6yB+9DZv+W3+jOw8tii6aLcpFY/BxCOhIAkaGv59ktu1sPvze8FMb09J1O
YD15MZap8E78bL5pEJCG89gg7wjzbx6Hh7kK3eptWkTth9LoPmp2ugFWoReXRhRDB7CSNTstyICi
57+RWY5dVW3VnM5P/8nWMf7Qm3gkvKFKTqFp8MoQ9l6ZeRBGhgz6egcDIYHGgE/Phe7DnD1CGssf
YZE3cDQ74dUnz1rpYtiOf0E0ytbuwGkkOo4YAB6DOUJgPnDmfoG9leKd+gvGuhD3nds7v8d67rwP
87pA6LOcFp7wkqAjEsdmho3q9Yj/I+f9QgzKiqpoYWjr1On5BX2+CtCHAGV0Bx4Cm+11dfMmiEpr
sY864Nf6tTkg8hJg1txGJ8SjgZOb0x/fJvrXZXvj4LDtIi89kZRAkT8SmVkUJXertf/cl2bylkLV
j3BCorpcxZhiVZYJ7wAPEXEz7K/yG3Oxt6Ck5LosMerASVRdnLTQAyQizyakmRubzvb0L73V9qdP
UqtdTlM+ZUl1Wbu+AVCMvPqJAzt24MDq74d2nT5f/6J7byEl1a7VcdlAqhOPcBgqhoGQyuqDLFOc
JCmbzh0wiNWqkaiFkHHSStc66bkv1O53stxgbmQ2oihWfomtcUbep+9oRLmDd0tTdWdyDOnkguJ5
MloRtDGLekyAiWiP0U5/a/vcG106tizhOE0uumqXFEHp72GkA90yWvdB6cP+UT97soJCS0v6qUO0
DTJ/dJeOSxvYpe/cSqcvr09ZTG9ApsBpDNTIs8gtoWh2jfn3GC9CuzH+zl7/pxX85Ok1OBq5MNfu
Ys1YrOD+ATzzYCWZ59NbLfIvanO0fZkn/2LYyZRZKEtdsqqwX0GMXD55ebLeGN3ZmSMptOLcmm3w
0/0F+jZiDKPRriHgWGGiy5665bGq03a4kQX31pIUZyW6a8OQ5lqge0P2GgLr34mPQZHaNEmHFkz4
0i6u5jCAQTkH4G5aFLvj8UaK2PvU0qElszt6cfilXCAwQ9f3Cy+yz8C7Nwh4EcKiuf4Se7AbXQ5m
7ONyH9DzpYOAMt5n0bCYgZ6b2XcINHH9ykZlHd7aiMlPkJt+Vp4skQz2w2zbRvl2AMy53niUFz8W
MGNp54BYUAz0ZqoLinI4B7kwZb+yg2vWjc1jb3xpWcOVc7GcRSLZm/Ov48j7YFp3C5D14uA+en3P
Y0bjlIbUTxfjUdVYn42mgpvqKwakLh3SwioR3FQaBi+9+bJ4IjkbZr+ozDuPvgXqk3C3Oz6n24oI
u3CC8yjI5d9zgK2FyrwzvvRdvX6wTW64fuC1ug48X2+gvmIOdn0B70289FUNqBdF01t+AFnJ+jbN
ho9JsbZ+vT76TrLSxfO5mTF+dXG64rhWoUsezRAOD1UKkfY0VVUz3gm0fG8J6+69iZSsfFyT8BrQ
vaApE+c0Q/+5RL4Y766/ybZWXjg6yRhIQ9AERxUtuszQRpN/sM5t6gejqssp0KDv9Gfqe1P54Oqa
8eX6P+7NnZTBuiLK0saHOJtoeOSWnW3ZB1EnjQWizgDSjaDEGJ2v/9eLc0fukLLYOHsxGm2pFkxh
CgI79qcWy2Ohd8aNdLz3B1J8I4gQQjxCh6AtIZEdLLfPslMxN8Wq+AdSjINXMdsaJZhgdMLk24Sw
wge9xW9XbX62b/QkxhvbrNJ5KTRAVRW3s3ExTqln3ur3702OFCXrOCeTaS0IAOJM+c5eJv8Op/X/
NcDatRnaG12Ki6xoMgctJvRRDUxBWs7ibzAhuYVR2xtd2sX9KC9sPSzMAKqePXNhgdJ/tkRjqUAZ
WZlSFIgGMDRpu7hM64S4Hga0009OPGt1nIFxKeUODxHZ59/XyxH79zdlpHBJk4uLMjKshCRUewcZ
xlcilIGWiZshuA+VGZme/jVCGeZnLHC730oLVAbo1VA8xUhSulhTUj/0roOxQNtHP9RGl5Z/aE6b
LruTXmDzjcNdmc/Ic3FERxNQ7Q+kPa5oB7upZ/5A79zhC7Io1cdxNTChVxt+W7xPwjdN4LgXWjgH
JZzMt4hHob1Sgqn7/6nh/y/QhOUjBXBlhsvgxF2KTRkGV2jNlesr6P4oXl5//m0a/rP5ML4UwuO8
1o6Th8m2PEvITJaenzSkS5ZjVTm31OH3/kSKZLeNXKRWQr6BUcX0wq0BmRAzx9P3KCJKMqfr77KT
MDwpoEGOdroJ6/EiBogo1dSYR7MzlDqQni9j8zIHjbtqbtNL6S0QcOywQF4sbZxvSg8vw/DMESbN
VDL83Jo/mpiCRtRYKp02Hl3awfJo6pGYRn5i6uL6PT5W6QXRr1sRtvN1XSmEp3m11q6lQIjapot4
UrkM87GELfoZo/NGqXrFO0hxnEbW2tQ1uk6OHvdYwnoe9uulhpOb2upxpUjW5smNU9uLUXbFeLUZ
QHmOs6lykufppTCu3dhDm9GJL0a09AGqei0CfItSoZvRpSCus3ECBCSSyzA6gJDxA7RflXFKkVht
bcrxq9tm3qJiCPlC+7wUPq4urXdL6Hwnal0pamcAwbMxRcnFrAwNuS+uO7QPxefrj/4y4NHzZbBc
pLlGhMxbfHHXxs/PUe3FmPJm3GDHpva9YxIP1k+0rYrkM4RI7cdSGHqz8euoUV+uP8POG8oQuj7D
+GN0OOCv2dD8sKc+e1tGqfuoNroU3IZAVzWj+7+pcZg4szXYzS9QmtRGl4LbgfCHAroXXdo08l+J
ybYDjFdvAp73pkaK6irXhO7mfHLNSv1XNuTeUz+GlUo7kW+//euTzXkOGztCkSi6GH7420Za/EDN
JD6rzYwc0nQ1rD7m6t8MlNL1kKv/jFDDjXnfJuCFfdmRQroYlj7xdD2Etb/pFznIE72NG82CYlAN
nbjxL3vTLwV2a1kmWJSOlYmyURSkm1AKgiN5p3a6c6TYhnXopCJatcBFpZL2knG02ik9KX0AGQIH
WYa6EYJ0wRrj25wXFqpjS6gWVbZ0q2xGUmnqMTjEQXj6VZ29qhbLVls7MgSuhSc8GqnmB3HSJK/F
vOr3jYZwrdrESDFb0HVbq9rzg6EvHOwEFgfdZbTd1UbfVuyToEoKx0b5Hcle0Ve/vSqvjh4qyoqP
LkWsmY5QUbSOaS/9+DXW02jXVGUSXH/0naCypZAVTWuUQ7hS76pdCFUWihE94gJwxGuk1SfFCZJC
lybbOkE94EbvCPMyjohgVshuqJ3lbClkhxQSqZ9WfuCmKUrDvR+hcWKWN5owezMkBazhIcDchyFp
p238ElXHtJ+PgChx645LY1Kq/mNMLF2Ko9U0xxhKEKrApQtnPQ6QW1NMarLTEIadbOdNsm1ZGdqW
/YQKdIjM1vU1tK3EFxKzJW23SZmOSE7SW0AwZPrWIrN1WWPRv1cbXQpdd4WPkaQiDCZU5w8wib92
S28oProUuVVtI+a+MvisxSbii+EXK9V+qj24FLibnxgHhE0RcsWpQ4gofq1VICTUNipLilx/qXq0
sc0wsPTyl74093lNN1/t0aV47REGcUSS+GjgpdnrrsWr8aAnBthktfGliG1EhFxys2hBk832lzCx
/B95lt26wO+tRyliS8ua/Dl2/GAFrv86p1J2iQdTcY+VoXCFt0zLPLMNInza3heZpaF3iWny9ZnZ
VvULsSTj4MwSIUYD7ZdAzIU4LSBDSMqo69zVWTGd8jhz7q//0c4kyZA4M4tLIBfttq1Atg3Rmp3W
JLlTG1yK2WRmuhFD1IK8Nuegz9yPxXDzVro3RVLMmrWXainAbRaP3n/3+gV5WXNcRI9ONRyN13Yz
owKm9iJSDKdIjo7TkIRB3hjREaPR8eSCf1H8BlIIO/64WJAgeBO3NecDJ4jyV2N4odpZX0hRjKK/
6S8u8J0yFfo94lbJL4oSkdoVTobBLSX5zUIfKbBsB9NyvTqG46xYIhZSCLsY1mZ+QSsLFcHmnAxG
csJ5e1FbnjIKTiAbnadWrAXowYpT2vko5eW9UGm1e74MgkPesREjyDLqn6J5F6LGemirKlIrb/9x
dX9y1ixwuKm9hubRakThiGRPmaOctBolzC38C1K1pWlKERxBuI/dkLVjjGZ4FHE03c9Y+d5YmdvJ
4IUsJ1tto9xb+Su03SDpk7XgkliY/aseSdMOSdgYucayyzVME4osS2/M206+M6VI7n3N7stk0oLY
HHsUJcfpAtZr+ng9T+y9kBTJok/EakHtDjQco39X62J/rjvH+KBzmNOPo4FJjZ7n843C6B+Izkvz
J0V244Uk2JW9v9IbBzWvWCAFDEioDN/XelO8N5yCYlTrd7bxOka3GtXuaTX9O3S61685HhpYMhVr
jjtaVurjxwhblv6UOzEOeeAonEltm5eRhm23UOKLLC0o+sj6q+0zEJK621dfrk/63ieVkoRvoK9p
VDOnFB1N1AXjsAtOLEp0Wc+XgWNWnXMgt5CYLvrxt2+l/0xNVqtNzB/T8idBLDxk1lCN4LKL599F
n9ro3sQEQnF06TzeFLrXRcBwAxzL3jm59iFMSsWaswwa69A9mhYXia98Mn5FufNoh81vpc8p48Um
DDsK4WWcSMIBjOSYL/dzUys23Q0p/qGHJjPGrlx0je5XYqafU6e9cWbbWYf/MTzNWnqBUOzRhauS
B3yuJkSgha52u/0D432yVqrR9ZxQL9lnk8r6KlzNf08BxgnUJl06iYf90k+Va/tBGfXtoTDm9hC3
qxKvkRiSInRe+tamG+4HtdP+g0fYX1gMqk2LDAUj4eVdWQNAMbhkfS2N0rmY0aC4/ckIKS/GtQUG
02Zd5SWPSRx2X5skdNVOCDJEKg07mlkmwtu55/RvqNdV+FDn4qz0SWWIlO9GJdDj0Av0trQ/rX1b
vUMApFZbMDJAyoQ0PiHIy2W/r4YYPbs4f9PXeqnYFtKlOC2wQ8qKkSwQOc4StHM9v3Vyq7oxN39g
xS/snDJGKhnpiE5RDu5q7otfLliE/M06VOKvWFu6GmuY5b2p12dwEMWPcPTHOydfk/JsxuGioWeK
pEAAy+dXgi5Qe3YsZOpRo8c/Fpx+WRzxbRr607q29mf8zD3rxlPvJBhd2u5TJLiHei4Q6BY2dd1K
83H4dLq5VDvKy3CredaGIktctjps1e7oRdsYQ+I5orYepSSQiyZCuXr0ggiHY9xoo7fhEKvVnoCs
PC+9ZqjwrvZihIG7ORpWNRCnwl5rpYsCWABp9NFA/Bfru6Bf8JuLjBDDyMRWkiXzaFI+H33s3RQ9
bhuzhnmu3zp17H2Kxbp8VJl2Wj3PR6fRXLphPfDsxmIekgjrOTQv1UAYnox/db1IJMVM+t1swH/o
SdTfmXUcflJ7dikJDFY1aQ5m7gHaVF9Cs8G6rV/yk9rg0lm9xhoRqwVOAqmu45o2OJ+m0FJDxnH7
ez7rnaNhS7ZwstOgBdy5KO68mdfBflR7dGm3FmNsmnrKyc5HszEoYBcd6jq8hbuzecb/5kZPRn/N
66jhjjGAgQzH/qtA0+6HuQ7aq6bVGiXChMeifz4/WlKtTjf5XjAju3tf2/hpVratJAHB6HK8FuFS
VqXtBcng/GUZ+Xe3UCJ5MrIUrJNl2DWmRxx8V8d9FeV9fo/9hq503fZkTTYPYkHjZBzy6mLS7tbZ
jDYDaF0ocXh4+u2TPzlETohP966GM3kJ4+2Ek8lr6BK34KY7gALPk8MVR0iEUTPO1nqbn7FPmglY
e8aZsTRWZwpyoVnDsdXibECEOs/Ls23a7oTEKA5USpceT0aFIbnCnbjFuWnSfP1M06bE2DpRa6B4
MiZMG5zWCLXVC6i+tD+mflkv+jouShcIz5PCupiNOXE9lq2l5feOX4tTg2PUUSlnyBCwZdTMwsqo
5WMW3UFsNz+jbJ+qDS4jwDRsIhDmpj5qFbhbDy5E4tmpwxuqWC+fezwZALZWzmq0YccZv4lmmquF
eY6dRKl6gLDj85CA/wBN3uzdYJyKLjviE5+nIAmKrlVbkTIILJrGBdnxwQswPUGDtouLj3GR9Z+V
PqsM/qo1aKSribuK7bXxBYhLHAyLaJVuKGiVPp8cKnFzlKEJHkxxldxh9pqfcZ+6Jdq0912lHRi7
blxMHb6r3bZZ4HQ1JB7okDeKi3ujy1twifYvSrzMu+u9n32c+EpHV5J0YReQQxWwDD6pjRs0YZd+
Bd4tPkxDXSsdxDFSeD7trUCaoE4dB3z3mnzABSf87gt8KpSWjIz7MvVBn2o9ZnfEmblCRGMevztF
wrlZbXxp99U7weXKEk7gTfMQnRPuoNERYdHoo9r4UsSKMDZcCweOALdn+3tuGe1nXJWjD2qjS+fl
PuobqzcTrinsSp9MN/fex2O9qoWrI23AlWv5CQarONaaVXNIp647RCPOP2rPLoWrg8+FbcyxG1To
UJ/9YtFeF3XYvlcbXQpXbJdFlsaWG2yI+lMTaeK0apmhtuZlWNdYkn67bX+qbXEqHJSdTFtfFJek
FK64A8x5iq8zgBAs8LAtNWPMwTtsBdWmRgrYMRqyVa+3zTWtvyx1890vxM/rQ++cxmUsVxZuDhTZ
GgZ9m1RfURle08DP9NwI/DZWPNXKmC5c5fNJS6kVTViaY8tRRAcrRefy+ivsZGIZ00VlrgUo6bhB
pIuMq5Zf6h22m2k4qh0/bClmXS3EDQqv+qDBFuswxkXQ+apXOVsKWWsW5TQsrhf0lpdmJ7S3HYFM
tYfZhtr0SFGLCZaX963Hsc8d0duvddzH/aFQnHwpajMBPMSLyDg1KqbHwcu+mZN2SxZ+78uazzeq
Tgz4lcyctpfJwE6lBrGHhKpSwciT8VxN1qMKgKFU0K9agVOR5pyitb1JIt62oxeuubYUs0i3OnmB
SXeQ4J4WXTp8WfuHznTmd5pXZ+GDZ+C7gLp/8yVaRuy506VLMSPSCv2bX9NtMgbR948ochrfognV
8ktoefV9Cn7u1xziwwSgHde160tkJwnIKI1iSrUVuzW2jSkfH20sUbD4TBpccY111r5d/5OdjylD
z5piEGOxzl5QVlAET7QylvgYtWEo1Ba6DD/DwIsb7cRZdS7H7tFc7PKH1Y9qaG9Php95GLUUUWQS
Rk38trHnDgbN+kNtaqQE0y2L5tRd6QXmYK93tpu4XzsEetTufZaUYTyD3VoHyxLEUPgQZSyXzMWe
sAZlovb4UoahCmLmNaIpwYoOxnfbcuxvXinGR7XRpQyTp4iLoyXHtX9ek59jWmT3XeipAZS8zWfl
ackiRC8FAHxMrSvMoh6XQyDBB4wBbE8tQVrS2WAx3Xb2K3YnrYC2n4jWRN4Zm2u1yZGyTNS4fhYO
4DmrDON4+tM1ShhKQ8sINB/Bg8HVSzsIm7rAtbZ5wLvBUVsyMgBNxOUcjaFmB1CUJxoORvO5s9fm
xpLZynwv5F4hxVPerbiPxZMbYGJr309Yz/xj9m2nH4Vd3ZXwNPCm/BQPRohGTqFYqxZSmMGLR9N7
bezA06YVV2PLmw/TPE1qLStP1lBbMstZW5Ha1MIzTh+evtjfh9wo9LPa95biDOV2kBkek6ZTXzkK
gQOq0Gq17rUno8Qaq7Fmc4NaCb1yDvFU/WqN+ZbY1M7WIoPEckzTlq5icMtCxf0wD9lsHYrGtb6o
TY0UZevQYpQxwxpIXa9+h2DgerBrc/pLaXQZJ+bRRrVGirVBV2HCG2MfZMRdfKc2+HY8eVKSLVZu
g1PqYtC9LEaAvmIe9GiLKY4u3ZWdJcnr1rOcAC3sGjNx8XeY+bf0una+qgwOS3rRVKI3rGAo8uZc
5BFYNzG+V5sXKVrrubKWHjGcwF6Gt6HQ60NXx7cQSX+kk15IQDIMrGw4ccdYawdjbeXVhaZn/9A7
GHIczLVuPqLn1PcHO7bq+pCYmRYePCdph9PWAcEGvKyz5oDrdFUfXHde32DUUGqHtdbCdwX2cdMh
G700VqtjmVLY51QMCq1ZKVA6wNbSFEFY7oNqBEnPlLZXG/w/2C/84ZupvWPb+5JZneKDSxsrvFR/
XG0qq1i2m4EfN0NQlPatsuqf93/pE0ox7+hls1grZ7JRYB909pasiL4j4tZFRw/h0OaAybbxPtGz
JoJRbUfxw5iU3G67zWzs0NvRoJ8dY8AHXANPPZ9Gt5k+mWav9+dsauwJI8Bons7tusw/deG5J83E
WXrg2HcwSq344ZaF3iqhEl25fY2JNOV5V3eCyY9xei8MxAoPpWitf64H07av/neuXLmBjf12GWPA
6AQr4okaduSx5x6tdfX/dtzK+rzQ01DKxK7czLaGFE3GuLWDMSvTOwen67/83sAz9/qLvJxyXLmb
jZiiy2nHpLaoOcO9jcw+dTpFIrsrd7NLr+5wzjTZwScW6jHrjeqtN+jcPlWe3pOxhC1mnT7IUA5V
lYtr6zzHh8q0FeuuMpowqVhAfopfe9UOvwyC+kBJSo2X5MkadNlW041Wxw6cKIwOxRp98g3vl9q0
bKv2yRaYu73Q/ZYKy+jZ3asSYX1CUvfUTuAynpBasWm4beugpxb378xes3/PuMh8V3v2baE+eXY7
wX5+tV0+6WiZP6eM5z5FAMVuUWT20pyMKoSGOhTUHxwazm7+WmTT+D3LzTY7l3EY+wcDOO1nIODe
22LOF+sVRYyy/1rYJcKrM9z3T/lqlm9Tx6vbE7WL6X3RRrF+WpcMe+c4WjztSM+xo1GrD9NbLCft
9TiGY5WexKZZf+pbZINuLP+dBrErG/yBLk4cXK9s0lzqAkZ2ovV3XJmWdQCrs7j30Rrl2B0jFvaF
ztD6GhhMBU8tMQo1TCw36+efC3ZXlFghVG1T13AQZxn35ELFlSZteHMUroDETDfIRKutByMvBuNo
xIma/wf9YWnLq8Tog+ils9L1lhVg4z6dU6911c6KMpTSz8YIjw/dDlYPCb8C+eEHTCxTxc68jKVc
kAHk0LVVOfQ0+jXVLSVO+h+6mkqFJ6Mp3Who+3GabY5IlntgB6daU8SN4uRIOaoGW54sTu8EYcyh
F2/KqPwe12Gm1uKW4ZSLO9B87nrmvoiaexHb/dF1+lLpeOHJYMoa2x197juSd77QVKRl9lA1iuRJ
T8ZS4lCWcxTyLG6OPfAO9EQPOLxEp+sJdjvv//fo4smgR6/Dt6QvWTZWp7fWcY5LFJNNmM/RQ2YP
zu/r//LyucL7D/Rx6demm+jnDmYzfprHOBYoRBvxrX7xTsFDlyIXlUh7zTO2ibZ1f7TVnKMcqlf6
clxhDh6XMLb/cfWq+pnZVDChjXM8U3kx1xfPE17upYKz5GIHddr9TEP/R1uoiTACw5OS6aAZuefV
kx2Agg3fIdpcQo7udKWIg7Hx/Ml9yyo4s3KcWQcjfu1ZkXEZYjtTKqagy/l89Lgr5rEsDRF4gz++
neK0/eR7Yfrl+qy/vGgBSDwfXVhOupRRIgCV1PlyjOOkmk/wRvrvDULes1IB0JVhbohRDbFfRbwD
B8tD2CSfrLW21RaODHTLrche02gUQZhW4TlKk+Vi1JbaXgN14fkEhXk4G4NRWkHopMZdMeoVhEpd
LVkDmXo+eo1CdaXluRX0Y1c0h3nV2stoZIrtZFcGujlUi3stYvza19o3i62DBsdp7sYx6eVc5MoQ
NtSEOiOOUivQ2tEBkGT9020epNdX5t7gUszy5CjLtGw0U7Kmr4wsSQ6irZwbLbutrPTfZO3KCLax
wuO+HClJ611VrMe2yjrniI7RgjaY6dXWXWcO7bd4NPuf119np5DjyrC2MMQFbTU8AWTfoAqQLJ3d
HRYYIL+30tSbofKKbLuv9PlwZ8yhU6foYFIgPIlQF91hpcZknDu7NMfDWlZZ9XHwmuJVFqZ6fuC0
6E4PsOloh19/3J28IOPk4jReN7dDEUyl0c8HB9jNow4k4WfdREpq4eDZpIJil7urX+gTWQF38lNj
dNZRK8v5xna8s35kuJyZWlq12qsI1skcL60Yig829Ey1nC9j5fIJCFof62aA1klzQme+fyibNlE6
BrkyVm6qRdQ2lcXoY74eRG4mb4SmCLR3ZaycGEAOOW4pArRUxL3IfPODt/q3+DZbYnwhsmSZtDGl
X9KirR2UtV9Quymz+mu5tnl2gBozVCdLdzolbytWkJQjOpRTuqEQRtCsFUsfK/DipzeKRXEJSRu7
E/VhOoeuGXgxumJnK7Zxoqv7vLslQ763RqW9PSsq8v62iibfTy+YCoSnGGiF2uPL8Lli0Bs36oRO
v9DzjrHluCc+hhqS1pUV0bSkLalnYhc/xW5/XkLdPuVFo9aBdx2pHZB3c9Q5NOEDm+39SAsMSc7C
Umpju7KjaK7lbrdiWRuIKiu/p9j1HdxQVI/XU+fOR5WRc4sXZ1ZR6UbgtOn4SNU+fZPNxS1nqJfP
566shzaWHvWQqjOCqG7Aq89NVz66kRX+hTpGox36TguHg9ZF+mc9bsYxiFA2VcLYurKhaCJMe0nH
yQAuOdHtQAH0fzj7tt46Ya3bX4SEDebyymXdkqxcmiZNX1DbtGAbGzAYY379Ges8bVX705b6UqmV
mqwF9ryMOeYYJYbGy/nfHttfd9mxWMVOLOQYL4M4Tj07YO3tH+usv/1C/dJmWb+N5CiNda8xF+yw
UrbU//bR/7rGZkhpnip89L5N+Wc4EK+w3Q2Rhn/68X8T63YW6w0OIMgGgPzfFjFbrKdS+uPffvpf
Wbiz2TqiAgmPcEPuDwqYAYaG8p8E5LP0b0ZdhPROEDvC48xBxixg4zvDV3Jn/xhB/ybU9T6DohWx
4dH1pKnSrXNQWcn/jdKR/s2oS5lpZ7CXyBE0AP5z7BKGuc2/Ak0pu0WQ/4BkYWPFhnVoCKT1tuni
4Jl0nIkI/wmpSf9WSkuZQBeqHV5sMKZfjYn6X7vka/c/TuX/kefZX/c1Dfp25AphjiuIVhZhkPdb
sQZgNhVGzOIDCG2y/dsF+5tg18Vz0EIxCpnMR/4MPQx/baf1f3Gmbif9v1Qsf/Prdi4I/KOC8Ij6
fHP3ERXpY7LHHrL6EVvbsrGpnuoQSyi0mv5/rfpPN+9vGptclVxHrcMjh1XeNYz29n6xnfm3CvVv
DtuepmsWtpBeh5Za+zjMcB7ovXf/drj+5rBZrlqohXEIu6fW1BPrfsJ4b/8fR+t2/v/LC/nbVZRN
EzSfd9yLJl7XX7Pf1Stb+v/l1fB//fRby/Mft27SWTRT1dKjUXFYwDBwKPNE/y8aFezDbmH/v338
2y/+j18QYLCuoN5Kjx38OA3YAOvgWQHdJ9HbAiwrN9VbCz+Wc+hjqNeyTa7bjWMS9JXfabJ/sdBj
BrUWgmOfWb9HS8FjD/CBOSBbpTdarXUz6aQp4ETLwfJje8Lv93ywvACnPmVVvkxNWM4pNp1KoHU2
L5MpSy2M4yYuymyR1JftJkJ3nIUYllIM8+CPLFoje8pbmrPaOmazgsEgz0KG2Orh4CMFsor3e2gu
WEldzZ3p59GWUmCa82RaGHGfGAciUHd2h/eZpAlLCh4ISu/s3kHNtmvXvcPEcpL2icNY5D1Elbd8
Hy2MqfGD2dqV1LpgK5XYQ/krWuN9K2e18rVQ0BfkLzmfQ16EniTxUaL9dYUD2eUDbFboOCXL1EdF
E8rFX1K/44DCrg7rKV8aTaBEJpedTyeWBmFzF43BTkuFIc7+wOCnJiof7r75ofV4Y00gxG+02CSM
AOCaJI38AU14+RsvLmvqPKKG/CS0WZprlPUJchoTmyymYAlIocIwRn/ezFN/sQuQwHKDkHN4gvx+
NJ0JJEMHfMTQZCVJF6VR5iTkB8wYY18GcDlMS9EG5IWyIM6fFKynzjCENOzkIYrewj4w2pq3ncbh
+mAoFRjKAg3k7BIFs21KPrRhXMFuSH/y0Qldt8EocmiMcbJcZwn6bxn6fJX1glrisXUS3l9k2SN/
2vc9WwvpmmapoVZm9sPSTvQbkV0yXVoXQ2qNzpO6bmPTveETcvC5WsiGfozx5t94t/xgKEp/yAD6
R9U0etyo0VPzqgfrX9TSx2/Oz4uoqY9BVrGRUEMx9iKAlDOBSlzRq4RWNk2CZ2iGJ6d+QTcBkCOf
TDkt1L9QcEnoqeELEJOZJY6d+k5rWhHDgApBkYzPBe88xxzZD8l4SojpHmAG3evXGHLNeZ1P3fIO
rqTilfeJWL6JaGz4IXKp9ocpIxl9EY1a6WEbRSMOEnNMHNo5dPoloy0j5wjOVhvcE3szV1uGyUI5
sWDjVYzd6aBQ8zaLGsL/xp8Gs2z9OUoYjiTObsuhQ72QJi8zxHeM0gPpx6LvUqCUk5jhNLUtuZhK
Ho8kBhGkd7QK0Plfu93O2YvTk7hM2EqWn96sND0MqQrFXdzBcATlYDdj8GWSPwJA4k86JeyRjJHa
6nTH2z1lVtmHNvYJ3ue+iak2Ph7X53WPqf1gDI+mlAYU3oISY/299jT4sKncIQgBZfnkEY7OXBUD
JK2GQrlxCPHpoWxx7RY4ZlbM4Z4f8sxq99CbJQ8rvMwmq8ncpZ/NoHv74SmQ6gpMtyw9kNyM92lu
gUWCGRH8wAIEScqu3XqgWpyPeUVHkss6DLr1Hm5PGP0GCvr/d2owMn+8+fkqU5gxuplnthO2J3xs
5i8Mj7Cr4izsg3JuwTK983b3fbkm2waZKRJEP63BFceOznSLJgNJuvqm5jgdXIcn/9zs3MWnCJa4
810Sj2+dDGrFV/8jbCe8Fw1hUFdlLZwDRJGw4aa6ObiUZnVsgxj2i3pL1AUCzK3EK8uwEWQhr7Hd
Z5YQTH8auu4PE/ywf2ZbZpc7Dlr5+i4s1fZBKC62cx8Q5uZbdkg5KeJBG8DAWQdCabg3vSq3dFlV
mSxN8p4xgJZ1ECrzGTbSVTYA8oH3f6PGLLXum7za+LIcUzrCt32BPn2yD99vFIJC2GgqOyP/dCEY
ggVsFsD6z9i3Bhp7h2jDzqfGPlbF1xUtZDbmZagsL71cTYFujD0Dpggq7UBr3vLE/vQL09A7ce8G
9mW0SHGZr45kUwkFKl21mMqWfedQDmYBq3FkuhaPIu7QZqu0vRNdsLrSmiR4hEsp6NFztuOxugFb
38Ucxh2Ug0AhKEBhtydDXNnCEBcpwLR1amxUwbftKzJYd9nMQMsQqopt0bb5w77ppS1geUEqhmnt
CpW54Iuz3Q8ak+YH3IToc9IncFhfg7EYQqSbzlFE9LDjZaxm/zLNy/wB0yZ7NwoafuvHbv6I0rEp
Ded7Gcbp8GKMwhfsg/wUke2b3tIXC9fRQqVGlXHSJRWUYGiBQ0kvPbhRoOFvKUSEhfgK8Yb0kazD
90BxQLZewcFBOPeyKSwAJHkwV10DLZZpbDCcWvKTXAGFsh6UgyhqngfRP0e93MqsjZdjMCxvE9+/
MxPSesMW4FFDX7II5DJfEhHghI+K/w6WhhVSt88iiX+YJXmEEdVdnifLwWz6cd+3fCn2NeS/IIZD
95pZmX8VedwCJYKOzL6uNVNTdupnGC2LEfOaaJr6cne7+o2bnZByl+bXMOzQSAszdUFxYuq+M/eh
z5CsYFPxEcMw9ntjx3NEt8dema0kfRhfE9cfp3h/llEanZEowvs06fbDyqgpQpu5F7v59cNI6QsR
LFmJO2YfmgjPqUP1UWgum8OQoJMJO5uWKDa690Z5/6Ix5r6kAY4vh0Z0NTVDX4QtFL/X1fjjMtLv
e5vgobmuYHk/F0OkDn6AElAEccVjNEb+SoI8wmpTM7cF6HhL2VJCv0NSyf7sbPQTmllRCbLKfAzH
9B1cR3GaSQChFRjTnzq4pxZRGu+nxI+jLNIYqtG4aHg8C/3oeA7DEVgu4NDN/DFthE8LCLi0H7JF
QluSeSm6UZu8xhmps3YwVac6el3CTvyIp3l62JOAVqsKD3HaTteYophclv7CUKiVJJFjHSYihC2X
QolE1/h9xpD7ZHS3Ff2kzuiM2X3j3JV3wavsaHzC5alJy9Lau4UXqiF7sbGQlnLqLmZpXptWrmUE
m/ZSkm0uengUYkoh+MXB5a7E4/gWa/sjgoRNOYJ22BeObFONmcHyA7ucqhqygLeFdXw+pRKRNvBZ
eIXYWPoYkS5Gotjd+w6me7V2wwxvnCgvFt6asdy9daL0lM6/OXgXvArtPPDS9WlXwWhCFwukABFb
NPvexlvWHjdMzHowc9ooPjIbLFNpSNCfqMnW0nfNVkSEsWJDWVDSff2OXnKJwTEiWVIMWEbvQX2h
mYFry3bHxBzrSkmr9zJfU1FSg5BINtJeLPyYtivWhXkBUmJShTAJreyNvwlJMoplwejCG9Id3dCY
stP8OzSXZAHNkxYyhimpttRGrxO0y0ruYTGEX0LT/TRGDbWQ1Y/jQ27kdMeUva4+/8r3/jopdbFw
OzolOV/EG3ZN83vUg/HwrKGPgSSXueUbLJidL8MtUha3ZQQxdHXPYyu9qEgzITmwaMwhyZsJUitA
avx+3ef8oBdDHnqhWVfAmyjJysht8VDEgc7RaeQR6guFWFPwBTLHBo/ivoGj1rfWbKScUPm/sDwT
ReTC4F7vWd3x9A4F0PQQRGruinidXd2F2TfbzpehX2Bq0aNIk6j9HqE5H9dT4I/jrNQjpB4+lgi8
5XxUeTGvezoVML3PyjWUaF40j0ugSjOOBptRJYXhJW/TiZz2WAVpMW3hcEF3QhWotMz/4RCbOW6N
0lMljW9r2ORMRUC1jw6rjDiK15skepa18sDjeCytjK8TRmhF0HZ9kdJJHkw6pW8UQ0HYWcFzdIKo
VtE3Mf4XOt2i9xrPTo1LeO44n6sGGdSWIZP7yVCcU4hSRgwbeEr/7iNuaMlJO7w0uwBCwtCDFeOa
q7xqNggJnA1L5dMuN1vndmuqXkPHbvJ8+BhiZe9Hl1mYRckWbg77WGmyzgfTCxRB2CI4EIB2XzUd
5xOihq7zedS1RL6ug27jL5Lk5JmgpkCp6ANdBmman/k2qK/wGgdRDd65cD3tR3628WKe0KOtDzEh
yIvZnukFJqg6KmO54hGvPIu/rGaZfrsFmq2THOiJyqgPi0aP6ZmjEL+HgGxU8m0KX2bl5DGSBAsy
FgefgIsJmfJxmop5Y6Qg0GI0Bdfj8BkStLT5vr6yLWeVMGIEpqP7C7ibAlurun3rG0h7Yrtv6MLa
piRIikRI8Wtu3fAFY0h1b9yK6jid5wtN9YAj1nZLkWckOOd71FVObMElahZx1mRIayC0mXwybrKi
lhojB0TsdAMPCPJpjY/broI2bfPmmBiyAtdy+ch9B0PYOCPDA6gp/KtrlvAbi1o8u870+i2KZoJG
OjABiv+EYEpK+/dEa1Ot+a26nlWf7EWql+QctnNyN63t+J21GPSjz0HdhK4yq5sc+lyzggZ9AHW9
+9Frtpya2eqCaqGWhy2CQmoBeamgXLJllWW3BDuyk1AN+p2EpJgBNOifoi1H/+Lm9bJ5nV2BBpAf
N0ucAsaXEw5zKx1shUx7WTcysMLoxLwh6WRjmSQzKJbQyWzTQkMe+KjcMhw3bIaeEeKyL6JL5Tvp
qYOZQ/DQzCDhFybe4Ua/EUTAZnRpJeccETOeNn1AKnZjKbi9BuBNVijC89/Yup2GGqdyFldpIuxN
3faZSjcBMABJPUXKpfkV5+QnVjodrOTzp9FbnFsvtpolNh8K4UdEuC7dxSvMBO92BQPPdhnebQQQ
odjWMNTQCxNjVJNY0meSRuP6sfZMbwf4H8dYZ5ME9kDDXjrHw6etV4jECZ24raQLGfaU3EK/j7nx
31zQrrLww5AHCGwNvBYdb9GZNEH72jHuAYNEAXj469gGhyxK8r2YdzZfOzp3tnJZjG4QeAgLi7SF
MHGxAgA6xD6ALzwoaONbM+1zlYoGpjAMlIM7T3uUMTRinwMKkXLsG113iCxXuVKJ9zNHcFlrSJue
srjxlwYLhm8rpkt1F8XrHTPdGxhI2d3YATCSiAkF1sfkDnE5ADnQupmqAULd5zh1Eo+I0/akBtke
kUfEw7qrpUqo19Uct/FBhCrBrlYYt0XjAlsvyujrhCFTiSJZvpmEjgeDv5eAX0TlYMd7S4YGKENI
1XfApOt3EA7NMZlUW0WzU7VHwCyjcWnPwNjQ3nngqIBeQAge/U1DjplnASWIKu0S+YU34yQLUOe7
sezC8W2Fk0IRres+FJBuTQ6w6dsPk0REXsk8VpYkUa2g1XteraXFgojyyDLbFWAO44TPvRMF1BAj
WREE2WqmDTk3sWF/wB1lJxRK+VmOaBzxA59jiY8EHXtToQJkNbH8DX0rPRhp0+ckzR5TPbbvwa6/
2Vhg/tLLiqlkhnhU37zCbUycoRPVL0W/wSS1EJAvRtkX8xJrGGh24pBkd90SiVKkcD4bqEMUdNAu
BXKnH6D+ogqairVcLMiOm+QeW+RW/lwZGcoZ3gB3AV3oQQZxc0gENj6mpRk/2lmgoN7g3sKDllU7
6WwNccf5WauZPY3IwV9hMwjZrylyp4kCqNhdc0pNx6/CdAo76hBu2vr1dY9JWMRgmiGGx/2Fw9j+
fZx4rVF83qoxWex8Tmqi0bEvmCUg+ssKbRNDs8Wf+zE1JayTu3rryGeStMlx0TginE4nsdG8oBFK
MLL3aw151T87xGd/ZGgqLkkM97RYyr4YWahrTBPMIzHpUUi2lSZVH34K1hv3ejowQqOyHxgvAutd
3YtorZoFXysUkT8CmSdnmfsnj5LraOYOQTca7tI4/uWVs8eBZ49h6vAN2vHJcnZNYzSKjq2AjZLg
o81ZeIxzAVQVEoHXdUoUgBFA3IU07bEJKJZwMot9HOywvjodXUl0K6CYICXUm1UNltK3JOAoKTP5
PVqzpSRL+pOLYa0ozMSvcSgdbsk8F2Le7bceUmJ16rGBxSUtnR9Y6bCBdPRay7IdoGrbbRmURKO9
f0B9gneK5AAj+j1UNWAAVF0DQy8BSUC8nCWAwH/YHhq/ZaUy2DsboVp9w0VJMShD30UQTpfQZbyC
f6AuUD94cFbEh5laIE2bZPWs48dxlShLhX4l2/ieD+mAimES5drSHpzAVh9W05tay+Z7H0qQipO4
XqE0eW0prBqDlTwb2M48N3Fi625dUcF1UhS6h01bZLJD0G55BUP67MSnnhQdER+iGdkhTdwWlSxv
gvcELwFQ9dq9Qjz4bPG6izwABRhHPjmQuEE8GAdVzpRPB6iTv2QYe8+iVcXerV4jh/fZxcIz7SnM
ZV72OkRIYis2oLZumM4z/OPvpnxidcdatEeDgdCamzE2bAidSyYney8CaccigfrPN1Q731Gzyssc
CX8dIxuUSeD9HbaduicyTTPy37LjywEpHkwROBZdAbLKB9tG78Zl/eMStel2w4r19m0CH6B0VDf4
4DK6QvPNFSuYMAWYHuv3TXDsv6RiwqNasMrjHMDqWQkXXVSTIy+vICsHgLy69Im18Bg4btCbwBb1
YoUACt6sz1G3z8NhE3Kmny3fTRkM2Jq9aOYsLUUDbK9oKGqdIuEkH67Kcdfdx8FMC3R/qsKbNbiC
yLny+82FpDsvUQqTYQiVa/JlDXPx0zd6Td/j/FZeFK5n2XXQxJ+9SNsVZQoS4PdF9Su9AEdf0xIr
SbcLDNLnIYCb6o7lZZvGqGWHcKxisqIdvcFxb8lgU1Mhf8Vg4LGA3XckNOJLk6a9fokgFLkdtrYd
mydYCI9HGwj0yNEs0WpatU7RA9+ZuTQZSNe4COwpDG1oixyjou55wyqiBlLn1MMUx8YePSWLqebJ
DO0l5PsyftGhRZ7tpbfmOEdxKAq50a35mJuYmBoQKOYr/TJ9BdGFoqO5VVnFJgic1iZUAsNzOFOG
DUfs5T1C5AkSnQVmOu6QpgBbP+cFvu93Gw/mvWo9fI+LLtjt+ofIHUkYdyRxh4xz83XO8/Zkm354
kdGwD3dZOovHFlkJFyNh3XReAsNf7dCi+Y9zH79mSiVfDHXDfmzXW3XR8hTSvriNwESnZHLwxYW0
fIyObsvjJ5Us5FHcpOcPJmkGwO/LNnjo9YFnf067WMgH5O5JnugIFeOzopyccL6QvfQKJpLgan3s
gRf8Gsgi7rGWOGKi1RMsLsChPctg0eoljA/QL3WFTTQVcHjohajUwBp9ihAtAJKCK37Cr2VfHDqZ
6Gyh6xodgyQZniibISUz2MZj0f2mXIwI1UyfUIJdXgXWw17MpuhWtSPeEGb8xnwuzIZBhbabBk+w
XU9PSpIUGNEQsy8mbrX44/QA/ROUjvDRaaI8n4sGj74vm9RFMK7dMIOYhGodKrWx+cbtoLsHCQ/g
uMoNn3BNusDoOx1IccmnSd730IEMa7iojLaAC1iTPKXJvJZ9uIzRdQxis1S+0/lYjkH3GWHoIcuI
NGKs4creveQsibAtPUl/QiNLSWEZBeBjTQ4N/R7JrcCsRv5pCcVUpMtHVwHX3l3VOLn9sd6kX7AE
Sf1BYBh3YaTrgz+KAD+uu3w2WJLmgh9TLGJfJLrc6UZkyt5CjVnjveeLd+UYbWT5NXie0LbIhHDm
Gth9CM7JnoTRs2Q762qnoZZ3UGqkF8TqdL2MLTToipw4o0sPrUpWbkmUPuFlMIlZSzihEOkzbOJC
RCMzlRLsBb4zRiLQdQQIA9ljwGt0GU42mVZdStRiICZNruHibombJPwMgSknh8HbNrvpbkJk9RfD
0EPeYXgyRc9BAASo6hba90+63zEi3JB7jolOFn/7Ht2B7TqFzF8cInYKIyNdJnAzfwOl1L9DJ149
ZKvLDlbt61cQEgBgz0jedz5l81BijY+7ItCNhtVPvNKfGiXjy4hZ2eu4WpWfez6uaO9JmIYvhpn5
IfBsVBXubPcb72D/5kTG0hNLggBKj3rTJQ1k/Gg34Z/7DXP2TqG7LAIl0EpQFUX8HMgGWBOw/U6h
QgVgUyki0reczPYRxX/0hLFQI4uOCyugBbrm03s0bjwrTb7rpkwA4d6KjXadfxOyrcEhIhw2p/lC
8+dO2P2YojOA8XaHfSXVO3lNcoYBAtmnQ+iYjxA1twzQfkfIWIaC9cF5ISnhGNtOM5WAWEYZvOtk
pXh3A+RQ4c1rs+Ye02Rln7whKVD73SbhL84G/h32yvR+adY0KHOIX8R3o6Yb2P3ArUW5AULCSFFk
9A193Gxq3wv2ugTJfPbogP0xTUT+Fg0ObS20k8azb3elfgvIckL2WZvbsBdTgVO4hTt6LL9LFMIZ
a1/5FJmiIUHY1Xtyk0EeV0zmi9U18xfIa+0/cvzZFHvLbFRE2Ov+9LIL9XFZcGrrFWXqywgUAr2a
5KbwgcSet2fbRC4tYhhCgM8AiY2I06KG1HUflr3wU1SANDjwk16Z/+Jcm/9UQqJ819QtX1CHdl9I
0+NBNHbTWEjEIPaXAmuEFxLpYMY8PszyGiqA6O5YjJFL3zbDuXHY6S/i3g9P6Oj3O8P29M71EbTq
YH8iGa36KWr2chh78hu7UKw9UDd2Eo4NvoexH4jkn53Syy86jHS6jde1Pe9AU39PuhFNTRQg6cNM
0MECaVbIvcMsQ6TaeCMvvZ4AXJN0NGOFefogS50nCBcqCpCadkzsGyDVPF+LNmjydwBzbXvXSsQP
wFFD0J7Ap5vA++SOoLGf2v6PTcT0Uw47UgCmgdvnOmFkWbJwdM+Ue5fdI3limkEWhWlgxEmEOnZx
5yBQ7MG4obMXY4iIyy5QsNiZF4/ZERGJ+DpiQkdxosF8PGKDhez1EPbzJwPy+StQaaTucug/N5Wf
O+DGAdeI4QBY2+4YRhAmLvMeQ+0Sd5bEVasxDkMZufOvqo/Vj0WvY3jZVSOzQ9Nnwycm9Wta7Dbv
y0hm9PPWfuQlKPhqLcehcY/hsjSynBk2Q0sM0hHrw2Z5SxT4F4epz6w6NjZAWo5ZM0ITeU8AAgcY
dqPaSrFLWrWhU7I2EIKL6k0DAKtRnauPDWPmAtElxlR7VuMhY9Ih0opNXxGEg7vQBZjoZuv2E7hx
PpQktjuAybAZv8B2FCdmmsMAj9StSXg0ZMY+tWNB2gKM6+fslUN6gJ0RZCNWkCRYwMYmXHxNnQ3f
TBDY/lc6gcmBhYR9nwFbyEZX+zZj+duqMXvY53Z1FZma5cq6fP25AzvYS8+1J4fBOHSIeusXDIgd
g/75DjOfEjtkJLjfbLih/QWOdFi09XfO4L8+ArsCbI+1NZGdtOgHfS/x8T2iosCN6NJxxDSjH0H2
mDROBvrybYPlhAvgXrmiztTosyFT9FtkAZqwaY43VQRbTthBZ7n+tA0DHBBC4yau4l2trxgeu+gQ
dnJdDzdtnbYK9tSCIRPp8Q1Sxu1+bLCy+qtdQ20LmeSG1uuC4q2EUKXun3vCZ8wlJAfyFwiAEjjW
UgOT6SeQe/EqHmZJ+P0YK9DcQ5k0vpgJ1szO8z7OC8YjE+r2fXXRVGed7t9wP8Lwdc08HfCcMpNV
G9pvWjJKBxBK0Ga8Z3on+WlxIUSkeIaKpmiwlmdeNr/HC6pR6cY/ZFQ+P+BXmG8IbnDG7kSPmdWk
phi0jLR1aQ1V+kEVUAngKRg8TMQHggm0LYFfDL/myNGtnnES1gJYLtwxQodJVh23SzJUXZDgsS7p
3qNoT3f/qyVtxB76CU0b2s9x2W/QVLLZawrY/S7XmIKVW0TlUvctBh7H0Dfjo8Nu9tes6W5aIMsS
f0i0p/NhBitkraZ+ZENl0YWE71CqW+ZnMniX3nWTi7GWDJA2ZodgaT16bz3F6ivG4xr/MiaZ+gzS
bgivmAJk7uAD7KEOqEixP1UAF0BiipJIZ+9coowA4wTCqJfeI7tUMGmL0ehn4HuUSYtEc1UYhAeY
h/BgKRlogO2DFwECZ9QH05e41/HHQDf7HURQd8rl0KX4evsALgGlaj07ouK+9F6lt8Gcz+ivTqg1
QoZfUNHtqPbwhI4Rl8TsxRLumar1LmlWIU/e5hH99ARfzOmV6w4j7yCi09UEHB86GXjXARNe7dsU
tNArnDbz5hMa8Qp2JmY/Z60av21tGg9lG27dXuKFI5TCiD3ZUKIr6kpImYBUFq62Rbnn4jh+Tkka
jo+c6Ww9eUTwvA4WPpASGWB8yLTIsiLBaucnsBjXlClKcgAAwkzzzSsonitqt3G5t1rwR7GnLCic
oWh+HcJthRCl9zvkfZxnhmZxKUQCwBh0vvzFgZ0uSzumIS95j02HYth2wFdDhFr1kmsRApj2q5ou
dLZoB9F6Iuxm+7j1BTAkyBUOI462IkGM/cR+7h/i1ff+2EIvVX9bBGZ5Z0wPkVRS8JF8ASSW6DrL
mjW8OW2s/f8j77ya48bSNP1XJuoeGhx4bEz1BVx6en+DICkS3nv8+n1SqtmRNN1d2xV7szFRUhQp
kskEMnHwndd6q5YLcTFyLojnDpXUdmSr6cf7YSBzoHQSm6wqbhupEV9RJRKhxYv6/o6kKXFdW2p2
lVnx9MqpYizWsQ0MO2tY4oxJoTZeERGqyBQMvV/wRXe14cOF2tSILWr4kbfGIrvTHMe6C2hgvgg7
WqBHs3Lmssuk9dhpY3Nc9BT6xBjGxK+UTHlplXy5lc0iLR9EC2237eyQhwRjNNvtJFMh/mkNaY7R
OORl8zt5KI1DJJdivrQSuf0c9HZ5t7JqDFE4nffpEmtBFAyVoszI7eQs93pTVbxQLqLSlwib+bSE
Bu9tdFotOdxo5WekgyvPsUgN6suHcIhcShS17ZKG9HMZZraxVP2znCeaZEZDkmvqmCVuempHHomj
EvOgehlaj/oq7DsrPSlc3oaf20r0SCdN1dxZQwiCXlLKqHuZrKkHJrBGvkEqw5TrhIsef05hXV1E
pmJr3tpG3OfKNX+UR02t3HiZC8kv23i5NdEOjBxExO4kiqq08DWqMCNPUVfddGsjWVkRGjWuqOvT
y9aZSgPIU3Cfih0BP6oDSRtVuOt7KXuWIS1nZ+iaTABfTQMRMX3azH4by5A6E1fjIZFle/bT3lJP
Rtzkj22tMNTLHTS9IpvhiuBvgRWaVlWRXZ0ty22Ydou6S6UuDmF3mjDcInRZmdpMoUBDR3CS7/gr
KnBkm7ezq7Wrru6z6nwUbPPzm2KWjOvGzsAcdZXXRw5Tr0qVBIa9G61dnSIaI/WpbzgNoKs+herd
xD1cNVtQrlnNtpk0ZCdGrn4KRpK6LZ6kLd7VUE/u6rYKwS9mqQXYkzsp4L6TlEFuazmChRoDkQ9P
bT3GY9RC05tmwyhGzmcDIarnL1ItDw95fYaUkH0X5baM1zKmDKUGmkw7K2kDW4xtG8SDZCaeCpcQ
oVtRc258vdHe4T9AWxqnXXs+72zz73Irbm6XgTL761BXuawtg/IsJ9Vw3TkxcpLSM+wm+WBu6+le
UxtOf6/HjOuWEbPVBjFUFp81AlQ/trIURLiTtBcmVw0aK0x0Yu+sXDyEjF0J8KHoVRDWWsmDtTfn
i5LC9dTtRqV7ndBDPoaDKgrwDbX3NIomNbcZGxoiKiXMei9LSmaUZa4GyC+2kKxEk1DvTakHNI6y
ejidK7LTDXulqKPuG745gJlbq31ctsPswfFokI95rclbweyYevoinVPg17z5jIfYvBkNNqNIESxS
0Ity5WElteXkr0oe264eptpOoh2gOdjZYrh2hGfK75sKFG7CcF14nRUpH1KWz7drF3fomVpRrd6A
+vQj18aichtDp/VQ1WMAtGGdQwpqbWnoEMGuHVCKyJPLGCHx+dQb+XsmZd1LWJtcSPKoI74iEuWA
yK3M/c4y5s+ka7uRyasmkKVbwuqUhbmquNLQSMKzKVMaA1Uxq8aPRqliUGNoMQIArrkLktHOSzb5
q1lvJnluZuhVtbWx61eleRFaXZgc46RnVVLKQp+hDbU6gqPOiozS0mm9qYhBSi4Gq6wViCRNmQM5
S+2eO/R51C70IdLcnoCP6qFAPTr/iV32H2nKfwkvCAddcET22QxRz0zYaNbfNKvsPv6aU+AXr8Ui
rfM8y7AUvViLcxzTeCzmSv0T59W3hJ6/J1j/xeeIY55CzSWRN0bIwLqTIq7STW8jBXCoNosbr1A1
5lK2wMsbm+n6XTS51npJQSlpELPFKnzu76W5m3XJ+Gtms2/i+h9E9LCISWWiumURQRadxPniifTP
ejr+gXfl10BShn8ls3QQk6bUiqe0mJq3Gch8dbS+qcnDEQ1w01966X6NJ43ixsxKW103YpqjwyLl
XHdaq9z+tUf/xSYpZHUi4q9dN8qCCVNXR3kny1Xi/bVHP5++H14Du0zkSKG5erOktezLvSgDCsDE
XzP1/Jpymrd2JVs5z70SdkHko6GZCi08afwnFv9/cE3+mnIqnSsWW3NaNhD2b3I+OkNTXv+1E/PL
5c4+Q63oQ103XIrPqW37NElXf/EN88u1XjfDgDT2TABmRk4vpyJ8DqP6a0kcv+abzqgq9FpO1w3t
f+mhipo2aFbtr1XUmL+2YGdrnScMGMum6drkq1G3+WWrVvEf5Qj//j7/r+ijuvq+JHV/+w8+f6/q
pU3Q7fzy6d/uqoI//3H+mf/zPT//xN82H9XFa/HR/fpNP/0Mj/vH7/Ve+9efPoHfBiG/Hj7a5eaj
G/L+2+PzDM/f+X/7xX/7+PYod0v98ftv74wA/fnRWLzK3/740u7r77+Jc5HBv//4+H988XwAv/92
qsrX9+q//cDHa9f//pv5RSPhzLZJDzGAOsU5c336+OMrsi3bto5SQT+nx2EiLjEgxL//pqlfwF+o
HzSFraiWYrHmd9Xwn19SNFO1ZVMzgbd5j/znE/vppfmvl+rfyqG4qpKy737/zf4WS/1fdxVTkS1F
VzVFV1TFljXlW7PlD6uIGcv6ErK341593TVu5A2Ha90jUCiI3dQbt6fF9AbEO9Gt5cr7yUd+uYHS
uFyXYE07CHLn8BCN+HUqd6Nueh9N+vIE9rofAkQMaTA9LVt9P/r9forA4/fy4M1oyi8eOr9zim2x
NX0rWNvjwsCEOqigd7V4kJdtcZalOIlTuWvpFKcR+D9xRp7Y4s7B6FnCnwGLnOhF9wb3euBZXA8u
cnEv38Q7w483iZc51SG+ZutnLMfhgP9kcB7QKB3lC+U638kcju6MgbKvj8ZG2dSe/nyQPIgoX/Lk
RxS4+9xX3pIg9Iftw+RKtyDWzvk3hER/XBKtrh7DQE38xHTkm/FZOQ3u4FyHbueLSwOdjPOwv354
sJ3T4fzJ4rbHfNf5L5oLt+y0x/bIhnaPvILnDiPgPAV3d5HzNnv1sfcGv7hhmHSyh4akEbPELeYc
5I0CBGh6qN1t2xke4qBMPJPHNp2XxLnjXDnprvd6/m32zHfbkRzDNS3nrX1mp3fTe5VTHgsnulgA
R5N7aKqbxHCTTXq2/UC4mWXsqNfN+7qRd/W2P2ipl515InSCjs7PHfXr5Cpy6023BZu+PI95TMxx
4SuX4JlDt+ePYYEpXbVPa5B7lpccox3vg4fZXxzdM17yfcP+sw5E7iGxgoqerhoPBgkHCGhedl2/
afSR4rT5qC9F5mofetBcD5thw2743ai9NnMOZcLLpuq7F6TGOvRE43EP8fDorR/jSUdlv1FRcmwy
x37EMOaMjnyvcjScuNPohorfvkS7OfeyeDc7Vby7KuPdczvv4s9hxoiBxMBJg8jvD/JO9dRj+7y8
YACZcQ3kjLCO3WxhZZ0x8vrIE9OmkT3z2EFdjI9r5Or5hX2dOpJXb6zH+hQflZN62x6nzXBvmFfS
m/1WrbInW4mLSAoRJh/Ie6wpnnRZ8XkqnabJl902O5JXKOsBY7NsuXxMmHxBzgtT99Hc4TxYdVTR
vmZ7C2Wy4qR2uwE3n+EMn7Aa6PSFjYAmqO+GVwpw9GN/2Z0HcBLS98PgVfFW9cJ9fJXu0qPOluIz
vOYhvTfkDM7V1XHP829c+bbxJJaAanbOm7onCVfYXTnid3ATJJGfxotxKg4kFu1CK8gbV/LZEAc0
BTmktCaSr793/LTliY0X+2bsFm5YBdF1Bc42OgbRnIMz03jhNbqTPIqrDKHHsweyFt7K72ng9E7p
jJthq51G1R09JMf6OwdmO2UQB0NwtWzRLrlRdkBbztnRWhaH6EK9DO+lIPPOV7Cs3i+PceZ1stO9
8bxCty7d+kln3TDd8Sm8Tq+iw/zVsPzmQ3oDJMfuBVHTqUEzb3UarB/Pib/LnYLlfrucykBzg8Vf
/DFx+t3qXdaBfniTnO7EZZMc0q8wensJQedr6Qkn+wjRR0IeuNZz/lZITrtVnq+ik/2qsqF1yvRK
uVGvEvteTXej8rwuO3RJ1+pJebaOdUs/QeVMg/Mu78R6si594MON9RQ60qk4ji5yyTflaqfebExX
XMSf6oV1hRnAX27V/UWzS7dVgNpAjm7MbFc7ofagYf7ctBc1dTnbzGNZ9l9f423auvZOdm7jbXW1
T33VffRrJ3YuFs/Xr5XYf1c8xYvc7qty5CNH9rSn8vVZZTFnW4iMIeh99JRB/Dp4pWPxL4jj/NnP
tyBp/nS8UALhXtCb+NDhAbtc9xyCk4xusauOg9f71mW1k/kWVM1O7Yyu4cFn0P7A39xw8gt9P3k8
If48HoWbwykgUHJsdYfaOzsZz9lOC/f9J94BPsw/n83Nt2dx0T/gDe8O+QYn34PpY7utsKiOTnds
jlMA9TA6qMnHz1TZdx5ImUDn5y6BQXcr/+v9YseHR3sz5iwz3Kr6PRGfIQYZL0fEuBmWYIAFcgyH
sFbgbrBLy0Xepcsn7T3CAIN0SvWjK33zLJ0ExwA2Bv4QOfGGd6VnboTPCKO+3qND3N+6209pVw6e
cjAOVnB/UZI4D3OBufdVd9Ggc980T+Iim9zlKuEUDUHjNR7hQPztfenarF3phXssT59CLVisu/I1
Q4llb7ojT8p6QrJxMR1lp0QQjM7tZDcvS+hKX0fNM9GW4nnULkP/2sYxyO0r3yzJ5RhttZr7HKVo
PGVU5xAKnRXU0lYdt7YnetnVqj2mqO8z9f/gwfG8q/nHc6MTD/3rT4Pm+fu/j4228kUomqExkzE5
Cv3cY/Z9bLQsZkNLVgxUdrJGgiMO+T/GRsX6oioKvW+KLAsb4I0f+mNsVIwvBo5o/jMsCGOZx/sX
xkZV/L29uaWqvwZnR2EZItHRlbO0YtpXjJZeotooJROpKbb00Ld7pZHNrzibYHUtXbUyuFa6151E
LUR/n8ATP0iy/hhrMOTg+nUPdNHPXRaY1NijwNXN+LrHRJ+TK2SOZ1W8JK4tyN7ai+Xcfp5pSXyZ
8NXeWJLNrtTRNGHLrlAHgdu4qq3bdYL/5VKFXz0Wbarvu3GObqLaFDVoFn5fB+WEgTVe7i0nwsNi
etgr670+KtFDYynhgmQEWTuIYhxqmJrYhgmtXm6MVl+SKwwrCXCZ2uSIC1vTrn3Cv1JGNAPjpTfk
XdZihbHKuwwByTXW1fVKK6tpr2JqQ/GUt3gVG9aW1ShPMQLhl9GIlr2uafZRmZRkCyM1uXk9SdiU
OnqqRGJUb+HQlQGNcKPbUG25yURcnagAnQ+Az7EPmUWGIARSZOrxqTELVBiiJ0aBu/U6bPRmVrbo
6p2BhCnPlvSHVuPKbyxEJBlGlu2i64Ti5EZiPOeJVG2zKNKOsznj723AeHtTv22aiWqqMBpcbZBX
WuuX1m0tG3edpp9KQ53fw7MyJVeW5ULL8DmYeb+g35O0u9oyMTTqDSAyStdxoxqS7RXW2Dz2uazv
G1SvmF6m3tydpQssoGCXO4jAmS3mKC7Jz1fuZbZQgbkO6L+qbL1eVRsuwYA89zUJoJCIgLS7qYGI
0Z6PhN43nV11KGhj9tJSRjsl3mjeP3JzaNJ+W0hR5EpUpAHMW8zFY6YdYmQhjybEpDdq8iMutPGw
iEw7TdjEH8NxKD15pUyJTgZitNq6wVqC2todY/pSNU4AaGxMjldhPKYVk5g9xdrWNOCveFPapoYZ
yhxjB75lgsjEHYXuQAdHI2/TCic8ABwM4G6lfe3jEt5gihawvqlKEHFY55I+DZS8RpR9wpsoHVS0
xzlCiKHFt7W0ReclzSQrW7rCmIujFEkQ4p3wBhFmWQerLkKeb4gyEJKrUS+HZUaViKsKoUufK2wS
dD2FuyRldCJRohCniDamByhEEzVpXoz1dogiccxbXb5LbEMCXCmtyTd6ZEUODLEmblqsMuboYD5V
+kBqUtG7Ehi9xE820d7IMjZFRaxX+wm9QFBG1tmEIDTpWonQmSoKgdey+u2ymxr5hL6kf4zstD4l
SmdJHGQ1NK4uKIkjBrTfqGQwFltsI6UvJi09ScMUI1GeykM+ygzGFToV5Du8RBQwUOUVENJtwSwt
cY96JZbu2aqXJ/hbhq2pl280vVJYlBpqHeNSA8NXS3vaGfqo79SwFp/mYofXkQiL1lvqXrkj3KMn
4QIhsvBisVimH5I5wJYuDNvLRrcEXmdMITp6xVrJ6G8f5neAWwqZLbhOpgopv4pT0jAGApdGJ00m
fNJz15kDiny9ulwVIV1XBqEC0LZn20Uc4WudhmpXG4WhO0M60SdQp7kpIx9K54l1OBIvvXVODGns
qdwTJ7PuZdVCPtwnM1dqivflijfXclQas0E/W601WzwDXspB2Wt7DXcX5gVSiLbdmMQHFY3gVY/C
6hQaDVrzvKxU4YTDqByXMZMFlqcs9cvasqaN3RXmLpSmUHM64usv9FCYRxmVUeHmhTB2HepYr4j0
yscwASuhkAZ4DePC3tNGQr0T0gh3lZZWcrBIwz8WltQ+NnTKLlyPaF2dJFxuqk65pzQtuTXsYn6u
LaMhUHBiVubcK9sxnKfvkP7/5JEE/OmfjCTtUH4kP0JZZ7zq+0hCFMoXVbex0HIZnicSBo/vI4kQ
2heZocQwDNtWxI8jif5F1ri/41u3hWky0fyAZH2RZQoZbAoe0Iyex5x/ZST5hR6BvVFl3p6qqmqY
4FQcuT/D4bTmyLEmpmK3JrPhqNG91GaLz8DCvtleHibNwlOZHrNxV8tUy5lQ+USr1Gcw5E/6nX6e
jf54JoxaCmZSaKVvkNsPkNrQxRnGkqTY1dm0Y90NCUvQkmfdrsX3ifknpPVH+O7vHjTnUAHBMzXG
QV6SHzmApktVOS6GYtfLIasXYMCsHImnVbdqG4ugDvH24GDPLyQRte6aVAtwdZ4Gq8KgIYbO9n94
t/yBL/74hH4O6fp26LTC2LyuzJjMqOev/3Dopi1VC+opXE3VZPuRbj+hnkv8ttZ2sYEREWtb7PWy
cf/Pf+35MH8AMc+v/U+/FiT1x18rGZkqlmbJdxO0KgYHVKMi61RXWNafcAp/57X98TeZv4QJDmKJ
86wV+S6OpzeEP8Raj3AXq/k1T/70qGQujh+Oi3cxNz1LNr6dTF7eX6sUwtZu5Q49y07KQxy9ZmZ6
kxbmHiZZp271B4atTWGLzzbcEX7iR9m+jjXFp2H2SUFvuSnQAehIJ61a+APqWXwGsN+bvE8WnHkl
yBM6H0cjrKeOGgzpS+VhGa9uhK6Iq4ECPQda/g3S57JBuepUqXgKefF5BStWcLGN4/E+QxQSdEZ3
n0pnXGscZp/intEDVJ8cOwmfWSDGa0IlHB2Q3E0RPHuzYl0wxij+pIbVQ9uTguQMY/msdNLFMqTV
flHjOxnrR6Cn46M0YvNdEtMnVulWYAXARRzFJxwwJ3vWNvjUByeExuDuMhEGkO2h6QOSB60tfBhO
xhnXZBtxIeL/vDfy+HznKya/IlThlj73A7aE7BJFr9+qPVDW0nfOEDdASiiAcKgGXdJ/MIR+bcS8
MFhSrEZIC9fX6g5S/GytJmkcQ1BNMvd6AK1WnX0rqe9Rkj6JstOAFIUTyZuqezeUCZuflIRgL1m1
G6q6RnHa1du5s7fd2bqtJU/j0l/iPfvIqEDCeGNUG4tpDXRqQd2iDbiKmbO1YdjWZWJxU1fvIzFv
eKO8SWEMHtVgoh3yF6vCKB01zDx9s1m7lZF7wClTMAU6rYE/G7L9Se5DeTN2XC/0vyBr78jR0Szt
tkUf55RJc9FF+HksyG1/zHpctl2IKWQF49f4hsp4MAXvC3sZCl9OCuuhHzBdKkv6olQykCUzGjpB
5OR2zZpDVprHSce7OyKms5E67WdYE7KXrAdJOVPyhv2YpdO9voqZPRqbxqXQcy9VO7ccqeayGQNq
c96uKuJcg91OSvh1I89+CehlNu9z6i+25QwZIn8h47VnljMBQPs4Vj0pBsgpIuHgnTwgP4swY1Bg
Y003eAiv53ioEbeYl0VnXVvsDFB+A9eMvcJVU/hrn9ys6H6WOZk8ec63qJYfDGJcccrtWZ1J4kBf
1Qz+nKINbQ+duFXschfNX6NYOebK7CKV2+CxrAeCeCU6a8o3WVs9fWx3VtieFGp2lvyFYAiMmb0z
ytI2ErcRC3o1aT7xMUDdhNQRhTCbTzPweTNUvtKEe2KE3SUffJxfFiC1rdePM8urJaPm4/KLqiuE
QpjfZagXqkE2KoIW6WTpeJ3RPWrZxZCXxxqjuxFfRMMmsm4ics3UdvXl1ZN79qrzC4Pn0HN02XAc
msusHhEVA7c3L7q1vGrxaz18lZbOHTDVSpAV6ddekv1cXEXifiWwrZi9ueZtq1zR182Hs2tLpICR
ABB9TUt2kfHnvJoYpYK6/4pW0cOlvRbSoVfGwKr3c3FTqng9bOFPozMS3YKO0kUTqxn9RdnqviqZ
3tyCuoNCEG4dKKrhS/ZTPLzk0CAqI7mCDy2z3OSR02t3882snaN5kWpMFzXgephrPqo/J0b4XZFb
Fue7dbmVMGYr8kHDehFmBGA02j6RbRql6n2qUs0X8RYei6DCazRUsas273qx+otq8jbakGDnkc8R
WEV8qYyjy1zrG5Pt9e3gn89lQSVSMhkBcWSuArxeFJTRanhAuExtOJIsDdRCudEBx9votjYrvBGW
Z9Rn2Y3izWocNM0Y1MvodnnklOFTge5+WP3VJgibRDFMLPsFa5VIFKI2DBe51cFSXpP2MCTEtCSS
M9jysY/FtpEJGggxvpTaSYnz5xYgAHORr8vHpWg3urw6ktESoZS4EjuJkrAH4me7VtrGCQnD0hVO
DJqAb84SlEnOSAdUfGUdAm1q8Hi+0r9q4ERmTTmV+IMN7TJVXgSirqIQPMpJqbKbNIkv7PZ1Ki+j
kgKp6F2vrMA2Wk/rz+GHxB5gUNVlSJ6z6DW8IIN/oxSyTmCPrp53+iGgCE+70XN7w4DLC5bqtqe2
+Za81t1EonlQieSlbM+JKVi/sJSoXVDnHQ66yHqSo8hwi14sGGOXABU6e358mgOLxroIEczFWY4U
fTbkPUxRvO7Jgbudtcg+hGdhWpVnBZmLwBMjDXjWp6qMV63ADmhsJC2CBJPaQyVLztxTnk6pnTdK
+Ue4sgClLaka+gTRln+txlZs8RZd4/Y7kgZ7FKQU+r0cbf75qIQ98L8NFZjaNFs1TDJDbPFr8Hgi
Op24Flva9o3kTXROkq63xbhR3p4jT/0sXg/Z0Kcesjv0jEwoukZakCwfbGNqNkJLisMyN1Pl9ORU
EbA3kI65G/MuEB3S8QT5tp2+LuyLURETXvM1XBvN8CxWH+zhD8VoqneNZDwitIt9m+tW1F/r3MJq
ljIXYB1I7+Ye0TZVmPNFSCwVFhvlpKU7e5GST/Tx5pUxrMUrZ8dsntf6spVGP+krt0IP6xQkXZA5
iB2TQKAjGniRRI+RarduxJ4+ti8krJujkI+TZrZOKhq/Xu3HtcyIg4u4nYL/4FZ6QFjnVuOwM8w+
hLODdsXYcCvEDCtaSc2VVfBr+kUYV3HTpqcFVaMrjxZrCLWfBF+1y1u8pNVjslQBKYGnvusvFNXM
rnvDkkg5LJ4mPSQvasIvjkoIXAQxf7Xa5x6u2YmI/ZCnEXn6Wr0pFs54skmvQrO+n9RY8/WlJUMv
BewgyibJ4jNQygqvLJeKjRiffAEilqa49XWs6miC7fBgtmXj6BatgU5tZytsfcN9d8zlgAqDlxSd
JTkYJJaDEkq6K00TtxKl25eDvFxXvXisFHzwQyvvW9THJ6ldeb9a0YWJ/BcUyf5qkjAKnlVgK4ew
dnHqGkSCMJYUZVJt7Gmx9gxe2jn0i6ieVoqAAliRWUJYm+xG2VXVSO6F2l52+Vh7TUnCCdap1K4v
WAeP86rfL6vYl7JGWFmS+UtRvKim/NDG/RNBmprbrQu+wwUDm9pzWWeK0mwiuYGpYWg9kb2VE5II
1IOcpX0JFR14xp4Fr8CMCJZXcpWuc3sa3nsk2belaj9qBQWXuFYZtLWnyIZsJMniKuvFcdZJMi3z
8ZUoHDIBuzo9zNXcuuYYXq6o4LWCMYSEG0fJKDAZSMIgjmY8Rw0xiSjo9aSePrzOfJzzlglDHZ+s
NG/KFzS/xoIkuGooGlkye49MEeYdFTipoJYEzzlqyO/9mGh0Zii7sbtrMuXI02KH9551pHo4illM
H7mC7nko49u1FhJvhUYh5pF3jKy/pvI+zTaiid+p701s30yju6Ef6tdSJiZ0ri/xvzg9GW0gX1m0
TclNdRoyXjmqQdvp3Us5sT64y6AuEMx9ddGKYX40Z7Hvyb+8ysSCwKIRq1ev5CIOSNKl/JA1flVW
EWr8ZVfjq9iX4XFYrO2cs1WQtJOQ9CcN8Ti690THX6iBjSrj1HiW9qL0aXtig8TUNCy+BP7s51rv
5s1Ja8vSPd/QVnszEPE6davlKVxGXNi7DjQ7rPadXZ/OFEHF/TLHjWqjYefat/VPkQYEhKKDH7U3
ddhIhK+4ODpH8VYRaSZmEjGhDHEmKnPll7Nw9Ia00gmXkXgklyMhhm6s6tsK/XqWxzs7uWrWBaG4
eujW5kppixPw11Q/NuPBWBY3Y4rQlFdrupLxe+bWGNg6wGmXvGagiAUmRH14H6aSQKes36yNdNdw
wZZDd4ws/JIKISkRWpS13OPESxwS2qLznZEUIqM2tl0jnCZW3XTuC6yj9rqtErnxu0wLZLtwLOSB
dpJh/WaPlD8N00fRHdSeUrKkzd2o6R2JlWuUh0NEplVWGn5jTOCSkMZtZW/OMxVjtAft5NTSriHE
hIy3lCLbojj0Sb7VtIdCmF6YaIFGMsQZApSas1EsT33jnGCzrpt8uTNZIob0Eg/ZAdjfIdkkj5M3
1foY5mNapgtBeBqk7ZjUpBKlF+18kkLGsLkxfbjG3CVj6ooMH2+tV+s0d9xQkT8CshYfRJyoZ3PU
5ICoX7SlOGht/L2/6v81EnhK3lvimD/7X2VtPynh/j/SvsEz/jBgnLV1P2nfnj+Kj58ozG/f/x0w
1LUvukoanEESj6po3wRu3wFDTXyxhC4LQjVlJodvBU9/cJhnFdwfnKWAA+XLiOeEDA6i/kuUpWL8
HPjNMskflHTUXcKCCiwpzEU/YFN1P856omfYOWwpRk6fxm1NvhvBp6AfdNWw2c+xrKRsmjspORKL
UOgb3SzWS3MlvIxZYMm4iDDRNBtFLZsB/ydJFV6uFHAAZlESiaOMquk29KE+Ek1tPltwVczNYVY9
WqqUgtpPNDYR+NpU0tmuTZ6M9dKPREusTki/+pgi/tfLJvKwCiw8SEw+0b0woioL8KLF2A5Q76fS
Z5YPWtG62hgjOHTwlyVwXBlp3mLPlKSgj5YjIVnupLLBOVJIN6Bq6cr42MuDRCLwhKHNW3NZmQIT
513h6OpqdVcM2Ya2ixb2y+g7VujOfb2QKfdqYZFOMMcbxEc5pZlYsS9MLAtOa+KEdhecMDRgpFMx
hUdY757uk1BO2gVVwaC/hhWE9l1oJ/osk92jrpjPEz2RyvhAslxVPJSqRTYVruC5vW+ziRDDmmSJ
pYSvCZkp7DhTUs+2q1gtXHMxSALFfKHE1/Ya2i9zUcz1LpyrMT7NCQGzZF2S6kBplapLS6gHEYeQ
krXCg4nIjbCtFRrxidjqvTCqC6I38PUpBcKoyeKdkTspgcHFrb3gdyZNjMATVFspje5rWI+fMvY/
MhlskpcU7MBlHcf30B6FAcqSElqMDAmPjclWVe9ntT/mTZXxWVU2YfauMEYiLqrTM8VX4Lgstvjb
2uSzGTRJYcMflZs1IQTK1SU7uw/xcb4Shpe6Z/NM6dllH0oO3qL80ORDjRupz7nVmDE7L7gTU3+y
NaNVt5G9GvW+nAoRbTviKUK3WrXMPfumr6dw6bxes5vrGnISej3GyghnYyA/kv43dWe2HDeSbdkv
QhrgANyBl36IORgcgpNI6gVGUhLm2TF+/V2hzOqWQnnFq37qNiuzsqq0FBQY3I+fs/fatt5z7B7W
tZd3j6Ia/Gdt5tUbPu8b0VTqyQyTk/kRYtstxVr+LrzQ45xnd8ApASw2z3YNNuVmTJzsuYIOcF+H
/bjCxe2/zKEIr8IQFuDKrSxYOrXrg+c52XKGGHFlRb3b12V2mOJM4qGdXP15oCS5hVVMHeA0CUfl
yNEB22KM9g70/sYbAClpY8iXOZPzAwn0xqY1ENYVVbEPohHZSwsDzRttc8HX/G12mnJNpeKu2hmH
b6bbtdcJeSl1wh/hiOYu9Iq7vmUsKzJn/FZWSXMAmC4oYAJnyceRYl0zu/S+zduSZIKR/iSVd12N
NAmSHPtckZryQDieHS1TjjjpRe3Gyj/EwH3slddgb970ftCm15lp0a+yZRXlz7wHyfBFSNf3lzkM
ExMnZJ7h7HBDQ76EmNN4vNPIGbwrM9dl6DzjAMeBlBvX+IFaGi8UturGN7SSa6GHmmbtnEbfUltK
vIX04XAp9f5xHOPmzQPpoOh2AHJbeqMWmj8pLh99wyPdOhFGz1+i0T0vk58Dr2xMzktrjMNgLsvJ
ScSxHXSklxTWGvJcaIrnweob5rCWXTcLMVTw8tMmSdUmctAlv+YMRACgOEMJjaqaQ2udARnPmchG
Ie2ZkVF5/2RL5AhboLZAo8lAS6LLuvJKcxmM8Fb0oglqmX3FKS2SIyDCqtpou2waczdz9J9p41oa
0EXNlPLQnByLEPNwP6J/6HvohD/scP8y5DhtFD9MG2ybgy+aEsE4i9kVO9PPG0nEjCV1VReQpKKN
aIl5jNjJCtXe+//FdWzf8xDa0CA5z1x1canOyu7BZeRWTb7NML2Bzu//Lmz+2xkS87xffg1+X8/2
HV9JIU///IdtcQ7HPpNDEwBp9Bkb5fAvfNj8mF1TmquA169oahR3v/9p1vlmfLqH+LvwcTI0Et9L
gx+vmg2F7/GEKG1zCM/agKO5yM1Qr/GyJ8wqwOYIE+UGrnGfdJeysoFgmY769Pu/x9ng6PujhOoj
beoClkZ5ZhXBaKboLrtwWZB7egRKX7LVcjT0pmb/+yv9+tIIE4CGkIRNWVjcz0ZUHusm9uQZgHtY
+A8u+SmbuZ2sD/xYv/4ewTUYPdJzdim7zl7NAkMy/OAyYOTJ99Byhl/BhwsuJz1Wf/wVCBf5Fk0k
z3fpIp3aTD++NziiQ1cWAV24ADDWBO1kEOHm93ftX36P5PU4+SMcLBLnWTOZdE2NKsxfAPWi+CFJ
LVhqmGJHkSIv+vNfJAGGn75sqagTzwrEpI1kH+LYWFAwPBtmH6zmMI0/eA/+7RdRh1q4QgRT8e/C
uh9uWwU8CRjh4C9mO8GxaXadTg/Q5JmpFGVb96vf38B/ee3kydnBtE2RCYdb5KenJCfJa2/xm1LZ
dhtBEsQ6MOZs/furnE1FuQDlvC/N04rIRc7tgMof/MEpHMy8oIfAREfpQXZ83LTmuouyML/88eU4
Fkib7qUrXOc8Fllh7I6rVip6hUb8NNI4Pxj41g8NJNpre5qcD4I+f10iTSCTtulaPquxOL+J4Twk
Zt1O9GL8CGWyDl/x0UAj7K3rSTYcwvv8gyv++pZwRctGbuGzzNHJ+vmxhXFox33BFWtRlpsZQ/eC
LcLHCp3Wf7z+c6nTogFjhgmbe/bWE1/X9lky4hlpkWWl6TBspCu6B8An6PWtJH5UcGnmD761f/uB
vPx8BZbN1b8LG374DBoJpWNykfN5ltVvjSpmbFilDJLpyn/U8eZenW/XHPlOKlATcYh7di+B/BYB
RW+wsPoQG5ChTnVm2+/+7J08bWgoYzxp8l98Cecrr/badFQ573zWR2/EEhlbBofFWk9Zf5O7RvDB
ynj+yX2/nnKk6Xh8ByzAP78htGxJ10tQcfkqmVaR06TbLnam555lpaMHFuYf3MZfPwJqAxuwhFRs
3NZJ/fPjek88stErNMYoNXGBiAKd8ULAnn7AxT1cNL4/pMtJIkL84E351+uyqpin3+nY51m+KMCs
BsgtW8CQOw9ZdQp+y3wg+42r3yfL7O+NElbY75/mvy2bHpoky2eDQ9Z0Vhc4sT8pA/gjyrmmz/H+
mPabGOqPsl9//QqE9NEtWbQjMPSJs4eYUXtZrkNvWRqRvXen8AtrULlN/DH44Af965V4JDRcuBgD
+5+fXp+YzUSgsE+yitW+cJxuwIHMrbNzewvry+/v3q/vJrUxjRCLD4GKxz77WaMMm86SLRcLMjxr
s0QIqt6H0G63tDD+KCZWUcI5UphUCQ4eRvRWZ48qUWUTzOQi0Fvp8fSNQbkyXIaRv/9J50qrfy7D
5AzxqLLd89DnKGKAHxUIZacATvOqY5qLYGAS3bSSRglFu5887mnSK6xSPVSKVW224KpsA2DWZuLz
cJciiBw4FWFh/ln46D834VRSmNwDRWH28+N1OWkGrc2vVpWslzLozM0k0X79/ib8+im6aHQcsiMs
h/fye4fth0Xbq4YgAqHmLaI2NS7LGTReaJ743V5b3WNxr59jR9p/ZBA//TSkhhD3lS+RQ/H7fv5p
g6EQnM4pRhxuK6F9wHlaP4s+WN1Oy/NPmwQSMi6CspEvTHi/2GDBo6TGeEIHT0XzDkU+NRYxiT4W
eoy8rlcNMyPjOoJM6ly6bmzLD27tL5+MBSYFDBJ9UvYodf56KQiauaaXv2iqvLlkdknbwmmscTcS
AQZKRMf5+vcP85cVgevxiSqCvFwiYbyzj5SpYBVHLPOLWiEcfHSCMpgX7B2hs5+tZPA/2B9/WVEt
m9MePFfHVVxXiJ8fo6jQVjkK4bJFHAuYEZi7ZTn+8SZ1ugorKkW8pLj2znbhrBl6r4qg6GVp2m6g
vVpbN3XapVUKaEFpXn2pgw/TbX89zFqsBy7fHeUTl/fPrkowSND0jPoXqU+IHIyn51hanwpfXXtR
++Dm/ZsTREsHfUBUYiv5/XO0fhYJ8oFYCL58SXOIEhUN7NkHovWsB2vKiNAxXAJGHHPeRyGxJ+ns
jkdZ00ZTtU5u67YbtjCAMO8uXYRkH9TkZ8+X+tGysaiwVXKePxVCPz/fxAL+BkgjZy5d4OfTuBzo
hY/L3//Yf7uKdF0WAhSvruec/dYsDUEUx36+hAk64UONqpXHSO6DW3o6i/+wGKC05FTBk0R8ZqGS
OAclxHBDWYgG7JFz74ebIpD+a+JDJF17hR0MO2wgaGAC6Q7JZsqCvtrIvvXqD2TEZx/o6W/hCxrV
1JTUAHypP99RV4SVh5xAk38VGnfsHz3hdjbhlxuDnDX9Z+dSrsZGalJNngTLbHCnO//D2i5plIUk
eemlhjFJPKhggC3TBFitVKgUVr9/jt+rxZ9vMfQCj29Ger7Nkne2YYG9DZrYqvolBgWjZFXofbQ/
smnVsO1NBpkXXQLBdtVajZweahxmYi0L+vNb6UP+u3ag7iaE7DEfka+NidlgRaKCrldKhNZDL0s0
qMDmVJXepgXZSSRNWZ3CZSLNz1MmGnOdpFblbyTBWuivNPVz+Qz6yUlev//SP5ob/s+GgjfV1+Je
N1+/6qvX6nx8eLre/yZp/L9BxTid8v97J8HyNX8rv8Tcrb8RGyeOxunf+MdLYKq/8K7wKZ9ecnZ2
lot/vASm+AtfIa0Rjr0oyU/Gx/+MBp2/2Ka+byG0K8mO5Yv4z6jQ/MsBpqF899SKkkqpP/ESiLNl
hvgFxyG206f4UBy/5dnbKZhcgz/s9Y42drgPlCwSap52yTDQPdRVPxyLwQ33itCenQbRfVCkEt0S
ourdj0GCxLcbsiMkOoGMzm3fjTozdrVCopZq8pEoLIigqf3Gve1Re604BTzMNMA2XeNkH3zW4qxm
O/0UdXJs+HA++EXnEe9d73c562S7q/0+/mI3LTktVlnu7YGgJTLxwIFS7MDsndyDza9+hgwvwbtK
dctMMN6Ok0mXAzbftZfbOyds6l0l2uoF75K1juklbRs7jnff1Rhg/5qXoTWHd49R67YETLjH7TPe
ml0Zf9DpPC/Iv/8wZOg8Jl4hG4DJzwtW15Q1/Vpoi41KcuJGxvzVnNJxXRGgtJvGCYKzMJst4QTg
CIY22iS9RB8fWvJCyiHedknYVR8sa7/ebLpRvC/0M1yHWvKspspMQsjHyGox/nEFzsTJKgyq9or2
mNjMkqQKaHQfla7/clHXPS2j1K+uRS/v5xuhBS1EZVS4GnnQL7GumGDGM1q1paVreUynotsRgkG6
2Q/f8/HvxfpHr8e/XReqPHUHHTHPOdcRBsnohgX7046hHW+2CzFvMMrHZGx4O8yy/Uwe7e3vL0k1
93O1g63Htei0+OAmFXYBnEc//1pZZQ5Y5mzYqWK8KHGaNoRuhuYF+cL6C7JF+101gfUyEN8E09gM
tlEvqoemceC+4BaQq1ybCD3xDHbboWvlo8FBdlHGZBws5iT2m20FUBTlpzHH3iO4bmavYTzexx5J
LQh13lsZjVgk8YkisSNmaJbNDm9nAMubWNOnzicUZ+jr/dgAQI2TqHgIHG9e24kePmeTKrepDNUr
tGBKfSRPae6E7cJusR5rxbRy4eS9eykw1T2YmjEe9HXPRSyvvHZhzJCXWwPyZJQzrgczGELnsEtv
ilchkV6o5N1xS43g4qFzs1e+OmcNP5Pc0qbpGe1K4uZ22dQPnw2Rtu7KM50G3Wyu6jtiuItXi3Dc
asENZMOMC9wMjK3H+Mbv0dk33ahv/C7UD0Zl26SVML03/IGWXYKvaQI+vgjyUayhR6sLGKTZwSQl
eVrmuKTGZayl+FKq2twAJ20YShMOt67EyVIcNE+p2Tw7NcMpYIV1jHYgrvLb2ptIDkV1/pDhAD2U
jV2Co7azceG1fLl21EhGwagA+i4aWiSNk2IcyV1oLXLfyDEn2GDSxddWZNWVAwd0C73YZgjO81d5
SwSLUwBGiYtAL3Kiu1DnlYlmSu6WASlPlnsRRknwBT2j8xCAQT/4OdB3mqQTcVgNY/hMppeJcsJh
rUN8E11kpQ8llTeChVb2nPY9n+yYwv5s6VggOEWKrWKx9t1QrefGOMIC1ztN3MNVPIZbMlzcY+Hi
hywAY14Ip4ZuVLYXeJjfplReonj4gvE22vhhdmPbLLxzotJ1b7SEVpBcfkdKWr4JaYq1DPv51cpb
dWK4BxtZh5sKG4diC2gw0qbFgyf88D7hHx1JS6rJ1vT6q6KryCznUCioe7UH+AGZucodUkmI6WTc
WXOS2jRpMN0yBHYw8HTjETZoS+ZXpx/I5VDeWvEwSHnJSyi2YXXqXTv+ybjiT8E+7CTIighcRt1W
Ai18moDMETVNqJEsYDXTZBsThMnYZHEPtMZw09DzuAI+3a1UhUy2C6tpayMZkVvfsJJjAeZyI8Cp
3zDBJF00Kr4EvRHB7IyCdcoKcUOmtvG5EMQx9Onco3LH9ddU5smIME1fVTuBie/Sz7FPJ9UpjjrQ
e6dl7Izd7qk265u2Nj4JAp9Wo993qwCh7wNRx/VFUtT6njQ6NO5R8V4j19yZORvSrskUYrpq8qOv
fRbWN12nCAh07UhcIWNHim+pptrZnYpJaATt6SWQU9r4YiqCZtFV6SarimNChb63PMOGMZ/P472s
PJKE65avp+0llJzZ3QiRZM9178fTUvJttpjDyVtZwAunF9bkHihnEWpj1duDna0amKzk8LE3rVn1
yiXimmhH5Nt4FwXwa0Tn0a0j/RELdZetOoeZYRJ7fkyUoH/RdDgKLzn/zU9kCspl68Rv/diYx971
AHahlyCApdPuhR6iAyeHKQXL5GF2j0PYO3PmX/dWom/bOMNE7wXhTdHhserD8WIs3MdChOORWIVL
Ad920zrGdDOY9XjhqOJN98+OEXjLznIO6RQjzvKQFHwLU+OhJbVjS20gt17izmvaVmCC2WxXYV3d
VANq77ku3Qe7GoO10zFkFsV87amSJ+Bl0Ub0Vr612LXeSRLMb6RNpCNDhGjZB0FaAOTqsqleWqZb
JA+8uApoEKGjXuOGqHutWl+n3oxMqwkbY1vB2ruIOeaEy9OpNV9YZU1bDP+aXpi+TO6AcI6PZhWU
lyb4gt0pxnWZWe1CeJE6sK5J5oCIcMqoACzjTcyW0gbDHLDeaM2jLJ/qwJS3AR7rtX1ymcyFAN4K
/6K5cxqaiW7qdvuo56PvgrWXjNXFUE7tpdU7RGvMuXM9l8G0bVGHQTN/yqfuwdc9w/6puNBEHsUo
DLoKc1Meg2C25r0d4tdKXELmkjY2lxy8NI/DaHDOl8MLe4mxkvVEkCeK5AXgyenKIPZ5bTfiWCG5
DdrkU9xFt7k2FJyfJo+uPZKutzntpl1EcGRH5NFd0pr1MjB0tplq9q1lxu5ZtIrst87gKY3VQMni
Gn27JuPCes/QvC1jO27vPNOAjmZOj7hn3JVB3vQ2JFHkVsx+CquMGKpeNx6BHjVeraav9qWo/Muk
r/MtxIx+obwAf0uEyCjgx9FgiS/GVHwK82I/oDhIphc/GTA4FSybdv0tHjzYZXMQAjhysLIQ0w3X
/FsXxLdpblx1NWY2R2XOwgs8MEC20b3lgB2WGhnTdkJsg8iQ5Wjq3oYqgPTu41eAlOb4mrzWzHsT
JTQxu6+HPZNheRHRsjmw3A6HqrO6dd3tavcb8jJ5LGXdP+TspqsEueJisMIAeTBq8bmA+lWLAZl4
a98CepfPAAHogyeS80nkmsuw0sl1RtIoCbHeojf4v9KxB2g3kcY3TaGxLTyr2MWRjyjfIN7TM55L
4vUI/iYNsE8OtcMe3qPPbTNUx0xNvNs46+pNSB4RCHo0RNIvLSTIaNE+Q1YW64rk0dVsq8c4bR50
qVeial6V6KlI5vlLNTT3JBOHt14I6IWO9lVdl+26R0wYlBYOAK+sr/KmIbId682ytjL+gHRGzY6Q
ajcTton2Ty6cHtMXkGjQMxX8kJyAzlczC/QmMMkjD3wPp9wgP9lW+sLNXaL2kJ+Y5dCWp0ZqAG9Q
f2ViqeopYWkd9JUTxK8h1dWSlA93GcbmXSrdR5GP5jqwsvZGuka5mczxSUvasgS33bTWkC2HRjbb
WFbf+pDY3KpxlnAeL4ygOphmgvUEDZakyMo8dlGxR1qzaCGfJF78TDDqbeOMAz4UvCBKDQ7ygzDf
2IP/opFmW0bkcQ9CmFqkPsTV9DbJchNJNW6USc056Cevn67oz10QpuFs0f0TBp2FJ46i1CsGWUel
dXrppzbptLL0Pyetf9/6bf08ZsGqKtVLY1RPSVuQuNu0/i04/y3+UAPrq/XJgl5B4qi7bPrYeSzN
kcynXs+b2Y8GPqGoOIWHYOtowWKUYur3fqeiQxZIuS69cCRLFfl/hVjdcpOH2ULK1DcWL7Zidn/y
Tg2V/6WLBLF1ZrMukbgDtjYPBkQhaNKF2IL935teOF8leK5XaVbhwMUXFF40aOh3ckpvSo7jh34a
nVuXKLWg0ck2muJ7n4qerrly7ioe/r4DT7QVet7LfDjGwZtK8XHyBWzSMg1WoRUp4DBBuCKSAFKh
V/CKzfF0azQVyk3CR7FC0gkjzmE5cGL2TQNrDC04YRYbNtarbGynpWHZF50Xk19QvTt4MB7CgIJo
SPLkmIKwWFZteYzGEm8uRXFbxK81N2YVOnyF9eTfdxw41kXfxLvSTeLPzPL4fptmVTVAvpdFYwXb
evo2+tGhiT5pzgyhG20zg1yOJb1Hf42+73qOSJtHiUZZWG2KgYZTcbSG+YqWSbzBQdrQVSPkqow0
CMNxlJelvBzLVG4HgwLspPzjxbQ6QoB9MB1juDCdinhNw4hI64HFgwzVCjelnw2vTtI6/K20veTN
ZjIicTAak7WX47RuqVcWBRIvhkLNgA8BbplFaFThN7jFBpqnL4Vo8y2jDmS1U464di7LeZ8ISZI9
xtdUTcCzbLhj9Wh9ovuwHAnwEIPO125rYpSwL9QYZ89Wkx9if5C72OZzb6lhCgJsvzR+t1e4jotH
yyOHOHhzmdI59Qy3zCiclWlN11U4EkyU4z5u7Aar8+TsSdkzc2ObAPVnRauO9oQ7xEdH28wH+ruP
Y1NuB8l50OgfgcEccKJf9K5kj1TRg5Eg7KzyE2upXDE887aB6USLcQC6ltiRAZmtxgNC0JqxIVEH
azw9ZggJiDKWSQJYknTe/Kb/nlYS9ddtchcMLHvYyftoXBm4VIW/m/zsvTSH1dCTIhjY94Nff4J1
vNDeRZIVCeZEQPD6TiSE746vlcMPQYqEbHYM57Vn3bfZSLU2HSqLYLIT+NfCqxVQc7qh+Ym1k3xL
6yJF7Avoeaf9fM9hlqyQR4BSZGrLkNLXOwbxY58y6Zx7Zy+75s6uWHnyZm/4/dZKHvjIxKrOnwiS
LffxZL+GTnQtnYsSaebaqz7L0bR2nv1SJYD7elQL0jkSE78TvJ1f2q5tn/q8kNdBGOwdckOWek5J
/k6qe0Jf7ln+MJESX+DsVRB6BBb7bsYu7k0cNnQHNrFTQPA8kbIw+PSsZjxZXZRW3+IcX24yBVfK
bzn4NObGVWp8zNp8ReRRuTJVsiILyUei7+EEN0RN5raIOH8D+78kBFXdGixtuGQkTP+pxiesrbK6
HKYw+uKRQoTDimTzKNDhJVGxq2CW+UXelyMqPInRO8KsAnDPq9aZoPYd8xEBbY7hEBvfLW354aZw
TO+GpEpAPpgm3cGwlkHIo7DnYtgmyg5Wunts51buglxwWGmMFJtLpl4AB8V8zpMHSHGw+ucss42d
FRj+fT4+18rxCQqJhgfCJ4EIdBY9KKfRt5XdV9TFkd6YiUwZ0OsM1/EIblSlDloE7BuHoTCmZdIF
N3Y0UCQiLFB3RBO7+7xsLwVHQ6KXDWT2AnWGMI1kiTBe7wcgXlc1sOmNraLPCTE797k/JPtpjufb
HL01NFHXFa9uMHklrxEJrBy9hmntNoZ4j2lAuFLTM9Px1iBjGDMQkQlA5AaEvKIqhn0e1MW9aXby
QhgT/kOZTmwZ+GkZHoS7iRQMXMLtVT5OITAGqzmqWU7k2IERYHTFioHQ8zqMHf8gApHuLDnuh6C2
LplcgrlSc3UbG6dMUVhdoD5NyahSxWP/qlHZgb1CSG/JxOWAXBfpvub8vUnb+jPgCWC58PgPgT2F
l4iP5Tp2q+7r5LX+u6h64h5wkVLz4W4lR80qnMvaC0kCt0iGQyo3YQ5Db/U4OgIsr7AmSgFRWt4z
utGCHTR102Nig1bm6FI9CTwJD1NuEc5NXHR2bQsjP8ZC5q9+UWDdJ6oBiaHhHOPUzEjPo9hzc4V7
Oi2Q+W/8OSdBdQ6GFq+YcV8V6XBQ6EU5eMDV2AVT1ZubsnaDdEXuKYVHOXFm6nKx74LAW2V5/KYa
rVa8j/11YosnZTfqNeecvyCOx/lqYhsAvBNl/TX46wAcgdEXe6oOqz/1QAf2veyUp2uS8pbRWGrj
GStKr7tFZadIwE1ux2eRG8JflrYFKHDmmJBXwz0xEs8uAW6WdoslNhWYoV7XdMvZSvE/ltX4RB5X
eGV7ib0xOvEQRZO9KXFgPgW2vsjoS665/Z9CjCzrHJeqCpAtQsDuDrk5J7us4vROve7uu6kOsn3e
63qjnCHZulnf7qSYb+XYkgnskzwEAPtTh7Lnmop2ukVdk+DONNK7nvPfBiFIdj0ntr+t/UhdZeGE
P6FxMBwOxf50HCdHZHZueEmndSRjYzxl0IZHvC7+NWGuC3NS0xKci/vGUyyXvUo/cwKPCFRDYdYT
EKfSa6MR9pb8oeQahSCIDsH6iD4rquG24ges+ym9irRud3bcFcemz4w7AxDeE/tAfY+WPiDbOqZJ
PeF4CLf9IFCkSjPJcW4bSfQFlE+L3qsllKXy/fSGs3sKm9Rzvo6DOdw7jd1ehI6FWcM38EFi7l06
ce3tDKMxL03DC+6GIVCXVpoS78YAnYNyADeeVVYTxyTkBlbiVT7PFuE8I/Va4Smakuw2Wb1t22Ta
Jw5hvbPj6jXnhpSSB4fR5zig0u+L0Low5ij9lPahfvze0Ydirh/reTD2Q+Q3TzqMKsykJxmSVXbX
eI+6aFXUSbmiJ+AeGJQbG3Oa+peASPeDg9Vnw3npSnt59dLN2rqWVZ/Hy6x3g2U25+6TV2LYdQbD
OAYjweJm2FcvGBm8Kw7UgNSsxteXFikczZoHDSK3yvX83jgp/fgAnRCdkNE7DERbHOsR4LrfxcW6
tip6Pzqwruo4LA4R8E76TYnzGV5adtVHSQFzxXZOKI9ieM/TJNhYoArA2AzVSzqF3m1geNOOWaa4
nMeijRZBoPtrfyZoazE3Oa3ZWQQZ69hc6kdfpznQ2rhtFzoxB9zZ2JzhbUT+V8PgCEHxlVF5RlCx
Omd4n8jBJE18AkrrdeoOWxtjE0NWR3B3Dukcxht2EvgTRmm7B/qv9nU9Wc0GUwfcOzE3yZr0WkWq
MkbfxKqGYlVjlTiCfkivKhJ52NxF+jbieMPWlnu3VWuJ/dBK8WbVZgj90HLXkyPmzegW1rVbsAlP
/li9GDn/kyGxw3RHd9cTypIVcWv6UXdxcNmW7k2idPZoZ7m+zE09KRIizRK8opt52IlEvA/qrti6
RIBGCxp55Z5QQUKpgiLfxNUAsySbKhrBHPUfO5JYCdKpZ7A5ceeEV4Pt5MsG3/I9Th20q7prZ+wD
QB2oO7J5izio2/ktyUx9Mqh3TTIr2jSlq5dqCk48Fp1oMOWKnE2zL9RtoHxQOqkuqheQj96aiCbv
9WSaqBcjR4ZtEGGVYO3u5YaIOPe6IMTg0RnpkK/CluglAxLPvoumcmkgkVtHjjXt0OVNj+zrlPM2
5vuFDBPzb1nWH8214W/yn/NR9Y+T6v/1Pxt9/3/kh0Un9sPM6hc/7GGCdDC3Z1zf7//S35Nvz/xL
CMawkkkdnhsGWv+ZfEv/LwGX4ySv+z7c/jkPQmCjPRlhcQNhTmDG98/k2/b/shSqR4VxAV0MWtI/
mXzb/IEM0P6PMgMBr8LUcRp6M5RHCfcdH/KDEGQyYMRW0gEB2TSw81Q8z8x5M4PgVCF2dtVy9pCZ
Y1yPeu52qd0Me6Vid52UtbEbpqIiRbTPvmSVMG6ysI2PVpDCgLEgqlSOUa91Ulsn5ugAaEN2+ipJ
0uZbPc7gQgCrBSu3yJyvPTwRTKl9bmy6DtkvEClVLcf2VNvlY91ANrM/MSCC01RWQXxUYwG4oHXj
BJxkUEBscPzg3ap94yJBjFkt4tahX+P2RnBT5Ja1aKVLuFwPrjsvwx2aWKKos+xacSoaFqV2xVMV
J85XK47DbTtExcYUebkXoz/uGfZhm5eRyfLWKnmbR8oGdCZmWrWqfYrivt27sek9e3L41tMMwijc
Z9XOdIVDHJlNCuCq68zogfUnuzDJWOQEN9TvcMzkqlFZsLDH6IbGnCIOfRKM9uZiBwrnLW7wu4dZ
NVN16YjSFquWKklGa2Wy6VRyaeJ9WNCuW8PVACkaAlkx3lvOlZ43GgvwON1nfBLGKulCCRUg18tu
CD+3pCxfx/OV5ezCRn4dNHxv6K135IN+rlTyXGl4+YbIKQ2ou2REEBOBVIi/Mb4tR+gkM4blReGO
tExV84Yudhl1INR9RaIHp+mXOG4VexHaHS+Kr9zKhkwyE61a5IdGlvpepfX0ydHdPvXdNXjSRRDO
O5lzCImHtWNOOwZt1hIDMr3R0LkoQLHRhVn1iR8vU9JklznVd5KsoymlPekZlyB+AU9MAzT7ci6W
mfe1RHsR281tJ9pypz33tat8ZhSOt5AtZz4zz52lbQcs1Dmb6RA9+8r8FHG4z3Ae8RouotzbETMM
JiuwOLDnw96R7d9nom5nRi1pghK7xtioGfPjnIj3yjNPI5CAijiXpMT2t4YmTjsdbDyWbbf3/XiF
epoo4k7HK0qLbpWze64TQZHKFHiKtoGbew+tmcXrGboG8KT0bhZRvrHanhtWD8l7Fplw6AdEYmad
GAe/Ed3GcAOKYuRV9mFwOyI+cLOak01GIAC1TWLoiio/j/p1QV7s0Dj3chDTs+0yOh6HcR9DtiHp
sN0Erqz3bhDra5DY8XFu8+BTh7f5Sbt3bjQFWw4AyTbMpH8PRIbkDFxcE1znuDnihWS6mw71HsSY
DQ4i91KeSN88zqSfJkS4rxwTfIeVW9kG2Wt30SQWjF0i+PaJGSw7U3W70mvDGzMyx1Wp6UIyRD2V
LWlyW5k10DUHzJ03+ParoZKCYeV4GIV1KTq32KVtfjeEFgwh5U/7oK3llU93b0Pm8y4rTsfDsbly
y4wmeqLNR2L+jEWS1+0rw51FkrnLLNX1wvLRi9mcLDr/ujEnjVRe7UgvX9V+eE1bgPZMUpRrL638
xZjdZEX+rTUikjVDegc1b5Xbe3QkzOER6665hAvEkjPt+ZuOCEJgA+lsRX58cpMl9Qs1E1Sepr9o
h/gepdq0CnuxShDI/RdJ57UjN5IF0S8iQG9eiyxf1abaql8IqVtKJm3SJsmv31OzCwywEDCaNqxk
3rgRJ0p8DtkSUhJQb8vysgaUdWjE/GU+9WOwdUT2vpQ46Fqy9w8gd2I8B18slKNYZ8zXVaneZT4l
NAOeBr/+a2QtTJtM+gXwxHXFDdDuZcnhHE1QsyPzl49OcM5Hmd9oqnAnbfFxDwgTWl0O99G4Esi3
Lrj17LMBCYMkeQjlm2vKOjoJI1Qf82nliUctnUR1JTS8bQyZLFSPxoGfVTCxrESHkCxNXBxswOpD
BWQxHlh6meucHUzz1Rh6ebDAjHMayBMwuk9lgmOrh2LctxWBq37xPtn0f/h1sV8CGpB99751i7iC
lWaWGC4XeuNOzatGwg5t/2sxwOT0nC1J6YkHeu/hOy9M5I50+wON8TenWpbD6Hbt4xqIc1MU2yzr
6liQB3slnPRBoby6BF73PJs0odwPxHTc9wPysBkup9kM9mkzbXErXQ2i5E5n8JqJ/Md8YotQFFCV
XU8kC/+RnfLH/MGdxuFUtXyEouLLvuMYAMyASYV2XKRq+FpsZjA3tP45tLR+zYbFhrDxjqyG4Ez1
02dkUS+SF94XgDnYQMBBh7E2P5V/7oBfPc5+tfAAZ+rmWXsd1Sd/+NdHM9Oqx2pTSn95mAO7STqY
CPsi74/MXWLv9RpmEjQ1P8Ng6bhPYO2TulLpWxNRmBkV+bFXbJ9sr+iTfHKCj9TU57UvEBKhbGXa
OPtzvU1dNvUTO72EW/Z0KkaliXW1dtw30nurutl9cgi8P62dtQ9doBipkTKUD8tOLxS2d8Xw2Zpp
QacLfIR9ljLssU7IXDZA/PKuqOpF3HCrjW00AzcWK30zTdFTDhJAUCuyYV/24V1kiJJMQpv0TMzQ
lqBLp2+oIFHqg6ygvtBsfnM0ylm3OGff7od9vzR/CtV+jRGtNBONHVMGbXDOCrqwRPdQs+fDff2I
IIitqyjpCkkzlDl08Maz/g1FeHRQSTaZWii88SeX/1aY5P4IUSmFdpcW1jNLriquYV1v2rx9U1Z+
sASaB76f4NqowH7xO9veNbOQMZIFRIpuMi8UjrPjhz5pzLV9g2pVX1J991cMUNr61K8P62yq99Zp
V2A949ZXCyljzXozC9gCwViAmbpV0xjFqgcsCFFSNKHc+gTGEuWv0SOWJMiceleraDr5bsWGo6fr
yCggCbEmtw0DsgGFQivxR8zHzabUSKN+a7E/m1w2yyLdz11Nb2qj/2slBd1nfihvZCoGxGVDIi0W
B5Kez5vJDtWD68rXdATQzhXuinLMj1CAd3cINcfmBB7MbAbFSiPiCAet1a/pcKhXIx6ot4ixzTxT
OQn5QeGgoO0ycYsuBPNeAhxIy23DHghhbTsCVd8GUXosC5nGTs9pXLZ3sWelWqo3XzpjvoC5CmhQ
tR5sAdLWqtvoogRWIFGYHw3lDLAHA7xPllkeNOvyreA+chU+t6YxeJCMj6GMDmE6YwbVXBY0XKuN
CqZXTBUKKEX1NXHbPxJd8aigyW4Mn1taDNyz8CSIWdbjMLtoHjiqLAXnQoyRRpre+hBU/8Vz073z
mTnAVWADWEKm7HT+Nze9YSczGRw8N08Tfxl55KT9Zwya5gbc/7nHIctajnr5nhsWCTfQmBWHLzu3
0HjhQgpVljoJ1EEiJux+apH9a4zRejYqmzfZVF+Hsj2yU97AGsalovr/rj3wwwZj2ZnYX3bWDMFK
1/PRyKq//jpSBJRFB7CPX9Vgh+fUS7vtzLywc7B//tYECnfj5Fu7uiSshYjrs7uDEItPxly/elu6
G1B16Z7U63CW+PMuNGrQGKx5rNawtt6i1qcJ2e73pBnMzWrBAvbWWsZ5Z848IoYYXswuxbHuRPXy
2E7dL6+tQOKrorS+IPvjI5ApQqFbqCdphTPQlXXPBew4WO1LECwXKReDPuK8fakkBfSkw70fVmVN
3DVefTGKiGkebZaVoWi2PbDkDS3n68FbLNrphtb+C0AkhSsZdf0JYu9pmax/4A2+rbUZk1aJc18W
SZq2X55s0qdGlWrrNX2wryJMbaX3z2FNGGeu8xSGC8IVKvzaVviiGsiT99nEx4y3KXosPPywp13p
2n+yvjpEYl6vXBL3qK+w3Oi/RqIBhlz459owrW3vIWu0JdseOzCneJIPvkZrrivnL+45Lu1Ig7Mr
O3asKMXG6NGM9AQGIrsaqlLbAR/0c14MLuAVnn9vuYXSeR35cV8Jo/CP+grN35FEAAzGH4uahKdy
9BqMYss72uifLsxvvXAerBbvhBFYMwxD4KaRb/PyUp1M/ABYZ4sgGqcLBIaNLuyZ1g2PshRuMU9r
OK4wQad1ayHmnT0BoAJlhwo66omTLqzMh1Fbu1a3/9JI4KipURMla5BMwcLuuKnxPhfjqhO3y2gH
XATFTCXNKRp7xaeThkZcZsb0ytzo8n6VUcwgO/6TsD1e00ZYN2+q9Q9ZcywKUagfbGXaKPWWX/4R
BMIuWeqMCjovppulxXjIPUt9ZsvY7vPUdr4ldN9z6RCtznKuL5MynhV9EQDqCwi6ZbQTWAVHR/3z
Fdhm16XJw+NXUNjle2Yacl9g7uLUUL9c646aTsEFp3TcAN+lETFXaYK322NPn98NO+F+yUhpW4wm
SaUWGddYeIalKA9sXKZLkavjOOU5lEwxPkymUBBaadQT7ZykOadnzWroEMj+e3BXKI4WlVTEeTYj
eSW6PN5Wael4cBwa9cZem9eV7HvZyONS6H6vjMo/eUKojZ1SmRZR/FZE01aQO0q8LuuvKhqvaGPw
evAWOqx6WrH+qlc0Xgw+fvsYpeAOXR8TBOraB+u+F4gl1dEdC7huLLWOulr+VEjrsBn6+qdIuxev
xQDROrysc9jB/KuRAKlkGIX7IPNnBoNjju3ZXmjPO/pGeZW1Oi4kDX9rQjdYF6yPrAsPDrtWRtQ1
Xsvub1dFu7nnpBzs+2B5R2mu1maeg0RE1rLVFn1CRZD65wanQsII2iZjDXmuLmhBbMYszlqiAC4s
z7g3axx5thnuvJECjEU9NgOF7fw0X5SPgFLZ/mFkbQiXqTrWfnU2PW4xmsTWCYY3dgsDnr/HTm0z
6bkheNBW1IY5dN5Mw+A8zUsI3H4S4ckZwDJwcY6u+cikWTROux9waPaBo3/6OveR070mmVUE67yG
qD3o+4zgi3GRO/R+SmAUsG1LV+lLFKka4M4dlIh6NV3mFud0xVr1Yi5d1sWO0HJXVEF2s6HxbIs1
0zumSbbiUVEfw9LVh6JZycZOFj6XMAen2WfrFjeMvTdV8ZvcjpcmvXD57FqBnjYo1S/YG8Izpvzu
6JkDlxSn3LF2ZauHWAt6qfhwvOlpUKS9AEBa18qaupc2UJfJybj08hneRJ3FwDGbQKyBqkVnb2pP
E32WsTK99VjMjWKP2Exxgzt8Z85huxHaku/pwsQNXcHYj745/cDg1dkWEO0mmJ0v4fBWbUt+3lwC
mFytzP7wy5LrJvhDRU1OBIlb1l9zKvYRvMM6ZNvVFOMp8DvBQC4tRvYR51yPXQgbF4Ri1xCnaoZk
zObLBhANLZ3Kgo9s5qJWln5z0NzEEs/hwx2NxteseNNUyn5tluE82EW9x00I65sNkn8vbbeJE2xM
wgyEYoyknnPs1x3+SIZUg6IoX771HGph19q8VuvyOoqfCZNjApALqPgY1kczhzOnAlQSq7DfzFGB
+RU0jIrQmzdImMvRtKKrxgi1zZyZxiuFkXoDS8dleRDtLSBWXN/c+sJ65bPPxLRbstxk6hjNTWC1
zn5dFEZ2+mxyPPH3TQOnSfTQ+Cb9dLL6M5dmtasp9mWTwkUKM/OJyL2Dyo4Vc/XklQqsb/o72HD0
f8eyoCpevAYqz947yp8Si7r62MPPs0lXaT+bs3gCKxm9hxNgEI9ky10FqzaLAe2rmTPjp7GMfE8V
7xuLf2vTVIFD6iXYiTw8O5W/WxcLPjc9AsniFueqJGQYyZy7jhAv1mQ/Ymm+yjLLtmNv3binYpW2
2JErP3zH/mSAE2UsdsQlzSVwW1fi1QqfYLJ8thDH83k58uZ/wPe6JWW8u7tElO0eep8Pso3RJAjt
2F2Le3DkNS27HOO4P7c7yzZvQQvHytMoYMSQsM3youAjnjHPAunTYhaXqBXZb3rZkA4HNec7WUrx
S2SYXsi9LBukFbHrnZ472VBxs/DxUJTrzeqF8TstafRelzrJ+D8n6A0YoVLj3UIf/avgFeGOrk7e
wL/RKdxerYMnPC1+qrk+MgZarCDolVqnnZ9r+hPG8n3MpwOCTP3XzQa+vFS0cWOUYlfW7q4ejPpV
dmKK5xxvJ5dP2nNZgx0X2xkeZm8O4lY61r4K5le4fNj7+2764Ftsjo3jfqLx8tXVAp0h8MqYcqx6
z/bE39ldmP2tF32rESEwNvICC3B8338iSYtgsOkhIh7oq33VCqHK7BgHijGYkmacSWNNSJsKPO8u
W+pHls2oQtNys7EIblD2pj1cij0bvR+UGLCHZDgACw7T9r6iiVlMIQPrYvpqOQ43nDavXocxpq9v
eQC7blrUYV2C9tmmwIqiBBf37fxkACR5mORoJBkNGPtuxtQzare6kdWybxhOOT5ruXd1+qtR4jry
/G5wddzGNLNZ06/Zc7AOpyHw6PhlTarXeop1CgBtof4kF3QJ9NJA84I/klnTiezH1uNj/WaILPij
tEfgRJTofA5iqztGF9/U3SN4xA4ttzsoQ/0Z1zSum3HP5pR6i5T3px2ddEk0VFXyC/34rXbmfxzx
BVCctH1oajqZ4fYCf+subD/ulXpqfq7tMtpIkbZxpgNarLgDtbFER9nSNwUIkeDAwUALJndDEE1j
gWir5jz1+ZDMQldMEno40j9Pda0+VYU8eRnxbRDcoGQjiMhWsHIr4rDfiBSxqYA+if0gCTxSO0a/
JpPVfmHTaLeVNx+50hoxSz73xHc4PaRMzx6E4Liz0/sopKnKKFfBpNLcSkLVmLdqgxt6q98wco7n
qFlPYkqLc0Nz2QMXRdpUm+It0/fqAM+eAFTOwWvf8djAErgUxdDt+jU84MT4WnUpnkA37NPWe2gj
3IBGu56Xwv6dBcCsluVfxC13lhDA6yo9tWxoqCFDxvCRn//BrXzu8U0OSJqRqYBDDumurQTOwf6f
OwZUUhv8XJnX+8Tpzdvg2o/NqmFARIPcmb5VknblLjaBVzf7Lj27Zls+Uu5GDXPr1D9VyBbDXm4D
rXhs0pckyi1u7MtAYazyqNCVpnv1wRLuF2G3lGFwPLkFlQZNS491oEheFAMHnDY4IVi/xm1KE53A
W50262NR82PnpSrvFSnxEPwaAoxTdQvMP280gL95VwZo5z730Bfw6OpJZIazxfJuUVKTjY9lJ8+m
q+5CF5NMXt9VLxxQohpfqK57SLlqzg0iOfeokR1MeaChoNmrFH55MFe8z1HuCk4mc3wO/McMnOrW
6k1y3UFLn2yTzxtXOE9Gi5kwGqN150sUkLYOwCOHG9vo5y1evfXkWlzE2Gr4OwoFG+Ir/c51xmsf
GUdmVFQWb/lbO/lfp/NZpNvFM+9LDCRK7FXTJbIM2kM4DbF23sPMNv+hq8ExbzGxMfzJv+Fo/Eq5
Bm261nKPXeabcZ9ahJkmbgyF3OvSeDY8oeDWtscB0PYGxHa5n1RwnIEqBwGZkuYS+r2feGjsA2al
jSFImVSWrPcqy2mstuS1W8v6kVOc9orCzA62N6UXD/HvgMVImvto6XpEp886t8VpRMThMZydN8UE
v8mc/Ow3/gp8G6dE2LKHAD5+Ybz49kvnRUgWavxYXyYfw3L3YkGYLQRlCwIHyi2zBhDoUtAFtcB3
DruOro6sTzQXm6zRXKnGPP1dDYu/xXo0k47lQbMtezhYkeSU03P3Ps5liS6m3faFbqDxlT3pReXj
oz3I4C/j5a2tVus6DlpWD147YF0JvCz/LW0PTqoZz/dt5tKISy389LaoBlImXwJ6kLdySM21s8Hz
22HcZFXQVnhlJtE+BfhN3XIpt3NeVYj904FNAcbQ1n1RaXdGnlw5PvF9RgMHahN4vzGWAMbHwmRd
wprSZJrsjnNbMp10NQsgivNwy6UzQMdl3abz+mmvVOQMXXVDnOUsGNFwqUnG69Pe8KtRVFFVT5AK
D06BVqoBDIdDaG4L5RxAxErMnihj9G8YWA3beyOIoATY5rMz53MZF9Y0be2QZpWQjGySOsW757sM
rFO+m8YCY7ONcc6unhn74rSDOOIo3ButgWs598ZEGdPLVLjtBignnv5qN08NFE8ris1oelyYgRh9
7ZgSDODoecrWQ6zfIde2kyi/raETO85BT8XlrFmemDhLetBYhgG5lLrU3bTKa0sw6gAdtE9co6HM
D7GMssJxCo9FZziJn64P0py6fTO7/HkGAVamoJlKLlGbilOu8lrc4v2HCRh3Yy3kgIw+fB1JG1JT
BA04yLFyS0z3e1nh+O8JXp+ydY47y43eTacV24wXWoxBftcET2rsTkBInwc2vhteOfa2R97bWOsU
wr2naKGzqmuRRg8qtB+LEV07m/JkZSBS5DjcfkwTjX99k5nrwdJUHlG+BSy+S/t4vUMV1mxFSTAc
SJBkiV9S0/aTeYhOuGv4sAcVkEOqTgrXujLdwz1t/IPPDMN5M46bUICMdGrnH/lFJIuZG0pZsxPx
o106NpTVRuGaHUlLk0cMxrbfTXrM9g2XRJpPAkLIXVi4h6ibrWOdctFh/YThnR4LB6JuVRZPQ66M
JGxz+40F7FkU9s6HgdMH+ROvzENP7oOHpJovcGJIeQFYwFYjo56P/2KYe2YRvl1ai6raVL9sb7Rf
oGh/TmrVTx4WL5VUbthvi4ZYPaCJu50ymvSmnVSYb0FIpps8csNnI8fHDGKKoYFgCT4f+ynVavnq
fOb3XqXmOTSqdxRbgLQgNUmsBPLsyCxj96TpV1mzG+2x1In46W/bcB8sLie6/uQ3G0d0w2qvzra5
pqAAVYmQ2viW82rTdr41gwVFpvIO3DQva3tfCYwnwycIQqJxk/Yk61iRPqq0vC39rG7taCJoVIxL
A7nbAhGiJNUByDg3818+7yWznJ7KdX6MQIcX8TjMbbxo8T06v0fCPKxicK9tnChnu/ntuQ8z16mJ
ott2WZ9D2uqbPHdOFaiLQ0TIkWaF6Rr6VHjIk7zTdZ3+6uXqPNO+VYFfSqjIFDfZ2D+h1eqrMedF
8t+XXCw/RKaTye2TsmM+XZuOE2nUT2lKEi4PySasNLAb2bfSzQfRkXrByy1S3v5MrqS2fqVRmyWK
QlSYT3jRA0tHBBVpoutTgNXLfxZA4gGGaQzYiwmGFU27r2EYxsIp2M7S21wZ+ta1lCW37gMltV+V
66Jj46QhBn2SQ73Va3PLdYqbPB0j4GTOCfcsv60ldc6dw5KjaR/pewWPdpdaq3ssOou8J7f1WDeN
ebWtTc9IAts3kwi/FjU00tlgsR7fl1pHCcAuohaQgd+1SZ9F6oHuta3gLL3hOo/1IfTLb+05z5CU
+Wjyhro6jnkUxoRTYfYpoC/BvDgt0g2Iyy6oIM8Y8n0I6JAg1VRc2945BeSssZYY6p9XB2wvJ4DM
APoya+M0xueAe3kTFCmJa5jSsFxKkWBBQ8IzyvWHCpou6ckT7hysC6+rziqMNhQwHGl0IwkRzTo8
yq51Plx7xl+xACvdC4s2r+m/HUXplXDCuwBADh72vPqVA8/8mMdV8AZu/AfYEpGxl1bL41UZ724p
g+clDepr3iM0Yn1k4J4desjsxqZYyxuyC7lH4yma7P5XmQfe490ZTL42J9yxzrq4IEEQSF1DFhlL
OxZ0sxUkGZc2q46sJNMtTd7OuZdpSF3KnLqv/eQ1e2uaAzbCJJeDRWHm8cqV1cni7xfTK37ortKx
kwZoO63d1yAknJBhlbQRdMNJP4zEv/cmD+POcqT/SFbW+RT2fZtravUQeC73naDzvuFcX2bHmr6R
csESptmuZGlUmYqoPk7Cps0v/LTUZaDR9os8iPm04j3eDZbTbBtybujgFGwIo4pptRaxLIp1vyxk
s7128W5OOFo/lPCaW6tuKIhZ0oUrYL8P/YodACMvASz/A5frOz4Cm+VqunMlSfnWndw/ym2OgXkF
RnBdXJ4FnqD8K/cW7hbBkzdXL+SbPqbKtjcz5sn9rBgFIlfd167+jQbnZZvzv2Iz0N7zrxaaNC0Y
yCKe5vQSdVPxsJjEsEvgJsDw8ODsUkjxl9p867E2a/LrhiQsKPMYK1cfa/KV8ZK3tPg5GbuI1qIA
sCK9bpSUi+fWcjZhvMfsi6KnRlBTQpCPKoNsKxt9/7D1bIJxdP24dlvGKAK4ZmzsB7weEvoVyi9p
M+ROM0j5UvfYeIvceQ4XVAjZrRVUgPwAzH1CszPuzdquf0TED7cYICwGgjCwIGaVdEp3ii+aU5od
gS37nB1dKP9mbT88LqT9h4NWDdp33eXIOf+/bIN4p3Do1+TNE14RxUbBc7+nKoDh4lWH8C7AZOtE
L3Vg1AkrN6ZkMyxPemA9FnT35vgh0ycMa8ZxKpbwo+1oIKy9luV1sBinogiqZ9hF673vx1hoK4nI
hYVsMlCSIUn03KPFPXYgFyafzTh0NTbM0a6/RaGq7WhQDBPoft0pW1IMWDvu2aL6hADnYn6sq/fD
y+orcKJjK7V3QZPg5Q852P+9SBGeu5KIyYRsc0Xy89l6lvJCKs67jlM7v9A3kPLrpWXvuXQtygko
CkyQbKfLNKrmJ1+W/mAF4FyYEkjkV/QVinXktKmNvLkqJ6g2hKDHn3zIihfPH8fP2W69LHHVuKwx
kicqvq3XlKYDlQavs+3rgxwJriFi5Ukghltd6u4Z+qt1bvngH2cLGsvAYX2uA91dIuliQfLIFuyc
vpqvhVkbP1mPg6srRvHHJJ9xkJQPsOkzZ4eX8iDpO9LpfKszu010vlbTtuzn9BFwnb2rDNATdQHg
wBx6Xm6YSBi/ykdL8psf1NXmSr1l5A7eJ/q47yhKedQFsk3lp+q5Uy2+Fh8XjBu01stiVdnRG6qB
xRVTz2b2aRirkVMOxPZW3GKTdja2I36XhKjodKrx0BVaHT0aDz5w5VGGMBCeMwPvhxKRLvZUq64g
ObuzZTjZm1uOtOCGgh6uYMwesWsRJcAV1LABDcR0rMWg/wRjrV4tzJfXpqECVDRXrGz8vi3TiNPV
KZ/WSE6/Osiyfweq5UHOhg47OAc7D9KDmU2fsg/rNfapkIgtK0Nkrsd/mbeM9Kmt5hZZFz82VQSJ
VxFOt13qOPBKYxuZp/x5IvfJmqCo8kM+WigAQhfps605hnqTj7WZ19aFzxZFPKEZbIoVFWyJqA1x
xuHeTyJKflv9HPLVR+IXhQTLFRIeRjFUk03nd/JIPdq6k4NDIfFcA6X23PEc6s7giphl5EtTvmcI
SUlrBPOzkun0brSyeuZvKs7Mev4fD9qDyeZIuvmG/gvrDd9Ajg5Zud5jFvpPWdB/uPlQxsSZ3aT0
MwLuTRgdstEKbyb6Wbc3TLt4zNZoulb5sn4N1cgSuFirX9GUFywPnejBL3BWBODBkp6C1OfOz82d
U3QVnZHE02FWifieBttawdBcKiYN3uiV2Mq8SfHOFdmTEwLlsyKVHdaUHndfjtVzmhrzXouKeL1V
s1NYm+CBXLE8lx5obt2mA5F7J555NVCftWSX3gp5pubJi31WaRxcBau93rU/o8IVjy129S/hzWiF
S9tOm64foj/0oKcvlbC7Ny2mMmnaNvoW0vNojSmn59lZ0scefp7esg8rD+wZIJnytEOwyEFpb6ow
LJ87vmyZhLUqf6p1ku8GazuyLXePYdQRPMn69xxUekwHTPA7H/Hy38ecbdoRaUpSq5kvjtVWCOEr
uqlXqsfFaQpC1R1/Zip/pw3O+sgy7NfVm6RJFaJ04V9w0aIVC0YCHY5ahVe5Nu6hsR3yQs40/Ktd
yyV9Db5qaFDuOAL5EoJMqAM9c/JxnGY/qWVFr4tdIpveG9dIO5iPjLSZPBhoUxRD20QZhMXp1Vf2
sCNKHyC6LZ23kQ06I8SfWp0mf+C8dnsHgz3BiZ8hnFqYNzYnmnLZhE5o48fV8MckEpj2AA/cDXSt
yZQ8BicVePRTzJ04LtE6XtwpzfHDjt7ECm9wt4ZW5meqIjqYSRQOun92OoG8z2Br8AQl4Iae2/DF
Whzx6BX5+rr4Xn/pM11m8eC5d3deXT0vpYubc6LsKmf/sB0UHj3XQLGXVmnsGqH7szXp7KmW0Iyi
lIvdZIY2KlvdHoqyU0TLATidKxpMDiyZDWrp2AfVY6M/pE0wSumIIhVBwHEjzfrHoafmeVmC6ntW
+MNjGpE4asHlkdwwf3JP28h4VbjswYZ3O6Ou/y16pMOsz+th4joVNZTf+EbisbRNXJ84o+9N5Wcv
2/pp8cb2D5IA/hlMhkLZR1N+N9on+oVTapmL/J81NFXSGCTdF4KM/abxKbAJMAzenyldbKxy8h/y
9KmXQqPSOuolEilGRHbG5lvOqnndOIMRvbLrw3GrzGq7aKw1vp965ob3pfxbOXbfkUr31heJjzMu
lmr+UQ5WBSvIzT8owtmNhRBy8drUeK8a4wMmNqTRdKEem14f/Kc9d83Q8R+KSrAksJfur6lt+01U
etwJWA9Uqo5cKvxmPQORdQ9m37NXg2yUTCarHuqOOEZYjktklrwpng2+w5O/LsMfypzWmzBCfzc6
s3n3fk2SzSdTiG0ILxGhQzHeorkEVekMjIVQNJu4gWd2ml3eKMQ0IzN/nmeKkB2zvd1Ldu420Jzv
Fq9dssqWXszZ8ZezznLGrlavoklEs6CO8kyQk8nt8cWWaKObRvfec2iwQOtBc78Z9uC/uXIo9tOq
2NMSAkVTmFUJWqKeDzjaoV2orv4eQTTG/jJUzI79uK/tteBl0EZvXTX6P0bKvTdtl73RZFTE8Bcm
Aq7NmRsdNn9ilmLjG8hDzAXZzSw8+s4rhJkMphIjNFnPugq9TzxM4sL4QYk5oS0k0Px+xZwramzD
OXomNGw8N52UWx1g0xNlU97gbH2FPZbbZeUiFwiDoPLUEjxMG7qKl0Fe8tUKXhr3vuLszPtCv1c+
di288ExPubdzSp1/it4/WbphbpR+fvEUzT2TIhc2FYP8i9FrdnGGieFIj8/yAs/AwFE8WDYbeJTQ
p7zG+4RhwLiUZVoimDt9fpD0mj6g4a+/2yqTb96grEfOSPJY1FxZf2iyiL7JNPV/MNMsx3UK/D0s
LOfb643uE9Yg5s6xTl/8YV2zc9plv3rqg3asEOxrMPkLl5BhGJ8q3vMfVeENNwJkBc5Qg8OsqL1H
XD9rrFRmHV0jNzkErT+zM1avva1HTZq55oyc+cnFigob6qnLzHuMonE668DFOy35s6gL/Vdql/wb
xd9kV52gbuatpVCdDGmxPfB4RDZrFJWPIMN6NukdO5UQHfsV+igNXSOS5h1ucjeEzXNnDNe66AAh
FSStz1aAnRIHo5FeyYrmsWZAyA5LN9MjX4O9SqbFJcaaN8HVzIqRVuJOFJ+GmxaXFEfxc9WOwRMg
AexxcCciDHlNZb360drrDSBwHMkKKLLJOL11xkC8mOkYbge7c09gR/u3FIPOmXwMvP22HD7RlgvM
XiO+Y8haC1nDGTWW+MqLI2HUEoOt43nsZtwcgdy3unoJ7eHRphvgPGrpbOcwXc9BYFYfaiVzmA1w
yDKSzHGf2wFt2cybTKkFrrZa/R5zKsDjYQnvK30b7hSgya01y3zX1Ji1CmSg19KDZzR63gqrFlLu
bKTeozUY8kgR93ReJH/1ki32DrQ/mY0+SOM1uGMuVzytFSqTMb8KbtDwAgyDZl3HfnMjulaJWFRP
gGdo8VRR87K0XkUdLOGk/7F3JstxY1m2/ZVnNU6EAbhoB2/ivbMFKUqkNIGJIoW+ueiBr38LispI
CsGmwmdl9iaZFgoFHA7H7c7Ze20SfLroEoIfnd8aQdHWcHJr7kgRwRlOgfpNoFi6zip/RPHBUmGp
pnkTa0ZLcSVSAZP03YVhZKx+Y6teO4EZrOtKya6F2+SerMhWB4Xb7Gq0NhdunkXXPZuKM7r5FKH1
KlVWgqMaiwZN9sBRoy2VATBAiWlfu70NNWfUgzvJruq+LCloj8LyLzqIYrtYWs5TGpnxVwMJ8nOf
Ox10jSpaW5PIOTkZ2c5NsSBhj8wsAkZq+5sF3W81GEmCV2bEQovcpWB3BgricxRkk0LhljKxgsf2
djThd9CEEEcKxP5X1Y3Tm0AQdlVWcfQwWUm2yQt7egykKNA4GM15rPT2AXg8Cg9jCkYqzZ26wkDN
qxhx44qpxD8y1Kt3ppO2F12pVWdjAVg/yieWf8EyqAwKlhtbMzbYOghgw11IVvDYPPfhEJ/DPox/
9ODJtgPh4OxzTNOF+dZGTO01BuQt2TSctFtmlcesEiZ/Q9ewCbgUEEsWs+9a6kZPVZTcsvMbDnVv
QtCjQ/EDjXpNeHScHP3ItmqUfow/llcHBBrJeOF3RxbdPnQn1q7aKXZU7JozhzrSmlmVhjWD8rLG
BbPOG1SOiTWIY49p5Rv7+PAZLH/1WUcMG+6VzDXPVCcAE+JCTFjPFiUXfV8W3M0WYTZVmuIewE8b
G4iLdPBtw6FP2A97TufF5aDjvRkqYl02dmvhs7HsgrOQeVTGpNJZtKZmyynE/gQng5YezrNA9Nr3
mkzJL6VmNYeh1QQO5ii806KCc/9Qm1QtE6oysggRoJUBGWpuawyeXdjW02DIsdrkvLL7fhh7Tgz+
GZP87BDW/esIAeRPxZHURBqy5+k49piNpIx4oUkAa6DFOF34FJm5cRDELu905ND0ZNycePOgXJuM
G7bWrjWcSUYle542S47VfKqijDKemZXsfviu7n8OQjMHYOXStRtsRz5VxmTvzBCVmg7cZGOqo3Y7
pQOVEX2uCVdDdf0vEGTaGBi6uzeCgD6yaY0XhYH4kTaW/qhaUv3aZeZ4AHXRX0+tHt+XQT88FE2C
n6RSUXFcDHpbHvtxhDfbRANhrpnAUWC4G1siUsZrA9NnzhNHCl9sTdbJaF3lpXgU7KouQPw1x5hq
U7D6F01styrUMDi0vlsdslI0P+MJOQ5CZ6bKrDBQ1pUK2hOtb7fkcaHcav1p28ohX1NQgXIVBvWx
Rre9KWu9oKw1PVf0+68sN0e/2Wc9/Z02t9gIgjunz2pk6V1LYzTdJrQnsA3mtIyzxijpBNMH0mH4
xfqFarbpgcQA46Lq52M0ITpn+P3zQ9wI8DDVTId0ANbcTzbw8hXvIS0s9kc3bCkunSZqH4E96LfE
OidfogaB8ra06boPAmljLGR7kUmE9w6Csg2hQLRjmiAC7qE8WCn7x6ZK9TPbVcMzclDA1EzhgHsD
OEeAbegM5ECxsdVm2MXxGN78SzQdp3HDjg41yIS1kIq7K03b2QmLOlVUoveNtc8sTnTmm9ny0PgR
gq7KnDhjKLL5EQR+tEm1BOeEKDNCj4OcN8229eobU0O+5cAy7YpyFJt2zPRy9S+iD1HwqD3Zguxp
9nEYIvWoOeT+qyFxywlFGh4GBHde7KMuVoA6bTUj7vcRB5J9i2/oT27tP3Iu/89syf/biNy6wMz7
NpL7rq0S0nrnnsrvkb3zf/anO9myQGy7FkEGhPPazOoYjf/kcpv6H4apUnZ1aaCwWLmAef+by23o
f5DRa1m2MH85mufLsQY34f/9L2H+QbQNtgXsgwb1WvOfmJOXGRmmsB1BDKJmYD4iN2p2Lr9wJnd+
IHIkme4Wkly96w32DSERYXTUenNP5GX7AWJ6QQEX8+c5JoBG9tK0Yq3F5+lW7eYgopxtlkgqTUqD
AttRAl//AKSszQlU/7Fc89jmD5oTCFWgxsJehvPoMbQ7xWGvkqrDSCKsbOt0L43IvmKg29plXChY
XfHOQMDREpD1Z2niUmubIp/c1RevxCtU50XqAFVwjZwVHht5YiaPekGTxpjj6IZp+Vv618nBkVpw
Z8VOfp6NEw6q9z9rfoC/fW8DbrTLKwWwXRUAaX//QTHLthLDjLtlF4HSOZeqh9IQTnHnZvdoB0I4
y1PkKXpX/3j/k5f08PlrOryx2OUNMN3OMn8g5jgASb5zmWm1/iK1jfCmQX2DyomVCSIP+m2WAJbU
zu/q65DnvAfeF9/VgwltnAqWfx6XRfb5g9vSX3kiFmVTm+BsTdW1Bd1aK/O4UwzTxR0iy52TYODK
xeisHQyBa9fHRjqIwd1RL4qwvLYDdE8lP0eVb6Fa9UmUf/9+/jbieEowoIlqwBvMu7CI28gzM2Bv
xw9E1s/YrFh/rR6XQzVhLs36/lgEwZR+8Jl/G3XzZzIkXChpjAVnwd5vsmyEsqPwmYMkPTlF7mnl
dErf/2Z/e/UQ1qpzmJmuQk/gHfz91cvcoqZ9O5hbOywrcdVqXRNiLOa4vKpChSKXkiXuscPjXh6K
JKvlBwF/troc9EwqpBwAhTXnVDOhLb5nrACE45CAvGdQLeGu6oSsWc7HJI/ggazb7x1whm/DpJvf
pNZFnwEtcl52R5cdiF+Xxfd8FOlzGvhpukqBcuXbEkssVkWHJLyNH0HbXYHtZUOTRUqoX+e6lV73
sUTlHiTGeMdZRpWfR6exKO6PnNAyI9B/AleHxqTUGWu+ZVVG8DmuhqGMOXtLVW6dvB3Nz2pHuXQu
HqTVdFDCpK6OXaU76C5lh2/QqDS9XEMDdS+i0s6ardImOKwhLsChoVbUeHESRTxi9pVbSfgJGbqA
Lfp9odeApjmESzs71NK0rGsJxO6LKOzowqaiRMr1UGfSfcwKywQUqxY5Upt1VSp27jWAUqBQqknP
Pq3WGnVTanrX0Z/NNeOnz8lq/NRVndkcJrVOay+U2vQzG0t8sIqZhT+kGgzKToSmoW5rJyXezukJ
Dlh1AuAOmBWmFAhejf6tN+yxxjATTrQ3m1pZmVOr4EbRen/aVZjxvyaG6zbMGqgXeXBoQfpJ4SxS
oOzBVgDNAy8wiSf6Snd0xTm3Ivwiq76UQbOWkslwlUkRuecqyAKKQoFL+ThV0Obt4kmH0Twpam1s
6lBAtLX8zlAOpakruyyDMnTZgBClGgL1fFWGJR671rfNFstfmR5SWyCO9ycTTXRZIyJfCSFDWIJd
GPpHTP/9AH7V6n4iOwjV25ppEYNBZhaDva9kivLeTirxVRf+AExjQmzjQZct1K2gDWPe1pofh5sm
7EL1cXIrV5nBqEX+aaSJo52bdo2foLA5fNl7fp4hXse8Gf19y9Mj+tls0m6vqn2NtL4vmBsUsPzS
zc+nnuQ4OEagFcZ6O9LsgaJXN5BkIZ7PEF0SsEFoGE0Hwhl/WL0r0P9jVEoM/wdC8Cg5g0BENWhC
4mJu0MNyKKUYHJuboe5mMLqjl3zxaQSFRdoBjciiLptwPyGpIHq6TjX/vB5E5q7RVGT1uiKe+E6z
WwPy01gg3QbqQuXHFPBBcZHBtUJRG6P1HYB4oitpABVie6iQOQ9JutHwV14VJnk7QPbD9shUqvBd
DJd8wVGmQELoK6ffI1Fb457zLV3tCemjel1pYaFudC3Wz2uL7hs1qmbEENqM3xNfYMZli6DpD7yu
VnMxhjm9gSZHXr1JWpfz/NTbU7pnwqi7b5FAIsiRwu6DxwEVQc0xcvDNw6QVVr7vnD756tqAm7bs
ggaiLDlVxFsjKzEbjZx+0FsHBcSxSfQqyifcxsM8j/UXfRJ34JgDIWDQZWh3VoMdDPqhSlJcD8jS
qjVc9lDAIGlIO0P3I6n5wWnoVnWIfQ6/galQ/fV5shirEn0PDawQa6tzItJQ0z4ZVoDuKQNTMXIe
piCKrlK9LSR1ykjtmQmdsdtE4JqLjRyl9pT6BkwptKmS5cvQSK0Lq29hnAAPTycHx7RJX+CnAoOZ
pKNqHPsrGcRuQ9pcFfRXQYCecNfHortIE/YHD7D75Rw67vvhJoLKi+RmagITqPIYZU5M9YU01ZVu
yuRTDkT3e51ZznWUR7AGlEnr6JcWhc5Jk5JRs6kKI/riaBOVO1935onMT8riE42dGBlRiDrrfJyc
OZ5I0+Lxwo7TJjtz+764m4DnmQhwRAkuuFGIKs57DXFsiVexXAm/hL5YD7TP9xDvXWpEGFaGPaRW
3KEzCdjFG5ym93mXgkTIxqq7Q4zT23toA8oz07KrAMYLlHJXhrp4otWITYWtslXvNIoUECFU0T2w
+calbOeGyLdMwxre3Vzk/qEapko5TATLiuNkZ2FxVoaIcoBq6kw3K3sKjQTirFnZKILzqlzrnPJg
klglTWvXKER4IUqleQ5ULS9vJ9H04BaCxKYF65YTplVodhdWLa3L0ukdYF2GH9Ja5n8+OWXa6nsE
oSq6Kz2Pfyomlsu1XweYDO3SdM6RjlbOJXU0e1J2usUpHrlUl1LlpCAU1TsT0iOQtpI6StaUOCXq
bhQ/AFsooEHTFtJoxOzXQHL1Z5SJU9qHri8jQQ8cI/MqtnK+YuLH7jGfVAAxKIz0i4L9BtJBzNzq
hjphPV7bdlmq5yN2gOi+UShKXUh0JOlVAXswAari0rDp3bSbQH+hu8n1a1C//YQGg3lS3VE7z+DI
N6J3oRxAW6E2iL5Ah0qaGRU5GP6A6oOnGcTEQCCGbrUHVoqm2xjEyOBgrKqS7kiqps1wVvVR2D4I
E/kOvvFONPuoHHRnnyRadswsA45b1stm/EHAhp1fo5+n9tmUSktYiS2LHoQC8InsbIBl116Xcaoi
geW1va9K1r217EWeHSM7ArSNJrH/VFUUNT/DJUfh0EENVDwwH7VnEwhQr3qJsuusyBTzUqn8FB5G
NBfCEJVFwSdXUYKfWTtl8qKiAwgSfKiaYDd1ZRoDmlCD+oev00RH/zSE9UNV1vmwHlzoop4ljRr7
cZqFX1st8u8jQ0nBPcoBBZOv5K2Je9PCOiJChvw9lXzT/FYmONN2zqRNbA0j67bRBp4zJXwfdlsy
WyRokzjXY+Xi3qqnkmJcU7qBjQau0eNrrRrThxCJDCkXWs2cQtZJRL1OIgECkZS0+kq1HB/2zETa
HOxQV7br0S7dHwZO4s8DASbWtlZcbGRxqj/aahyey0mpkbkO1vgEUnS6ccs4gcngi+pTLMMYI2s0
SRqhll2eB7MA/NnoiuAWlyg6wKZNg/KibyM0pCrpI6BEp1B5HPWQPV+b2Cm7EL456Tk5ePOtRSRl
9ammQHhJ83cY141CNsa5VhEjvoqqJsO+pIP/2aQCRy5e/jC7QagNuCs2bc7mYWCjyaYUvW1Sx0E1
ioBdx+7tmnKVOmoFXWhkbd92IxZVADyuCmkhYi7AHFOF5hrqLrhLO1BpoiEYVLAVMNXB5giZZnC0
dxjTc8eP6HbE4IQ2AZUIeCx6hi2KCT78Qs2eXzcdov5OaUVF3ykOk5+aE2gEb4xZ8dR3zvQQ40rE
yMWSV6x4azUMFDLghgI1Vj9bkV19R4YjKNY2uvYwFST6IDmYwkeOamVzGUzszjoqub1d3bjI48p9
l1MKJiBhsJp73ofaeYK4a5ZfVVXqM5i6nt3EFawjNqoxXOB4k9VwUEBnU6LuWMTxXh4i2qjFd7ZG
xVUeuxBHMhyvNZv0VLifCFi3wnPRJo7WrE0wnbAhstyfaQmdT9uqTXWzwtzOPttljcwD9dnUSyfd
BRmWHKBHqYoAy56Si7Cdw4CIgGh3Ud/Sy40o/YGPVIZHJdKrFq2oSBKccUOmbmDUJp9t36eJjOR7
cNZiNFIiD9i/FluLEka4tbXUokI6Nu11jDt11hvA4Nmh2CGXVkBwtVelYgwUqcvKf1bNOADrPtQu
nfHeduEsQumk2GhXYqXmfnYYEUCg2zdoTyLMzsRDR58G7GxlYNKtauUri43RbNGXQtbVQ44h66SM
um+2EcN5Uk1SqYkLgoK/1sYaVnQWDKwmwshDVF8pBKudbY01XNAitlHYOWJ4CqSSkZiA9ppWqaPo
NznA3ng/pjHtyQJsEKouP2VVTtRa07aj7jb4aFVp0/4YRY1PllG+jzCgoBRzU9q+ZJ0jJdNZzZ7g
P7gXBt0K7HWVKRCuFhNclrhE8Lapy9q+AbiXlKC+G4SvlKObe2jCto13CuX1CvWPba1FxttU9BGW
saAtNFRgQImJaiJmbV2QoBMf9KaiMgtHeVLPGtCeX6n2CeOADsW5ChuYnKaOum+lyZkUEJPG4bUm
cAM0qBHvx2SU1kXrlMkA8SWIw+OYd+NPPFNMNbWIBj42kG60F8ag36OfgbThNErbb+MxGt01aGHU
85CLk11sJ5l2ZroCOJTVa711GTVhSlBD46DPbwgU0gdcuLWw1nAJk27bGTRQV6AFCW8y+nBkwlMl
VjxXNzPsOaoAoGvayDMGPnyv2ZoS7XTZ9wpGUon+JtCS8J5SSIgZfDA5xKZFwBslK0S9G7+og+8i
1jhjtpBH7X2Tt91XBF8qJv6+mx6xUWO34lUFNEC/AsaOrPXJAVU1hWI/NioVQFHlbX3QcwSvT/Dj
g/yHmjpDekSepZJuIo1QOYSxpfvbNGB3vcvJ/jGumZ8Q1Zr8gbVp6I0Ufwaj/v+i9n9pEC3fKWpf
FSRp/B82LM/fX0ZN/vqv/jtrUqh/EHDwV+Fapcr1Z01b040ZnkmEoK26Bs4A/s2/a9riD5VAaMpe
Oi1Fal/cxL9r2vYfFvhOwoDmtFCK5Po/KWr/Xu5SKPHRe2Rvtaj09V2EdA9fzq1ro7SUHDT2oTOp
Vy+exSvV3Leuvijc2RbA29qXyk0em18z+iyrEfzGadeea5gvyvDkQwANRad2S+/rGm+us6lN2zzx
4jz2lxcXyNhkpnf+TZ7G30pL15HEAlY77c7nktyLOxddjRrQ587rnlIbp/5zwGrig/rlXLf7T1H7
rx907py8vLhrMmuykw9uEeH525YoxO9prmLeRMt/POn+tUW9vOcTlGniI7SxHc6LPtmxZfP/Ud76
f+5/URF1She4Uez4N1MKDcw3jC9DozLm/uo3vfI6vvVsGGcvn02NaWQao8i9sbsCPUCFasLUonDt
hOoH783vdd3/3P2imtoUwzDlFt6xwC6nS+DY5aEya21NDmlDQ3ZGdGjto6Layf79r/TGCFtW6lMH
q0xDnecmbturiQMbQkBj/OBdeuvii+HLepnnuWnZN2pggWztiGypzPv3b/zXC/nai7oYv4lTkb9T
t91NLbWtTsYXxiuyq45688WZPhcV8ErEIsl1IuMtEEVQAYe0/eH7R5tYJf9YuD9wyH7wRfX5DXjt
ZhbjXRZabUxW3d20vqQC2u+m4Jx0rz6+tBBTmQQCcnAYlGnV6cfOebDZzuUM2VTKM1+9yFyoWn/+
n+yIE9GPGf6VsLMxBYxbpfg5I10/eGxv3eli8lCdinjLsOtucL8chXgc0WVbPBExnEO+03owrzTI
lMrBC0ryAFUNo1lxDl2ruYtdRP654APPDp6LV4YSq8yrT2wZ9wqXJAb7P+I+yWaajwtjQ66crNlr
Fk8IThnlLgd58Q0uZnTYK54PAYy2BhAY07VvUJFrcFVbR7b1UKpW7JHef0I0dV+/s8X0hAWRY4RS
Rjcyo+quV/axh5bpSANrbVyuOHTM5WCdrX/5CU5+u6IQCd3FjL+AaL6oVaLWyrllkD24IrrVR7LV
3OhhqIPPSt2i08gomg9nPZKHio2hoymXdoubkZP+sfHFZ0wBjwmnlB6xG4zF4RsGy22Yyo0bhuct
SSaRT23KifH+TldWM3xiX3CGZ3iPZPtcCQNspOrZ/MQiKNTo4q7qrt1PhnYTK2TZ5vIyLzUE3ro8
uJiRwyi9iSyXraUC5CmFcJqmX3ql36VDsq3MGKk2ji89Hc7MqDwDtrmvO3kOnPlKaPntbCYMuoSA
0tb3UDSfNguqizlc67MAQl4iPb1jgQsHOgkzH3DPeTC7VOvcwPIgalJg4g9+8zcmqnlr9dvEPkws
/YS9eji0dnpEg0Jm2/dfp7cuvZjR4x4soIuAxDN6Xoip4QBVll9Pu/b8mS82AkaRJY5Ftp8nQVyt
Qsu/cpzo9v1rvzUKFnM3eayw2WxTeprq1NAFcPHdxBB9rlEZutmJz13//QvgAB9tIxhrb+zdm9ZI
z2I18d6//7ee+2JGtiu6NOBIJUAMwrqmtLhtMWVv3r/4Ww9nMYkq5uAosQhqIINOv1bMBIlbnaj7
BLf9Se8NjbbfH81gOi7tcK3yoFV6k6JgaLXy6qTnbriLKa51gbd1eFq83ma9Icm3OvRV8lGi9+uP
3nAXwxfPVFw7Bq3JdEi/2ogkLSt4fv/Bv3XpxUDNXELx1LCtPA3QDErJyTNUFCSnXXz+tV8MJ9tR
0qbrmXZSXzNIc5ywKGX2SWOVfITfLx4LJS9myaKXDO4POsjEuUTqB3uht57KYqymejXG5Mk2XlY7
+5zW7abGtfTBZPzWxf82RseasE0urrv+DrnhBKKpHjenPfLFKPXNoQKO6DDLUCo9QHYzN7FPLMH7
V5/Hyt93ZYa7GKZZR7mtR0fmoWFtafQWuy5NPskkPsdU8bM3orOcZq1nohK+fv8T33hYzmLU1pY1
zu0SHlaZ/OR9WtNIqk8btM5i0JKdHiQ9tkxPr0pmexcQbmEYh/dv/I39mOEsBi2sSCeISqhFXWPn
35HMKF/pVJNj2PnOdqKeuUt4zcC4S534YRf+rYTft0Z+dMuWQV6T2e7vJhsfzTBZ4ipVER7kJXx0
xdLmltPYX2CyeUqsGvJfR3X6/ft+64EvJgT8nTaiK7Xx8G48B4Ty0QVrPrj2/GBfeX2WEh6/zXyy
kDJ+TKr2h4xGH5hT+4sKWdfq0+qiRRexTUu1Pp72Xebv+GL+mZo+c3O0qR5IwZVWoRLRmjA88e1Z
zBG2jq6qahWW2tHy10pF8HLtMDe/f+uvL4iGs5gkNAEHDLBl4wEUjHCMm9m50TfZpm417aQFHWj8
70+HAKPacKyk8kKl4MQwWAZ0cjqt73+Bt96jxVThS1Ei6nZo3zUjIZdm/WSNMP/ev7g23+Mrb5K9
mBaILRmzCOiF52qucVSbAkVDH/1AQ8JOXJbTNh468FtOmFyOyPNxygi5TUPMAO/fwBvfbqlQLOyU
WdaqKm/K6tuirM7b3P152qUX8wYBa0ZVZU3jFbbxo1SNJzw5T+9f2prfntce22JwY5UXrT8HccTF
0B41OVroyMkctxqFHnUAgXFTgtXZJLF9b4WhsaHrSteayepMIdWHAACoQgQsA+no3faTneXKJSQV
f9e7WcHpZqRF5/tYr7KG5dhPqv2Eumybl6q7xwR2Jzs/22hTLzckf+jbTpnkKnRCc8Wsjmtaa7JD
gwR8A9NE7BziJ9aGKiVgCLM8hsC2Vg1s+iuFxu0Kk069ySjCPySuAo87hOVBwLz+CWdi8+An/Xim
SbPcIKIZt6NDOOxYx2u1J89zTGpiSnstQ3xvAfix3Ae7y3BHgsMij6YjFWjoiDADnSez6MTVxl4M
iLonAY5sM+nh+CMDfiTgUWmyD2a6+b1/5Ye1FuMBF5dD5HVXeiQEZGuMR/Zszn2Gt0jNAQA+6MoS
VZcWc/KYijDYv/9CvTFL/Trxv5hguyo06kAl+I2pPDzC/AHS5WbyOOjdB5/w1kCb//zFJ+iELyUI
Y0vPr/wLJdOcVaFX2geT7Pzav/LU7MUUnuh94XfY+TxK8fSl3QoDt4u8bAiV8aiNSvLBr/PWl1hM
5sOUZCUS+tqrS3mNSuCbmhd3p/0Ci0l8iBK81bKXHlgg8dWpRHabqxMseitRN+9/xBt3v5S7j5NM
cjsaS4/MnQtwW09x4ty/f+k33h9rMddV5ajHPXIir0oj/bxpwX+MOLEvTQ7HH/zGb33EYsprCaG1
CemxPD1SyXAgcQH/F9qicoRE8f63eOsBzR/94h1tCQAeq1G3PAsTGOa/8XPs9v/Ic/Dv+rVhzZ/5
4tr0h2XUlVwbLRDdybi6LOvTKvt463+/doIRP7Dofnlxuq7MfXjiYfjX6vPinu3EUUYTiK+Xds2R
iN/vgXBP27NYi9ddJ5tc4vK1PDty8UL7QbKKe3jTp/2QiykaYepE9jDsMBlqwMLgCq5HLTw76eLm
YooW/dCRtJZZnqkU8aZKmyt/VD5yacwD5pWZzFwcZSok8XqL+dyTalde9T6NlMCFvNO6Gnx214Cl
Z8Nlev+bvDGkzMWoxROAkqwTpucMEiN8DPfMcSrlCqRAvnv/I94YUuZi1Cqkyuroqk0PCd2avvsX
RXefT7v0YrQGEVbeshr5kaWSIOYhpnkwcQqfdvXFeHUs2EjkmHHjZAevNCdHk6OdtoyYy/Eagq+D
IVB5eYzfR4MREpbGw/v3rc/v+Gtv0GKNsrD6hbEJJGeIL/LG3qtOgpxsp+d3fgicv7wcIiTS2n7I
nnXxmIp71ZjOhQXEDJYK/yTP0KdAhP5g3vvVu3ztfhYj3QiHYkzizPYc0JzWMKzRUsB2B/jkggHx
L2hUGO21LeNj0l3leQWVgflRGnvo6LGcmxjSyk+bF8zFvNDHcTFZVlp4bA52kBIE4LG4Pe3iS2NV
bjRRyVGy8HzHvCS/5KzXlY9m4jfaaIaxmBdCEl+gGjqZ54C//QH1tp3Bw98pzke7cpqhfhKePwDO
x9Dv7gyt/ELUg3M7jJNYlyZZB/h0iR9J4PN2Fn2rotOijSj1/rrTjOCmqPl7dePYh6Iov+JW6Ahc
0L/RbLgUUv4zB9Bfa6CxmG8Gmv9m61e5B8Pqp66j2HYd9Jbvv/hv7AGNxUwz4RiRcLgyTw7pJZkK
KCI42EFkz77rQX/ayF26yno6SFAK+9RD8452L3i0+i/v3/4bE+WcGvv7/qAm2UPpMqKn3W3mxphl
y4+eu/7GRG8sJhwkWZMEiJt6LT3LYzhM2qdSFPGlrkzNqiRMAAR7XcLIcGS1aQJluAJWkt5OaCrX
dY/UvAdxsiG2xXoMo6K7cESu7oKI0mHDSRAthHZn6oO+85v+eagEzOAeus8mgwW0y6LTOvKGsZjZ
gpSQsBZFO5UIIL16uOdEcdpsP4uBXj59EB85Dpcg8RhFe0KLvuBV+WBCfuuHXcw5tmNycsUh4iVO
/uyW7oNmfTC1vnFlsdiIqP2g2SgCYy+ozGBr1FYFwKven/Q+Lr24CDQdFPR95GVtn221QGobco8+
Gqy/Huwrq4JYTAUiR7c/QTPxSMkm1n3Nrobi2E3eHmm5ZyYakhi4bvFdzEt7BBqC0AjD5WR/nNsm
iTaRZ2HiREJfaX1xjHAHVmAVuKSj9yHOtE+M0/UU3s0sVqe8R9jAHnmVCP2T38ltTXWST2qch54/
JW3tz4/VcPec9vAWc1GvKjrUkzT1cGg8EtmzrlXSw0+79mLbQzdai0VSJF7VFfTKh10R6Sf+5os5
KHKTwFKSPPF8GVzg1bsu29PmTbGYgKCMIcyesnnepOTjkDYYDOnn0x7IYlpImWBCQHeZZ1pH3/Dk
iev5rFJ8OScUWZqjZx0ST2CiAbCWBUcQE/butLteTAuJTzoyB06uXkgiL9sH6nL3J11aX8wLeSGz
JKsI4MTgDdm6TchHQil/2lSpL3ciZuFYQ6cnQCpBitRFcgUsxD3x4otpoSx0i7iwNvbGNLjXrBA0
0ozMPu25LEalP/WO6CFSemOZJ7sABIiwi9N+zl8r74ujcmKo6N/Y1Xpa7NbbrsfimLmEZJx254uB
OVF1CiwtymBhGyTV5o9kv33UCoQC8PqJQV8MTj8ok6S18shTdWXPRHzBsDetL8y1pnSOalqtouxY
k4vOHA2uZhs29xa1WH3U12Mw4UvniJ0pNwFqdWTg+4pQpr5+EskdV0gpDIsUJxtXseAECqs9UPtd
EX99FNoFKCUC03lJi/uC06fF3C4SvJsNMRmTxwRe5uahaI+dupun6trucaHEe/5k4rVQevXI+iFF
SMTat6Eo7HXVXPIv9cRggwD+1hkfHf9JdT5rvrYyjGsOuxcsBmJynqrhSFzxhtkfW8PKgfgp43Be
FgpsT1po7Pl0aTfw7eVq4ItE5W2cHRO+jxI++yOAcvdH3QLw53O4pEYtGPzWqosv+Wt47rfch0ny
mpNRws3+fIw1CNtK7BuD/QtxNZC4so6svl3sP7ddueOBsJp1annmp8amxUuGmwNgmjzDEeb6Af+4
m9e40cbz3aXXhUaUxCDvfRelZXmvm8ekDy5ajjVaNsOxrHvuIaC+EqTZAW9LVWPXyM2vuC3O/Rww
sMzJWg23U4ChurnUrQubBlJIbIBFBRVGxRqH3haH+pwJe5gfoQaggENZq+7ayoJpuGuar+S1rNR+
PIc5tklD5IPlJikh6xAg3z44iUX8K76PSd3IE4sKvzq1LwZb2NPudYkA8uo4iFaab34DzffB0j3P
NK9sTPTFrB+EdQe/lGOE3fR3BAXieRiIPxXExGGJCht4z6BaTxvWizXAKSqr6tCEeEkYXMBO/2wE
1gcYgnlmeOVrLMXKMpFA5No68aw2NI4OgdYrY7D70258qVOGS+FaJIBwjlaKh6yH8NxkH9RgFwCP
vw6JS3CDpGltmr2IvJx3PxzCtVb1ZwywsDXBqe7mHU+d3JAK0nThIZy0K6358v7P8cZPry3Wh3Ro
8nSI/dhzRPqTnpfi+W5d3mHwTX6KyHSvHIBHH6xFb37NxTauGn3DKicr8gCoyPPeBZSX1z4gfWhM
qxbD/GXuxNE6gBVDpBWpRYxJzT2WpByDJtZa/JaB9sHy8tYXXywvtiXStEqz3FMhcV7ih0ivCNdJ
HyLVIKfBGAOSltP6xHdH/L6tAs9JBsAY55459N9Bpj5kY/D9/R/wjYVMW+4EGzFlFSIWT8Pdyfxs
B/g3AbXNlK6jmlTuQXExnOqaXpx2BPvV1n4xE0EmHH0Hy7+HFblbI3Ch25ie2Gj8RRV6cXFgSzgd
aZZ6SV98zUFCZqr+7f0n9cb0sNQYixBnnWO0qTcn+YLJ+Ua984OX6a1Lzz/Oi7seWyVpYkOPvcZW
v/h1DFjf/KgM9ta1F9vDIq6rRi3+H2Hn0Rs3kC7aX0SAOWxJdm7lZHlDyLLMYirGKoZf/07f1cPg
XsxqMIbHo26RVV88x6pxVpgfKGX3dT/9lwDuf6Kd/+XE/M9JVysLW1VHbvE4BDarzqsJHNRrkFrA
RN6J0i7y2JAh3eXW6O2byu4pcAO4kJHXlKlQhXVoW2Ej6zWa1Fh7vcPriv0wj3rAEat1HHBGxq7O
/X3Fh0hntgUrVIx99l8+wP+VUv8nZGoYVz1bXSQeFYbRyqv2EO9i6LVQFsJ4kU/EMysDFfyHyQZv
xZbjLdSa/Q8Pzm/pPd4iqo1FIm71cXu0KwyN5xJsE0umB/6MpHrym10VNMjlceu6u1vooMMsuUVb
hfO7qZ7VqFOH9dRtdI+T/muqX1r9l3vh//rV3/78/3us/CYwO6/k0xH4FuvB+m8vmQ0b6H+/K83/
OJGGqB3Y2hvLx9rqxMtadGpP8XR7c/05PGo4yrsQJvqOZXl8IHj+DtKAyXxjzzsHKzTh6KE2I8IZ
ZBIh7rPhlZjNe2UL6hXG6GLhHq0mLcZ5uJ+HgqI3bN9YB6U+IKHdOKdmfb+0XgVRPbTYzQBgI7Xd
Amj1J2uPr6K6zJOESpI39tkcOiIRoNt6L5g55DfkGm9hGz2btZl6i/UgJkTDzoKIigVjL562tYbl
3Q0xIKSbAUwGbSylRipWFM7VEJFDJL8CJlVQG93Z3farLXHW1Ubxj5XP8isENf2jW939iK4cHzaQ
rGiNomoXYaXcM8LtgT631Ec2FPmONwSKxxJIisvszBflYl4zhvj3fscKpVOy4906GEIs708pnHWX
QZ5lv7geQCmK5cycXdAn0i4Rtkf5oer7ryIc2L6etXsXus2P69j5O8vZnxGO9Q8U6t7FtcfsACyO
JWSzaxKzYW07ls6sHyT0g8M8Leq4+spPawZUkptb/uxCJ0yZrSBSvQEMmrZ4r4uhuy+N2yZ6nfXv
5EQB2/9h53+5+Poeyml44rpmQ164x7V38x3/towt0Cz7alUWf4GuNIqzmVXfttrVQZA/ZNVYPBQo
j0nCJyNWRfl7XpCDrBXHyNpgfdLNarN1bemEXePxxSgD3tPO/cfgkHsI7Vw+8M8y6TEYb6pmoLqC
oMCCbK74qjRE6BVCHOTY0jf+wLm3U0cqlN9jMR0dqzfifHNY+24COx1zoY95Ja1T6Vr8dsCBYlqZ
1vxkyjo4+E6zfJrYkdKI9f1TKRfzMEXMYMELQRYC82Zn4r18NEIl/9wMrTAqGQjat6orz5lfgh7A
t/AEchvulKwRBZqGoL4Pthuebe2HYzxwtjI+BlleTRETSONE1qKA7PgxFK25TmDHbNeIO/RpmNz8
Z/KzFkhr7fxxc3doyAuz9k+FB2ofGehFLWWahxaqSrpGBrSdcEGHs5nOR+ONDrRUI5u+ytoJTnLu
8t241mtSChOola30+M90PZ7Q1qzOIft2X3ggdeKuZJfqBhheLaM6qB5wsvbzG/IFYDgVXAidXhfV
uKgWEFMgwk8DBtWvzEM3180BAJ627hbeiMk9zwGmgUGT8CpSKqe34sn+5fVOEtniNAxIzJoFq0pf
BBurMlEE7V/Is4w253OECnVnbSpsYmuNirPixST0rJENGOv0JMYu2uXcJgdzDsd+V05B825p6Vw9
w8Whxx40HTMktnipaucHck3jJ6Vjqj0DJuNlUJRrKJwW1r0QUZUdtXWzhnfmUl02xwNszC6PdUL6
KB/C3rzBGCOb2VHPa95n6ZWHho2at2m8ucY8p4d6EolwwZXbVCJu+4INmq1lgWoTNrkZys3tBUeC
nyzw5v+O3sbGSlh3K0vS3mKuN3Q3Swhh2FgMv4agL2LbbfEl+F2umANfpu/SAN7PP+SpdxVVFLWq
Yf7X4Q3Ek6Ru7m5tO+op3EZ/p2272XZ1VI+pcvsZy1eP83HJGsDhYmN1MFPdfW83+rBNrbPzOsV2
lRuMTbrltjyXhb3Rs+DTSGHVYKEcbNgz/s5hFc612cbp0o+WsWvagSJmG6Iz37Aypn6w5LtIzurJ
pECYLqUPX2xiqq3ScwQBysmoYeNXh5Pc/pTTtH1BJxtj2BgZesMiUX0PlAs46yavHcr2Fk88Q2WS
B36J58oIjuWo7DQw8jld/QiqbeHNLkwv3wZeTS/tT6h7Nplm03t0csvfgG/MbspuAbt0QC32joe3
APsMjkvbGXbKUzgqfNvb1ZbYEjTzxK8jzp9OTHUcFhGeMrccJ//eGlv7hh+efk/zpD5mtc3XnFHc
Yx+opdshUateAOlnT2IqNFWTwcTa0tVhquxIQBTP2MqKXQn2oynp2XT44ZkrqzFTFL715aze9GdF
kZGgV+3vJ4DjhOp5c3YX7NOOWKggWBJldMt7NHp9B1Pa8R/A2o8LMKGW8GalLy8zVKZi0PJQ2SDD
zKiRb/BF5FG4XnHfrVbzrxQ+a3rL8hCOGXFLMToPfCoHovAy/2TZuj5pN4xubBf9pyndcL+t2vhw
gUyfZtU5n6rBsKtt5Di4njjbIOzEeWn+tory22yCB1E2blKOlvNUt+4Wu6uGN2KpGVF39jLbXABg
PTScComxOPJgh4Rhx5O3qFQp72tzVzeG6AaCyV5qTNr0MEJhbMh7YYwzJjc9jM0MqWgjrNTaATLl
bMRcFsLS2rHBorM6AQxOeLvBIbbrK2hLDYitFJeml6gAvBJRa7w2/HnufAGhhJvcJBar6cnMlfFE
PPMNwABNi3czvDWRccfm/HBqmI5Na7BKBK0Lsy72Purr0yqG4tAMt0+UQ+cZhGUdwlzfACihPITu
FNwPRqb3UdWZz7NfWzsad9UOWpvDVK9ZOQdQJJL//wENjMQk+Sq7yHH27WjVxFnKwDQFJ1GkvdLm
Kdug1hQLcDyloFMim/f3qxN+4uv6bpWR4227sRiQYh18YvedAw4RYk2oePiX5gzGmjeCdzTb2fYC
DqRSYFayFqhIa3vRXsv8R0doLXDp1i4+A6mLpADV1LA5WQyv/hri5iQTSMFhZQlk0OowRi3gNm7x
U+eO5mHA15OUt93MwjK2swMGLEy6ma3RbsiBTNa9c2V27dkt6jB2C68HwGFkscMCM5MO/c8tsr1n
UVfB5LKxYokA4lgcumQSrZ2jJxIDdFrYlUnhdd7BcFBudVLgMWt5pxtVQsXmJjk3rY3EEgftBZjg
L7GV/kmCQbo23fyWmxpjLdO+Jw2A6dOP8AWXbvVvWHVwrKb2PeicHBOIpSidQqI8DJtnvKGFML6o
gJogGD25l4RzH82Kg8AbIvxv6154ofoc+QGT0bXkfWF41jFs++zNV4jANq5PEHz5WyTXFw6TOZ2M
Rb+B/BDfIc690+ot28nu837vhJzavLEtPLlw4eUYb/yReowO8I5xpurGQOW5OPYVkEe772UA3N7R
bApHw5REjvWCpoFAMWI3FsqKD5IryC9d6VfUH6VzLolNZDwNMgSvPyw/UYNaOpnHVdy+MqABACCh
dlscEHHn1nNARBORQxnhmqjZq+8BhYxXmD9Ev7ml1eMWLuErmC28bTkmjG+Uz9be10N+QZLyQMxo
v5Zav6M6z5KZsX/kI7mZrobdPJdVS6TBvAiSUid6GLJB/ZguTPE8Kv6BQAO3CC7mbYO4o0GNue1x
zm3rKFCVMdlfBnd1i5sMfzaVd1QJ6zXrSSkSWYv+dmf3cav0CsiFdYaI7arUnHvTQGUYyM9KQl5J
fGSlqekWNwQUbjVRRuFeFeP92ufBBQNo8RuFTXlgydmPt6ap06AQ63EJm3/U8Mlv1CguFefuRbFh
sl8mjJxZJn9qL5gSxjCWlC9M3MNU4s23iPg6Ww9MnVrrfii9LYHDFbEAUQ2xayGosm4sQe0Kl67t
rGqqX9u3ANaI6SEsl2Q1iqjYYS/hGBWRPeyjwXSnRLjY1Gl4YyYQ3a/GzMIr4jKiQ4IYVnOr77bX
2PfWFs10hUk2pkXDJJd2NzbLIenE7RDZuHDAApZh0+3y225vC4R0B0/yxwVn/uQ4w7pTFGj3Cyrx
KVaj0bxGnduwAtFQWefn/qu6Rp8KUHpxaZfBfhk6/wApojn1Nbij3FMSHQviaCB33WfvY6PsCg+w
UrCZCdenD9auWI7s1o0p6Ct1wBo+XmeI6keQb/JOLVZ7HCaN5y2DSaqZiU9KX0X3Sjvu2wCN6upN
AxYSRgHiaOKRylmoiEPB8Yb2piYZEGLXtlw3JeJTTqk2v6+Uc7vnszCh6xCcfKeT7+EMea8GG341
+RHAbxY+4+dExP46AOOR9XBviXwig6V31ruoHt2lBas0uABPA1W9lCs/AZXz4MQKjSj43RkRwjyE
K/Gi5WczTq6zC9s8fO+nYII3u+KeBDk43Q3ZvD3UBB9J3QXuv426whbbYoDQ7ED+fNUrxNzQXPy/
eVZZ2MIgpFbYW5gkC7Cz5WLZF57/q1VzmGhgpQgQjH+uY5rg/3wH9UEGDpStMEQqbE2/wm9rEvSf
zSV3lX9ZW9NKuzbCmlEjoeXjbXv8bbcm0QQbVVqMtXTS/gN36WOQrHwNZAykN6X1MG8jHEXPlYh+
ivHmw/ryKk+3uAxrseu36O+ciWLXWKKLa9tSx3Hkxp4AA8amGs17MmFEPxBkkmrovf1acUKFCnig
xkWDJh3p2lzm6zOpVPS82gZu9FIsO2XMRSrh1SVsPeBDw1xFF2rD/QwINgb73d7JW07i2SraDYs0
T4YZ+jsHXeG5DYMtBk/mvdQhKT2nEEneagBjCnn6nruxFbuMBQcmfnTAm+A7L/AONdwlRevHGVo2
1jDxJCFDeXuole5eZzxWduT07yUkXCITeKtaFP/yfJ0SPXWQwGYoqWwp1Xt8RvJQwmQ6tNq3djNg
JiRRSxnneunutT0UCEvH7p9os+JXXRX5hYsyeGv7qToZAM5I16GJotMjgs+zDB3aQPa4qfaE0GK9
b6M6S5x6cw8OhLX7jH/1sJh6A/Ac9KkVMgaZ3XQbncLOy6rR/ESPli+/heg0anv7u/aOn+IJonnb
RdtjsdL+0bL5burCePJrbew6sIRv4dZkx47w+9JT/Y3DjWRiaTAehQuqIOmExd4t2ZFiWdZ7bTpM
dRsIyyc9yCHVHvsPDeEJUX4tijvwXs6zZU8YZJlvOuX9NrAO6Ok3dprJKsg0TtrVw87v51+z67NW
N0qKTUMQ0qgMxuPEBRUbcBkuGS2FuFiD4B4W222EUoZ3o6nkdVoQKE9+tCqCzFwfV4uRA9m4I8+F
lAdroGTl57r4ZTd8TTLwcKRXgQvbQP3O4GjGXAPNZ4ejbi+H5nnQ7oOt1+iwrKKGC1aU98CYRRy0
s/3oi/6xDRvTx964uGezFWrEX2Siakc7JfZTH777bWChICp+heDMbBNOqjltP2Rgv2qRfVZj3fxD
JYkjRAVpESxmqhZlI1dFvYL/e/ltZq13ClkD31WoeRLHxjY7cc+90o3O04lCzn4sumrXikWzFKSL
6+oZrCEZvMq5P/U7XvYvmIgVKEEGJLj9fjL0FpTKatQtE3mscsbiTKHrqWIK7yaSkTt83APv6gQT
tCYq2ikByqJWtfc62IN9biWnFRjK47r06tnaAE3XxR80dBtnXtsdYFM/kh4FRxJvnQQ3PJGq249S
5A9uo3mSh3EmO/OXj2k0g7/VSA2Md64Lnys6zxe7NOxn4RbsVzqqecfx7T5m02CCXOzx/iEa2ol8
YModhu2Zwol1X3gkyK2J8mk0o1+j2u4d4V4ylz5+mNUQgxc736NzXi+ZqIp0BtPy1lBuuDMJTf+W
qqSOZACu0tMaxZMY76q2fOM7Qw3idn/ryeopJ0VqNzc+Del2el+n8IWA7BGWAGmzZX8VUf06NbI8
McwbJNjBpY4zD+jdlnHVgC9Np9W5J1eBO5/3dw3nSzaXcrfNW33Cc9lacWAG5Z0qjPFqsNNDvUEu
j6Am198BlHyCjMFKprJYgaEOad962Maja6RKN66kEeBpzxT/Gw9br1qR6PqoUdFEUuyOlHi3IoHq
NLxOte3s8OT+8j3vzXW95d3hcT0WVjtc/Ub4r5T6C3yHYjr4U2HHQ5NBTnW9NFPqAGS++atygKPx
EMzouhyzPQsfFDKETfPotnDvSAb6OF99VHazZPwk9hpGsucOE7ljAEEMw50jC4ylAFLOhjNCHCCf
T1t4qHsKWF1qisg9NkMHlwQI9x7nVpcE+OKwSYCS9g0jwP/kAkDsl+ajF5F/Vjb9XgUKmzpxeb/Z
4xoHOGFOjJGczW5M22EU3KPWvEcltl7xORlPaF7LN6fkW+c3HV1CW/Y7FU1EAYb9EIQWmaLn8XqF
DTwwSQZJNPDtTVgbi9YdEyL8B84tP+25PO/6zb2orL0GVmHhcu4ZrpB6iMnFjYfMWb/0Womk6QhS
vMDUMA2b+mC4lSYC2L7hyFM7cKOXYICc2E1IcoIQhSJ9pQLcxvBtDf0vQ9zGEs3iXi+M+tHu2KiS
Wk9L3Vygl8MnyJ33rQnAtnTRjch+7ecbiHhU12EY0KjzmACRt69ji/mjivS4q7T17XC19QuUV5o6
BIzaIDdQvzXVFIcY1FqyJ9eLSNq3Zj2azVB8YJc2mIiQ4qEjoUCC1NoXoHJeMgWhn/hRdFOJinOw
2Wd/pKdrW4fe8Q4WVc/A6t9Eb4ePmMWRxaMGPPeQJhMDfHSxGGR8tqG5lkMzrXxf7U0/OhUCuZ7A
wI1m/ib69XCLMmBafltqirFevvFEcAUaRZFk3hTElm0e5wlKFswaYr2jr+vrZuZfo5Od+7q97/ED
x42xILl7Gjc/DQBKF6LoaU/MTHt4Rp6Gnj/sGcY9ouhrksCI4g2MOXHfL8aDEd/JKEXCdzbX5llv
2TkMjeoYCIyzPWHmU11tu96JLhMX3DSF+5XZ4FxuGrC4LGLRDA9l51wHQ2I4atQbzdNH2DoXK1ue
xpHfvnQztgUqz02aepuPWs+POaNQcVsWKl29Qj5WVdTu52XTL2HuUxEvtl+5tLt9YXwNXfm1OdT1
XWgHN70udcQKJxgdPai/wYBouNnO7ar1ETx+GRclj4ogTOvbOEJLoFT5WtPzGqbgrXZl2o/4ZhdD
fgZV/5OPNZPUXBaZrMG8dtm14KI3gsK6M2T+TIsFTub2ZKPIOtk2WtzJppm29ehWw0a8L4b6V2rn
6PhMv3bRQgI0PFMuqA6lP4dpuEkR5wtUctFf69mcUrlZx4U52KSqMpEEY1TdicU07gPBj2/N284t
zUvPJDNHT1MlnhTRyzaZgjkivjOsgBRC4XZssE6TvvewdKkXT60yUUUGNipq0migkjSL7lhUOdOx
duNTg5R1LGs1ffSIy3cuyHKImeJawUhHXfqLrSpzN1uEScR4CsvTGCW6RqDTrMtd1zG8ay1/Bnc6
EkgaiD0b7Onltz9EKHUnoaiDDcdwkQfZFZ9lX1zJzy/eyt2fTaJ7zSzn0gd/Pc/+aM3h7Jh5OiwP
hAYwoymG+FFVXMpyYiqY0jx5zWzOSLHlWHxIX36PM8dFZFX7wSl+zdkUXNwl1OdwouZn571z19jt
M7VcL2Zk/bWiwh4P83YeJ+DHocEatGHNRmIH82dhc7r0znRXdbRDvenRXdvz2Oaf1D7buIi+ItlS
AIP5zNh8H+MNu5o9KfVQWNZJDPaUzM4dBGV0lQXLLVrZD1ivkM4N1nA7m8pTr9jViLYPEMnYa+fu
sDLYIuFaJYpeWhK4HU4Qabvnbcv3ef4C1ATf+KM1k9cu4W+O+7vM+ZlH2PCMVRPtqW26WwIw3m69
/ORupA4CoRNof+Nf5RhHCzD6iR2VEymPPDHpVdJqUfWfOWtr46ytNfQOrMeUFLK3PBhS5sJqOtrI
mQjkHRWTpr91CCu4V0In58gMlohZtmD4Pdrz39GgNUWX03kStn7Lbq+qjz2QJkJA+mZ1LsGKoZns
6SIKtBo3b8UCu9Gr+xVqMrUsIgjS/eqV+v6PURvdEVTxpcfGmtZV92QupL82rN+qYE1TmKa3c7T/
SWncT+3O+jfW0bPP+KAlgcPlAjw8Rc1+52Rtc+izP4VeyHgUUpBlwPIhq4/VKsLErRs85lfmx83E
1HqH9IRGvkY4H6zes0GLS9fdjyL+M20YZ0Fm9USykhm5FQdHa7p7g5F1Ywo6ALb+pVZm0uYkV9ss
alZ0movmK9KrSgKzQKFoXoKZv8p2rz4CVH+5XWd2v1yUOciHxV+eWZXZCVDtgas+ggg3ggym6C+k
z4Ppc+FlJEL0xL/zxkIdOmOJqMYYkwcF6RAR9zCysLaCQjPqx3DIn82elLtzZEBTcrmUfrbXYVvu
1qw8ItSDVdxIcecVdnmI7Ol9HkH3r768o8dZcwzRJnE0YJOMgJrqzJ+2ZhhOcbdudC1UPoTUostP
Sl3UxnxRQcaj0aZUn44GguJWy53vi5Wzp3kxlurV9By+n/He8RiQyLrfE89nMvbTa4hrdyek2tg2
3bDiRH9wzf+2o/EPPcZth0KrSyy5yJQLxk+Msn0B83vFXGvBxKdM6pVHl6nqq5qrOt7yyUsMGblv
C8H6zhnF2YKOl8qQpkZpOP0zYlMv7ab22BQTqZMoNK1n6uIZrt7YsOD/FsvgJV1tfnTamFIcue6N
K94k3sZwWu9wQQU2CgMlSJxyHJXkkuvwQRb4DP17O1QduGg4LBWn0uoeQcGjCAmQYJiuVR19pd+9
1hjvzazIdhuo773hyWlfLNWCI6Kv3oUuKQy7YnwJA0pxANfnOzp/Pujj0H8JlA6eulZ99sJdiT9C
TAcECNvj0k74crk0XxqjMF+5CZznIG8J0oLlKaNZAPFnwAlpK0IUXwS/zE33h6AZJd81Z3lmzs5z
38l59z+hKoYSHE1s+qhrxxV4tQrJNOG4tq/O2uI18crnNlSgUwDSxmQlMt0sFT3NGEwudi85SSBR
xYVbfLHKKg8NQTLi1RmUgUUbiwkE+0BnYaX17OXHrW9e177A7mA5+qkevJ7oUFZxpOD1iZbid17D
WzDGO01ocPG7oEgM9haOrZFVaWWpjC2kbjluc7vfLJ7eVZTGzh+c/Bcndk4/dvw9b7A34xYxO+th
Bl5Mr7V3pp/3F6vq3JOx2PauUM2aAGK41I09Jkggo/s6j2wqgZli6YTVuVdhufJq21sBnwQqZVCt
T6jnmQKoTBbuHKuE0uiVXJQZzLy6dB4YTFieBPRxpm/Mf87E7wsLs/OKX6NOPWOi8TioLV0a46Nf
6A3M+JfIJmjSz1H2EvguZTvNwdklvB5YKApVIvfoauMNagaFpYUdZx6gkugQFPpR2ao/WpqaAdVF
30uLMNwui+BL1Ks3nPJs5klmTCa3U5crPh1Ht3iV1bieW8/o0nr25sc5uJUcXJDqY1ZLAimjeJ8V
ZMwNyj1eqfmV6gL2SNroLud5po6bLqL7ZQvzqz0hAs+WmnmCeR4Ouui3p9BGW0HgBierc4rsbpmW
Ei5+4Xz1hbulGxrTa1HaDOdPLp2szr1dCp4Qh6kgFanosR3o+jr8zrrGvRRuVlCGzcK4n/3mbza6
oIF0YxEgMkdiMyG+mdkffBHVyY88+zT143aabeVewUmjdhd+2XzPvFYP/OXOxRBhbu++nqA31VN7
t/qj+Ry0U/3brWznvMyS7FRk3Ycbzs4fmmQ+MzBZsy/p5CWMd3FXUDF102JbxR2VzzxZ8ty+l+EQ
xZ5jNlSQfYqpBRuwV1uiRKILJnZdEbA+V43jaVA15bxVhwhOQudjaEzrUfNLOdmTnC4D0c1rRST/
HPXl8DfX9hqwOV84eHjM6dZsYx7fYsSlmBidsebeSDdDiceFotk/1xDNARGNOSVL1s460VlF4bvO
Ipm2Jc6iruwNKvmTysjnOGYYry73pWIsIbZUG5w3XZX3Sxdsf51NTrwjAzRP3amvwezJL1oZHavV
5GRETI0eKHN/eOrx0uS4lZlfDJ83PY1J6PDA02VqxEo92vM+c1uIu2EI5b7SGym+1YLbjenQuqxp
tdMiDmsg+Blm4Y/pOhbDdXYW8TjJ3LoGY26koOjbXelO+9IsadlRDA0PPZ+T2RwnYP4NRdOXcv3m
aI0UrgulbriBZrMMCtS2/dv3l45wT7brD541ZCT0dnHRyPxLG8F8Mk0neA16zAAgZtw5te1xoV/D
wUtDmhof1QDf1DwAEWXANuz/lTy5VinHe2wDNfojqrFfHr3WJ5qi8ssu/PlfG+kwLsuMApsdeo/T
EHDQ90v+b/Hd6rmYmiANlEPbL8vmcyR49bDH0MmxnHLfuIS5Odf9tcZ2skXrfKl9ZzjVvsvoxFL5
/cfWcvlE9R/kHPl4q9zUR8Pu52TuB/CskZsdq6DazUy577JlbakqGewNtHPIpnso7umLvVcdNydO
IJ4SM3upo7J724Y1Z02Dqka7a3Aefbv5TGnJ4F9HDVWfI5tzuKymYW9blXWV3mQm9kw7KKgZ48mo
dn+ZRpTfd4GmzVQVQ0LbN3hQjgvipB8+jWnoh7gkQ+FMFJv3g5hXs95GnaUstWASqwieMCA1d/mc
T1WMgmF5bBnL26vRFi/j2DEiUBgMC2ChpkInOepvg9tIkppt72h+HEPl7aljXzUVoWfvjKonVQ9a
54JiRHyVFU1IU9QfeSuNGLe8aSRAwbwi7S3Z/w5yv/2Y+U52gbdwO7BfDFiNEaBVM1YTF4asDr0Y
v+ZqwGnuDr+LMFgO7E6Pj1WPfIsQ3D6igOrua9d33oNqGo9usWKadB1KU0tHpD96K/nNYO3NNpt2
ga6Z9PCwXjRbx7RaLuiHWwSzfbv+tr3VP6zmnO3p4oSkzmGwC0qUvLK0Kqbx6RdvWIhvegv6xXM0
3Y1bhYJhoTeUZyCYrdmZ4p7Gzd8uY74Om1qUKAZ/4qJmp2VDx33AgkShy8yruzzwdBNPjpMfbMfl
oSykl/pj9O4VCMZi7uf6UzjD8NAu4bc/mcPVnnMOhVGa3Cx2/caZr3cCWYiaXk0gUC/u2lEqGFrn
lCkUxK4IqstKjewqbbrmk9RGQqHnX9P4DSCqqbnOiA0Jb0uYnPM8vczMZ9JX9+Z3b8lKGpwm/Q0Q
4SwkVxRqHNmOdwgg1tTKbDLBjFffr8Hw2ZCpHjx3QGltBqetW5eUjK05Ls1oflZhps+rmGknB8wu
IWE2kSMaTHJW3TPhWIeI1m74/oTxMHvjktpBGKRMqFkkfnVFm5Fh2CKbihigJXl1PvLxS0Y60XD/
Vjlyp0r7Dq/FILFStu1uCgfyta6L7hn6L/dTQDRt0N1OMr/+K8IuPOiIopUQZnN0TM1UhK/Gi881
1NJpm+2Lxs107RbXfi7s1T0t7ZIdHCP7lWWTfVhEZVwXoeyvrB/4r/20XqtAeyfBmvbhZio8VUM7
HDrUaM/VQl0g1rNn3Be9nhNXO/p7asq15bO5L9Fi9/CG9cZ8jSi6Q5BttPEH/R3iqDFv2f4jDuy1
o7McWlccamWyenSkevSsZ5dhny5tRjV8VW228CtU5BF1FH1XypKXenT9RzidDOZXxi+Vr/V16mlL
2q7d7JBHRdzlejqbLO8dqPqt91tpqDRvpEymbdp+ObkIUtEEDtaXdXxphmh47edm2M+D455Actrp
zN3wWcxyz8RbrIdWUzoRiVswZWGY6plCOmXw0XFjZQz9Q7ZY1a6wfTuP/x9lZ7YcN5Jl219pq3eU
OeBwB2DW1Q+BmDiIszi9wESJdMzz/PV3RWba7RI7O9VpVllpTIkEIwJwP37O3msz0OZnV1Ub9kXM
cmg71wyAfhjmdTt3TEbi0xqUwMUZg/Dt5C/xxl278rxeASDFkxgfxnxpdta4JA8JeWkbzzjDd58e
FU23tT1vlpqA0iXiS5MwgaCGIAJmdh/51u5cseceITt/j1FR8n72I2GQSf5thYv3dXKzfs/CEF22
w0iOLvJPgBMy2OkV28NiZ/03G13FK4lOvubJ6SIChsTjwKs68O66d5Gp2vtA+028qdsh2TXV2myj
udsSktnsFgLXL+wR1JjTO8s9RskFhpwrt96Sl7dkqiGFIocHDWnjp9cm8NURHBq1d2sP5wgX5rtV
NdU2nZd+OzpN8KVjKPXEUZkTZkx4+XdrjrHcRTXnoDr1aG0PTn+Z2uNyzQn6qyeL5QBMVYEPNkNz
aezpa71yriXzrAlH6X8bE+VctPCwUcHQWGbwmDGKRBWJ2/AOhs6rSqvvfmRSWgGkF3EaRVA46Xr6
EGRiZZusGBYW1bLfclYtWfA5Y0DrE2+OF8lDUan0zK2DGmsbI8No45B42IQJaTYtGHj+c55X1nFR
hghlqb0rKy5frWk5hTDCqDvqIKkui2RBF+XjdPTqLmWyXJfMX9WtzHRyY0cVEy4vaW+Xbp0fEg9I
Xc20DssdE/O4yKZDllqv+UzmIEosdVQ1o5PsxI48QE00F7mv4i1DUbmVhsUB6OjYXKFf/rpYqjq0
bp2flXAzw7FcMXKv6kUhXblIilE+Kx85SkqK5z6Yo0edz28J8L5tVhTuDkEEZsCKW6qNZHRXZf5R
qKtpRXChk/rV0kVy1fhteadazUbpt1vEK/aaWPgG4xVGPap3w+xio3Pres3rhE6+fKtZkEN294/U
1/teHUxzK2TXXzl91V1p3InroM0u8lAn+iYOvoh8eSN7qdza9Uizt0t99q6hZLelb5cXHkecspD+
96CBxLbpPdRU8epqskNFt5+TBi4ffYpdrxCBdgFqPJxWz0TXklfqDEB3RORZW0S/+l6zBF47XRbf
NCggXtKkWj+cpSofHIEQw+sH+w5hR8ZCNJT02y1vY5kxfVIW4U8eur+V8thatojuUWlazjEarPrc
CjgB7krl5Ld9Th4VN2fUMPaLvOYtcPDHItepdzUirKPNCBaddgIsu3IN8uDcDtHBsn1MlXtY8KYy
4rLqm5jW3BkpSclxqUhwGmK7u4QLTklJIEHUTcVFnk/OzKgrYuxuzHQ/ILw7IPZix5ryaBegSnxo
RJWTzLksxzpKTWjTa7+ME0GQFqPCcBk54GjmKZvfILWRRVvCBFlAi1a++X1Eo408JtqIGfHN19NM
IT6RpXkIENv9aJixchxfETo5Y7brxqR8bLRboT9s6YWEgziFr+rGOeAiEP5F7GeM73LOFl+ypSMA
AsNlgtpGq9vE69krYTz0nCY+Otr4VwOJrOnW6NH/8EoiIdsB3U7ERPQQFau+EjhxqKeS8n4qHAf+
fUBXsk+XtwBl6nllYSesM9qHo8KOE6Vj+nVEOEVDapwu+rZGCBEFld47LYAtm3AgXggKYGsJ2i8d
ylVa8SlyA5N7d54okJRYo0OyG2o+KhVxqJ3mmeZjfKB7yg81SMjXePwBU6R4I/Ouv+IMHn0t6GuR
9rpW52RAzuxnCYeSmhu0TfRy5ETkhLYs2vNgKJPtwMHokag/4hu6sWcfsoFpxtqc6yrrzsd2wgzg
pWg5ZkeNBz8rzFUZlcG3caSr1+qOhMRibo9xRjVTjdVMeAUTjvN1Gp0jlo2R4lVTzwQc0eIFDeWc
mTWlPew3L61y193MWrjRaTJfeglGRSoiHR8V5QOBCUw3pZ2gNIpV/9471pyExAZWz7Sri7u5Q/ZR
JVZ00YA/2nmSWe9qm+SeKK7pciZ0bAtUFM9MwZlEEgTPDCzXd54d38eiiQ6iTJnHFfYLQpohDTM2
Q1+20RHFbHUop8g+62sPBZdrZEqWoXbvpfGbywXFHPd+m4UNzxG9HUWCucNEK440nXxr1psJhPAT
D3l6FbmITzkkF499AHFg40x6oX/jd/EuGOR07TSReTX8eZj6I6filM2zqiMwHksynNvEwO46EME7
oiDrLexJE+aKroaBzAbRijWXfv29Qtq+hZ/JHNEkzVtHZAbngXQ6GoTboW0tw8Vor7jXkyk7KwO/
2ydrMH94KuJZCNhBD2w/pGyzlTNcnUjTsLoRT0qXrmaHHYd1uUtyWjVmeep8rO/0h7+vYhh2I4F+
Z0KaJQ7htltHVzevsdMwtkRgtEO441B15mbCI0L+Bn1SLB5eM/+Y1FpvTMb4c/DGeJuSGnpoeAKv
RLriNhpE/8zION9VGY7QlcPqmVh8fZ7XfoqSICpfsyx/GW1BozNmDXE9TB1RtbxYVrVijXEV2vDO
Cmv0vHcZDgYs9DmP8qI8RXZkRViNNgOPg9v4v3tN/1Z42kNV8L//PH3P96peMCPF/X/9509fHd6r
q2/Fe/f5L/30Pd1//fbHhLhsv/XffvpiV9KFWm6JKlnu3rsh//3n//E3/69/+B/vv/2Uh6V+/9c/
EDCX/emnmaQqf44/w/v4/5OZTr/JH993egH/+sfFt/VbFnf9t//5Tb9npvneP0mk1yTMKxtBj3/y
yv6emebqf7oBykzP1b6jCdjDJvdHZppS/2TQK/gmV2nlOqf8gj8y01zxT6V9TRMEXbh2ffhVv725
/511w/v2v2bf/GxE9mxFnqoipNun+yhd4XzyeZYxXfy+R75Z4ZtgtjdH2btdI/+gIWjBF1WFunKT
Kfl7kO4/rnv65T0tbc/77AFNYlqFUyTWfUeWLkcsN9pzdquPzpTrX9AjT2by/7aZ/n4phJ+O4/q+
6wMm+9nPWBC3vQ49DpgR69B5LofHgNPM3lnXcVM61s2/ffo3v//c/yiH4qZKyr771z9+dkT/cTVb
I3X3pSO57M9Xmxq8XGk/L3uOUmj5PZtRpKDZiOAAftw0TSFrlB0Wurr/6wv/ycvUWtmCRlngBLb6
ZHNPJnq1WHz4JH18h3Gnxcegi2WXpKu9wwZT/cJ1/GfXCzTxdL6Q9O8+cw/afNGw8oZ1X8T5iQiV
YqnbmnYdbzXlXrCnrdT/ysP/syX19OYG3K+ucrhheXA+83Y63evUR4y0H1GoML5H2OATjnn463fy
81U0c0xBhiENIZtn4zfb778ZYK3WpT/YetNe+SdHat3HxyZNf4W9OH0e/35bchUP1wM6Alcjof0N
V/BvVwEDbZWlpnPEWQqEvCRb9ymtGbJscIaKX9Cg/uxiMvBctgQ7UP/jriSKl/OrNvNeRHVy0PH8
1TjsiDJxXv72e+e5wnV8h7MYJtpPd2Et07JMKIj2VuBdZ7Vq6dUF8y9uvT/5gDz0Yad1S/GQuZ9o
HtzRnu93PRpT6X6XLmNWs0b+L5aNP3vLoD/ybrEqCi0/XUTGEeF9uND3tq/HQ72udH6C6jI3ya8i
pn52Q3Of8cCyYrjcBx7//xnWqJ1lonmY5xdiV25+FSH26YdLkuTZWYTyScf0+ew/LfATnSS0YAW5
wyRpuKfc16i9kzq1+1u4W11ynHunpqRZIzp+Ix2q+hFhQjTf/fV98WmfOf0ajqOkq/mHJ0p8WoQt
DnH+Srdn34spW5/BpDT+Jk6crkKBlfn10Stj+Tqj4NJ/79b/7cos+zRkeCMY3H1akNW6yLxdh3wf
JX5+WGio7pcUq0nLzfXw918kHye7PJIzxOSnz+LfHmk3xhtaBgLVfoyW2jJd+501bTgjSHoF618M
d1njD7/IJf2zd/b0SIN0l9Jhh/v5olHqCAbdLQ7hxOZQOXh9/zQyogLU1CPWJBR7QCE2VvL9b75Y
1l8dCIShPp8nRcSn6zqiKjNRF3CSTH9vaQ9YUVyWL10+NYepGyqi6HP36a8v+unJl8qxpXCE0jhV
bEHF8vNF3clxvTKwi32z2P7t1PtTvpVTIsfNX1/n08P/+3WosrQb8ORTav18nTghPrzDg4JX30Rf
VDa6N7XjqdvY4N//60t9/vwCJbXCseS7vJfcoad99qebBqE1KjDkS33Yvya/CAFy5Cc8sYcA38V9
wTbD54XjPPi0JMvBxQMqHfcw9rHydmJZy3NSz0WynfKT9y5l9o4IoC04sHtV6mTbvPQnEGBMucvN
ZKMzIV7QoiSULkY1j5zrYDOnJnh2e+Va4Rh3wMTgWyOJGn1lgGcpVNOYkxvvpWLefZ6j1TCh9OeZ
/pXssCjIMQGbK3svrK2yOKYTJrOwy1p5Pqxtp77kzmrhInYKWnVuIhnTWnp68hiPJJukduK7Mgv0
c9aREMRozb2y0159Rz3k/RCjKG9zKyUl2+t67yXJlOnpskjGLpy8AaS0KyLAMO4Mc/S64TfZ6r5a
jn1cdUiNjSsw+nm2vuchjq6Grl27baf8ftwnaPRuW73KU6tvdIlIkaM5U32nkEXZfdJtXRvNz5Hu
HeMdKwu8h3zET7ybfQLssaka3n7OCLN7LH+bIXuBtbxJ2hHPcS6JPV1Ku8g3QZEhtHaN05ynLO0n
ckOv+lAPQ1WjjjZMPbzJlM8miboCC4nIbxtP1/CysBteGIUsGJKIWqNj1GsjN41/6im2GKpprlhj
Phwz1dA+pc6pcElMXvcQZZCay8S3oRIsQGs3Ock/kgmzTucjnj1f0NvrCSSRiEaoT4r8zDMWXZ6G
GJRsP+V+/SMq1HqtklXggl5ayeA6q/MvNf0JecOobgI0iJ8whChW9ZdDspYzK//ECGxa2rI8Eidh
/1gTXXXMlJhyzYsjXx07mZgZxz4nfcM96G37sQRVaHqrrbf0DtBKI3tgVpkpRNy0J8cJBbgv8S3q
uJd3Y5a1WETQgn8EY1r7JMv6TDNi6seXyEsqIKeVqdObNhXzRePmgXWQqAR16Ki5eKHos+Whwnvc
7YuKPeyYG9zuDKfioty4uuM3nOXU0gzFG3gaNETeoZC9v57RSkfi2a8YhatMk5zZVo0lsPlA7w3T
ohm+Mz2yGRPTTC5JYB+di1o7sbev7SGzw3IYxC2/ToprTXQkoEbRIC0cO42NEkGvqN3apq4Nc+K6
Phk59XS9ljYpmI6WyytCkxqfs/Hmbgcou+8us2jpgVMmDbIvCyvhQaBpIA3GVl21M2ldFHuZo6s6
QwPQ9xvHXjtzi3QvcqE+uMBPtL2ku4wq9QILwMkZXw04I+F85BD/AkUDpOxEeR7ZC7fcOgQIs9cq
7S36UsHEkiJjjzkDqlla7tgOxo01BK29ifuuCU5yfRNxhnClKsDrYqAPF7dG5rmK3ry1LdOybdHk
ysV+hmQobHLUswe4Dn35ELjV4G/HOuv9nbuOkcDj4tvTNm5RdWzi3MPNUy7eGhIePzzZuH7U10nV
3mOSGIExQ2bLDyvolYNVWPTuWbcuRI7V/lxBA5FJdz43nlJ4ziv9EjF46c8MoEYTVp5unzCh59l2
tLrpRxKpUqK3yTVghyTTAyvXgmTdawaM6t5QR9Pez9f1yaXyvywbgeNRlU7s09wimJtxljDufhJF
1YelbvJDuyxWvMPktjAD0ZZr9kEdDx/TOFt2SFcwu4ocVdR71eXre92U/DXXGdQjSD17CP2q5Bao
O4mazvP6+NsYxNXd6CWMi23EKO0GHzdaz0yXFYgF9PvLpnR1i6K1Zrx7qHXMANNEgTXu5oxhxqbE
jRdstI2HdrPWHsyijpHbsfBnQroJ0x5zWruOyMOMlMizfvrtVuuKZo9Rv6/OTDaMztZBjUH3FRXL
AMKwiJydE7vRDaKK/PuYzYh5Fo+/1oiUwXSzZsDQEsvtJbtUr94HoS3v0ijFnU/XKQh2cA40edG0
DsYdnwXRs8lSnuKw2xFDSD4Nmu4pOlSFxN70+mg3QaYOC/Uvs9RqwgQNuw819rqwHhU9g8ipY8iQ
FXCGHG9WQCHzsnyuW0AoeVpwnysAM1sYdeUXa+yTN2YuPzgrTKgNI3ENoQ8IUYKsWK75CdNBhUGv
rbmTFcvPtsoJjiR6169ffmuyYCSOGKh4HGp5Z7OO4R2lAr8T3qaLfEH1cwAXPtB7LsbzCNHA5UA5
xsJQ7QYVfIOOdN2pItiVRfGjtHD94IBCeGf1P9TQrfeTk304vrePhXOUiX+fN0MFQ0c8LwikY5E9
M3Y+urVzp0xVhaI5Zaz6afoFyywhUysmHT+HVOUsUCWs5rKJ2+ViOYmaq4RHa2GXCz1llYi5+3MX
ATwvwTsE2qnCfCzayxaV8qPs+3jrQhNRJ3YHoL1og963CusxGZi0IhBtPRwgCIG685SE181Qmr1V
r6QJtUV8zbR5vJygaXWwpFn4iCU7efuE4plHXtq8A3ypf+iuGOZdiszhoRVjc154i7/pCk534elM
fui0zdBYBep7t1agR2LBvbZhaOvcg/Xp79xCUscmwfKQ4NGjUVvT8Ep5IYdhnMTBDsr02m3M+uh2
9isoF+9SEoN0zZgvMSH9leTZ1Ibhk136+XXDLNSinpoKcjj63v3R6IIGiV0MkXhogy52U94QHXyd
xgWkDcKMRd3pAWtpNvZfVws5Ir6T+94XiOO62bkjwlChAo6W5kyPksFIMskP2Dp6a2g97wTNdKYE
YrvO7EolqrAhlDZ2oF3bivYtopRNYQh10RL62YwsbR1bsVMZAWJhyb+srYwm51V2knhrhyy1jWZy
Bnik42mopu7G1zZMFPwkVxbFz1tK23x67ItlkruEeEKmiUOVp8xUm+UdB9R8vszre6W8YVdNVv8l
ogOwHatCPY1GJD/yZFHv3ej3+MgyCoshrh5nW7u3s0875PSIcLulQk/nwJfqEh6NdF5qMQ5nweSK
DxIiX2cwA7cOvpb7pV+OlEf5zrZs68Ni1HxZBVFzcuc9xyD2n1x1Mj0NPclmwkybbDKYDyJiZ6+m
rDxL8Q6EHuGitw0jsRVLMGqSyQQFo2b/Y5xxOJMwyfhrTp1d1nvrrvPSblsPFv37YXKWhyxw8cqW
0uyki2oiQfwdCjtGJO4q/EY1/ipbIOjIJqKqdTIdA7Fe+xbejA36De+8URVTRRNp/d7FS8k2WllE
7NZken+b0MmNJyfwtKMqFRvNpGi/6BHY2STybeLI/RQpBMJO4sA3KHJE5i0yKozHDAwo5nCTqxnE
7VrwyNoAkxrUbttx0ME2G4AphXUnnDfXjXQYxPNjNOjsvq4I196YOljOG4FoOIgE+IcpKl8kGpKH
PkB14qc4FZds1jfpUMoH8KHJnUgdnF0c5REyJL2NjZ7q9jpZGaIwI+KmKvwpu3TZ0zZeWw/nNWKy
A7KRaatXdIgz9CuINj2P3JLa6mgx1spQ8+38cVxCXnO8n7H2IprqOuqVnklN5524JuWC/r0YynNh
uu6aIrANVVF06B2U5oMrQHRQXFsd8eC5ukmxgD66dTdLSC7JiQakc4aJdTO/JGvlb/xlXOpdkbOh
79fVMdd0c1fMBBJ4ziZIRywsTrWwalDjnU98Suhc7NgKKQJrnqPF2/cjzdlNW+aMeqbViaFtaSta
GRJOMecQ8BK3qaIgP+LVUN8LuxqTiwKjozyToKSaL+CJ+h4HBNKgS1n4ekXZMVRULHYJR4l7qdv5
TUX94WdseUll2Q9ubKH19ils4QPAFA4zN1mn0LfFWuzXpHH5eYVyltPcDmcvrwGMWdpfo9KrqF0L
jW99CprhrNEd0rXAb+MHzLvVcNuQ9AbJx3rHSK8wczE4kl0gwm5Q1l7KquDXMP3XgBrnHUDVgOsD
1scd86BuV5Ftcj256cuAMgm1XXadWEMT6iS22aQpy+AkkYoUTig1B2TNNSI+XKkDKsTY4CYZKLg2
iwnmlzWD4LEVnSwP87Rk+5lNNg+Xti05b+LwLxrOr2ViWVsc5Cy0moYH2gqAZLH9pVzTJ2MZ9zw2
EdZIme40xc95HtfeF09A3x+tcrjXVgxPxwVsgvutiJkcAskZs7ZE+q3JU+rzJOlu6nypL5PBzXY8
PM5NW7SY/XWtG3ffCoM/LdD8udvpKzWjw7JUexwtSrs1NYKxfGLMDScqJn+4Qje0Z5ojAvgF+uWU
k2mOFr2FCnCQ3mJ/R0ywPCqZxZxKHE5HykKojxxmuZCsT96WPlC95x14ZNYgGoQpto9vhQkHWnxw
Oe4GAjt0apO7AQdIiDJnlIbeQbYNJsxKVeag0/iyTf3vzgo4p3eCL265FM5mzscTzAq42dFLrKdy
qfuvsHbGKz/yxU2McwG1cAYMZp3f9NwU17Wtiuu2qeYf3FmPdNowWiGOrjZe7cWXcLn0edHIgy/i
8Y7pyJk3JeAVlsrw3iLVE2d2aRbYXdULnovTvokx0s59yQzDttfbyKO9tHHkKi5S4wdHabBSuCyK
YVkWzhPFQ/LQ5wMCmVbTTd+AKTH1Lm2jfDoE3WwegLIFcM+W0WAriDLuWCr7V3ZG5OFlX2991lIq
qYICA7/IJrfN9SzK6MxvdfM81Y2IwxRe8Vcrx3m0mRBphUwSo3uE1+Mlii9ARYFXeHpX28zwY4mZ
SI+Z9dUuF2hcGbSUJByLot1Og3h2+fo+r3Q7h1M+fls6+ysdJndvMpRpZBmnqNfVuE3K1s42E3Uk
5sn8Mhmxe1SY16ktK29uNoIDNwr3QjxYfTO9AyhMjqaonzo1YKTzrQhPq6hBmABCgzVUUnO810HL
wi5jJCA4W+Z6/iraFvGjqqM9feDyBfeZ+9SbQBJXBMZ3Rxq2/+bNS4RX4uTq2Ky9sAmxIbN0b0aB
c9MrC4HJmDV56yfVO3DCZFPbxvqCV9cvzvVorNsmP50dIHotL2iBT7B0ioirCBzEeKCvVha7YlrU
14Q8FY4VVHevwjfuNi2W/N0h9fsL4IflcVKjuJd2fSIkWLhlKtWDBwRMlmObdarxICwbEfialj7e
6BRHZ91L/PZkt+7jeMUV4JUOI/3Bxy9Sp6u1rUsLI02wxh7FJ28HUpauX1rAR4Tf7oqYTz8sEtQz
qewdUINqlQ6q0hFRPXmL/ePgG0r9uar1edd5+smNM3TZ8dDokRXbH9pdNwjF52nmstyOq9d88eYW
hhc3SD5tg7yAN4YnzdrUeA6wkVVD8m2A+AkSC/TFDal6kNQkMBNB8WTb6baA0zNuJ3sV35OORX0b
zLUGyj7RRtnkuGge0kDkFKG1cIYtMBJksHpCcrJj9TD2zsNYejfNaQ5EpAMXEHr16BSh73v2h+Wf
PBNr19soMTuv0ZBFoxj/bJaLdFPOY9pR31F/bZvGrQ60FLKTz+vE38s9r/6ImBNP22gscryW9Ju+
VAxjL1NynocwTT1WdZ/smZtArpm9Ba9j31hjkOKOgg+AJrppOUpQy839ZTAb1DR4dZiJ0evlVOik
HE7I2nKReOLdwFzbEKHVjinr3uIO6zMNG/K2u6nr8fDKAZsFme4j+LFY8b6OCs8JG/h6qMAgoilE
D0nl3pL3mqbTGjP6GEr7pDjKmSa6SwQFvFu4TXi0cNK27mLKs6kY7G63Ik0aqB5tdVkhew3oQ3nD
rWGrAvzPO1tvXZbaGf+gl2fUoLlnXTTwIdOd18Ki2bRx1T7keYezUc8WnSoPy87baNO6BQ+TcPCg
9TfS0ZY5yXHIpOprkQo2zapOWZFgOSFYbBK6FdtMEcVDiTUWr4kcGhbQeSzGcB4H9SFro56bwMW+
1dUBniw7V4jHtVUNKpRSLF9cxM6kNHSyufZWD7M5bi7zxk/UH5CVKTUj3Jgvyun9j07O60nVWs57
aeEXDVONvu2wBFnMwW/ptLspmTqSQpo4Tb2r9ETP1giab/iYUIjvg8GTzwtGZ+LRtCXUUTdlS424
WDrdBqCxFhbJYQGu1Nj9qQlGdwNshRl3dLbGa0MCsB9afjCDPwgsqLZNW3X0q4kh8rctVRGPPYnl
HNU6O2jOyqExkBuoFW9j1J/yTAO+WsHexOVBRVhXwnVu6mFjV1bm3eC9IXiLePglB+9ZMZMKmuSk
x3JiEH05lvFXz0vUV15zcJ/4S0aJ5UgDZDMJ2vYcvg4vy+d3ZOP06sy9QA6dzWd51rvPook51fcc
Y5/Hnipjt0bawTc7D/reTx0IRI1BWhFGhDgv1waseRPmgTM8JqKFR6eDvnTfFh8BxRWAp2n5QtWL
FS0tkvp9tgFhoO9BJr2ZROC7l31NixzRLqExwJxofblb7OOiQymH+2KxR8klKts5K9J1duUHVaoF
4F4kqeqwckczkIQbk2mTJxdBh3ifPdPzgqnaIZBGC43VljEi9vKMt1WHq/IqyxyrSuVYD8Y6r5Zw
Au9T3fhsxtMGT6ThNF1nHNkdUYLHyhnqIBsN1kzAPMUAAL6H2h68EsK1bd0KCeK4Atv0JGSJMRzw
mmkOJmtGLxyCOY+2jAw7O9T09WpsFMIft1nWDFTcLNa88t4W/qZNc/B8HZl7djhmJ28KrFsvjS6K
jPJ1FzW5mZ/HurGB4fWZn9J55Ki5jWePDrVjEZ60o407DgW0sBrynuuO+hDLSVZPvZtO1B84zRNu
/7R0zmIYJDEqPpCnF8K1h3zX1HZdfWMfGeSFk1XVj9E2DWo/P+GctkxkZW1pCSNgkB3q43CuqWoP
me58sDdtJs0TvYM2AhvmFxS71RJgVJQCf5ni3ANXIGOOT5tgNM175na1dSA8rFS7ei5k8EJyAIPU
rLE76itYWeiMeUXxuS7T4SlNaY+ElotgjvJpiJKtZaV9cWEtWIvPxyJyoR97p9PW9RoXPM++ifye
3pVyH6Sq89ObjcG9H5W4q91WVxuoyBiAozyan5yl7d2LaQTjeIjsGXO3Sw7lyKIWe+eWkrO3S8bR
A542BlrfDFll7uj7JizH8dxZ1l7UEUBFZXwTcE8NU4nksQqczYhsc3qOSkuYS1eN7nDj0lPIDtqL
rAX6houerYaq+w3wKqJtbiWhaZmhENi5JvU+0mmw6TjT2wjEnkKCHL15GLW7HblPxDnB0o1322go
E2z/GSX2ZGum4aJPQU5XsvStHf3spAzzyMzFseaR7DFaFnV5nBDyfVB2Jy57DDLY22QClfOalAao
m6ltMW/RdZTVLrPmHkZ4k3Gch5ntyfyHY6J8odBZcBHQy7ROfvIYkKA1MgkLmZ/H9/5K+bT17WVd
OEhMbRvGsqnjd/RFJ+9KJbv7IIqhmQJThsjoZhXslqqy7lcDdepQlXqcgasYrztAE8Ee1nhzn+L6
E5A1cAykyZme+mwL64BUjM7GVbrpxCpvCrd273G5eYDwRDH8CAwipouVyRlIGKyLN7UcJ/ZfHEP3
Lofhb8qJCThc4tV8SIFKd6MyU1t3uKX0HWYtgD1L3wXByyLxOd3QTp3gFDuNPkcY26wXgevV5jgu
nCEvB5jf2T4neSA4SEyFuP8XYCTobPPUV9dNluT3s/FGe9/JRfSUlW38GJxaQhyme+wuaTT8oEfG
CXxt4RAf5pYGyT5itSyvongwHOW500YI2CtuybhclRt23N3Xaxe1V9RhBUflDtE9zo3Szw6JWPR0
CXqbHR6tEIE+MrFgAhmOsjs7ajh9+hxleSabNPpO6TJcFBWb62b1c7Pgu2rjcT8bN743TcDOHJSC
+pEQe7rkjeWS6rVSne7KxmRfmy5FBjo7a0uRMgi0qTPMILo5NgzzDG3bjxomOfTUGBd7qJCAJdXW
1ZFVXrCmZs4Vp2KmIoJWbc+Dbsu96ufiQ4BGiIGHBSrntkQpvW8dMRbbjtmvfZYtaZ7v1VAXOIrw
ZNcEeYi4GI/1mvOrAofGvXspy5SiP+1Hb77OLAFQYq7IcNp7SdJU9+Vgg/NqcW8w/1giOYRVMLXA
J53SPBelf/KUFwypsYB79nhRlQXHbOiakAAyR2VAUujBkzXQqfQ1mNfa3rZNGbwW4Fatnch6CH94
FgX3nx/LIuehi5LpytgaxwtPQywu+qynx4aaWr+rVSi0vHydbiPRDqBEesgeG4mNG4xP7BXn/cLM
dCuFnN/cYk0vGORlzNC6TFyAJK555Ke5eRHA0zhAj/StKQun+KsteDivgpi5NfOBbMFw4jK9wYYQ
651N59DbBla3HpM+14zyQact2JzXwNoNBYTUy5YXQnUtXeJ/KYbbhqZMDLEIA7osDiuy3nSTLv+P
ufNYkhvJsugXoQ1abEPL1ILMDSyZyQTgcAiHcAfw9XOiezbdZrOYWc2mrMyKRQYzIuDP77v3XCcc
9pPO6LdAV0b1N3bLDbrnTARkStD5wzUVG2B2H8jsqD3oKKw4LRvWiVxem1wq+5QAVjYnP+UCelzi
iOkwA1/ZbTPysfG2j2kXON3235g+BfIoBFLUvsmO4PdRWCFhfQ52y+rJN72z0nUB2Uia+q/du7gZ
c+yc2KZVLvQK2/REK4UScFODjAmZevrpknJ/Jp89j7xjOo7nBmbj5COlBgzZu4bdLTQApNcI0Io/
Q/AnoGatecjZvyjpaBYeIPWSnSpW3X/mJAOo1CRBg6DVD7f5CxWm2hatEzrXgsOx3eFgXZhFOXuf
XCJ7MahvJrcN1SB1uI8jL08gx/Aw5/RvPfMgNaV0K1sL5fymcsR96UaOI88m/3YIlwBiGAh/aXFi
LUGzGURZDZD4WtIiTlpZfxdoHf6h5CUdZa3cN4aSMtgA4ifpM4kgffUbdy43/KxvF9Kl5OEA9cQf
IZal/ryNS3dOD8Ty/Hkji8mpYNTbDWJh7BR5fyj5vL1HbN9JbfeISFtMHVBUBjoQQkzcTl4+F1FE
6JN6MRc4ZQHCq9stJgzkpxnCdHgMlF1cgAmm7WX0YrS2xcNPs1KWW0xnBKTgoy4nZ9jchsn0qFqf
FYJihtQ7ePBB+ByILrkH+qLNVrp+/xSXApxh1MoW1JZsKUdn39h6bK5D81I69mz2uT0Ewamz/Dg9
WLgDk8OoDC+R8YacHtMTpvaRCzTxLGcx7X2pCsGLzrjJ32lJpHGTlIZEMQsSjxKAdAQSO1qTg+Q6
B3FDzqOOLiTou2gfjWmvPlpV2m64riC/OVsBHrX/hSWg/5hyHYH0ynsW9iK6oWiWUZF6SYX/lalM
vCy8exM4GxCf/iUI+c5unR6OIyWICySqcG5QdONRYJYJ0mrcFxol8EgQJAox9QcoQFtvNuDnGLCj
Pyr2YfoOOPyj1TRVMOJpVmg+M5KAzaHG8ZOsZ9mOYo9Vv1InV1rI4gvx1uC0ZLlvf6RO3js0gwRj
MKPYpV609ttZ9W/R4iISXzAYT9PGb0nbvUV5xSRCKDebYMcTl4CEbaKK+5fjFpU55wsw8ZUGyzbu
xihU/bGdGlefppJr3jYal9wcQs40XWG08d2/acCDcmNyrwQBpKUjjsRwDVnyOBZfnjQsSIFkBViV
p7ALz4Zh7Ru4l+w2hZKsGqXqguhxJDkTPEe9MfA/yP/lK9YC5V+NRcJjHcE97FTe/rSBGgFYiwka
TGeUUQdcKiPp1kl14KUY0UOI24E5dVPnjk/G1dNvVn+53MY+NKFVr7VCwrdz/6cvS8u64yslX/tJ
2695EJqPaCjI93P3YqzVY/sHM5OQK+NFHXH8IKgetcc8sAl9ZdgPREubb6IWeWKVpqzOVoXrTD9h
J9Jsz3sc9UeRBdBZ6om9+FVwX+cXNjLljBoc/4MxDL2hCdi6XpA6GZyw26hixZe5+uXOFv9qcevD
et3FRBnnophyVhGdAlRUSleAt+MHHl7myBIxIGTbIfvkxdQW4BXr3BWweLRRbyo0EPgk6aE+VSN1
J7EqF7XDzyfGvdUEvtxCool/KVDdWJTozBnW0DKo0Qgt16uZqW9FGTPMjehgZxnhYa5gHHQFCITk
gms7dDb0lEjnwNCc/kJo6JkKSstZtiGGwu8wqCz2pYZUD50sKajssuqLXYit67OvHDU/5PPM4GxZ
td25ECUDNR8k6dLlDD6mJFcfD4wTFrk/lqSk97PL7LrVjRkQkaheZOqj2Ju2OWdI7Ld8vvafEgC6
8K38pD7z7otkbeUZ53aZmuG7gNVJab3DTLuaVL20a1kkbYV1lBTUui6QB9d0hlNPskgFVYwnN/c/
+G5VdaaLhbm3dosUK/7I/33MFy1I7NcsM9fSHdt74vS0Z0T4DylxUqV0No4wt1CRKRWkii5mn5/Y
JKBMTg/Kxo4laPUI6gHj9Fi+R/3MlN/JnlRgL9hqrkUn3GsGheYr44f2ijciWFapX8ofx8ctcyO0
ItSZKeAtg0gwUxNSJ+49Flx0aF5WsS8GCBIrHAE9bSqBFT5MmglwQyrdfIzIEcCamZyeKC6SwaqB
fpkhrHugmwLWrXLlceF50Fkd3g3sLt/4GOOLMcIQsraySWVgCUACrZCyvBff75pb1QwfSR7tILSJ
8Db1g5cMIOI7cNWMNBLT4EqB4fiVcvtvKJhoMzDCWdLf53ocJvxhJR8wd5BqV4T+/GUHbvAYeaX3
WwWSdY2wqClbJWis9+UyQSfLsvoTRTM6lmac5ncNL+LThHTSRGig8DubwafUyB7tTSul+2QDWsvv
61ZZSIcjX64N1Njgy/IryhMg4xRcObMq/AqqubEeusQbYGw6uKEOvkhDWLfiRjnwqn4ncUhhglp0
wxg2u8UVMg5Cfc+jgZRlZTnpaSzGUn2EvQfiwQZURbqzLWezEg1c4HVVpj0JRjXMLI8Xy47upzLl
GM96XiP0VTB/GEzwEFxYnEQLZMXe0huqIju+q75WJXN8G1xj2FGwUouI8Q5XMUNGtwzFj8tXWJNN
jjxQ/RWYpR2+rtg6doToeI/7AnmGCLuOoT7M9kFw/YZtWKFsXYOJHZDGtJdQ4BC5l1yIxOzmJHcf
msqxf+D0DQkP1Jlwrpv1zTXw/YUnwTItP0FVlq8WJma9Eqj63xxnI24KiwjDavAN6MMhAPWE3WAQ
3ctI4KDJV32Qed+dL4W6LDcF+qcohF18qVhBva+qvCTS7zeQuWSVFH9Yj5LKHc3YTMcmYwJeRVJj
vsqTaSaeOqthQw+6uCrMTyAghd0Ur+4IOgtqRx4s+6jNM/cLd4EetwX63PLO7whzluoTrjlpE6F6
shjRcr2YGltOAyMZv8oIIKkuljigdEoOM6HEqocTxt8DLVCT+G4AoYHWA7mSIulXQcZVY0XkV3nu
GoczHrXeJ8i7tToQIiv0PfZvbG3ycR3YaPfYFNLwvQ3Tivi3Ta7uYtWSVawNdXdbTJgwVq7bwcuv
nLkqj/RN5f1LzBrxOlEjRnyRxDTM5Z4HIVBMGTNB6c7dDVmWNJvYi7Ak0GofNHe+00iANUHhDQzu
C6IHQEwaYKDI4siCFl0oKuPcFA+UmZGnWxRflLR0JYnVpx+w8hfKsJLM7t603TbuPQMOMSzBQVZ9
iYVaiFPVObwuizh1XlxnWTQsQJ2ymdqUi1kTL5sg08QxrVK27jbmyh5fKtWI7IBPr6kvVhYT3mON
QHx6o1MLvJMzDrgGmZRisjRtaFu08iWxncVQMK1odLnI1BlnJElUHns71nTCX+sBHHDAEGHVDR6L
kHfsK/eVGE6tt4ChWfWTKQ19P1P9xSiiu103BeK3mgCz7MZ2YY0w8fl4qTROEZig44xgD03p017q
TIIFSJNoa/DqVOfEyosKQ5wxiP+hP2WPc2M686ugZGm8zrXbjAfsfrLY1mZJMZpORWO7+7m0g18C
XsFPz4e4WsObTadN1rjytpMEboXHA1ck6GGOw45nlaXkU8s3UaxdTLWGjmcvCC4ESMU7n96p28OD
8/8CQi1AQvSDxpo59zXKr+S+d0wFTKsdf8cQCrePo2YtjO+XZIm5ZH5WUxb7m8UjG7PO8T/n9o3J
xc7fqlqOjwISWXbnexH01Uynwzs+thuFVJRsw32MttkhBe+NKkvqHg9ZLKrxTzBW5P8dsDghVoo8
pO1Q0Yd3qll6x/RBsW7qD4vb3sL6EzH06BFTSoUqsfjeV4rsK7a28H0beafmB4ySkRXbNK+BO6zt
ugxwkEpMXe1G2Fi8dn6ko19go3EoiAovwE7RheOjQ4etPgUS8PEuzBqaxMET59Upc1iLHMgnAxpq
q1Jy1lulgGw1QUxDnxtFASVxmqkJB1JvjftoIC9wxlXY2ut8GYKGGN4MPbZxRzaXQ9aZZJ8muKt+
W87EAMP1Z+4O7lzZ+Rlvdu1u8lmBkvT7gmQw6yWSyZgd4Tt5M4InwW/u6fejPcCekWhDQGl43/ur
7wbYInmrbXGeXDOANsQhy1OGmKd55ttQOi+2O932k9KCHWV1i/WYum0bXhwrtSnT7hZFDDXmLDsq
GqKdVciBTk3LEhOECs5YNjTfmxxSQ/0rDTv4eg2XU/QbVVnlY+umc8FFzkMCatzWqt77fkGmx/6e
9Z+WYEn4ULZp0791Df7QS+KKmexi0k6tXDuNX8TfRQdpEI5gjh7uMI5VqNSu8UkwQ6qq68feNM74
PmaUCdWkP3wLWw5u6GHZOn5Z9r9DVEVmPHb2Mc1snitp0lmYcfj0G8eJfhlMJyEzYNvQ5uW6aTu+
8PmHxLNObZlQZ14CxqnufMILEqiexA9k5eOc4RlCfdSbpLC67ijKtspOs4wwc8xt2yFRsMaPv5si
bor3yJG2dQTWYOnHhSww7hV4dblzvxgapDCI9Mv4uxlKx722Ngi/DYysSC03tzgmeUbYjBWwLMUy
zGfy8FlZnoGE9bV7rxOplxhjvJV24INZkexbn2KjO0S2rrmwsQxuAGtcNOeiyamdMH2DYa+uElrd
OPlcOs/sEhBS30OeDumBoAwkcXm2J0J4YOxamslkyt6wYIjDCNLhVSTUgFlwZXMp+pJDi21Ql1yM
VwnS7zkB48CEqfkP55FUeUS3GZNhRm2FG+AMSPcQ3zJ/2qeGYbV9TgSE1+EoaDgK6gN7ELfqPmO7
aPhGlhLT4nyOW4dkwBLobnzUtj26SElBJaPhTSO13ICJVSna+auifSj3djzaQns4+ZPOVbwz04BK
Nll4uLONB8XElzst3dzB9VDMPZ1f1RziA23bNLlxflSAHYDof6Z4erqsAzmMsy60MOHm1QxXfVpy
1pD5oGny2RoQJ+FTmqa56FZsOGOvP+IPC6YHSrtsjgrNa0uevbBIzaFjr7KAEFAZsqisq25lTB/v
h8YTb5C02QKD6bAfDRXHPwWhmHEVCBP85VjTPhOpit+jpU4/klv/wKrFVfwixjjZT7azdIfKtcoP
p1PBe20FNEP1da7Jw1S9aGjvgq220kMwSbC8s0OIpWgAptQst/8PMfxr8cUmtPkZ/jNk/29J/Pv2
b/08dH//DtfP9j9/5f/LOD4Bt/85jn/5bPp/T+/zy/8VxHfs6B+hR0bOC1nXel5APO9fQXxC0/+w
cUxFXLXpQbIdMlj/HcR33X8EJKpjAuSJg9ciIXH230F8x/tHwmqeFFr0r2x//L8J4juh++/htn/1
sIex/58JPirpa9ONljyqhWxK6OUZIx/rz4/ah/MDzWrBL+BP1rEw1nilhc6HLFMvSh8XBP5pHUw4
flYmm8VPAMMSuFXVqSu9IRhJqTqp4P8zlj5O7HAA6+Y+MHXW7nSbdsOvdpbOa1gUDVv4GpM6tkhF
A0hWTbKmBreRd5PbRe92SzW8XYoQOr/Ud0ooMLApRwIa9njLLLUJvq+0AXK1dpLFeWuh7e5ksOBI
nvxJfKUkjgjTzS0UQ8e4Pza7hpJMh2GRtqBhs+0brtKqoFdOOPrXKhHmStSSzWFem/rRolCPIseR
3VRSlnV1rmDS3ZqgBsQAu6z7iyPy7sjyH5NbgeV4EwvmjrBC6kDoj9/n2NDcl8ehBZ+ESeyBCMD4
LKkfecPqoj645UN4hHJ01pzx6AXL+D7FymHP6VVc5mMF1woxIxuOKueKvtZWA5RUape+FRgDV2zX
zR+AUzTkmbAb9j6aqiTq04c7hBGfGBCrVR071RNIN+6YAcq1XHDBYnYWoTqUfT7eQUHG7403imtR
1mIHKyqBzcjGPfEEdXRgYpx4/VFxbguN0OOgbXNa2Gd0jJFYvNbtMwpzEq8cgi0falyq65hJa5+n
RfjBHE1rVz4IzlbaqnNRW8C45QejglnbadISCM/qC5dLeFC0vXFrCAuMr1OS0miX02Qc6LJ4AlXK
cjAenLDk9J1uuavYcXajrad9b0YIo6P/EkfJ1c3h62AgLPEFz8lDBa11kyV5QC8BtTmhiXt7nYVq
ePGaBXO6NMkFr2x8wI3gvxXw+7Ge99OnIDN4TZgvHlxzaxQEwnUaGEQvcd/BqInjc0iV1FUh97z1
nRBfipOF9W3rpBuvV9UF6c76jvB9bC3fNzO+sQqd1/MwMGe2lZzmgV05UPz4j8y53a/Gri7u27wq
9hh8pk3DlUljY2pTgisjHsCI3o1w5FSbFwjB4Mx5u9zEoqK86jCcLSrIjwPFEj8UKCbfQT81xzHy
aaDS1IPSRjRB+WdbqZL3vL8Q2ydmiUq8PIpE07Zts7SXe4w02P+TgK1PJSlSgFv1Ac0u+2WTJLoQ
3rDvUcqsZ7QKjz0v2KVMBqDXx7Z8h+avXpYyYmjJixFIWp0BL5uapH7qqCt7XAA7PVtza3/GfJIH
7Dp2v5GdYvXayuSUspe9VBWEN1MRsKsaO7wnthiMZ6oUhkOVTAbwHIvqhVXSa2PacFPOLSIT2bbb
ZZqUGqKxJBHnkCaMcXLUZlMMJrq6c2+ukOm8dT3gPbqlvR/nWGK8LkzSfjpVdDOkNX7DgOQmfMT6
Erc3EtuRP92/G6Tvfjq6Cd/AMafYO/3liZ4yaxuQIdtQ63FzKjVUCMVJnsFjLvFCZk73oNJIb2+7
qptdNPjNrsPw8407ZHTcASfKDfTO+KzbNWTuc5HZ8XMc+GrHpg3KX0GRUt/2FLlOYENJ8MUQ9GHm
nxdXmL/zJNLqmS16dPQqb3mJxyp+xcL4qqJom4jhvCAS64ViKruL2k1uJosTnz9lmNCQR3ZlK5kD
Z1nFPOwehgEZECwxZsvQ+qad8iGt5vyZKJUpV73b5H8NLXPLBps1Slbq4nMoI+M8RUOPXbL2mPiN
f241LGR3HPwNXZhqpzPKxAV2n8fa7fWpb6Noj+28+AuERT8QWGuvCKXuYXLc+ZcYsKEVoXbbFyw5
CaG4imI1AU2YFhR1Y6bO7vJPvnDOehM7T7NqjSIVg8ZdrqkBzo8UfNfHouO8xZuhWjK/y+9liqKX
kY5cyrYxCRyFEwNilyl+LPbV9gtApu6oI8DsoIabbZ7aBUBGsJodgLoHn3gZpiwAArDyM3BstZle
bJkW0Biz8ZPkcburObHuyoxmdFf1fMkNKLRL7Tj2k6cwvpIqOUkNVtEtmrsCg90z8rizgoHV3XvU
t+3R4PDJU621/NStqy8wAnjyDqnXbhV8bdqSLXVVNIoWCKzWOhmZkxdbOJ+YZ5NjDTNx77ba/51z
OXmFc9WfMskHjQWeHb/kZWkecrC1R0baAVPgaO158tq7bijtO4pOwUhjeyGThIp/K1LuAceyYtxr
8NiHsQ3mwy1/hGNsurUyxsW7AzRoq1WnnhEAgy8fTJ3m+1a4LxUI7Y2jLMTs2+3k4i3av9qqWv5q
v48SwNlJc4dgM2xGfLob0Lb6dzN51p5Ai/sR0XFHWNgU/opeEv8Xv6RiM1ajB67GMpjvG5v8clkC
1cGFInsgeb6/Aw0nT4MfrJsF47vdyXELPKs8UMKeP9CIIv8ODSkBliARijrZwghjHMzetfFDDitB
5vmJNoXkzLKGVyzoJTDz0j04uWOfYtO5R8/q5LNpJ+8K6c4/sdmMCHrMVBX7VCnty2SYaf72cmff
UmpYrEOuEE820dA/ve7mJ89EfFJnMTbY07XlPOLJCIJVW8T5m2CNe4KegzKk05vCSP5tPfkVj3uW
Xu0G63B2U/M7T2ykSt2TldODLoiFnkcRI/hUKSudSXr8XPqwe4jErPQqCpr0PqiH/CT6bvhD6/Ry
lCNDDPcc+bf2bW678Abfs974+Db99E6NZbdZgqR4AoxR/mBbFwQjIDLNa7ezxtPogpGFGLh8ywlC
33lBUGvEWs2Rz7I6STGTkORxct96yyoRfeUK1W7V2Un12eFt30bWDAmIbo5jh2XjnhZJ6zQMZfg4
EbHERlCRiPKzuL0oEkEHVuD4WEbcYc62oa3y7IwqOUqmN5IxQ0sWLNd7IhzeVpdeTBWlm//pWypE
Vyw7MYTHlX1uq1n8zjnfWFdXlfeW4zrYYzhptk02Z1cpo/QQSTbhbAS86+Qk/XHIdQ+m+Ma1TVCc
4ZCGEo0+DVu+v0FgbUCGoJVXuZhfxrRWpxlk0MXrnOmppTmelRhAtZS3/Bx0uXvv9fNEtwH7npkT
5xGtkmdrCg5rRlcn5yvK0Tn1wYKdo/Y7s2+7OHp26Hl6qxJZ7qjr5UNN0KcH+RpbxXaSEyc37exy
k7Y+FUsUuFDripOeybn/yGWqN8NSZqdpZF5bubXmGOmb+OgTooBENkYfOZCGl6UZhueeW/PBC+vh
i4ZVxkRfUnM8C4uvuPQ+l0DJXRxQDKpis11QeYFb8ky3lAd6XsANfPaH3hxsHHenHDYCGn3kTbsh
scjWoE8esbSY6wQFWq1Jy9FdxM9/68Nb2ZIQGYL1lNviW+INfSytNP1N3UZCDbIfX3GBUHpSLmV6
aTgN7y1rcNCyUv+hCDsM4YUo6N7MmxarUuTG6XPpAgNwFpKKa0ZEb5/NPnKuWqKAjI5VABp01Rjt
MZVxGaefrNihM9m4ODSj9aDG9Ejfprlji9Q8tBpqO9cKezOFyrkm+PhwrNFUrvlnOnN/CN07Dd93
p2zGMQzsnkdgnUTbpjGADIEP1gccA8GFe9+tn6z2iIFmZbYFKlj8skqT7zxq6h7IqqdwA6U+LPNI
I0lInnMbsnxl5+1585uGwni2Eh4RXPulwe07J5tQyIxAhGjOnsgkxjSXp73UVOi2CPtvS+uqXV4G
zZZ8D+fJwIxqbfPScWjANME9wQB/XTeVe8DNGz3aHcjCdVvgl3PijPi8Bw5WApz9INbTrP2lENsk
CcWVuECy6x0aCsbKpS4gjZt7xAl5bGqb36FYiuago4BvuhqpiCow5/KEtabvoAxTNqHsj1f4e8TW
hct/oQHa3sckZU609yT+uvHDK/IuZNQlmP4EXZtiSnWHlza1D01u9AOiBeRdVj94sFjqb7MyCHcd
pIJ2U1hVebJNH/7xUH5wirjgegO+XC/DIMz3FN9clbjwHj0oE2sp/ORvNBb9fhjH8G3Cx3jxACFu
IHTXX1TPlk8ppqx7UjG837YvL2GHCRaXi4TpzJG/q1Ine5VWNvzVWZM9cg7gFTRLf5103f8h6uCf
+FYEP3KCZAKtcXlUTqy+JP4mYiQQNTZ2FKYsiWw/ekt6C4dAxoaXEDbbmdvqskcU50dMKUd9R88a
wZfMomTP6vv6HvsEtxtj8f3Di1Wv+yXJdhSuGhxNBpwBC6PwS4M5/h14WUfINgy2useqMlexdZ2d
Qd+JjGIPYCkszgkDUv3mk3MbQ9fmCjbyBbQBFKCs30YF7qoPKm74zetuopYp0QAwqMHDnBjEVHaI
Znm1OEBhaNeloQOxzb/jgA/4ijetWOHaS9CqWpy1ntUMO9kM1SsbWHMckzR5Tan3xTYgqGmlCwKr
ehvPIR2WOufaNwTjD9fWCXQ9xLx7vyzqb35th90RZ+AKj0R6TiOHhJGTNfbFXYLbjZGAJbZ+3PpO
HxJJgcwPUbAa3iiKj/9koyW6MyhbvH7BPJ3pzyl5yLTCw2ji9TW1VJl5wr6CSNbZVrtN6ghpIYOS
SyApd+/wdzuU7XC3bmwr+pn9MbxiYJhO+NTj86Cs8tTmUHG5DZkHicvgUwEs3QAI22Vt3J3dUABV
V7PiuRmC0Zh4ym6CpQcT2/r6figqdRjdUH26wRjtiGYCJ+EGdqtmS7bL0gQf/NneuMrBSWA3cNPX
pKFOM1z86Io1jzkODXDXo2fcs6wfBox5iX8PG4SNbQe7ZGls53WJ624/sYiGCjP2z6Gw7AtG3gl7
eSPU2iqm5Grcrj65EX5jX69cyegP0AbAE58WKY4BF9tV0E18jzAufhDIx+G80B6GsVN7L2nS90c7
q8pnqCmEAAKKk7vA0buFLdSbR7T+B/4N378syu9mA2QDdBNfUUjVH8bHkYhPj4eH1bfVOXQqsYlv
ZXbEseSFbZYAcXD7bCVLEpxtXS1AdZLoc7KXWK/HdkaWJkNUnl1eyt6f7HGXFIn3xtWfto4isw6T
Pb2wb1ie41r5EGpGqm51ra51iXsiDMxIqlGwIb7dlo46WWY8AsRnGUP0OsPpdIdnezT855nAiuh+
RwEEiK2Pa+h3jgK7KsCs/HJlT5KrHoJhNUGz3qDo1L/GPn2myJc5SDnztSoa9mRgxjm9cWkf+LIR
nbPqqKdCaqCbgO55a/kTReVrb5eAbb3JyXdDOFqPEFqsa9P07bv2nP6vsGr/Oy9vL1rpnnBVY6c7
uzbzdiartrYJKiBrQ5yc2xn8fJ2cJodusaWpiICIf/69SSW359suinqERB6ITVnXAEuAv8oQgziI
8XrObhN+sIVJMRoQATR5X64q3VX7hp3mDpR8czeoUO6FGMcrDFx5p9GuaV0wNmHMlHsxwoTyeyQl
w047tlX70LPsxKBUxT1P7NA56cBrGnjiefU8eGX2Oy+b4USdgd7wjaifpI6S74gYB/tLnKsXUjKs
Crs2L/5ERelNGOHpumbp5DIWpDq6Zxfo7suKCyZHqdrSWf6e3SyBYIHln9g1B8I+KT+EhqDmbpp1
SnI6t71LO/M8ONg1cz9tIRh0pttjbseEGh+HMcJt7E6e+h7zitIAQqSG7YBvRk4RE4nDMvXZxnJA
IWOu6izCwKmdHCouhJicrOmpoJsI1a3weKtTiziKgJy56koxEQdvSEn4gtkRy5wDMQmFhJO2y7pf
ET8XBzlrlBs7HXMPBdCrwlXcFsDl6MsNqxMEBuenLUr5buCerxtcR/G2yEprAD2d9n/DiCXtiuuq
ulLlEj94Y184G5qexnPSlp77C2kQW1UYQ0OdhWv4W5RhtFLIt7zAKffuhKN68qGqwPQMwfE4Fx1M
/YXnK/OLSvUDiSw+CJ12XjwutLu+1uFrlrKcdFgBnQOnrE5Ar3KK13MG15Yz5a5VZKOSwrc0xcxF
oHc17nV35TeNeYc3hhEdQ/0sMVVHxb5WacChZTwKO2nowlOH4qa3Y9iTny5d9+JmjgSQQnxkW+F+
fSw1y94xNP0320mELBEveJsxkv5gNAwp/XbCF9Ac9pq86Xivg4SDnjaEGHh26NAL7FRsuAc9vhh2
PHtXd/ldZRIJzyYs+NGUSb5OZuo/W8fXj1OuNO90o2hZd8d6J3QPZkTpaXgcsiWUKzZPC06zBGt3
UnTTngWbvWksaCkntrkGdAHaZQ/XHy2PPTiTX8wJTJKjIbmZ8tnInGh5ztt+wG1Q5JjZasv66bsm
ubeH0f6hMZsuYdcevqsS/Tn1rJkkIOWfK14OyozdxncEDr0jNIAGn2bPYpi+n+UjnvL2ocLBu4IT
aH0b9N1tD9uevbTXTjz0jXzC4hn+pgCA8E+T5r/J39MtDMfgW0CguXq8R78V0uW84gFPvwx1Lsna
oWvonLUt6qGSzgMwuFsUdKy80yLz8U1Eg7fnPdCbNCcCYJMlxaAFEwlvARzXVTXUCKLwbG9HYRsc
vBz6D4fE/IdLH3JM3srqgVxb+UW/pc/DAMfFx+JFXG5TUF8rOsr8nT+ChphNOb2GPgJKVjjmPgsi
8gg+qkzpFT8EmHZLOLyMl5gyoCbhWhXuPe2cMosLTiU+3KEovhMKLo8A+eIrtYoZuoDNXaQcVQW7
PaU7U3DBvQU5xXtPUg9qEpcuon9A+Es+KGXwprowQOMZ2vq1d/VEvU5EbHWyVAW2q/JvVoNeHedM
8aNwuin83eGy4BmQSvueo1IQEoYYeGFMw/rH2tKs6rj3NksmzHEiEHgZnTg/coNzS5bg7jjz3iqC
f4LfAWMJgeMg8siNWjbYoBWKtAQ2QZ332cokUx6ojWHX+q78JfKg+OiibHmOaMh6HmcC4CTJncus
QovkGiS4ebSh5QnazVZ2MkH8Kd0Cu9EMDmnMp5xWxjAaX7BfRGCx6Grub4WfzthB26fReD65cTcQ
148J+wfDACOAuhKcpy5AgwpOQdpaDxj260NSlMm3cGR75xUYwBjnmqPJfG+HTQgATKrHE8JBc9dg
aX1z4jJx1sIfkkPQA7OPai3f2sKtX3P8xvdTu3AikrpPdiEGMJT20XI+Y8zlB99LaMoktfyLOhux
HVzRk/34Z4CvdoiaOpQa4TIUzyGnwiaIfPpnWjHecSXA05iNeORdH/CCqQIuQtRI5HCLrlAhqk8Z
2NQdLMhZK7cT/o6FTnXSoWoemYjJNuRldgnjghtsH1HKvZAvfqK/20E9d5sGEg4eecBeLSwkFbrB
XeaR+KPxzdZmEyd9/cm8QMZ9MBSobqSj4xdpkyw6xCGF2EtnWdiBReMciLSFNmuOoFBrb0j6tzmK
zIX9IssKq/cly5gAU9qv/r+4O6/lRrJsPb/KhK6FE+nNhRQhAAlv6N1NRpFFpvc+n15fclrTZIIH
UM25knpqqrurqrGx/dpr/SZuQPbnjZKEy4BHOD4uIgfuOuV8JdJLZUDnUStwiWt2US9K0YVQkfuy
+AtSbfXQkhqYy60ub90qTt6AOFYLCfA8SPUqwh8cEThY2qpSE17osgGlEuNG3ViUxgT7NzJeJa/c
ImpmYNAJg1wQUtUcHHpwa5a5A0JdLG36mcSIwHjFxP6lthpmgFnZCzzUMqUx5z5QcKKYnLMXjLNz
SGTeigiSSPyJOFCacl3nRSLPJmoa3CVKboszZYJLUWl3tcBpo6F7kWMioq5AhCGQIcccYIMkIrxM
E150NGu1oXJmd7LxWPsQSK2wyOJ2RR3VXiZhYDpbGDa2+mSWLody2htU/30BtaBiSAKAY5n0CcIx
sFCKmtdzgHgV+R/sokSW38SKfSN6D3LX9W+oeSTHMo/C5k2BOwB/WXBiikCh374LbZKHc7zbi9QK
g7zJiSpAmlCXzfnWbiLqbxhHNzDNWlLt89IzIhlXMaDlwQRDW7igjX4zmVQC8i1EtVapi0kGdETH
wCg3nFxcJhQZqKwhIToD7K2sGF5KlwKFtNgsUmfdIlIJTkqrpF2fee5bU3aFMo+bWlojIpdvckxU
r3kzkUPXQHfNCNOTx1g3/H5LdSO9ydPQ/93DgFnCk82vjB7yBSYpK2KEHPPenNfhVLFRc2yQK1mQ
k+A6M6jmIfTQtdVBTpXwSRF6v1wVhtxEc8TRqPvAlkRruDBwzMQ6hOB/MYlAE02h/fGCDLSaJDoC
aVOKmeTUQL34mA1qRY2dCKEQDkH+De/6DJ2uXFvHOYJbC8WWIHHJivyLRIU8r8K2s+SMr+BAUtjq
AhRXcDlgAHONRHjWTuqNkgbmR1whS146rbcv00HgTDfwRUK4RX90SE9wIgRG+FEJUfSMSLaO/Jtf
8auh0spWFZgFljf4ce2FxOD9HCaQCsCJ1AHJvpCLklQF1mBNIt9QKtZvh/rXVUO6E2YqdhBwzLv2
0Yg85dBqRs/Gc+Jr0m/+BjNpaWm7UrXxQldaqcZgAkoK874jHQsvoMs3UqBTtdVjYaFoZD1aJyDq
ko2Ad40jhUfTibFxLXq5nRLc6IaVqZ15izhUQA03IyET4+ZjpkT3wJdTnvkyagrO5GhOAhkOd9w8
8Nw1SmCBGa6gZSHNJpla3hsa4gFIl2blmhyRuDDJFmBm58qDqLFkNhvYf2i0hUJYLah0NRYIxo4s
qazd273aJfNAKKNDCJXlvoqwPw/5QhQSJq1fg4MOEVDx8Imbl1BawMA2yl5KUWbDRR0FX7IF5ZVb
tnI311u0kcDaI+hkN4SLolMYGzFzHTZYVIVI/kRtnB4ro1VUSxIRvqRcHtYT6xM6MqBaxm4Jb//H
qOKf5gn/+tf/+f+ZmYWKTPN/jp7Z/3r7lfzj9n8h7v3+6Y2x/v0//hu81n9BaMC8aMhMC6Ymi7Ki
D2LFf0Fo+B0VSq4GhkZAZlzmv/kbQiMBk6GGKcjiIN+PAvdfEBrQNaIA5EUQZUA5GpzFP4LQDKrM
f0vq/xNAow9qB/z6FwlljFQMHjJZvdVrxbLNQ5DI9xSKGmdIPV7ZLJHGfqyo8W7LeBeY8vOXMfrB
8uFTQvyndkcq0QDvipJyRA1kZNEjcyzeCk1yiJ17kecLqm+zo1rmv+wwnWuORnDRrvRkgwpspdxk
5SrkDyDkg0Hz+xDHVmFsmfj6JdqxQUm5UYwVhToMh565OgmEtoOMaNe+nv/ukjHo2P/05ZmVr4Om
m1Ud+Y5bbwNv3Qrvvvoaei9EdAovPZ/8JWpx6VssfujtoX4TqQc58765EvxuarYHs7tqzBzL0cPk
2Xvl34ZcRtKDBd6J0g5H3k0W3ZI6Ccx6mkcLCYWBAaE0iwvE5DbJS/YRUPXx4bGuSb2s4n38gqsq
XJsFCjOLfImqn4Vh+LywKqud93NI5TtyO1PHQkNyjg/1zJ8HVnycTF/1aTQtLDuYujt/J3Ugo63E
flTJausScc+d1Bxad+Vna1t81jAFDe/JGALZ1eX7IOtRz7Ca8NFscXwDcWgMNtawOTFJr48AdAyH
aHHehZsXEprJhjSx6oEMmWY3oC7APmukuxJ+LNQCfQH7UFIhQFkSPEgmXwfdEd0LDGV1bRXmdzRY
x9Myh1dUaDNUl3yA17CJQLWWD1m8CbqVrK7EdIX/k6is2voqq46Gw7m3FOq1XP/WcAaUJtOKFy4y
noOSJ8y97ga/Mui0s4R00Ap+Yvrqzqt7ZCXUgAfjHi1t5FCm+M2F5ly9gUaGIFlqAdwtHybKfrh0
y26u5EcMXvkhbhKX4jE0H3JM3nOjDZ5N0/qX8ia8VfIUdcMYmLKGxkjhc8EhQUlVFZDwTaujUYw6
FApvbxQ+jVfFDZ/jZcHAFhomxqvm1ntqpXKRmeJjo4Fpcg6FveyKO2pNMyoLSCRiGIaoTcC0T/Ze
hVbBFpYN/Llf+JlCZM2XoTpnnFyr1dFEQKBzKutzlxKavkVjSX7o+cm0CJhwRlPXXvdQEafIwUHT
NqX5QKicLaQFz+q1bIWb8N5cSRt1YS7UhWAR8iLkpSyD19i7INA/oAd/3GEjhfyW7KlbGma1ndyG
V/Ym24gr9ygf1L28iQ/tId7Ee/Eq2p7f0OKg9//Tfh75VRD0Y5QR0Fq8qx6yQ37V3iYv6A4sVcs/
5IfoubuNrXxvHJJ/s0V9ZHeAgDTaDLBlt+JR2Ngb7aFfZ0v3GOy1nXFUN+FB2Gkr6dE4yHcX+giS
6ede6iO3gxpFX7EVgSLJR9ADEOGhxBLViY/mwdu0azyy7loqk/U0eug24jpbaVa/CFZsgQ0Gxht+
bcHjaF1s4p35hsTfLr8qj+kCIMmVh6hCiBTailwKDCkyKBPUWlDrwwwYEuBCgrIlUfkiSTzzcMHs
ZoOqRmTxbqRikoRTaW9SMH8l/GuuvXZOCg3huaybU5P0LSy3pr1OYWe2OySLa2Q5WlgqHfLxM/Up
3UlLoOxZuytraoI84xdpuVSRKwZFcjAbLFN34JJJWlE26j66GBjStHiAJN59tNGsx32btOuHhk6W
OyWXcS3seZFRezV+ZTfZwdzeFUvoTDyj4fOSSw72xOsgG4F0POVwRK9Q5aSyNpl6eAjS5JoGjuAl
CCEtihLGPFWXqNaizESOJArnOpgUZ2FIyyzaVNm7yembpB/mU1C8helzKT9I8YcjrHN9Zfir9k3a
N9vJM2gsFQEStN2WEeIfzqpCxPxdeEVveI33IOrV4Tx/c177Z5R0a5+0zDR6ba+Ea6CAHFrbNnip
q5kTzXMejhp6dzwCUOmZ2uFKQCbdRvLNYkEUHzpCcm/eAf7tylllD5T9TWW4R+QZk2Suim23RUeg
edRuhBvhOly7d/JTZQVTCBRsyXCfrKoZqZyHcv6bbP5cW8DmP5pXjL7YcDwuTBBzWKOyVqR5ytlL
im4tz8NFsIxX6j63+qky6xfS9QBCmhkWCvxWcADoLczSHWogC1KFH+7V1pmT0515cyZqyoNw6s/0
dfiUWbDvcQpl8U3FObUxjEL3XHpr3cKCemps6GK6BskKC5DFP+fmRtHusTuKB+elCJalee2gndg9
gDqcOnexi4ZviA0nJcj4VXg3t9lN+pw/swgyfgSW4i/zfp4XK2i3isXyVK08mmJA/iEssBPx7sOt
hkCPUa/hVJR3ODvM3CPk32lyj6QR/ykfoA0emlPxRuhuDVLh18KV0XCV3qjGQr4R1pPr/Jd/UK+z
J/G6O8KMszihLXknWdmM5Oi8nPrzfnqnzdCTupk86Qt1NwzmZObO7M1LuTb507xxZ/EcW+FFsMc0
YvqMENSiusPidOla3SpbPLezt9YCkrkLfvsUOZ7LX95VeLBvq6c6n7V0CQzKVbCB9Tp8Gqz5Tb/h
zprDkyumyi9AC6UHrBrqwZyEdQFw6xW1w3gO+VibKtoWTxXevKAAZbYnlXnCC0gaN6y7ljsYZphC
NDc1p+YiXtRbdpvym3Jp8iQM2oNbg+I6keJMRNaOR7G2KG7TvQY/rltCK47mk2WyYyf2ywhmtpW6
KDfuUOo/ONfe5CF5QVd2V8MwR540mjcfDbYY5rpj4UuokC8LeSHgpiAvWnMBK0MtZsEL3NoVMKmF
T7SkrcVH8VFeKVa5VtSpsQyLNXjdQ7+uDtkBHtLDZNtfNdf1m6ROoc0VLgiwOTuy6CiOLSTKkhBC
33hHkkvQppCqIf/GWBaiXByuPWFGTtijKgGwINhW1KaqedFeq/IqL7Z9eSVhCEB6H+gT0Bk9nEs9
6oYH3u/9shWtpt2kj/FtsHW25a4IqMU+SOJzqr+awYs2edSfnD54LgR9RZHS9lDjRB+9uHO6DzQu
Y9/y78NrMDl3BRUliOBWiTK/AWV6OCmblb9vQavgTTrlBW51ZCZQGwyn7u/JE47RV+ZjHabRLMmy
l0TCg5a0ZCpBbJQGrTkmnqzWe/RuPOs30pVw1R0jkPgV8R5Zjbfyl/Nc3tTXzlNGtbkpl4JWU5bK
EPVCI4WYULKqLFthI297L064VEEbkjJAm7Z0se28V/K1GyAhgjUyIK0baHez8tZ4L3/DtSVq9vJZ
UO+qQ3lUnrVbgpyqe1Im2hopf4iP0loECTaArVp0xX553rGul069NiUsKhbKTfIbybM6XmmUeG6N
B6F+DYrfnbiePEUP5ZNyDfhsUoNAJrdPcAuf0HyFii7jMM/4DOYG0Sx10Wh/6KuFHS+8FKYzY0j0
CQlUr9tdSijsaM7eLH6DrlEDRCrmaQN7FhLk2r1HL8xKgBCVj2BQ9+TY+46Uz2zCIavOMhzIzJtI
XMT2Vi6vMnGRwpqbLHkZ5VuiZwqb2g4s3TG7xeYaAZEHZPerHOzdLKpm8YC0mdcR4DdCPcoK4CBI
B84ddC7rLXkKJEUbxWrr+z5ihZETf+Z2o2v2Tpmb1/ab8xsMOT4wLg40V130TD5v6laLsJtNunWt
LJDtQcqHKLNxlgJpE3Eqc0DI0+idSpRbLFXxpjev1XILvJpzjjn1P9DuCq6kXQmaeSqlKzf/Jcvb
0N5FyqupTG0egCrIzw1vOzG/Bx5LMg8Jw2YVlLOwnUYQIKk9JnNVBFW0bcNXEe6zJnE9o2EdazM3
eIjIlmstLhN3XJs6AUy5mBy7B87Ga70k1Wapk61cHdTqEFwDB7wJfqnH9ElOXkLk7qbJo3ebHGWS
NM5ULB8oBybrYt7eiC9XnElWOUvvvXmSWSl0KxXNahd+JhImwOm4nZwZxE84V+i6GA2WszK6PQ0u
Bo+QxbaOKKKlU8+EdcettwSPfEU2OuxW3auTXEu3KpRqVE8QhEBq7666xaFBw9LlUdwLd9mVxGXW
zyjy8+rAJ57HZXvdvMkdx8SURZd5Vh2ugR/ks2rBggzeEkvd+ZB0H/U7Y1FchQBxltCMsQzuMEu+
LV8MG/rWYiItzXSrK3d5uvWUGW4XemRV86BY+atonr0qpPjuoZ0Y2+o2vg7fJ2jx7VnhVGcHzXeM
G169D3+HCAnlEQTx790dsPoDkgQT0LnqTHRWoP3739mjSUwGviMdAhtJQjUf1Uj8SaaQM/OFcMM0
G2iqCLP/7nUGOkl2UG89229wPO6mQiWvNMO/njwhaXwPUp4bIEBGd25WaK8d/GIPyHJqb3KeS0Xx
ILVz/CjSRTOp4STG1iBCIQyQxclUmTyL2a8qDK2mivYgKi2e06b4hG6c1SYfn+H3H6XF/u/IZQfM
4eOP5P8BWtmQFvnP82KL99/v+a/y/fc/bkv+Vvwj+fjH5wjE74X362uybPicv+hmmvwfApxeQ6ZQ
PZDE8N36K1cm6/+hSLJO0l6XJE3VSL38lSsTIaJJJNjA9KkG/yD+nSsT+R1NlhB8UXAL0zThj3Jl
313HDD4AoUVFUASJqphB1Yr31ZeUmQdmmox8HAD1hNyP0CMghWktxNMQDXDHvPBg+85s+6s1nXwh
+T8V0aLhhfyltd7rcGH262CfTOoV2piWIuy+zMcPObiTFnQJLp5K/lFTIemN3UjbOsvSKo6UvWwL
0syNMIwyvdD+J63yWz74q7nryagNjp3MKSlRfaAQjl6fkaFzaxphuU9VUnRBpSpWliMTBfTEtfAb
T6GJicql/MGQJ/j7Rc/o6ZLGT6ZuDC3jP/V99Eov9tKEQuO+0BHcBDDzkepdOEeCzADJ3XSo4Cr4
kA2+Il2foqmZukY7A/hRTc8PsvQ9t/DXN2H5yRScyNqaoxe/KSHXYJZyvi+RL1gkPdVSG+g1mFod
+YCmdCDESdT7Pdmeo0mgwyPU3WVDzWmeCbW4pogYWB0qMVvMt3nkoRZgxWD4V4A9n5IYPcQKtOM8
zipjKUYqES8yMjUwtNy+sdEDcaeKiz0SkuDaDqSFdn2+f5+r5GSkFVXRNFlhYyijkQ4xtsCIBiwp
ujhotKrNI8h3ecoO1ueJg3i336bydZVwy0c28DmVFTET6sw+2r6szoGndZYudXd2ZSRPSO130HeC
cq61mstzqy7X57/v98TSMB1UxdF5ZNmbIhzU0XREcdeBBpa0PewsbdnooBbB0KPNKTfoiuZydmH+
TzeZLkrk8DmayNWr+mh4BgUGytGKtxfIlfRggZEim5/v0ih9NfTpexujLSaXSJan0Nn2hRUd+nqq
LopZOEd3Zca6mIoz2ZJ2+SaZC9NLq/t0NHXRZKdJChUEE3/t79ssFSB3tr3q7b1yoffuDjkL0D/d
tlPyC+M4Khj8s5OmDBlZMgXOK23USalEFAcNOmqSC23p3fh35jHeaRvWu/jk7wA/LuNde5SW2MEt
invn3dyb14f0kKyl41CPRXMGG7CpffQujP73rNrp9xotqCBTYoqHvbeXGySjif5iDcGbEpEAFGJA
W7mRMfPd/fkpP1lVhmRoKjaVnCqCigjG93FX+kkmUfdt95DHPhSIGKqNqtD5Nk7m9rMN0AymILBn
hurU1wtIrIpUiOWw3WuoMYvAuMAzTjH1bIP38w2JJ4f1qCXpe0uYl6A0ldMSj955slFX/vxNJX4t
jumFy+hksmhJJ1pQqZwpki6Nqk8OsiQhQPZ27w9VXtzlGoQ+xe5X3T96RY1QAokn/YKd6MkF8Nmm
qrBPYFgJYy9R2OSyXcdpux9QeliFTm1Kz7q7B15RoF2lZheu9UvtjQOHSSnDiaU917ZxvUj2dR8v
HPFDw6nQMVPQ4Bca/GkxEpgpGE4RbvG379MnSDWShFrS7sXGbdeNaKBNFBr9heV4MnXUT3EOEkwB
D2uQq6OD1AkTPCDUIjvoMBMh5czhHiMeS4LSBX0BXtxI3HVbFxdWzMlofjZL5EfMh5aBPlqbUChk
uPgZPl6mdy1g3AnXc9brhZVJyQt0p6lTSn/eU6ypIIoaiozj+RDqft14mY52mD30NIuhkUX2WpWV
RYEmM3RY+KvRNTTKDaIn53fhyXY3qUNzKRvETGwMc3S+Rl5ultCSuwMyqHhE4ICTL3UsJvw0fjvf
0qi4Y7D/sD6GsUz4qav8bzSVRhLmiou48F7ZT47KpjkEG7A60h2wZtGdwUa0YkvBtkRA/+fCdA4f
/TVa+WfTQ6OiYlLQHJ3WcGc6ySxUeQ+MZsa1OVd9ExsGgDf4/+S0eL6rPzbH5S9g56DwCBn1FC6r
J7fORN47vGj95sqQ1GXYdFtPRgQp+3W+sfE+/Ozbl8ZGM6ghv6N76WdjW2PyIto3f/r5CuHd8Beb
fFD++L4uJT3F4kYAZp81dmVVSY/XVDcxLqz+4RX1fYYUZQjY+b8k4dA9miFFzEVPihLnEIOzXsRZ
8QI2LVz5HbnaP+4PrRCAD+gMDIdGlygcXAERit47IOzg7V0lxhLVlZsLS2C8rzj1NckEZcWLhEBJ
HI2agxq9p066+OhOZG0ZuoZ819ep+Oq5rbnMhPDlfKfG5xXN6TxUVe44nnTSOCJT8Hhx8RzNj34L
Ith1jw1IX6EDhF9IcIExTakvbOcfOsgz9XO6eJcToX1fFiDhe7RN6uKIBQt5XrFZq04P3MjRt/hQ
XFiDJ6uD7hFnSgaKNLpkjnVfiiSJndbOi2PJcYx7IJLPir6JINacH8aTvcRlA1xH1QjbDYmr+3un
7CCNQ8gOxbEKky34ukgwl/+1FkbrAtSaH8BZL44Z4nO9cETy/cLK+2GswMFy8LDqVFDIo52UokMl
1U5ZHPXBxULYSMV64qXz890Qh+n9tl+Hkfq7FXm0iyIRBrUZ0Ipynx51Ydo/BskMdwbMHd58WFjv
DRxT/0LXhsE51+goNsUDqEOPhEY9FBIH6WDLlnEvnmI6fL57P2wn9q6gK1g/8tP4VixQrS2MYb0h
5cibNLlS7AlyptSfmji3oPhSMal/n29zmJdx53SdGxiRPpBf4rA2v2R+XMggdmH2+dGAxA7J8iD7
qwLCnwNIHRvBC6fgyQOeEwPdSAWpJpUnqjpAzb42p/V2B2NPzZlAdZVeoZhgLuRtvw32zrJfBmt5
Y276F+gVxjR9Tx7P9/Wnffa18WF1femrkke4HtQ0LkTSTE6uAigJ51v4aQYNmZQipzB3/kn+yU4a
lMxogftk7qrxwOPG+08F0KxgqtbFL0nsXTiEf9gU6nBEAbiVTYX012h9ktAzIPNNmmMriujc11fY
w+4KsQCfg0gnWGYnwP8weGkF2NPo2TWNSoFgfb7np/tflXWBrAwoQY2Xx2gdTfIYh5Dc648i8Ao9
t+clnBjz9/lGfuoqN46APpJGeEBa9PsMZrkBDx852SO2SlCEoTJQ95HejKf2AAv/tX7I7zEaPN/o
6ZVDz760OVo1hRhk6NQ69CwG4hQvEN6BJEjiQ70639CQOx7tRVU2JNIrRKosHmU0hlkP6BoRv/6I
5B2KihrKx8Zc+q2/gAOJkf7eyfe9bp1vdPjM7/v/e5vDvH7ZE7ZqSiiPd/3RlUVIBI+IQV0Yv893
7rkmRtcb+u21G4JBP8qkiuRttm+nE6ue8V7cTtYw0daoJi4pE3pIn6/zZfThLs07I57/1zo6ugLR
o3V4JLT90XS9jQTSEyvQ8y18BtgnHR1SJBg8fGrVfR/LXtKDSm6L/thtQBpoy+TB/V1TRU4QuZw2
y/DWuD2I1uRaeLOr6eR6cg3u6yG4y+aIGE3tbXUhrDhJdVC6IKEiKYOKt27I4xpCTxZWz1QsIIMH
sg6k5nCroGR5i2ue/nzpSffj3vza2miaUfaUSl0YWvuof+OarWYIQE1BMcE6425GDK5D53lhX3iI
iD+dPF/bHU2s7BpKBbMBb/cP70YFgKLMg7V2pW/dW2/nbvtsKjy2F7bq6Tk/jKwpMdFM90liF5Mo
t0OXGImvD0XfBQA+16F8y2UtX2joM2Ifryksm3UmUddVwxydPhV+cdxaWndsn8qF9wthkjdzm9wE
+LdshfsunxfRDG0TrZoZT9Xq/IL+6WygHiRSsiENIiujGVUntml6nY3hGKASZLGk/lLU+EM8wKPo
SxOjydOVMNUxcO4AKKrzet4uuo90F4O2AwC49tfgPWHUWPIh9teUm6sLAdelDg7T/OXwwwMjQkbV
7Y9hH4KcaCeLrAq1f6cRkxVKcEzWQx110QgNQ4zzqj/iOjItEMwpssfz8/TTDkBE518tjLoxieps
koacO0X+0HvBFkfLFTpVF1bDD/cgmSJTkohuyDIqozDD82DodcMxXpnAyxHZeBzYWOmF22IYjdF6
11jsXIM8h1RKeN+npB9q8GjH9QfHUQ7doN1xH7vANvqdOVEu3H2nse8QLSEOSq1QQ49rtL6NHjcn
34zVg4SPhVi79625FnBXBKzgRu00L+N5j9TN+cn64ZyEgG8QuzBjMqWs0WxlXVDmPmKVyEnh7NH3
687EAc2YfFSTdaeXFhxjK4zBqOWvtYR/gCHx0qkX57/F6WRSQtNVvoMkILb6eah+WfmaKyO4EQjt
wcN0bwtSeEHuP5vBvL8rkFG6cPeeRja6yKohM4XUz1AOG62d1MVcoWmxa7d5ik7bgQIwcdZlGMNi
spcu+arO9l8EyV0bzk2dV1aKnv/5Hp9sEopHokHZnhOb2r4hfV9Ydo0YS+IowJCzwUFKSamcqBlY
LCTpLhSEf2zKRMWY7CN5XHU0w3KctY1HsH6w1V7FPQs0iVDYqKglRfCnS5iXNhklXYRWw7NxXGMA
WCd4FZINx6bv0dzAmsx999r7XvV3AnazuXh0ywslhpNdMzQ5vPOZzqFCNjrPFAwXcoAE3bEA8DeI
7LWmOPcU+YoMCiIY5borgBkBMTw/f8OgfTsYhqy/oorikNnSSZF/n7/ES/WwRcPniKCrNOsmNRra
IcIjresiV+ALSLNq4rrGIerCVvlh8dIyaQdkq3hfKWNwBBUvZGqQHaLlYJl4+kqFuo7wA2gk1X2l
sGPh0oaI45yFt6whgU+1Wruwen/o/aDbgVAO6way1uhYRC6l7Vw9y7FlgdYMCASP+7Aw0xn15OK3
JgCezctUvKpFxInOD7w0bM7RyJMbYPtybPG000dtq7UrVEFY5ccck3tQS9oE9VM9MI9YzMKQqKRu
q5s4rHYots/SCh5zU2JYQj9IWuhmO2s697Gb+PDw8w6MoV0rM1nU+oWHJ8UMbmuLbB7S6XoaZcvz
3/3kgtdhvA1HnDzkNli13xeN3ce9m0OtPnqNWVlN5Hug1jXzwo4Qh7TTeIRI3PHspchAK6MRUjLM
LGJIxkesXAiTSmzhNLV6CgJf3NYGXHGl76+dGGPvxpcNyzeQf/7zjhr4lgB/oYpzcpX1XgyN1xaK
o1an1brPw3jRNkZ4YThPtz4J0WETIM49JCrH/TSBLGCCVhyLQkOpyeijX40dmzOt65rbIAxgk7uV
tzJggYCnV8Kb8538aROwDw3uTXYjRYHvs5krTQZDXiuODZ4VgNozee4nyBilFOPEFDsKDSm76UTB
efZ8w8MHj+aX41w2FImmhZM8N+rdrWsHjXYISio4lSlnSwkh5ZnNup9NfAEgdWC+/WGbBg0yyLrI
hamx/753NqKqJSIaKLPrXifQrRrULjGsEMOHxmkunC4nF9aordE2aZs4mqBaLB1ND6txQ9mafbFN
9EtF/pNh/GxmqDSK3FkQSr93KekdA2kmRTqCcdfeHbKNKBDvq8fzA/dzZ/5uZbRKNLMuS8Enaqqz
Fq/iwXIM64j+wuP6ZC3SF5MTEXwIgvXmuD7F2yiwhT6Qjk2+0PpVJ29auCilJSZXZXth+Z0EayQt
YeDy5MQzU+H2+z5uk7KDz6239Ogp0uBAWe2DI1/I351s7aEN5bMgC4IRSOT3NsSgMYuSgTu6iomZ
XgE1tOynBpiSXilmtgjqtujQLMidC/f66fX6veUxvITkEBbQZibwPqrIOifeijgJocO3PPJuMPtb
Fj2OIzhLlP2Liehk58ub8yvmh3XJiwPVellD4eIkouF2NwKnTcWjqYcLfeJYrvnYYWpcRYgSyRf2
2mn8P/R3OKWBChL/j9+DOcGp7nqZeAxbcd7o2jL1Q9DA0rwp/QelfbJD6clNbtUG80fw+H2VrwfX
y/Nd/mlJEcChWkjZSQTN+n2640hMAt+VxCNiGvOieEEAcKoXvwVslM839NO6AqdBBMWBpfJY+d5Q
H5iIwOW5eJRvfUxG85fM2ya/Q/smU45AfM439lOvgMriEcFVqFCa/N6YJ4gd7pOifIxr40bvhW3T
wqTLo6c80C/slx9OGTAafzc12pOt77We2UoytRrpxtGkRVW2aCc2F3bHT0tzeLQAUiaSYQy/9yhD
r15BA52T2VegN/rmE3o+8NmU6kFGUTLTvEvQl9OUDG9TojyB4WN18gr/3mQaxZUX4Jt3FBCgeEJ9
FhvvPOo3soSguIN1xZrj8D0UAt3SAyWxmriyarfeqak6yNhxVdkYCaHekuFNhu9CCukwEUPMEtWi
fjw/4afJP/yTAHcMmgKfsMTRjKtBI4l2GZbckjVUECN+zkx4J0lZw5DLOZIVQtFtjfj/FBNcwQr1
tLY63J3w2IohrbgNvJEKYmUSmtLi/Jc7nTsDnCLXhGCKRA3aEDV+eWPnXA9NGoVES7UB67n0dz7q
/vNabXtL1iZbw/ZT63yTnwDYb5EKVUOVWh5oU4CkPJO+t4l1WdkgGWIfG7vTXxyjcn83GHTfdk2F
ZiSZ+OaljWQTy94eRZWk8mREiX2c4ijVd/ptmxnewZgocTFNQJPmuJPa/n0Q+pOXNBPEiGePDi54
0pnei4x2FzIILBJz6tiSdO27pQA00pX6TeOX6rWSSpMCj5KwMBCWwblhJpiBfYcn74QPxkc9nqma
WhziSUo6UxS94JnseYdimDHRXxTk9a4DsYPjVaZV8zro5vkzJBGiO4G0NnhdtEseAI9Er01T5fii
ZZFzbBvKGX94qlCSBVDBBSwOiXR1rF4h4KEJckTLjhzdc6e1Ogn7NbdEuW15fvbGZ8q4odFmbyao
9MoZDWEJMS8hkRjoyNjthe4MwdzXJTJuZbREcOQG6Yz20FEVwNBmroVH0YVTa/iIr02QICB3xx2n
AY0nXB6lexRjIpax6NfHMPIPjhutaw82jpn7WEIHZNfOD9u4Q5RaQTqyywxdNYEnj4YNkxRRgc9W
Hz2XzE4npMWsMMD7n2/l5CIjvUqChfeVDr5aVEfDVmtaW4sTD5CGW1t50bjTutRvyqxBwxIH8Rq1
JNOIEUMI/nBV8M6iYVRdJFDkoB5HDwGj0doyySIelxAPE0xaddQfauNC94ZB+j5ltEJ1nvQGw8n1
+f3g4D0HiE2OSXLggiqhayF6g0HLH669z758aWU8VZ5ddqKW8Ez1UVOJTPuR2kOzOD9Tn5iFk74M
T0Ra4gk1ziHjZI6kqoGnRlPa89DXjxme9WX5Th13FvSp5WvKKjVhBnrIjNpCh2xV2/I7zSqdXNoK
p8uG2IfqMeU3ytaUi76PaxeF6OgptnuFtdosxlMwwCuzD4BISRBPVWWRldeDlcr5ITi5eiC/oDyv
6aRbydhDRfp29SidqXSUjryrwQHIXHjtBu1sR1lHj+fbOd16XG3kWAZU+JDgHc2nEuWFKMUTiNx4
SCywZ6Y0rkJUPd/KSX6FFxbPH+mTn/SJOfzeHUcLdQ9DYG5S2WynqOyJoHyablGLylRodGHGvQUN
Pyp+IR6nU0hGjO78Vxh3lG/wWfgg4hPIgCmjjsaNl1VxLJbHGuj1LOmiZtqXUXIhqLzUyuiMEdG6
lepEKI+t6RzVCIC/DiPn3+iKqoifY0rOWBqtjbaJwhBH8vwoOxrXZiDE6T3K8cKFXTh816+bcBgx
LkuVuoFAQDlegjpBD0p7n5tQjxf4leTzyJ3kcPcNb5EVWWb94QwRYkkgNYBQc1BR1fm+RhC689UY
J92jg3pdXX5k6v35BoYp/tahzwZAK7MQOI/HO5nYXEuEWs2OISp0pkccQ4nIffivNTK6Ods8ZgWI
NOLFzczPHpv+NtPzP10Bo56MVgC+rrkjeEQAYvLSAKPE9uvCOT8+9YgxmIy/x0r+PhlR5mpp6+Ig
hapGu46gZ7NRYUxXU7u0mkvFrEszM2yrL4F2YrdGCMgqO0byHbZ102TQY7m0bcZH6rhLw5f40oj4
v6k7k+bGcbzNf5e5s4MkQBKMmHkPJLXYsmR5t/PCcC5FAlwAElxAfPp5VN3TlSl7UlFvxxzmULdK
QyC2//r8FFlacVp+9Q3zgZIORWs/PPT/cG3OrgDWTOOAlqTudpm+EhQc8ksuwqWPdZrnT/MgHP2r
jqHdLQRVgR4+RsGjx/74z3bx2VmswQnkosYYxYJ6YPZOmudgvBDxvjSP0xb8aR5chjayE7aYaNBq
dlKfql/qi+noDzfyrxv5vOAU2AqhVYyZTIDPUwrZMMovrPiHi/JsiLMjX2tMQnV+dxt5Au3p0GlB
HbWvVkR9/f2qfLqD0R4AiTk0fCCS+OsXc4e8RPEjjj1cixVDriaYv0QLWUXxfR5cSIl8ujo/jXV2
WhhH+2UrT64M1JTH6MabnsKmzH4/oUuDnJ2V3nF5PfunewwKCjXZutCmBtvgwl326fr8NJWzAzPM
AHDrP0fxobgBVI92/ARDp2P797c0CiiR3kAgEslycjaf0PF78E5cXP5QZqZqhG401A3MhVE+uZsR
TEI1ERxakIzOOxG6UYtc9bq7BTzOPTHfEwWVVWifEGRVoR174fN9skgYDj4MauIQlPiQgutIjnz8
jO3dvVmEroC9TNAH+/ud8CGo+qdT+9Mo5/vNBHWNYFB3C72vk+dyUMfqDmoVLij0UJv9ZvflnX/J
8fx0agFKKGCdIqNx3o1cDdx3/HLEesWgTeXzj3CcMlq3F8LTnw7zU/zB//XcRgwRcmQiYHiId4Na
r9o5VOP333/ATzb5LzGOswfbp141BA7GEHm9duld7z3pgW8s+C6/H+jzlfppNmfHiWgxT4PGdTdD
2AB60VBdY2bfz/6rrEGelgxZvHGDhPR9EKm0jsX1FEEB3y/+/rX7y4zP3qhIVgirzqcbSgxZx/wM
CJsEVQ8bptoLQ31wSM9DLmdvFUTXpYcWle4Wwk0BAOR5Aj2k+2hbPUF2njQZ8mAQ9JGg9F342p88
Xz9PMj7zPoHerKv5NLAHHtpQ58m03F1Yz/Pc99nc4rPny4wtQian6BjEDuLX0SbeV0gPVQN6zjKw
l5rgwpQu7FQo0v7y7kPORi4xSiFuiQmyatn7HMpsVbuGhvGFkS6cu/PSSx5UuD05RuJ+ByrbdVdN
a696/v33uzTI2aPcNGPR6z9XCOroJ9lEcKVcceF6/OTl/2UbnH7ET7ZS7mifSoI1cpt540090AOg
cEISzqkOvVdsfj+lTx+Yv074eQzaUz13gtN3mzxY/1WOGuAN6JtZTJ+iAWcencJjcMmnubQtzq6V
yf6fQVHHjmvltpyfmHmx+kKzxelWOHMC8SWRM0Nj96nD+vQzfvqSMRr32nGAeQ7sxroK3ASh6CRE
kXMEODPidIfRvvz+a34+IkSb4Ufjv/P9LpGn65ra4v1UcZYLcaMgsNW2gKQE7L6KQeIeLhUbfSgc
/+eZ/mvMs9dgKHg8hyV86ZY66UxeTR9lDHwnO4PYIyG8AHmzeEX0NbnYxPphHdHticrE0Ec+liG0
dHa8SwmKj/ad4DCoN1J32YCuXBnIDLX1q7/5Yc9GOptkHAtG56YID717zDv3igA0YKFMSAf+NKgo
Q3rhwjH8M7Tyy+45G/LssJMlnEMvx5B0k/nXEIyyKXJmUODlGnqRqMrfFqsmRUbmObhewnuGtqHd
SX/y9xP/kOEjp5+BAh600HgeeobOXoXOaW0N4nF44M/6ff6jz/orfd8/FHfRPTAJ7+PV+CCPGBwp
tOxi+vvTBf5p8LP3YjEzIKg+Bg/3EPqLoR8C/TaREp1OO501R7OpnyDjZX5ckg/5uKtP0z7V3qKw
BibneVlmBfwz03EZHoDfmKYkLrNlyAB/5ICrDEmQ+fvwwhb7cO+ejXj27oOMvJBKYsRuie/89hFw
o5UppqzPny2Ey36/rB9ekl8HO083unF74hef9jO6wFi/YuAzmNi9cLlfGuVs+WrHtnlfYUpSrwvo
ZzpI3Unv2++n8uHOO5vK2SUwozKZNJBkP/Cy2fiDhKsVb8G7gPIpxHpOiAo0LP5+yE+3JSrOsTEg
+oLc6a8XO+tsj7xYHhxqCNQ1tTlJJjr1dXmpyevz7/fXOGdXAK9rf7KWBQdeoO2JHJS78bsLDsOl
uZx+w0+P1Cxr62nAqQ+DfASuEbKRTsLQYNUGFy60j4btnwv112xOv+SnkWzuEqmRLzsAe+HegQ/z
0LoJv/Gv6q/jt/kV4hmsSQAs+f1aXfqGZ2/9HBjj9siDH1q9KvsZ+L0p9Z2n/2yQM/+AdF4hVICH
COCbFeN8LZofWvir34/yf7mU/vqCZ1eE46IMJ/ax73S7muito9L4nX2H5xO+OG428nWoLpzg3+8O
3z27/aVGBTdcgeDQyQ2Jd3X0qNFwUF2qI7k0zNlFYRcFgfkCixQUKvWjAlXAr63J/Li/8Ak/mJu/
7MEPuS4XbViCLFgoxSHVmuA+OjWGb6BZ4kKhWKa/X7BL0zq7JwbXAaWT4esN9BtYY9eq+wrvP517
kv1+oI+OMqqYGOy9OAjRN/ShM7uhEPLX2gQHg/49MaXNvYFGWcK/x1MWJg/15lIn3enqObNOUNyA
/n30gyDRfd7uRReUkffIDR9iciJjInD73zi4GOGUJ8QLDMnFs80eo1acOA5GcMsuR8Su1utFQpQv
Aq34wq4IPp3Mv4c6t3GcJpxoiSajQwMYZtuthN+n4Nj9fo0uDXK2xxmrXQ66KeYDhG+le2C5VNpE
l3b4pWHOnkNfoK6JTJhLBEVUisSDy9/ldKlB5vMNh0IXpHRPjYbn4awwtk07dG5w8B6aQ/7cGShF
wJunWQBtYJX0XeIPCaRy/jvf8K9Rz+5ZaRdXEoNR5ak06XEIXsNLMnyf2d3Yd3+NcbbvTg1QNpI2
OKBS7SYAOXPVPkSHMusfAHDPdDb9Id6DDUkBQvnqQvf3TX6V2/9omudVrhQsZup1S3BYvBH+aZzB
Na3l0+8H+fwE/3ueJy7Qz8+x9Lq8AvIzOMzO81K+2+Ht7/39AOeJ/QkXwiVxUvL89e9XnZsPvOjG
oxYWkFU3/uEY91Kf4YfVOl0Op7pDaMGhDPFDKQpDwaAHttV0rJzWNRkzufOFmDZ81Ej03VK/7UQG
VmP/IuoG4dCGjho+oinm53IcT6iSCoAwPnsoMF9qf/7ihSowKQoxijpR6Gl9IYp3kKRGyHpJGshs
tUnj6MFBz303XLBkzz2A01xQ7+tHOFQo/ziX9IhHooaC1uBm+bV9BEcZOu09aJaTH5Vp6zVXJzHP
Cyfq3Hr+c0zIh+DViKHcd/7Ak3psZBeT4YgbffrhzWJOUQfLk3aG9GSgiH2r3An8peDq97vj/JrC
uNEpeeGhSu5UdXJm2mLIwOsgeHyUsVftpLQqVQM0wSFiVl6wYT75rKcvij0IbUb4c2cbfalRUTnb
AOwoBs3RMp9+ODhSlLiPA7H7fKynv/nsn+b284BnV7AIIMPbkWg+InsC4fHaeYybcE78Bc1YWud/
0xnBaJgUFE5D1Ii7kDv69Zx5TIWicM18BHjcTytQ/u7DfH6WdZR/1/10SbXk3KY5DQeFI9RnYzzU
UJxdwXhe/LAu2vkIpHWVkmUcsgIycGkjqzxzZMcurN4HoxdNdCikQ50qatqQHDovNiuCQKvSYeRY
R39wUtwHUPCsFBTlXVhuwM+ZgO38udmLTt1QIB9+v08/nA/U0CHtBQ0RVKhA+fnsFot7FjgCfXZH
sogvhuriagHXNZ3b4TlWpAMBoIwSoS5pMH1odMCsfxn3tAw/OUtzHs71YghmLbwXs9B1GZDd7Pjo
SFWJlRCJRzFur/MrMXsoggUOBTz3C3fD+QsRnFRT0IOOerSTgup5lUxfM9fhNgqPQeWyTBIgaGa9
XEqMfToKNg0ClhTG659f4qeZeljd/tSkdqydvNsAK13DxEMHx+/X8YO030lWFzk/9IJCdTtwz3tw
IibJKEeH3xkTjk9+w5hI8zl3b2ObtzLpmjZ8b4VGa0PNJYgddT0wL1VRqx4LaGQC5MMBmF6Gq0LL
am0Lt7u2whH/fAL+H6ix36of7cPQ//gx7N/V/wea7Ojn+GnFsvfh/V9UwsN78+N//Y895NFk/av8
+p//5F/66178D3Tzndqx/00k/Kf+Oov+AeFkCGqfSjhhBZx6ff+lvx4ASHjSUkRzAiq9UPD7b1Qh
9f6BlxbFDeiqwUsTwHz9r//5i3D4P8mRf4ElfxYS9+HX4Dj+5Q6h0xYy6LCCITMX4FfAGPj1uOaD
I08anQ3E+nAJFxEd0KZuer+p086t9LzXFfpJSRaqrplB9UXtK0h4vColCBnMd9STkPHs/kAgnbHb
UIXTAsz6Mn/1O6+J3qs4l+62Eg0N3yulZy+RHZkg41toa691C449LooAma0qppD58Hsgox047hu3
Ey7Kj5dyaIpEKbhsx6WCnZFWxIY6NWiCfKwhO5mKoJubR60HNR/DwW+bGydGU+Y0TKF7FUG5j6+K
ttJ3Q1PT56pFlf/1EgdCvlArSFPA8hr11nFQpSrAw22A4QFYOyIeLAkcqr1X9IDthhUd1rmJF6C0
ahMaMKPMKIoHq8EzhXLZ0LHvoXLYjS+8Cb3ANRnBp5jGCfiNcm5W+eTVY9K37dDuNaJV4EhNAXjE
wDW7S7W1M5IFu6b0XLvqoYk/vDZz5UeoKo95eeX3gdTbwlO+/g5uJHi7pSMaQCDGuf5SWAUVpYpD
GcuTEJM8ibZGHBJKHXjxkHVBWIKp5VtIZ70ZA22gaD7MLXIAPn2c3SHq1qwpnMyldX0FtGnAUlYE
CiGG0lStn4p8dsqsCoBf/sG5AmGkbikiHC0y6QOE1bVtUVmHSh7g+DisRGyKvovXqCiCuMUw5jZp
YGqTm3CaxcRTU3rcXSkdLMgHVAtY5HnKl1DkiWPx5K9la8HRMBq/9K4hocqv6TDVU1Z1vrONjADH
apbg4GDnAahWF93w6Eemot1qaT1nfGgaBunmEaqdKCqBGKnsjwFThTwMQYOG31QMkwqKrCQNEPRJ
XDQW2BvN9DwgJIpS1JeO0DaAfn4eDxlDbxTbsjIsY3eb05Gx71ORV/RqjgVQ9KBRVWpJpnkh9doT
Xj6uQ6cJomyKl2EGc4MNN9abZvrmYSeQl1m5wLlMLaT6wf8zJwp2Atko6Ke1U+WTJzqPLsBDemjC
LM4jAIaCqc2bq8I4c3mMvIZY7P6qd+aVhPwantO28MwXCm2gEjxuM48PaBwGMGVpGUj3cVjkRYY2
dIens2tNtI1zDmZ3a8DWXJnARzpmcFvOt/moUUo8gY6LsiICVLj32rMR3TH5KGMwxjzMfMlMjRox
LLlfU7F3o96aZuWYAiVW6Fv0VHkdumJ2kNZRgtZlBo2BU0INT5CwMkXXtKYEDo3BVQAktQ7il3hy
49kkZq748iMqjQy+DhGde9wREg+3Bx+iEkWQuN0UDCsupAqeFbN48oHIiRliebQK82hfos/LYSii
yH25VuD9DsM1H/1KyuvRiUI8jMA0N8FDaDkzG7MgivUFdY4gTBF0g7I0cmGSPOYNzPq084bQpkMT
T/XThDc0SOKWaL6qVY5eGGYHEAAgQ8AS6oO6vOXMtT3gA7SRu9ivAnC7loAD70UgCXAs5ILqj1kw
9b0wYOMA/E2dbaVLp0lHJRya6tZWHdiclD42TstwelouADribgDsdaQ5eQ2ZPOkfBbzvNuMClZfX
GdoEQBxPLoVSYq6W15A7I990hrvdYyeXBdigioCZ3o2SvjZyqrPOeOaKVsAJ7PKqGW+00WK/EF3Z
mznAokKqBWmqtuBFsAnl5EG+hHqu00F7jk/3lk/ytSsKeyCSQ1A47uJdUNPpVseyPxXWVu4tBV4b
TDbg3lKAIqAEPKKkPimVkms0yTlvhXWGt0oDy8Q5XB50ovUR2c5zyL67DWz/ROLfQlWVwesFzP46
nD2w3hQU6Jin8tvOIhIOReGpeGZLVAChUwMGmy+6W3Fjq7vZm0FKZ7l9zT1ORtTn00WtR0ea4Gq0
vSlWgCEwAjUPX6HqrDQFhdLu7DKwnPpgT0Upv1YoTH+FgGhzog92BWouQBh/8B2gbEKgnxN36BZ1
hfrYLk5wCNxln+uxQm1LxScGUvWsS2BBVe6E+9xxgWsPB44cI5zI+go8CRd/KiD3C+nKde7Py2qE
/D5YcS16ETfQ3gRFynXq8Oja+rGqRnySxYkeYbN7LKnyxsX2K4vWJALOzZyWvaOfCt/pgX/ruBhe
lm6unotggqwM5uCmeVzzKIW+kNp3ylvegGnoruaoQrmqy3AvFNBHbAqvvDdD7VzX0Fe5ARIe9w+d
5A4K/H3+QOnk7JbC4kSGDj5IEfR8TrsGMKQ593y90Y44VcG0gd25C3He3KoFsXCk8TH3xvBawxLd
z3O5XPcVhNpLXYtbtOTSVzZEKAJqlq7fMe1azEDrp2kZTRL2i7Nn1ilTfw78XUiHB017xB25X01Z
szC0lKDTDmYvHrEVH3sXe7mA7pzf8O+ho7ZcOHAzdFHd9ZEWD9Us3K1UAsQ5ArnxBLodaPpzc/Za
jKZ+85cuhMIDxd7Rkl/niyreXKtBfhrtfPChibrL5wnRTmeur2iNB2SOCn4NAAtiLyg8BArZdxEj
itD/ki0cWRrGp+g+tHakKXrcJrQ+Q9NZQwZ7nUcj7o0K0ufvFEl5lVAJCoDb9E6MwOOIHVq78YMr
rbh1jRJJZwjbzcJ227FdAKscbPXEnUmmeZMDBhmJ+ABXC9ty9L33XHBcBrEPVhka1pAsmqr41S9E
BIpU4R0iX1RXXQXrCZ2iJIvlSbanK9l7ES4/qroG6y8fIvSBQ3Fi9CDOC5k7YGLhXt71KM+8zznY
Z5YGEPybfIfcTkSCr462ugyivseO0wUlIjEQxV7OsxzGVKK8qb0e2yjeTlXZ7nAZO5AIXcrNJKm7
XpYCJYt5uewEYgPQ8G86totlybcmmpCq8QooNLg6vDG0ie4ckTcvfpW31zG2Ja5LoEmlrY60hQSJ
agK7DqE8/VLYoT190KJINZh3KXIAj4jPHBZDQTcTloCC3LJ2H8YwSYfRboSn6ox09C0Ypm9lvrib
IiT5OqoF1GE9RKC7fvSSyi2+DdMgHlnvTWuOZ3UrGlHjvl38lVYEh6zsruuBuzdqAN01Js1xQQ3J
lY5Av1JcHCLSDNvOASXYslxtdDTLGzq2IEl3JaQ8vK4r+BF7ggDgzElcb6IcmkRHKar+QMe8+EGj
WHwhcpT3URN1Ky0HuZ3CcrkRuUEKA9J9xuCyY5FANKNsvrfW65+hTAJkMxoY8fHdYzviIG+E0Q/M
507a4qbJhpauQ2bLrZsj8l01oAA2do7Spo2bLxCTn8NMOvk4p3yg4lgwhGlOqlbDnYJNeEPyMNhJ
Oy5rPNZg0vS2XwVdDWUepywnBnJfH+9IXdqrNp4lxH3DJ9i94jho7uL1GutyS0wOM1CDULNr1Oij
e3iSe7pYi5IQ7NiUOGiDSfJuIodhMKjrMzxPChm1aTGXfzhOOGws8fDuFPMSPAxClyoNJsd5H6E0
sctrPR56IiMQRq0a13hfgcsMK/mtXAAzp8xt0rrruydsa5b2hoWwSMFqbxcvzpqhzOEOaaC5TeQf
dCj0yhqE4QZTyL0MYLsFMIc2UtDih1/CB+BVLKBP5IPgTOC1bEoFswz+EKzCADprBfKE6KQZy/Vc
crbTquIvk57R/5LH+VqGpN0bnLne+GAVtlRfOaWTr+Ni0YmjCVB5rg1MpgdgtrsajkXiQBjzS4Eu
6PXsVyP4MLhjzDT5bwzJ9ytXt3g7QgiqFn7U/oGm5UMl6LIO8bDsm7YesjLqoYlGx2bNOm12Hoqv
BqTM7lUwii2toSXQxJa9hqWGNl3H1iwfY5uUNUIMlrl5hgKbGwnT66ogLappUZmxkTGYgqGT04fS
MuibAuv94NHudaxQIGl9WPaj7sXaaUZcOKYVOI99m+nSEMRnmv6+KES9DbqyB6G9grNQC33ouobh
I6HTO+vjQCLIG7dXp4jXyi/i6VortLUPeWNex3n40sVlvQsqHkILpQlxyNu3wfASVqF1N3EtAbRl
ZLZzRkyE5mNi1VqEE7sZTOPtSs7vhwnKvomSOWClFTaxL/wHiDuox5bTNikUrV5x/X5pI+h+Frwx
KQ1h2zgey7qun8EUZGQ9hvodG2xBpT7cuXCh8n6RKLWSCFmvewKQpQnz6ujFDVrzp7bZ0xEN8zAG
IClu1AOE4QE0JXS5DgaIm7n9yf9tKP0D3T8IHHqmXC+gZaTuAiRgM2nozzt4xiMDmCjs4QQx3lok
RReIXYsele0gCJRbLECnGkgjuBx+M6fQMc0P89xOgKY3Il8zG4zXHuqlAAO2CtJbaGAFLiLq6zQY
inc3MmrP1FxdtTqcV6SOuwd4+V5awMw4beu5gWsE4K8plzsiVHFXSOY8DJLQjXXieDe4usb/TFpI
wuIuTaFW9aSdMn6Px1ndcQk/ER4qXGSk52TKlsB5G5ymWotTG5p2h/JBRXkFgG49PlC9fNM0hj6Q
r1CsKopOjonkYZMFxdziY/VudVv3EgTKuDD3tVXRFperuLJl0z7B2Z3eFragHC7vgl1FFeBfTtGg
ajkU14uEEVKPBGEBt2k2ujXjIZpbCSCmeaHwC15iycsvzAemxDNetMLRBE4bT8yqCHV9bYmld1KO
j9Ib7ry+otAyF2YXu6Z7r8LJXuOZGbeeq+gbR6vlquaxui0maZ4VDsuLmiDHgxZyWHUl0jw7GAfP
nfS8FVQl6n0jcO328KPfwxIGAVsEwLdOt58iOm3kEha70BrwMl042i0rq2sEapfV0gR3jREUWN6h
WpvGX9ZFXgNoRWT4Cg/F7NHyHUrgRUm/GXAPXyuXLfuh7B9tDI6tRavrui20m3IjZBoP5c6EDr0Z
8r64GiuFaIccWZbX+ZipAsi1uPUOk6fzVRnZJwWdwNXQFj5uKYQTeD/c4sKef9g+HOBKFKrd8IKw
K2SrxlTRuEYTXeBdRQaJnXr0NpFPp2decjQ8qNOjEsYmE/mgV5yN3SZvWvko4/BOkMFLy9YvrvwF
NnLZa5YSRhowY/0Y+NDc20OorUPTHPx6x3XHYx9FHWqqRQCI2LzETVp6PbSoh6LrrxgQlpslJodI
Bqcjq3CMPfcdicFiWzAO5SCsROKLKdyKnvdbG1Ugb3eUbcfStFd4z8edhMjDnY0jfpezqt91joXv
6ZEehkYZXGPy7XWjFUsCojoYnv5joDRZxe54zb0qQjWxOz7GQ1sD7sqdR6t1c++6ZsxYBcx7UHT0
y1wtNm0Vykehi+bsHOrrCJjPkG87VhS3us6nTR+p7731yl3utMvKC1SU+HB3f1Toqc6gd4S6Zegb
xNfIMc5DwmG0ZVDEAkAPeb61wVncUatnWJsjffWZVe+o0QWfmCHSmCFuozeLCLtj3yuQteEGQZ8i
qk5EZE6LbVRU9apA4POrG9kAhFknWLVBG8K8GVDcwee2Sbqln65dGNHpUEqRuUsYp3Bd2+va1eNL
I3qVEtghR1123qaGwuwGiaT8GU9yDgR2WL0LkutVbpELlciGwJaXYucy420nN7eZw9mQdIwgTu6O
gNLDAobDGLT1TcndaUfn0N0gmuWBXW+dayQk9mqh06odwvw27i2KyXzeqsQtavsjCCu0Q/Ec31db
Q7NuLN4QSynW2gpwrjxE7MB+j5sjNHOQ2RjRzrISul+ykATvfam8GzbHaAo2Cj60tFDIQ4nKtOGi
a18X4S17V43V1u9RzzOJbjgGpuX7ZUE5mzZok7Xt0q6pKsHVyYPpy0LLJU48GYH0OzAIJ0fWfwFM
Zl63fikfKYebmPRu3e/rCBzXvObBbbeQZYMHxE+8cWq+hzXx0aPRNCTrNOjWLXPMvRbsex759qYx
dr7yS4RlEsV89Ko0BVvzegHumPEAvYgk2oc92NtLDKiM0zbzKiwcSICbee7ahOYtJABRB3OHmCni
YH443wUgzjyUE2I+iDoHG3cALWAo25Cn6G60mQqJTYwu3DsADIadAymH+3K05iau0ClWR8Qkcxfh
dY4nCvOnqIAjb/EaxmJGIRn89rVRU5w2ocyTWIjwSz8ADKhF1K99AAPTMe+AokGkDXzbsPUq+KdT
niE6P24qNsxPkGbB61EQgs63nI151o9lfhc6cNWdobRVIuNTmLOCPAfeJOKw79LB/XeK7SI2gYBO
eOXmIy2zOUfUdUHSBsU4KHaHFo4XrEKDpwtheNNtNfT9TYbjW6+YcOuND8W4zPoNUjSiLOAclf3K
b0Zu10s06a8hcrCwn83ovSOBXz6GS0VB/SV2firRuIlQlGSbcDH1rvNcWH6BkiKhvYEV3YUI/uQG
1QdJ0wBQXXTL+1zU/mGcYW/6C4VF6TDzwEa3XjXU1j+kM0zfXe5R/IzI+1JwVAzg1Ex3NFTxzYRD
7MFx770NC8vguZDw1EVJya3bRRMo56a4CkOUSyQjRcDYOyltVbklGzGW/RoKM33SSn3HahmtKXYn
/NTAJCQEaS/M/S9NCBKY4jA6psJtX/RkUD2qR5k2nWHp0NmbirrwTwivEWYk3ysh5i1M2x+MjzcO
elhTRI2+sX48cCx4ndio944WTfOJCD0U9lQACJaicpMScbcMUWf/ugotpO2wHxPYBWMiljFMc3wM
PjLIlOFCN3hcYbOoO8rlteKnh6J27nzotCYwXh+nsM3axXwtCudNSwLLydrgrRHd96KsKgQrmAcL
RKg1pDub28VTEOSg+OIwI7qEIpgJfjoZHhyNJHgSS4Yiu7zy97MjirUjB7i8YQW/KmzUH0Pt1S9W
8K0f4NIMCcLi5YigztSUPHUk53D7W9KDxB5470uH6wKOebDBtf1gKOIRJOxFhmDa3g4d7EBXu86V
0dUdn6CfUS0Dw052X3vQgJ67kqBo3A3DU8C8TMMekY7esfzYz6W6QWY736OvIVx1Hr1HDP2pQ8PS
WjnOU7AEwSFnHWDrymY4TzyLuWFHR7CdDKHEjLANw06DL2rGaV9Fuv42UFyIY6TMKhKIKARFCzcI
KMYrVcAj9RfHTaiZp9Vg6uaeiYp98TwDwwqIqFUrpb4ylYG22+QDhguFJrjaQRFdEd0+ECiu7uxS
odmoh4QNhbO3za10EEJZ/DVSJvExBBpmF0ZNjobkKrpFm9ecwcLS924wOkCmi/leUhzK2ULxtqTF
8JwLiDXBFapf5up0ydIKaueNNyO6BjELkua8QBkKd3CIO9/XW3dpRGJUPm+E0otNxgJFbbykX5iH
AKtcgKWfhxrBBq91vqL+orwLIyhIzM1JripGGE1C6+dY0AbVnsUi9ijLnB8LL3Y2I5prDzonHFG0
JSRrx6LeEPd5uS26WBxnVo7Q2Vb9FioiwSMSUehQQsDueiAR3w4xKjuQQAuuwBsS+1xWN3Ooi41h
iEhTaZvUc5v8pq9nez1OMCZbTOuHZdEfSN6UiajzCO0cEdrrmVfEK+M44t4g/4yvN4ZrB0qeT83S
IlIrOo01KGtISdl+fowgw92l1Anina7JAF9iwkmYFs+kWnm4j3Ma7Kc6WCDFmM8j6CAQMM8q47kp
LOSQJFSoELYd1LV8JGv2SIIh6NK07FBXgV+sFNdhWkj9Fg1E3uEhKUgK5YQwYXhVVtQgiuROBmFu
PUZHFyQScNUZfLu8iEXWtmrfolNtlbvjgfrVQx7I/Bjo3NshIJFHiJwNzbaqJD8grlumUTfyx0Et
w7qvAWtFmJRXK8K6aRWNiK4npOWPfBoexrxubiWPhwMmAvtIe0ABDrWZ0qoIEN1sllri1V/kZuIj
TeLhxJhUKthWfgMPHnmqPZua9hgPjL77pYOIJ0Ie5l5QKONNA4PIaDtPW2fMoxtkXRpYgCNqPKq4
/Oos43tbddWQ+KSEcv7MIUeM1uzydgj59L/ZO48mubEzXf8VhfboC28WowVMuvKGLBY3iGKRBe+B
A/Pr5wHZ02JmcZi3b8QsJuKGFJRKLdZJII/5zvu9xjfUThzqmqPQdWoSfLJqLnfZQjYL9yb4e9jS
+a1qdG4O+Ovm8Kzu2lBUhDRSCe3sRr3DP2l8hYUwXs/CkUDP2k+OymXElQ3sT+gtfVlia9xzvZsB
IymSLCe/a0z6vljpXeGuouyXzBK3TPV88LiszlOgLvE43gkGArxp26JNgiUdF8cH0FBXu0gtrOs7
msrFfdpE1P9OpmuPXOxN/bIsKvNpTq2wTbwG/7vK6zg2Fa9JJgNdnrr0/WvRDyAqkjrSg7GN1BKb
xXIgZRL5XNKTnVu92aVJXnPB0lulC4whUV+VInNo0vZqKG51oVAXxqF638Irav2hsMZoM1XKiEDO
ENOa+230sksrA8deNR8Ak0ZVu+/6Jq82ndRXH6qWEx6kskLAMs3lLZ24clNNZnSQaINF+6Qpk96L
p86c/TmO7c+DLhWOS2+dn8thZMKYFNPrF/009JFx1S6SfQAdG+7YMsEXFLgreF+oUFzlJn+Q5i5+
xVvsTtSL9WWmORSo8agQ9mPftkwkVyFNO/c7eh33SWFqI4sgnC8VGG70wpVOe5RUtew2BK70+5q8
yeHSyMPqG4HZ4x2WMax6wY1t3EuhZdy1WaR/SjAelPdDWqd3KRdYknwnZBuumduxHSxOJa71UcTL
QQZgch4z3W5BdWL2hhdNlzLISkPYdYHulMvgmSltBfZfrq8Y+/ASBxC0mKNbz+rrLu4lEKm0GB6s
ZjHMTWrpsP9ip2ulfd7rUfzaY7zKJU1i9hA2MnNF6ao3wtz0dGfqvNdFU8WNmKNkm4WUZjtFdOUz
DoDTxsThmlt0b+RboyrTlWI4kOKTJYkAOZXEY2JKxoYXpl70ktz6WTyC+eXqV31kQ1+3RKN1xg33
vmZnSw1aAa4K+6kfhy+UvJm3aO3aZe5yX8fF0Fc5G7h0Z+2mo7u3rbD52pWNvlzhM6R7raoXZH1r
85vDQfBQoDRQEUr25gecsvS7jKL6VTYX/XEZR/tJbsIqcKTEMt0xo5Mblnp8OahmcajpV79WRt1v
5rQU7Fyky2yxjESFZHRGAc87by6hlcHNinDDZpcHar6yxKh9FV1T7AjjsB6zsXvSxcBmqjUHA/u2
mBZd1zz2U127U15Pb6CeMs6ra3k1qupzVU0vUd2R/2cqypuUGv0+zmxxO4eYQLtJRLXLDi17WUyx
qaY9kHA7mgc5FPa2KVmyo6DqLZhFnt2K6m7GYHEXS2Z11UQTU1iaiGWE3136pgJtQaUyuEpYlfvC
Up7yKVY/N0QZfElN5k8mVfHjJGbz2ml1B6s0eil4p5m+0OdwZy1p9mhlYiGRZXig7MYOcc6tcQsn
ga84WewrJDN0sXCUtC+0RLN3zH7rYSh7+YMZ0ZK0q8F8qkrUkG5SamTKk16Cmb6Aw5A0le2xRcnX
sGY0t6VH+2TXXfYYtfF0JasTBgsrFE4y5Ad2JPWRTOr4MBT0Z725586qZo1Fz1ArM246jkpTph8h
bABPL6ZRfcic4YBjmPUg5YPh4dp3j/Tz6zRHY0S2H6CDAtp6KOVl4IpmOLQXEyUwqjn0FyAKj7Vb
wgoBiGvourkksV50wKJ+BjN218lmvM9yAxPMChvHzcLm5U1suh+zMVw2vVW9LpHKlsHmGLm2wOIg
6ZXKM3WgmhmXtU00CZxJKW3WRZflKHQgA5hmXO/lSGN5RRrFfjRCE2zaOL5qlUYNAJa+tFh5UYam
leKh/Ju8qBc0d2edtk5hdDuWl7qjVW14xVrE50zEm0Fd7PvZDp0grru7CE3uXaYNw8c4z5O3vpoU
24OO1CI2mdSrvm6qL1OzaA8jW4ArYe0Pl7kXb/AUprfGqaxdIaXq2uK717WhuajlcLqUVJaZE2GP
qyq3qTUYHxInDDgVZMo/Ld9nofMlqmLClNWmvkj4DMm2lNr6hlZU40sG/BNNwi2EcHP1Pk3n9nbK
p9c5i19whAB0y1Wn3C159ggFsdoIrWvQ8Rpi3NQtxUXYKZcROsEh0GszvHCmaahx76m0zYrCuhJh
ChcJ5+euVUvbi4XV0Q2e6AVg4gvxQUfunGlVfJFF6Sc7jmPFgyLSf8wquMWynhmPTI2Zc1vPHNc2
zV0WsWM0ouEjicW6HOCPAfoZ6sYuFz2A/eIEsrxUrSsKTWE9ORkSfG7lV+QGa7dNkW7tHgXJrMnj
C7NeIixh6R/wt8+C3oFxEo/8XTsOx51RUX4oQ6+/TPQMdqbWUV+JSVFdi5b5QyRl8QOtovHRAKPf
J10437e9oEJoshTmjI51nivQcD8RR4LZdu58Ip3EPFiho1+0ldBXTWf8jWoZPDYupEzxOITwrGiq
0Yi/VnqBZRgWv0t5aQs93PZZu68U1uzlwsu4maRo6S5h4ZibKKnmbNMlAhebLEk9iT6rzyyjXdUt
zQOzJXzu+4r8zriPMbofzB44D1o01aIWm9x88mHnLKq1VxqSIjNJN3eSuaReraX9pWkmQ/Kx6Of4
IC9R7hM8amwzzFqDzlGNK63v26tSEUa4bWm3zH7SyKVyyKwsxsIJWg/ygDTTRQjiRP/HF6osTYel
gbmxoUNS7kzTWi5zNZXxppWmVmz6xdSS51QGzY7Zs6Zk3PZlovRvhT2YBLgpsJvccc6b9M4Ukdpf
mV1jPFoVrDxfj5dB4VviUiN/1Ec7tO8Ua460S8nkUNzFNHdFEjiFnPGgau/M06GKJkN6HLXEsK+G
DNbRhV4Q7u5rUq7aARrcov/Sz6ou3cAly6M7WrnjGPSNrvevs+6IDBpYIknFp0VqQpS6hOPg1OiB
caZy6YrVSDR+cWpZyd5iaZTCgKYvfViUgDuDCvYwGM1SuAjBFFcXTeGbUrdclyToebKdTl4CuPwA
HoP2EgvI4iJvy/laZs3vYrtr4/0cFg7yfQX2zOTUUaA0BTFHA7JakciOP8h6+NCr6q40RzBFeDiG
kl2mtMrfwJLaz5Y5ay/IL3ML8Ew1M79M5+kbCMX8dalH5dBjsf4iFK23DmNR1fltNXPZ2pSSSPXD
VDXMubkz1K91EkteXTlyYMGMomUT9pA5w0ySt4Uxzm8mnoTupOsh2/VctJpLae0YwUT7yHAn21A2
vc2dqIiGemdwlkxBUbUGR+FAu+G+l0P1zZ5MsW+VjOvPhCezmybtHAJRQMSsVvf81Loz6mXqL7AJ
twhqoylhzDdGUleR3xdpqqqXMYFB6qehUfJMItIlm1D56W0MmqaaaTuIRykzq/ymEIocQYrTZmto
butFIlXFw2gtXynOdjNY130yWdkBkUbmbKJ6TCixbbsf7nW1lrUUeqFs5LMHTyQC8o+HEFZcgBt9
tZ2jKX+yWrWzfeyWp863rHC8BtIeO3wJyqKe72Ot7T0zjD7TSBDPZbVYqT9GIcwCzQFFmn28oWk0
B9WsF9ETm2OePXUdly8CS7p850xzW/g918ZqNwpHAVcoJauHppFXEWempGlRHwi7asVNOuZt9giH
SOtTqPihkG7/+Y//86/vnOl/E3x/EH5fq3pukyjuT37811Xy2uJt/NafUq1hDf/1l/71v46UbUJk
5lX8oD6/J2W/5F8T8a37559U7f3X//gnRu/8+NL1//FPS/vDNCx41Vg3Ew2grDbHP0jZlvqHSU4A
DGsFG1vg2H+Tsq0/4KkSGcEfa4YwwrC/WNmS/Ac2Img98bDX+YtEzzp/h5d9rN1AsEBUG6OQIeys
WiN9JW3/pCxI5mlOzK6XfSoNx7yvqMc82Ge5q+S55lltm1wozplcz2M1wyqSwN5rNfBlh1wf8EQw
HTpTXML2pCvelBkBLDQN5pKoj5++htsfxPKfGeffw9J/4pv/GAbDfURvVNrmd3nmT4+mhHWhFWMs
+wZ0C3QzgRbuOvamLhhmV0+eq+wpy3c11Mj80CxB43hJ7cm4FMjuHO2bD5LiSdbBzK9ryQ8rr++9
XiEhnRaNZ+u0a7ylZpflWu1zR6CCzSkWlQCOgH2pXE+WZ2HlLy5W2m7rmnhyxJj9e+lL9lV7caot
/sGSFMiq30FRL/z5dX5tRjjaPmisHhNWq/rJQg7UZQn1G6v5aaTu8mscbAWgiX9OYfJuHvCdsFmi
/sLkWDdOo/vGltNcEcyDRqUXJWdLEI9OdJGm4j4z8tQzlmjy5sW8+/2X9KupgBE2/hAMbqJkPp5+
eVkbcxUxrAzLH79jSFCl09Vn8uO+66BPp8J343QEl6hnTkMzRKfOU6PTpYutPWqvxvL1cht3V6NT
uZV41U23VnFTbV+K8mOXXyvGTVEVbs1ez/SfYbB7WNPqewXOK4Z+t63zlKEcLuUbSz0oFmXvTSJo
GS3hfhqfZw1rRmAy8RwN11P2RZRn1s8vH8fGBFjn1anrKjp+ay3JZVNhpbIf2Z5i3sD28CBibOLo
cpxlr0oqj8p6a5iohMTkT0RUG+NtavAjMxmSor0d6ptC3sTNRb68GMmbFO9Fo/tk4nhtx53yMm+7
oB73WRPEg2+l1w6iZc1wYZHSTLozB8hpnGLDGcHjsQrxx8aAmkpmL2QSErlw/FwINUIo2ubi5ygW
XK0h0WyyJy6DYQpBXLBaGv2Mdu1EOvdjTHIMV/WchSO2efIuNWMpaOYbC/CbeuUkL3mShdexocNW
xsZRauBYJdmwqxy2w6HW4q29WP7vF8E6yU9mp27hpIOM33R4bu34sSsQRqstzckfYGN5i3qpdW1Q
TOXrOPfn7GZ+NZZtgdYjAmK5OyePq0vWIMN4Wnw7geY0YYlJ8DKEqwqa1Hg2FXP9badPRpAAgThM
VC7v6/L/aQuea61aVIOB1F67rFKMZiCxoRFWjVVKTFazZXlp1tGbtM8s+V9sLJyflu5wFnPInhqp
T9PUZE1v8IhpjCRP79PtLDBp+/0394tRONgJEbAUbMyRSx0/Hzw4tdR5Rj/uwcmHsgHO17X5zPw4
sWv/PkdR4yHJw8NUIUjm5DVmiVaVOIMtPloBjGYzIHJobdqgOOwyve1Cdi6lDDbkRL9Z6sczm/Qv
zgYDYZaOlSqHNfvN8VMuzgiuCaPI5466tpFfmh5qjDwLKOXdPB8iI/GZwWdG/cVmgAmnyjagk++k
nlYmYGTQ0/Jogbk3ZdtYVUCwHYjryYtJGxyQNvx7Ubk/XrPCrooVHQ1/WT4RQZPRk0XjRDMxreiM
6PTZuNGRzhIuBSpHiVbbkjrRmS/3FwsSgR3S/1Udx79OVHF1WCDDEdPsF2RHtQvopTkb6Hqqt9nW
zkzXX44Fg3dd9yzG07y4UB9jKcsYi5bGZpwTKaiw2HPNlNyZWVLOLMFfjcZI6IGpcdltTl4nzgZ5
lDNB/Gz4IGZ1pAdd0RWZ6Ukuin7mNa5L4GSnQVfIe1RN/s1GejxHNTma6PZxZ1ITiK4qOiZy3WCw
/H69v38k3APw+UUMifaYru/xKEO0jBF2H7zATOiBkX8WIvsyY2Gsq9o5G+t3eyfG+6iLSRTAOUbn
dDoeK0H+P4wd3FFH5/hD2jPuhiGKvTGTP87dajWsLPsug4Fuxmf8rk6U1awExjbBDVWLkFQ27pNb
QTwjlqTJsBYYyevSlh+6FJXmBG3S7yqILXKDQEJFVjIW5LSCsrVL9wEKwLnF8W4P4HM4MupqA6cH
KtOTbzWcoBV3Yyv749J/VVkdQS3r2znMtpkKpS6R6Nb8/hv+5aNTjlII4GKC6vXkK04bQjgnQSye
loGrrdycsXHuTEQgQIz4lVuJepcM1eg6RmMDLetvpXBAieZz/vgn9jHfvwS44zhj8lEUAnNPDhdZ
spXVL5WrWQZ6nhT9qoiTDnLawNS0jZsVYQCl0OyNI+ePoKxSIGT7YDjxtaSL+EzR+e4Q4MLJJZEm
KfYC7Mcnh4AMXSVZlHSBhFVHdE3idTf2mnL2m7E1EafEh6KO337/bejvlrUDMuyoRJNyOeC2ezIR
sTWc1DyxZ19WKsSyb4ILQhR9qupvrBnXQViEiiIsAykOOnPjLB8L81rPrmW8YMTHYdir0ud4TahG
AlO7d8mNccjHXTRCus88q9zCbc+Mb9DgJ5awvbfyhzBGWRLU6r6KPqbzs4gBI+/G7GrqzlhSKN/3
v6Mti2dbNxJcE/CI4L0eL/BFMpUU9Q3HTbvT5YPE7dMyvs72bUF/t+2emxK6r0nC92OVX4Q2t9ZH
O7ug61vEXGGM63b8qMBMjpo7He5C0n8yh21vfbLrXcm1ttoi252dTdNs4V3Ybiv8OveQA9aSFwWN
eRuNQdvvcR0kLyhM97l2ycwuhzsp+qrmV0K90OoX4oj1cfM8ZTsNWMv0B/NOU/wp9rEwfc7XjL4n
ET/k+TVUGGO4JJPKNNzqixF/mpJPYoGgT1vuYdH3WroBJHZWtRxCwmC+XwndBGyPUIh7WES3fXuh
CvQpHyoHPJ559Ti+pmhMkvsyDJJom+VemPrqB4ueqHwbL9eU42iJ6Ap1S+DUPkxRrtn4P0AItw3U
jpsShp0yfrDCh2bwbOvSElvKF8ner6UoBIPGuoBCaMs78Yy0b0KRASsKo47KF6/KpRF65nAjq5si
28+6W6Ngkw7ooFL0zcot4bWbpN8v4ksRf5nKYLZc6BzystPbjVWsgRmpS9QpCoAX2bxq9hnUSdSf
Igini6bfKYYf6vtppU6fOeHfb5jMKYs1D7Qky1x5j+eUzelUlBZFU1xp9N6U9IKSMA0iqXgSaa56
Nvv6mTPxV0vUpP7FgpRQRfu7OepPNT5856ptp7XG5794haDfgY1XcW5f/o4KnS4XKjNCtWROJkU+
2QpWTkWDTHH2R2LQIMranqneaaGLNGF57SDdyJ/r9nEe7if9q6Z/61C8iW5nI29T5X3c+YgtSprP
SPaEP9gBAr4+CQxnO67M79hTOt+0P6Xopdf4RfEpvls7ZffSBeEkNT2NIL7j0qKrLpb7y0V/GR2s
qwLuvLmJL/qr3vARslb88sZzthAkrpsH1XKhF5qYCyc+ruzVHZBChb2wso2uRX5ZD7tC2ziFu9cK
tyzd/FX0j3byUDqkn70tm0gO6NqR/YQCl0UP5O7ODW3pJPdk46leXlFmGeEFVk2K8O35OkHH06Hi
+dS213W8UxWY1f4kHkAEbMvt6XpN22HxxXilpT5RgR0yyWaj24eue6Zz29+Fy1OVfyhI4dFZZUL5
bKOf7ovx0Cswf8hIM6UXeOd6faN1wGGwEdvmVhSHathZNDvnr7/f+9/VWtwZAbLBONgi1/88nsp9
1edWg17LH8208Y1EvBotqeySoV8sIf3jvz+aQs6Rgz2GzZ3jZHapZqmLDt6QXxLbkOqgeGOj5q4F
H8svUQr/frT3NzogX7Aoe41xYMWemry3Wbei8/OMTM+m0V5Aho802MNwSdHoMPPMzJpQS2UebdcH
WAPn8kTWt3eymiiTqWUNBdsaKBDHbze1yPgeMp53WhyO8zyBkaY63ZlV+4vvEJMuTSViGbQaJ5Hj
UdTcERp+QFxuLGOTL621qpBQPuDZTG91Uc+81vc1yjoWOA7yUAPM4aRiSpvKKQbRIN8iKWWH+4Yj
g3BxEXF7o/TDEq60ZcfnAoBOH9JWqE+4DAADAGTy344f0q7DpTGQw/laOT7X1Yhk1L5Sly9Nl0hn
HvD0TsBQDEMaJPUCnbtTp6VUTGUEQxvEWXGGK06+OoPUYTbOh7W9q4YHQSqYpSXz5vfz9fRYWQF7
m0cDtidch09x/IiKBGUJXmmHHoZNsCmG1MXBwqSPhT7cGn15kc4mkKxf1s8zlEhI0rMNLiJUwNzK
T2aoFsuYQQgLzNuoaZ5K7RViI98aZ/juUhYstPAzWn1bLOr2k7wof3PqMjwh5BgYk6xOa2R15vkZ
ukpyCcZ55uCyj+rFSmdo9xUVTTsDA/SLc//7F/x+Dhl0ezg/wZEoc0/Pbcy1Tbjeac1mHw2BDEnU
bmhvp9jlBLRzz3nJvvs++YWsEQvDfWpP2Tl5OKSi/UJ5WfroV1qoNw3LEf6p36A+8Np6eMuKKjkz
d78DNkdfKEHcACsq7BHwMtM4mUToyiSlGsLCr+zbJdnQUQ3k8NJuP1iNRqwR/qg1dRy8oRZKkDN7
NSyd4pIfaFYu4+cMRylpF5O1IH+OxQea67SENwlsAqO+HKor/pyrNBgdLqLCtdoBaRZE09tB+cDv
QMzBLzAQ01Px5tn6V6WicJXwcjlnGvnuu1wDx7GboxwCL6NBdzxzbGTnxmxnpT/X7UM4tpLX1DqK
s6kSrmHW2pmJ+m5PAFlh0pAKyxQCL1i/65/qr2msZ3OKiwRqAJczmFsc6w5kzFoN8jx/WzQsezs5
uRWlfvv7SfvLkRWGp+TUVhDreORFgVpHkmpCgnz2LZ6UMbBGw/AaEUtbYpw3Trd4cJPUxTkz8Ps3
zCMD04Fjc2Tr6snWMBBRQq5vmtA7lLezHCFVSyyuQHPveHVxDuR91yKwebe8V6KWQERAQk9WS26M
8If7ZUJW29E+6vy2hZ9UdNPeGM0Z4/ZpUzqivKZ9FfmkLVQ+orgzq+c7YH28ekAE6FKCAfNZaJEc
v2yttoypaKfJ1yAxFBgoyRIMvw+KoEZUJUQwSSDDV9zJSvQoJHqa9D2TvR532zLfM+GXatiEcgZv
NJgzCFFYV6mI+xCcQBhjgZQPMf0iu9/I5q3T7LlucztEFjsoIXQPiCfpJmxeaImoHdv++ieLUMEj
AsN/gU/Ukn8kzKJHoMUu72o1g12G/GpMtTD6ODPnf/WVGOu3zz5C6xCE//htiFSxowJxGuDwdaJM
sP+Mor/IuR6g1lGwHpRdPAwMv42Mu6rvEOQY8bm0tNNqY73vUEPR2l9d+fAcO/4Mcmgk6IQo0BWR
S+6C2dRkS24tPloT7txwVoIlkja/X3LvZz6HMCGg6vduLfvo8Zi5DRmqb5vBX/rFH4YBPkwKUzPS
ASt02f39YLQW+HVHk04DgALChbjAsBxQx8ORRI8yURp7X77TXqt79hb5I84k5hxk0R0ahXAO+FF6
LZFw0GRs/Wq4FEAxnUvKqpq5HdbKH5aLaD+VvlL4Be46xlf+HKanwbmBOJM2W1vZSGrPho1WT3tZ
RdBMIclTDYDPfY3ZgeHmbVCq99X8PGFpGc8uIpCKTqXkFbLHdYU/IYGiIEJUmw6uTqJc4aexD12q
McAEAkP1yG6wS98adqtOz4E0t5OSbQfAEG8QrjfGNiQyAxMiamEyjSO3vNVultseMWTq5o/Wk9IT
UefGxGFLO6Xc6enW0bd69LW0kQJuQYSXa4eLlvDoSgA1qQ9m5FfmDlFp7lzXxqZtN23q9S1H+r7u
Nr2yLWWk8tc1FlCQHh0EN1v+R2wTMDdY1O3c73GqMyLPHDfp5y4lXPagPNcJcfBefKleT5/Gt+LC
/KxupcvyGzZoIjOCyLjB92WcLyuthy28ybQP4fyK7USdvSbFXYHcU3eVW8hjkXKAMyYlvil7ztf4
ajmzQ787GtaJs7r5OYQ002s42aGlXIGzFC5MnG5mGjg1GmkLqEXrYJZMWnwgCE33EkuNfLyfzP2Z
ifvLeUvPgcm7Ytin0GliVBNCUqX3DbkMqjZ1UeH74yy2EqJTvi2DDotAnAf5lra9KIozMMy7Zcrj
mzToQWIs/EHf1cs8cGq2EVNN6g5FHK8hG8MDgmawinI6M9i7fYiSHPjF4GwiyBQv0uNFSuyo1Vsd
KrpUb6Md5qNX4OabGmmeq835S9QzGdIZo+Tfv2R1vbydbA6MC4XH5lzEzfdkcyiypGmhzPd+kcIJ
VYS6sirgmuJ7qG/ZtYuLxNBWZoLi0dWfbvrcNAJJJIpH53LxC8q0oMrji2UEnSkH9RsMWPtA3aYW
iBJEvOkTIr7DpA9xPC7HMwfq+7dGCcHkXIt7XYb6dPzWUBupQnLGxhdSc9EaA1IrOJgjNePQ5au0
uHoa0zOY7/pNHL8xxlQxzVoJDuQcnpxaKCvJy0GXQ5nWLFtMVramORxEo17QXpHYVotzJKj3ExFm
AwizoyqWygX15ClFCNVZFxCVgCP6Qy59yfGsssdBuh7n5vH3E+L9G107NJC71mmoOPLJPEyqSnRW
0la+xFm0bWQwMpxC2GekALK6X0aOc6AsLje/H/b9S2XuyQonMN7cAJAnyI2TrPLCskK+qYoGuVsX
QIKRt3mozkjlsVlLz+alvC8/MHgGJ6IzZq4NQXtdGj/V3KXRKXjHZJWvTEJz6cxk7CIgjeYyhPtS
hRXcm/mIQ1sh3H5QGwyBxtgTSva3t9nVA5zaf01/0NXTexy6JIwJGgIP5UzFLwmJaOHkmBUmhRc2
I45cTOHJjPF/Xu5+/9bfT6zjkU/eOgq5wcKBhpEt35rsMBBO4iCbNKwgSs/sNO8Pk+OxTpZNDSps
sZ0VftdIn2ebq348aJATI1frr5f+UlfTZoNRbnxm3LWuP16ujMu2ylZAuxce5vG3XCRIdOshBprD
ENUb5g7NoFT+vdxMjgfcdSnruWJwUMBVPFmi0WKkkRSrpY+kt/QS2USyMOLjFiXoBeNzFIBfTF3y
yVY+JLfU7068xw+VQuJ2lgq1czrlr4mZvSEXQLejhFcjJ0cVNkFFTR3nlrWnHxjtaFDufz91vge7
n7xXPoLBBqhhPQzf8PgjRC0tRA5H/D/E5zpeQe7Siummp+UlKmj8M1qRXFT44Lm9rrzos4Q6Gnge
f6+QHExlvGwBNjyGaINhMPC6Tak57biovViCPI034t8+YXln2L8w0bh68dqOP/CgGammQFb141S6
qQU2pZFeb8w2I9Nu3oBUjS6mmcqZE+rdEtPp+oIGQZEFCMdK/nhUWwrRRXVp5q/q2Q3Ogp+lcfIc
3XrSisz+fxkMiwi8o7nJg9EcD1aFNjKwLs7Q0LcRp3dGpyFTnocaEzm6qb+fAe+fDNYiptNc3rCC
fkcAhk0kj21MGwI/xS9t05W72na2CFv9UsEl8e8PtvLAqEW1FW8/ebKwG1BsIgP1gS53CIu2RqgL
ggb0gqBA8+33g707jBDTWGD71GOct/pp4TdLE1Qz1K0+1pWATqmJ74xjv6yyR6WwxL6Ix7PhkufG
PDmMJAy7LJGAhtghjAQcFrZVbfYYNAzyp6FTApALmsuNsskUc/KUuN1FseocMkp3r8TmYeFyZk6S
fmGFNk4TmnWGTfKuLuCd0MIHp6GNY8qn9LFpRioOHIk9Q21L/kBK0Y3afyEbDv/XYfadLL6187E+
s8usX+vRJgPlRl8heYZd77Cn1elkIuJTc4zfWEh7Yva+oKI/B/2fJj+CBmkm/kUrxX+dyKccJxtG
UKSqOFFmeVxv5KSCbhuDTJMLe4eqqf6CXPYOZZqymyU8tAZH+dplw6dZXy7iGE8laVzq1frmhY23
3o/yaoGjaA9di7bk9zPz+BC1v39SVNgUCcB1TPOT3QR/3nYMpTgFlTSvNKe47psQL4wuSvc1d1xH
e46T6DIxZ/3M13+aaUe9C3oOmL4aySPbPEXS4zLSBzpBrImk36Wozl1EB7u2yXPCqlp1K8NV7gx4
vqESJcE8xUGCSWO1L422/RyNy8ffv4iT3htvgjrRAT9Zj3UYjcbJgTul0mjJ+D37WJaYvtZoUD98
KSJlyulA26Oq2i698wk+jOwW+E2eqSqOl+ufwwMa6WguqJJPeY1JOMhCpAwvOrgGyIofJawyF0m+
RSqHqlmczV0+XoD/NSK3NDLqde3dRa2e8M+jpZCityD1uy6d6SbRvKWysbGLZ23XCDxMUNL/mHH/
P6fhnyvs9t8rgryXuXgp/7Hv8pfya/ezLmj9ez9kQXhy/0EzhGgf7mTsUVRk/6ULgtb1ByFFHFTU
aCwblEF/pTWQ8ED1ASEMbjylCDjgX8Ig/hGrm2KSix5ibZp0f0cWpB5vn4ZhIJqhM71unnwK45R5
V05ixKEkVjYiyfptqkbVjYrmfloUa6N04As9fvLPVM1f7VGNbi15mreQAH25gaeLVyLefBFUHnzI
YbS2c6phT2urgSiW8LbTyS1QRLofTPGcy5ny6sSzsjdx4D2z1r53Av59Cvx4DBYAPDrqa80+JY3E
TZ4lrdbKmwX8so6yD1wkQOcwsIYKMsXD9TzP27iZ0TCqcY13W1oTE1NFldjhkpncVOpSYwY3mZeN
NGkHec21qe1yMtBHieGhtbP6flrqJxmJzE9z5vbHZ/xZvvRd+nL00VX6u2vdgiBg1WedHGCqDb4S
cePddCo6+EDR20e7i6bnSm+wiXba1aVmqqsX1IHlfd3g0NUk8hU+/VhSFUTEeLpWprdCLuqPabPk
M5C9QywviIMMgFqM32JVOPsy7p/ZhbV9IcfiRdJagH17Lsq73sYMS8L5s/Mn2dq3TgWfxYnjMHer
PqxcHe3OZo6TJ9nMMf/nIA7pJcxG7Lha0qdfvr+N/4m9RHxr+6H99g8iX7p/bIby60ufVOWpJHEd
+S9NIkLGPz/JKu87+gEDvqSf74Zv7Xz/rRvy/mch4P/tP/xTGvg416S4vFYYM6y/DbV2+fPuoKzh
Qf/9tnL9DcvDd///H9uJbf/BjkHbUSNo90+g/s/oF/kP2dRoYavrH2RFMsaf0S+a/AeVIYQqVins
DLCMvzYT1fwDJEWTyQzXVA0Jovq3NhPu40fVmETYJiQTluFJbZpKxRz1IwRHC1Ofu65oCJKPCZpo
HWUJDBvPPpIe8wTinSgU+Ly0OLdq20nbNLIG1IgSfCm5wtunLcJdEs9IujV1eCuKxPQzY86+jNog
dnZmKbkbIVb7lseJEcgEsHjVOKi+FVXjpiDWbSubevyAbru7jrEAcHXunRgzK1rlqcM4XdlFiM4u
L5cgWhT5WzZWDnjq3Lb/ydyZ7TaOZGv3iXjAITjd/BeiZsmybMvjDWE7bc5TcAiST3+Wshtd2Yka
cO5+oKrQ6Co4ZZEMRuz97bUWIF7dLTaC7M7Xi2RfDUq/zBxTkUYkIcb4wmPp8jvvZUDMs6OQl39Q
2Utf2eeN6BC0poEZbjmQtwrvoBHJ4/HTMxIiTdgFdssEpCe1cq9GTtwEr5IdbBP3Piyi6QSesnlu
gBnPDAayiwyEMEp3aXTCWo9NU31hcBjvGjg2sFT6WHtluJgtxCDD+tQkU3Pj6ANkyKQgX+m56Fr0
6NAmmXHqCnvcNqGa7oe0zl+Yx4kek6whvGmmvto2vj6lqAus+W2ouu5QFGB/sT0VyUsI1n8koOB4
RDJFd4RWVL+NtuIEDKPz2+ob7UR8qv+RzZ1+TFt/bANUDx68lBgIX58Nxq5JZ+95dDJjKdvZ2k9j
HSULs4+jfDG5yGKWTSzkcygir6UN5BmfdTMVn5VZlLu5a+sfmV1b+iLVKL3NuF4Iz+nTsoVjDmhW
yJUc2gej9IqN1V3qiDRdVaFgaLLqecyNrTNRHnBEBAk/C5Eb1n16DwHwrhb+zrAvOEScZWord4Wz
odi4Gck9LYL1QHqgiWKxjY3uZF2hm/OsLSMOgfdVMhnbMFUW4Y1vmI7GJoEaGED2bZjB7ldlOn84
U7uFwrzRjIyAjk1HYqB6aFLiGHpx35YAZZoin7fM0a9iP1qpxH9XaaoHqXeGcGV/pyXjqC6tk3FB
HEn/oUyS6aVnfNf1oJ4Y62xXjSd4WnJauoK/AZO+W0zBb/08flas97etJbOD9DycNx+OSTZCyCHo
NH/jKpeR/pFTi/lmG3ysjPHPMNZ2ADo2ruaXDKiPOGiKe0MMNUiA7DEb/EWuX3rO8FUR39S959Bk
pjyDCKItf0LChjtDB0suCnVWVpjRTu43EWPrZlx+wpsineoVq8IIn51y3FFhoa+VzE5QQkVddJ6+
k3pzKxot2UN+I5Vrv3pJ9MM1UqIi0uEAb38lrnPOEvgphSI5YrgdQo+JgKcYY2/hAo9aqhxYbRcd
ixkia5sZ/NLq7MYwWq7iVxoqC0PSu8Uocg857K4IXfnY+Bptti7JNrJPN61hhSf7qhOCSlM4YLo6
NESjC7sv7/MF0Cl70bleuq3hlS2Y2CyXXVI86wRgW6to1lUPEIP4gNhhi3kwm/K7zx+VN2PNsBtK
VxZoVYvn08wpFUCvESudTMV+zMiWapO1840OARRP3cUdTO+sZp0bZPxy5inZe274iMCqPPejxq/u
jeyxXKYBNKgArLGQztZxwaxz0lsPZaMFlSQb7XY1OMJRv5tk5H6XHTW1eApXUFqv8KjMOrlifnfD
Wkf9Vhce5be6K9Do+DDO0pgDU8g27c6Rsn8fcZkExljKWyXsaKOh40HcW8OZjGqoqjXb3uUAaG+P
FSCd0C7NxmM16PUyZok9+DHX11b156Rm612rFJMmsV9+WYVunSPZCrBkkBRDnzZ+jsRiWSn1ZHda
u6mc0N7amvGUVwyq+0bNnFaq2WQAerVwfCX3c1Yb8CrAVgTotByIEtZBRsQQAO4xYenp1artuzfY
PstuKuulAJl8MFB07ctad1f5KEAIdu3Js3Btg0YXl5pK8J0pxkNZujXc3eG9Tynnl5ZXkevW0S+4
VXgbuk7xGVah+5kXgB8XVl+Kk5/yqGYhArMFpGuvDAym7leellZ3wNjS64sL11fYXjSF0WyMjDtk
KZ+zmDuEhomxtmPHJNJRIyWpwFWAd5hHlrNsBKbigVuOZ/elG5uHptCVAZu4C9+pYeIKTbUG0p/a
jFF6TKsYnD+vD5bUqAD0O3u8c3wj3xYMhC3GQm1gF1lL7DNCLZOxtdGfxBxGgjB2JPSw0t3aeaUO
3SDQLOSeglh9rbbychfcfLNCkMEyBlkM2jicJ9UDosq4z6S8MZKu4wcNyFlzfd0PDNH5Ka152HLB
kIkj0grn1HcveS2Lj0oSkQIkY6z0ZgxXo17aq2vY2HCLDq4NURYuRcHLGFJxqrn5WqTalovIpc+m
VRWb2q0c+UUXutXPC8NFbwKV+S00spm8m9DB847Kf07jjIQ8w7y8Gnx4piCJPRlIn+yCVcoKewmE
n7mWNNXjc2SDdvT86KYUNCNhhTI8rvXLobPdYMSn2TjA6jz5IoGqqVF8e/roLvj4xip22pBvZ3hU
FZSAHv7HTaJZNKp4lLx17lDaho9VW7DiEjZjB8/xhsVUZCa9lHkKpM2LY77+VK14zSoMDJX5A8jH
sCoi/310+ZxOae8q4XANe/VRZM3Rq5iqLaDa4NFSXwMBsRaiKqMySadWpmL1G4ROiD0fzK2lMWgN
HSVw3InmnAr8IQp619CWonGC1jGzNWQ4QNkW862are/n3F/GSb4rybnok/Y2Ok154lBo07mY0sM0
0FCPZ+ubQ+rtHPX5srTU3tLE1s/SmxQzcDe2TNbPY7MoHf3TzZhtS6aZ/IdPHsDmfxjKalbwqL4n
3TmN461jy1cQT+dRRNOmsrRmP+iYOjwfJGhTfHVdvOCctGQtSji4NW9scrpD35HkoD2WbDAqQDy2
1E0/2NkdtHR9CrUFlF9zkcb1wZ0uV8XzwjHo7jjNTetYw0sy9FtrvDeAuYBy/oyb0DxGhkOCHphL
3mVL+gyBaLtTqcXrAUxwlA/rtiuf47LvkFIVT4ZND9vVd5N59npxk3cTmgxH36cNORkuC4WX+D3R
C+8khBNA+oReas13NqP3U1Kd2tw9D91AQr8QW7Ka4dY2qdSSR117Y7ezs/bGI3w3bJMucvdiGMBm
9czwg60Z2QHs3TKGY6CJh3L2vs0Kk558QN3WBGWXvdRXXHMUh5++O88rIpaZGgEc5MMH2rI7S5HN
bgpuVi1TxMqKN6jw6bFpbMb+dAYcjPkuDlGn55kB9cpaopR+mQovua17tIrXrwlMVr520MbdCKGJ
U+Y8NHn65IGrtxHKNU2S31v9+I2aAhJSVenMaWjzTnlC/tAS+0BJ0lr0YfkI1+ii6MxRTQWAJXRY
uHPx4vlJyhKgwNrlHiNETbYWWaV45QGSdez57EHcBrzIrEBHS2nha5kXyCJ/dXPaaoMMIke0a8NW
sMknnrRFUWrhxi5AIU74cVdZmZ7oJx+Lmk1tP5b3feRsa3Kxo+ZdGMlkp2E48UNvZMBuIS4qemlt
UvFEV/gokx+pZ597S9+oyFnGds39DDE+bSb/aNTzRohm6Rg9MOD8kPn2TTzXOfbGCENgUg7bOuu8
ahlxv00ziL0IaQFDf1AnNEcLcGpQNQQkurJHiOT+8JnyVK1ttwZxNZbxxnb6nfTqmHPN9MXCrxXR
YWIvCrpu2puRwZ5q3hbsTRGjUVbwx4C0Y/1gT5EWuJnuPGoZNQ4iJke9xjIH35LR8nuTn7Y0RL5F
xREvlHdINf0i2fIAxf1oBmJNorNvh5ZFFKlEYM7GbWhj/xvS6sg76aiH1ZM2MhhDsnwfsYh7XrWp
dKRP2KACL+1udeOW4tCudaa7MoVehmc2xI1p8rCa1KbduT6ErvYg9M4nWxa/aS0q49nGh0huGaec
rSWs07K+OK2CvKFLvzwN6IFfAUkubLjny2ZQH9ywvIcnGW8SlBpa3BMENr1v21ZdwOvxCDL+OmEZ
nbRRXO0GL2ymrjRKz16mSc/Gx9dJuEpM94l7qkoT6Bzmj6fBsbkxCXazJqXcDjOAZacyd+Uw4ZjU
mp0vf0hs08wVcqmTeH5webcEYfikGcPedXKxLfKLdeVYilyrYCHzZnHqNggzSLkQumOgUNBiSvKI
n2DfxrfeYaRR2ydaRxoUpsFcWEeiCjgWu4FBbpMuixs1bIA6gIVx6qm128mNn1WP2uhslWP+yEjQ
sxaAnLQyAUZObMo6eizb6zbEbwjudkjmKpvAGg6ZZSu7h0JZMY8YDSb7OiOVOs5dmVnMViXdbdUm
n26n3bnGvB1cu9jQe0an6u8NaUabptcD5eC5WGjKiNdxMgSDxRdRDCcMpi+yYZNmmRV4iO4LtUBy
qv0WqLxZfjAWc+pCMyerFTIao5F1840XuHJkPSKjvaddMBL9h3ktCJ4sk9xJQe35bwkjFAQEo+Fc
eMV858XcUga6Ukfagp3iLBduXZ6rprsHPi8CZkYg4EFpsWpH7oa6l0sNPjbmoB9zE7+7Imvp02Af
1Ct/gCAvX9yqli+lcm8L8PpLzhH1Mup8fo062zhGftRdlbIUpR0ofOHd2752abR82oIssBcNLm7l
118yvsJ+dDkeSFaT17BaXAC0QDZR3hBpH/eW0u+58sWKVjqTasQ885asYNV3HrE63WaWJSxuuo7S
R2YqhsUoEOA4cJdOYkKihX9PsmhJYQOv3bhWsjY2mtZlV876oQmLLUr0iyGLejPSmNm0ZqEvPd+9
m9kJpIP4bJOeOuFtCmMm6r3PKGWJ87v0q0yRR5pSrAyTogD4tC0yuHPhKxISbKlddl54iPhRFXvZ
6nEA2sysD0NvcXJo0p8Kn5IjGwlezLpEdRXJGDOC7KYm0S26VOdBNd1VnZIOhak2xT7gCdcm8qpL
YztrZEEbQGls/ZehQ3UZ6LVcTZqANEe27Fhrznfv6gdcbQNps+hW6HghWzUHjaK7xFVdyOZZskrv
lEGAOHYc0Mt1+MpSexJ++AAFE65lSu0o44UBFBactYxvq9B8AdZ37qkdrxyl2mMceuCs9Y9EeV99
lRSLeTLSoNe1Ys3m/M4oDWKnKZFgRK1iwXt1jY+ovyuBKBuD9egBUaWC222asIeyg6QCEhasuCzo
8mLtj+ICOnpl1phsVNvxkMY7LUnOwmw/uiJ7hK4eiLQ6Uy3rgyjzWpKFaIqn/E6azXcYRtc7JZwC
EJkwi1Kw/ZGmrTW7PBJc+s5cpwoiS7u3tPSs1zN3egG32r7aEfor25V3HyJcMIvUe7VZ+yAFDLZh
SmdW49ymkKPaz9ZQ4bKwxToyY/ajtg/ASdxUE2O5kVyHIv5OjWStOryq5KQeIzlsMo3NaE15hWka
Tif11DxZiflBrpl4VN3yX2JuXKW6eQvv0t3Uja7v8jE04dQIDVx9PvcMoLN/4OC0jIb5hU8cWENx
XxS4fzK4oE0hb0NK+XurS5rnwbKZKm4Zkqq65LX35vM0Ve1KWs5DRTcgnVFMTwmbADO2n+px5OCB
0zSnSY9vo3lI43wVh8lL6aTjppDORRruTTmrmxSe+VwXN7n9+FOilRXlcyLNXaZNXwRsjq0mb2Nm
LnteomsI8jPni75baZrAjimWGpbEVcL3gestqFnoVzm3IpPDq2qodqatbf2UieuysVaFfQWH5VG9
AA24x42dLaj2EApx9fRZXhcXRyxC235OoIgaGBDXrlbvsL0eW2deSy+5H7y6DMAeP2UY4QpDT9e9
yA5NM5yM3lgro7nro/6GI2x1gn9yW3kzJw5F6l9E2ZG6AN9reZAiZ7g0c5fNrNZ67p8HFBEL3p2B
ixkU6UA6Lmy9OqEGvPUbM2X/nN2GQiSbdIq2Iam/XFCs5f2U6TGaivJZjKO+dgajXtouKN4OwMKU
GVnglfpdxBnBSqEjugqZQa2x9Ax4Oh7G9rmHJJpY62uPF350xMQxtZ/JxwOiik8KYqs21TvIFIZ7
VnY2LWb0L0YU0sIKvTVE09uBW303WDjt04MmvKPrV8wTyz3U7R9hzdRQZsBqztuVnmtPcUUJq61c
NvXTcx9dhRgme4D6wXE1xsKqZ9ILT0zXkDqSdFLV+KAzBD9Izv59mGzmxJjWqd6DIzCMN01vDwgL
V5YWyj3V0zaodGcxyissXLTnzifuPcfTJVfT7YBZmEfqaKHiHAYfqLarnsqEjCFsRhQa1cHGQ1DN
6Fgc7FbhXBt3GMVMzldTYA/dgYcCph+5fMN6CjkTLISmbSH1nlMlX9KaXZvBjNTGdPyYHF1YH0zZ
HLKYMp8tbgnuPui4ZL3eu6XxtZBmBkgp/3J7ilyUI7PAoEaWNxztzOtZWb7VtQOUyKEsayrgnhvd
nE42XpBQYNg102JegiiGpG2ytY9suXIbxup0NvoClU+AKgB1JWc/fC+Lom2DGKlmqgBvlgIFFmxj
Jj4+9Vh7sroSdXLdVUvd8r+SmAkI6XN/6wNr3ZDl033f9skKn0n9TG3RSjEBYgIAk8DuPEa21kz2
K9Ck15zD0jLXVXYMx7RjmZTRyfPl1s7U3mnmdJ2YUPlkxTaLsT9RtNa2kg+CFK2R5N/MYMaPju7I
tbBdrFwzFwUP6nBXziZbn4TQu2wbuXI6T238gsOql/YH5nsYI8gzhJbGtnRfMo4fq6ltmeIgi5f2
q1lQPCug/40jWXWHnZKsoa2Hr3nhG0vqL4tEf0eDd9GHEVhwuC7m+9xk49jYS33wviN26oLOhOda
b2YuP0u9XsdzshrtdpXZ2rMt3R3R5NWs8q03Dk9zFu/mMv0xcW0nm+1KFz9o5p3GOa8T7oHW3p2p
YzTtHOvYe9ExTLGguu0WZi96SvQSK9/E5waRFXOnM0wHHer0TYJwK5AxV8GnMDU9pWZjBhSsFW9e
/4x19jLL/Ex/hO2tR1MgpHQkOd6th5TB0lFFF0dShvZQn7MPzFnvgNw2glHPMn7v9IxtLOpUgGyQ
8MWjE2JDtFvjnI0ayj8ke/DJEYkliiRshfQAtZEA7zhhWfY+x/peIk5yKYqqhTuVn7y9ORJ2UTpw
4FAb/JoIQBER2e57pwyYj8peu3q2Qvsc+C5UPG4WUyvgwAlGX+JKP7XcWa2DZycpgdCWE//acY62
V+2Q5K78hL2rLczoaA+5u5Sj9tbL7GZIKHVryQ+2lE/elUmd1dwzGfu3nTYZkANGtGOZqe/j4loD
hbCSYEHFcU4V0aBBkPhfpsfa5MbpdoyTO2fs+8AcIEtUmr41qX5TJpbfHbUOjTcnpPmkPJS0XHBD
LZOiQqYx42PnxF8f/IQtGoVodri8Lxda5derwfQDyVE7aA3d2dCzA7+Cg6714nWla+e6R1BWtSH1
1VHfwl/Hg9B0gUzMN6vnwZktbRnX6cFuGAgcdfSVC6Pj6cvNin3L5Gj6zWDb7bYQKfWcdHYuZeN3
CL1nrz6PVmWDO/b8N4J2040My+rdbimisbhFABMgxPeoL4uODWmLz7LNRm9hYWOjRHSnJuXry57Y
6Uixf3Quea0PiPjCor5RfZrTGITx361LQzQ71h2KB0gHzST5KCYdeIPdogep4qXhpJ/6lB8rAg+Y
5AkLZvONoYkWoDEUJM+pTzPlgo+mDks46mnE45l6gN8HCvf9RCkNgDCBhiHK003dEUDkbCnfU30o
ecQlzMFAl0W7RiJuLiujnPeF5iJR1rKRDUjtNBuEEfFtOfX6Qxwjt3SaSV+Xc2UUFIwt/0dtpBqt
GwrXsrsqjyzCUzkHrxX252Y9mgQC2WYYq7nrk2NGouQUMwaxrFXfUQi2mwlFQy2/JuBywWTLbuX2
fMZrahC35qwAunCO2Ks8yk5XCtG9mw5uFijPnnfhXHL0Y2ePQyvrW9wfUdJ3u2F2+o/IafKd42Yc
mv0GtDX4cBxlHP41tpR1M3PbFJM68o12kJSlba61lJmYYOTabjv2OWYQmnJAKwoYfVzProNkuczl
uNHtBK0VxP5jqLleF0S1Ib/HqIkLznM8Mr5y08d5aIskEP1AtUg3NPe5Txu1arO62kr8TlUwZz5h
h8YfDq1kb7VOQ403kR2XmKHmVhjHhsjZWg5Fx54pytdm7yVvWGq0H5oxUWiJZe+sLWlEu9Ao6rXN
H4djr/cbXqKe/x4BHlxS/ZhPdh3jKCCPBXeky8xXvK/jnZhrcwkQW647HhGkkGGI2NDp6kNEIQje
dfHqNWq+GIZWbSyfUwbvK2aUp2Y8eexnztQwpl1ajcXaMiQQ8JyJMdwaYudYfXyvqGLdxv2YrfSM
EtSQc4iHelIJdctZh7ac15WSzXubyHkH8T6ios7T/yHj1D21Uz+e7Urz7z2LA3ugl452Y1HbWdVj
MhHuSP3ktfNjeSNiL79V6NUPhvLlq++Hctpnra2nWxQuxZEaexsudDfR2lc3c7tgHkZ2ldiliu9I
q61NHWnhuI5K+oBbZmURMhH8HiiKRBPtx/KQl8xsxPnAgFqRdVDTZ9VjFLfN0T6zgDjUaLLGO5n4
6ONtjngqWro13Ww1VI65hmPRbWahhfd6rd0z9Mol0DyWxdAoiz3ZvvFp1ob22aOWu2pyo8f4N0D8
rVF4SK+yNqb3VnjMBDqtQZxl6Az/IZmZdRhNq17NID3qld0l8V2bDQ1rUNUx8VfJIoMnldO6V7F1
nrrEqTY87WF0FIPiKKgA2FTM3igHYQnMMIhL4XxoADdQZuxlA9LQoyKz9trubJKpCUpMdjcex0i5
0DVtWg1F4wZWmPr5D/6/2vpMdUp5kL4quZFFib2ZF0OHflzlBBx01V0ikL8WPVllP/Ucrp4bx1UU
N9xJ7XvRj0eqbN2uq2z9WE1j+NZrrU1J5Jpxqsp5WnoxUwGSWPWqyqjiU6lmF6Gn0Xsh+gxa9FQP
1923d4j8XLw0YxQthis5RS/BSDVuI7YWst91Vo7jU9vEDyAX47s0GqK1QcjcYHS1cV8JDERqrWAG
0BEs3bVANaSfNTn32sMklYsT130VeaN/9dSKcfQpOn22oINCFIDzGkIVO1Bu4e+yEWHK2chL58LQ
+/xY8FJyWhhp5EYe6Vf6D0MidKrNGlXherq2+TB/acnIqoAhWs3LdiQM4duWuJ+wKDwnYhIrlVft
wvaYcw+s1O+XheVMz3zdxVEJn4IeBvrsgIhCBPlEGad0GhkMXRYfJ2i2MUctYb3qsec/z7QZNrYo
0AJSnooGN1qWVMsYhMU7T0SDkJUf850CXx6w8I6duhSpsvcDiZcVtHrOMr0941v2RXrB0E5lu6Fn
m1jgf9yYLzVNaQ+1RZcSO3DRtyKdLZYkXniHM4lxi6q7PUxZHt61pmovUxxRDc274iaMJ50+nolU
dQn9sqJ2RDSG+TWDM1VGiyA1Bu9UZyZOmbGsgNPU5awPwZz3/riIuF9upJCd3E70GCHX6MVwnieH
0mno1uJmwqDFrrec1LLAzmqsyrrmtAH3o+WwMIoj57xuFTXlHaVtpLw5Ew4Lv2d6GDAulUAGGi3W
PjoormzURwhEgt93HG4Jvtm4HJ361q6GMtBK286XrMyTt0wwL1yGKqdLT8Ay0cmuRPW7o2aY3JZg
b1QhxK0JduSwYVqjgRCr8z6yhiRJUGhBBp886UNSIK9yM8lheLczw7xLSQKiOoNYuna4YV7Sn602
5rUZqMW8e8suKSxuTdE77RZbEgxBbrHNXJMRMDWwfC7UnyVF4nI/dUp+OzSoFqpy57Np6+1RjFaE
PbAXK2ALuCr/7wm6S1Xw1+9RuF+TcP9v81Wd3ouv9vf/6P/HvNx14v6v83Lnd/n++ZX/WQ7356z+
v5JzhmH+D4BiH6YO0yikwvmZ/0rOGYbxP3AgAW9eR34YVyG79u/knOH+j8EqzziJZzFXRhL3P8k5
w4bqDzPmJ3r4Cp/3/i/JOeNPc3NXNPt/j+NoIeHBLBzaPVGhU5oVgRkW+6zDplOJ5TxCMbe0F95r
p5H5J1NSbvcZpU4s5rVCp18oq/4sxzDgXbv95Tv8k1iqzffxy1zFv5N8Vx7Qf3+i0e7MSrlTu09r
fY9bLAIxV9Nigzd3wP647ivpLYjp4UqeuiOmO4+eZEuCfu5/UE19ajwytqOY98bATJcLccbQPGYH
W5PWceEWa6Nkzt7v3DXNUhZkpFiBU9F9IsJH7ojCR1jo+7wndGzN+3muLnORngjUPk1zi9ZjlLAE
8zbaIjK3V7NXdSu25xGdGXzKXriLimqZztFZr6oLSbQLEKOTW6C/jtuYGXA7fbEUfu5GMz4Bjj4Z
/ehAztAfJruKYMTzj75zbmcizn//hf6W8/3jC73OsP8yQ2p0taN1zTjs/ZQI0tB4QW/wO0exR8iR
IEdNGsO5inESgpEhcJs6fa1KFzAlqncxRswPEIWhjcmoa7UtIudLIlUshjfa94tSG89dams4vPMI
Y5IqdiqqqRqaBPv81BxWcoLmoOahX2ZizIO5mVh6hXOhfk9f1x3umsb9h5Ec0/7zewdjxX/9qhS5
9YEo57CfQnWm6XeQZUqEyLrhS97S5uadLIY8iO3QfQ4t7t/JVa9kSdLVMLNFtbuGrhUVmTp6YHOz
sX3zs/e6cDO3eL/cKH+xKpP9KQL4u3iKzn1E4/Lvr5J5Dar+kcb+z1X6HXuacT6f6Hc2e4mQHQcU
kpt9grXBZ14FGNkG6869R3MKnTKtyPx1cPQnB5+gX8TLTCq42G0e5Bm3r9HQsVDctMzoGkffaikn
VPfRqB7+/qNeY7t/+lGva8kvN1RMXN/O3Fju4YKQMUIWDCfjmsSfBrqXHK8+pc3t41WX3EofZtmy
344jfcuOK5BVfSx4VKhG/tP4119d9OvH/OXjOOwagBYQbvEsFGwJLsSeJ+vfr7V/yVb+ZD36Scb6
swtz/WN/+fFl7NO/0qXcE1A7Ukw80hsD0evAnLCvxYvBLVFa6g6FOAFs4ycXKU7I4pnFQ1RQX071
+Da8RkXaFsVpnm0sO6bXnCevep49GOh0q9T9+vtr8xfL+c9pi18+rJshTpiqSu7HkoBU9OUjPc3Y
hdpUfJm0/Ycl5bcJpz9u1t/S1sjm26RI+mZvVGp3Lcw5TcH3E22IDi7Edd8k61NPl823p+Dvf7Pf
Ji3++DN/e1OFZdSWY142hMlmLGmkAzISTJCS80WrnO8sKbGbT6P2mEV9kEzpNnVsqhPavNTY93Fj
ICQaB2qPeaS/pA0FwFYOHz5xwEXhTTJg8u6fWKJ/nkZnYO+3d5hjT5oTTl6979QAS2UyaV9fm32C
oJgnZnORNPnGifxH02zJ3s0jopfiWZoxFdWIRB2vl9Wkdy9Fj0cjolBosKf1IUQLwjGxc1Bj8tkk
5r26FgrYc+jL2tBWbaHf/MOX/Ver0W/vjNlrGxULDJhzws44I2zalnD/LOeiz+YzQQaq7P2mEBlW
c9R3tbNGKcGxgallv72Z8oQgl3PHvNliNvt7VdEmbd1PFtptWCS0AaLmnxhC1l981N+xsGVJw7sI
/Waftphvtd70jnNHSG/mmHHy1eysIs6cQTwSUCU0VnOQyO4rp9ZvbSNyIFyR7SFYSYEpAvRcUOS2
Q6JeZVhYNKTadpubpF9V+kQt/RE/5Ztv0AtQWb6huvGuc3JnJ8KYWzLqYBrc6eAVQCgcW1yssv+H
t8NvqO7/3Py/j7aGuI69Shg1HQ7U5WVycJxwXzj+12Ab26rsT5l84XId7Nlac0Q6UFJZl3n5T1jI
n8Obf7II/tw+/rKulF4ne5M7k4Rtjr9xnopgKNj0kGaLzzVbCh9l+JKqByojXX1klvisNeq0Se9W
vK4suXE4Q+neRGV2olPq9z/GgiMO7rie8zX6ZlEYPTODEppuPCKtI9h7V9eZ2I5R4BaMT9byUOTD
QQBGWIgyVssy9uyV74Ekguly9GqVbXwt2sLjeJ9NDRkvgLygKQiLg5VkYEyfH2cv31kt0XZeSrQD
Gv2euVC1HmL5Zof0iBobM/YU00SvtNNQdo9Z7j7HVvY6sIiTmiGsFVnbOo5Wo6Ilw/jA6z88cP8N
FPrjAv/2EnP1VnnOYOI4HdnQtlFzaQcSXPVAxYeQF5Wc2OTcKK2Kom9nLXJVmiuHRXHJmzhbMx/c
BLSl3xk9ZnteX0//YUSJlu6eVGNHmZ+N8N9/VvEXO/Tfof1MakTNYPXDns77SQ437nCyyLkIK6fU
yYSF6O09nXdzOboGQxLh0jNQo/gMAfhsGNoo34wFffJ4ZthA3mbjKxLIG1dDh0udp/aabY3USiXO
onXFVs7WJhcRv2u4pz3BFsdZwiVbZdUbZVDIxqYRTK68zxyX0jSNblqRU2is6C7lzpG1l8LJsRh+
jCaWVoeMA532v/8efsNM/HHNrqONvzwU4cw6F6tB7m0NRhfV7/ySlXSuO0MmO8P7X+bOpElOJUu4
/6X3lAGOg7PoTUQQOc+ZmjaYngbm0Zl/fZ9QVduXQi8ru1h9q2emJ5Gk4+P1e88BQhsqyg8qE/Ni
RZyTnmkejAUAgSWXr4kBRMlJF3CCRZkH2kQWJRpKFSx74FLaoQREz9Py3suelsm/G8GrJduYFfET
kuIu0yIDU1b5qMcSN51vwjIO2SurO9KBxkN1GoAkNHt7bKOEvv3q2jnZs3WZwKeOZZzcKy4Qn8ZC
cZu6OO0NQEJw32XV7QnWUN5RY5Z29Tv7Gfet2X216s9k9pyKtapLgr7dYXGAYmddhrRVk1k4+PUS
iLjuyLNIyXtzyM4cilKRWkKqXBE11+mSPHpNSMrofC4tEhZryZ65ztM4oFjZ2Q/A9XYJUMa9KNIO
jiVp3i6lbDvbTnF1eYVJAjyyKk0Nau9H911VRCQR2c45xSnA6rlw3DXGYIOI5380FsUUpCfPu7qj
loFq1EcZsuk77RpDnVeHONPnw5x/Vm18n8ADrxFA3jCKLpqQS2GjDNKQxLSd1wMQiIRZ7pFn6Itw
zjLG0WlXb5bTmR7cj112yuzzqigYyGvc23l+YmIqcXyna7/VW1YbGAQ1bs/htb4MDXR0dc1hAiFk
zbpXhNMp7AgKMCJ451X9j8mhxqczAMxZk64Dv+zHoBJaBk1lfbS0vMwW8TCkghSDuOF0IuTdZA/X
TkmySAnl/9+/8lunkl971VejsRrr0vHSOr/MMvUxHrov3cQ3kOYIH8+O7zGRfKRO/2Nhx3cT+W1n
OVUqh8Q1uI0pyS9r7OReF9bXOU0et72RuTqNCqZc9LAlkYzGSu6smWyjfTLY3VMoypPhmyoTG3Sg
DXIoiC3HOlBlN57njXHZOlXsnTHBkNa7EDO6icIloUwojN4ZV2/Fff4o+h1mr9OdWV9G8YKGT0By
lQI0oPjFTuvtCSqg2HmGe9dFHJsXvzOp6JXIGQprIId7Ol3/VObRGHubeIJZMXGThvhOy72xGq4J
XxYZZqruyVotneyCPN+zEeMqnpIbj8tul6Gu+uUopdoXVvzwzs9841RrrlbggrREy865sUAcjho5
PDMLCRQyUVfk36FRMM+07x8a6VFsQj5BGr5oHZ7ZVD8SQSEFexFkhMfd1Tuv88Yiuy4o56PLsbGs
6dIbhheR5u5edAOpdtl0H6YTpzpNHEVm5Q9uc69KZgnwu08Op36g8osMREfOBGLdb1XikKzQpl9d
ZbzjXfp1mvybteQP0s0ymzUa5f6yj0nPIIYTfQnZM/+0Zsu/xGFPUJq04B3a8WOSDFcZ0bBc6y+m
rK7bhGgA9l8QjYoSPyIGySW7y/Ghi9zkIKz8UQ4iWNz0s+dxoKPgkuS07h083lsr9rpKOMwNaOcU
nF9azfAiO1+RxDXBMzPUrm6Lz1bWfRkjFgjuY7iF6kjJzbkEr7lhkH18W3BNqRPk5k7viWO00N9p
BJscouRHVLKrfefTn+aHv2ve06T8aiZza2PB6yz7S9sio9830xurAXOamOV30fScnqroDqcQ+aUL
RThOdW1VLHeeqXizgtdjhn1eFAtWEyIGZnPWjwejtruzX+/3H5XK/x8C/W/Kev9/jPSfAJ7/LtKf
Jbr7+nsx/emf/EvB6/0DDCcsd+5lTsy+U+j6nyF+1/yHUrA2AHWifIKRyKf+3+J4HLz8E7InuRw4
ldSzi9SkVsf//V+2+AfoYRLjUEZCGDrR0/8XCvCvgNU/xcj/z5v8mvNw2o3+0ZsozF+tQpiUYkyX
pRtUlEUAiY1DorH5OxuFtx5+mr1ed1U3Jwcg5OGWUXyAU/ViO+0/u9mbgbe3Hr2KMnaVcLLUL2Tg
SM7RE+kTO5/8nY1PX832yGQSUusqN1DudEdJ9pVIOBG+6hz/+gL/lxaXvzfKPFNbxz2pS62r8aWY
5B5Zzn+GDPzXmYOveWqtVw0ej6nOwp6Lh8p2nvIp+6rHfuO3XJ0QIofyjGUq3IAtqLknMVceRsn8
t61RVpOaoPRqpNbCDUJylPaRV12QBuUetj18tV0VtfTmoQolGbNsw8de/mxEX++3Pfy0SXnV5L4/
jn3GyhFQscqZpzDwp5bv8bbf6OW/DLyvHu7Zbc+FVegE5IIZD0NnqgugBlRfbHr3NVdbR7E7qKmX
gSz6z+FA6WotXrY9ejU+q5EYSlHzaK+Y09PVyXVBotu2Z69GZ97mZb7YHCHqmnz0xeaQ1rbdO3vf
t5p8NTzDtJ/CNqz4nlb5PeVolhTN/bb3Xo1OeokPOIU5K5pBieTqMOrwnQ3h6e3+Zhr/Ff581VEW
p3bh86RQNtja7TryTu6iJGqvmH7fCfq+1S6rERqL2EitGaoJlMgLzzSuovH7tmZZDU+iBP4ymrEM
rNG9bOXwtY7+tRn5T1cJsRqcwxA3kqIFAoEUpV8UihyZ3rLf2S++0SJ/XCdSphnmZjgFyIWu3aU4
L5r3uMlvPXq1cFL2QhHDadw7pOTGtn2Zoajb1Nq/LiVe9RQr7Lk3NIiNNoZLHaRn6J+AYdNtw37N
qsXoDliBoqbADuePTt/eEukOtr34amDaLgyJ0EzmwDDt7wtWeOotrc/bnn36Dq8aJc7mUk59NAej
muajHGr/ANax2TbN/rrUffX0UpFGGw16orrGvQ99ST1G87ztxVej0gCc0Yh5coKktl9G6XyHBfSe
JeytTrgal7mTiahP+ilIGnnl5PJ2yIZ3oIxvPXo1LgsydI08GeeAqKjYhV16m4/+901Nsr7xmUXh
D5U5OkGZRJTNDsMZ+Pev2569GpcnAlrjJtPEfELZTOP5P41i2dYm60sU3Y5VXXGID1pz/FEb+kMk
vmx769V6iUrPWvyU1m6t4rav+lszMt4N9//9wrOO9lupcGqfa+WAO6jiqkzc/rm3q2jbPvwX0/PV
yHHb2bCzup6CUahvuXSeitx/Z8V8owv+ukt79ei2IvUcOsgc2O5MrmhsXZZhrLZtCtf83WGxTvmQ
1RSE/XhmaZsA+XTY9jFXozILsbv0fj1TvoV3klR5Mhw39u7VqMxDuTRtBFdr8E64Hplcx9Cwtr33
OtyZRm3oyhobTZ1kFDLmV1aRbFsZ1tHKCCJKrk69JOO2Fzk9B1kFtXXb7L2ONoaI9XRITwxURE1F
H1POA+Ft29BchxVFaRcqa+goQw/nqhSfIu4ZNnWUdYgwMrLBMSw6eOaY5FmVExWq+Xvk/zdGzzrG
l2YSkpPoWNLq7pNZQWzrTfMd1fNbz16dNPNmiVvHY0qpWm53S08clgRO7bZWWS2YTeWZVlOzqJHi
/NhF8ac+e4/0/dZ7r0ZmanGZGdPOgWAz+2joZPiY5u226cpcjc1GQEhQXTFTB1w+y8kFFJZvmqw8
fxUCmtLK015UnNZ5cOvzoH44ctOn/AP565ST22mdT9w+icvCx/qTi+ctHxLY+WrLJlxlkp09BVqW
ksLf4jnOlo3PXi2YEWQ/w6JYLKhUsgR5Z+3zvCo2BVK8tTyTnSCEZB9GVN96P9Ops3Y5uYcbH37q
m69WtbGjOCoSCX3QHsi/iMqvqNEftrX4alzGdgMH0qTFYQ/eiMwKpE427b/hYP7+2n5vijwmIz1I
FuMHWKxv8LE2DRwCrL8/Oq6k9mJHz8hfBvMQelT+QvN73NYkq1E5UIrVSU4PgSrnR+puqeXMsnfu
Uf5+OsFB+vuLtznJRonF0uA4mFsm6ZJLV4zGtkG/tsZ5Zgd7IqSLd7HpB9EIIms2yuR+U7uo1eD0
stQQNbjfgLpA83Nudf7XMBzHi21PXw3P1J2sQmk5BRTVv5hu+uh124bPWuIDTLpPp0gSVTY6KncT
ARnR2BZt89RqbOqW6iHuZBZgGs5DOVNT1pbvnB1Ov/mf4Z8/RECGnQ6UlzRzYFJ0Xg9mYHbjX2NR
HKzkXX/qGz9iNURJg+ZOsa+WYGrioyWjo6nec92+1dNXQ9SVod9HBm8f2XCmjLp/GYmobOsrqxEa
TXYEl6qaA6+vjcDJlmk3SOPHpoevnTmZ2c5uVrULCQ3dh7QdvzT1poOPd0Iyv57HQy8Hi20L5vEx
/5533g/Osu/5jN5obm81OCm/pZpjWsDnFtXnyg7vzfivbe2xGpiwwibTx4oe9Gl3r1NAdMt7mqK3
XnoV/cnNNmnKhflKR1wRT76WUBG2xcSwE/ze2mIR+ZyOjMwlmZ+isn4yO7VpFw4Z+/dHe3GjkEdT
NlnWxblTukCQ6m2TlbcekUXtKmYUO2g6gx1W6IJV3PzeqzE5dBQUShzmcPLsSzM0n328Idt6yWpI
xguFrK3k6l4uw0c2zZdu956Y9Y1e4q7WTLJPFWX3pH0thfeURu7XpfI2zlLuaki6CXE2L3GnoOVa
H16I11LR6bxsahN3NSbJFnCyzMSVDHHralLmw4JYfduj14MyaesEatEcFKJ+NhqdBREMym3bCHc1
LFNIl049obibq4QiYfvciLpte6u1CgpkSVKZBY+2SvtT4kxPJMG/lxb+Vj9ZjcokJiHZlgydycZR
5xJ/9FT/cVt7r4YlEF7S8vCpBAC5v+X18lmdKvu3PXs1Kn3fTfSUEaf25+yuitD6zRx8tj17NSxz
00KbGVZwhfr8WIZAIEX8zkx16sV/sz1Zq27gRJVLDSs6MNNc/JUMFJXDUKOibucx9KWjNg6jX1WD
r44/djvnhq6IdHoi/wzq5ZB34fdNzSNXIzTs7MxcFrqjycEbR8jL4qpP2x69GqFkd08nNgz7n7h7
zCZqiCt/46NX4zNy+4HqUaKFkdnfRa5/oERm46NPY+tVW6dOAjIo4a3rpB73UBqJL1WbwmLeqeb1
9bNbRLJI4NIlSBChHNJ8ni7Kypjf2S2f3vDvuuNqhFI+M6jca5kRjbn7TLqcvinCRL/T2d96+mqM
TrNCahNx4Cxd61vUpdQjDO7XbT1lNUadAlB5d9op10Xx0E/k3Y6tv23eWmcCTejeJ9fnOpM4J5aF
DFOvKcvdphf/VSzwqrNo8g2peOXyzhu8G5tE/kiIbevbSW70uq8ICnBcLBrc3eXh9TyAtWh19rzt
tVcjc8xdiB9YgYI+f0In8LXo/G0Rj7V+i/Veo6OLlqAbS3VW9GV6Fbrd8k6bnIb33/TwdR6Q7WCe
F1Q3BOBBNCDfOJ/ucrl0jzrGnXPY1DjrUuz0VIY9SH4FqZqrelYfrVqdbXv0qp/HtcCHoGNaZ7a+
Gi0uj9neFlZxVlPLXFO83CkuY8MGROhgVt/6Odk2JTqriaUz3YIqCaLitomsylJHW7wX2Hvri65m
lTKWprVUrPxKp9UFJNb9QL245xrhtknRWTU5dfNuTl0kAeYqe4pt42WZ1fdtX3O1K/e8bLIQ3XBl
VfbywhGw3Y0kmjb2FfX7+O9NDC11TmQ8j/UPP5EUAS3ltqt7T6wmF2fMtRH6HK/MGL0DwKmXiITb
bc2ymlx0qvCiz6eemPgPY96ehZO77dLKE6t1fzKisppBdQW+YRQ7K3a/jS5Aqm0vflr5Xk3mdmrn
OOF48SKegYJO6bE4+X62PXw1Pru+r6xoJuxOxR01gaQCNbpwNj58NUBjA8FTnNFXSkpv97oomAGE
sakjynXui5mwPA+F6QS17X6sWhDHlhVuO+zjbv+9zUXf5o4fhSKYNHAbdBH2Ifepw9rS6HJdGG5y
U5jMVDYGUMrvnHqxz925cTaFa+U6/YXz+BT6Ha/ezCeuNeACsJPb3nv1PaepdBASpU7QgSyH2Inu
NInS/J3Y4WkG+XMVlX/UaZN47depVsEEkaoMEmWpFzOrvAwWF7a2XVlQlnf0ynyu91NfqHbTEoUK
+fdvbepqIjuw8cj6dCTXQ47hX8MM0+amhRumzOr5Q9FzdWOIwE2HeleiDNohhPqw6ZOsa5EXoGem
F+ZeIOoCX4zTp3cJcP73vISnOeZvvsk6S0YkZpQZCZ3Jc2OKRanO1rWlNk0P8lfx2OuJre7sMYpo
mHwcMdTG4rKOoKBua5jVCHZdqFJq5uEW0pkjeO6v3TKHGx++mpJ7IY12MHj4EqvwLC8/aFGV2+a1
dabM0HRNDc/ECUJfP1RZUdxZmWltWgTlOlNGj4KL8igncdWkfgne35fBjoJ/3+Knlv27vrLaM02V
NeeZ6ZPeHDf9X1w947zTVdcI8Ob5/PTvf8hbHXI1WEE6xplp0DqZMX3IUqgWkGseNz17nTMDXd/N
54FpGcJvti/AiQVljsRu29NXGycAaX41aSZPVwrYQuwZjq1dvCd8fqNd1mkzk8CN2JG0EOTh+Jcd
ZtfExQ7bXtz+ff6yQ9Zs5ZH0OEzWnvP2LWK9Tbtg9tS/Pxp/I8hfQZssC24iP4ns4xLq98gob7XJ
qq90DgjvKietN1+gA4MVubbmbfnZzjqLo1pwvZmpD3q+08/aVneVZySbegrG6N9bpaA+iKL6wgkU
KsyzNFUB+uj34iW/kvn+HKaEGX5/+oKVC469I4OsaFVx3kcmXH44dYZzVuQ6vy/Nk8Os8plB9ypO
vBfDKezhABENAQAEh7g/9O7IpW1WcGd+HGvAre/0NKBrp0Xxz7eT6wytyEeSF8HzDOCOqfA60q7u
dolKbQMSVx9BcG4L9zGJ+gwJnVvJ6hw24VTVZzaWhWGB8Lhw/gFJls4WfzbZkDEdK76AfTH/nJPS
83c+EspDFPn9BfAEewb5YqDaqpGJZbiAyJUlsNarB0OO+J4Ko0+8HbjB4gMIa1cB6UqmAqbYEGY4
RMvwLznMdXlIsmx8mcw6i27mzvJQqqgG89JMTSVgmGHxftpZARmyyNOsvSwrzIwziVzOLUYy5V5H
HXWZ14skDH+VGWUckbi8tOUHSmi88Woe06oqdpgr0B3tVNuCwFwKkxQwj7Jq7KVc+avpSDHFku1E
hy+O24c87GCvjsiwqtGNmo96tmf/jHqo3EaIB9jqhcy95r4A3+jfLUrmCEUENJNL7OWpeVumrSX2
PpLO4tqo4FHfy7YpJ7GLzYws/11lVX7f7HLycws4ELkYrvvWn5IvUE+t+iKaKVq3ACy6bfJgCO5V
r2N76SE9Wr3pVQ+QSKP6BiYWVbNYQMfBemh7s9QYiTGA7oqpUpo73nymtFj0lFmgKQzB8zsxUsgv
XWmMDbhspDQ5ElDT0wpficj0SIy7LzL/21g3ofWT2HrbPAuvK7vrOpdjeWc4qC2vWpiTxR1iiIEP
oAaKuEASwWgG6INdZDm9pOcUxd7z4iR+BlAuq7solSp19g6gXrg1RWdV3TXRY1d9yOwWJVuvM9Cf
QNJpZT9yEgBs8RJWNYK6wn+MemmNd11R1OkNnq4h3Y/FWOrvII/Ctg+6piSaK9pGX6H6UDBFCi0V
YH0Ow8NTGaYq2zUs3NZzHsbCPtQV8rNW42uEYVEg/RFoeMnLKqlVh2o/psthiIvutvHs5jaCgFrt
yqjwP4eOqqNLV3no+3Y6jFog942R5oiJGnSyripOjVMjW5wXiwrgsdWHLpP4nhGKaNjEhXFZZG1r
BG4bF2Ywt7Vzb2ERuejUIDCNFVV6MmwVvXeETZ0pmFAUEOxUk5MVCXcRovgwnDQ1OQH9z1CUxxnK
koqsXWG0ap9psz1TXIscQ+Ten4Gsm7uubpdqj7L6pBkMx3be4RCtz9p6FJ/G1p3lTktAF8EUJWo8
kN0e9We1dMT3pBuMk8TDffIQWVfUAaRLiHfCiarzqqkLXqVdMCsO0n8Ws9SH0nfH6agjV8a3MMcR
pxDLLy+suNGfm8aKLpMegZudWbxVlhkVbKjRHcVF54dJ9VgbJG3sY/xxWEJyYNM7qy789qGZVfaQ
VxHp8e0YWvdTmKn4oFPTVKD+VEquTlFdVP5SP4S1wWFtlkY4HLpSP+a6cc9nj5yKwySg+B4NiL/1
sQN3Ogbsnqk0NtWCxjoqhXljxhkmF6fsmvQqKvoEPHFPRvRFmWbVvoV4XZ6LJSx1wJo765vUai5K
NbY/rCWidYooPWjUOfABwUJcZJXVfShjh7+eeTP0oHQYvYfY0xUeIHOW99PQeNklN+7SvFJRquVR
OJN6ylBQ9VeOxqiLGw0O0LHvl8S4rvK01+fcMCLTzEmQ32Ho0x7EKmGP97ZINaRdhOXHAmzYRK6/
OS8vdammM88po+vEiVNkkMLwv0mnxUvgLy7sowkVkII+k+nr3B3d8meLlw20jOw9OPAZ4gm49mWC
LdnHQHUbiQW5VOS4U37kYIM2xBplmB3moiTXOJv8ZHmsZIzTN4PAjlyhb5dHRzJlcKng1xnUkY7g
CDlQgzgkYI+g6HYxLinVTXkwzraY90Bm6KFZ72Y9xrGcbGZYDkOOXjKxkI3G4jgUafvBx5mI+6hV
7XmT1c182eKkb+/HojwVuAujbtyHuprT/oa1KJQ3uvPnl9mvUesg5rHrMxRDJMPts0aQCMO1pPsz
8lw971LfFJDeVZL5cDPDLLkoQ+wJQMejRtQHMPCVe9MNiZ+QCIAW5ooe1dyAn0yeM9zHUdBmXM4G
cxNb40N5you5Q9NbiX2PXfWL4410Y1yH4NmNrpfui6q9Js6vRKQ8eTDcwgwTSAgd/AxHmUFXRT/T
2ug+ZFa/HNLQoaPHPtIsw9O1w/HA8R5y3YuPrq6Gb/6Sg6Gy0t7z96Efyos6ETVR13G6ASraPyap
o/AmtqZ9BGwjrvQwYEt0xqq4ImJz8mChEsa3Zl7gH/GvpmrpzAMoJ3LXFH8p/VzruP7itNK6z6oa
E9POCWu3Qp5Bv3+stK1BHInFPKl+tRkf0zzzQThA1pYnxJr72Qp9t8NB3QERYlQ7xq6y+8b6wKDC
9jr5mdFcR/kSf7TTdKmO8NAT56wVKq13dD19hfCFGJi5WOkFVhJsbAaeSJjWheudV3G6nOjzThuj
Nve9G/KGmn4HcSefzoAUJs6lSAar7vft1EISRlE+a3FXZ7Hn7MeSK+qDD/bzIW+ofzrU6GmeIzRR
iDTCUXR7nebdruxJANm1rpuNt4DdPdh82s8uqjIviitU5Et+1nmZoR9t21r6fe96gxuIiC1IpFAG
gO7HynOepJg/HhIskZhUs+8wSBD9tFKm+oDMxrrMpipNzhQ3lk1QjSbCFRent3DANRc6k9XHgXx2
tA6aNWA3W/lnjLz+VZKc7u7Ij8JxRepyIlKbmR4ZGOLNyVL6aLPj2CHpM0K0FRaL9GCq9HYC9gPm
JxtNqj+Gc2A49tEbLQ8wg4UcjB93aP3wbuqTTzOozEcxSXE+JYMiClO70d4XHetY76Q+mKrJNY2H
zuzBfYZ9DKZxmGrd33RLGw6oWSOu0OsGWMxR4DSwd5EqbbvHRSyj8cIyS6/Zg9ZOs91kL1N2rJXb
NbdiiAFtgSAC01stqLB2U+LH3mXnsR/ZNWC2+p+znUt/5yw5yVxIiDCF6nBUCAybyDb3icXeodxZ
k9l+VHFo6ENjqbA/VBGpmbzQpJ+Jk9UJGqFFXLOpl8O5kOHwfewVtdGVQx3ffszoTVeu1/iwjVgG
zgzJ5grwjpbzs9+2uaQv26O5L6NuLu6beBCfalnbjBEECuxQ/BB1l6JSvwhix66Sg9b25J0JA7DY
UYS+Y12Q/YfMTCjYVo8R7CrztvDl4mG27SH0lpZh0wKF3d3CawgLDD1j6MN/8q2PvWdMmEXzxM3K
c6Mnr3JXJuxbMXMkhbjNPbhMe3gQYOGGSWd3gHu8ehdjtHV37mL7AKX8OMuvmlhZzzU2V2/PvFme
ocJQd+kEvvGQunWiHxerHR95b/MvocK54Hcuy+TCXLj9QpMwq+HbMszKDqjfIE43Fd04H1Iv0d6H
qNVue+7y9TNv33pQ9//qi45cWGQqBP2jqfSf0b9MaaC82DUDgzToZD8bnVniPDCRd/XI0OcrA9RB
u3ei0m6Qiadc5rPpN6+TqJwGdr86L6+KJZmQGPXK3FV172KJr7tpIKW6nr76djlBSIqScSzP9cAE
fa7zrkRt3WYwR3jXAdWvl8o4SAuW3qAXWAjvmMez6anqcU9fLXPMWdWe5qy4mCa4uofW45Yex7e1
qIPV2egRF8uF5J+MtmK+GexYX/ldN3fn1uJyDBxhCUcf+OaCUkXOKO2PumQJRUXqLM3XDJEBDC9I
ZdP9LOPZehCD0cdB36XAe8rULI6u41mfKtvqbmPB2n+wraaXnBZQEZ1BkbORfztNuBz8sur781pP
KQh1Jy0NaPlh4z2wERX9ntTKpH3B9ljXN1nMNg4VWjkR+oi79mjy5NsyXNhgFkUs8pfUpu7+Oi2h
znwyqG6rPg1ghtw7C+i+Op8tJZ4R4YiafpbXd9UAWPm85UZXHthWoyiDUuqXkMp8EGtd05j+DyEA
t2MnsBaAX87cG9eG54bdpVPrREHKb/KaEVNXy65JpX9iiTlN7l3S6xE+2aY0jLvEDEPjnkwAtgNQ
NRhBfOw0dvOg9PlORzGb8wiQNGLfYbldj2ordtpnp0MiXezceJmqz3XVp+M3v2JS+AYryVq++wM9
V/+0bQaqecrOy1uOqL5yw32f2+YJtVxNItDNKSkoSfzxqs90mx7yidVrl7URh9so6ZKvTuG6nyZS
Nk5R+Toy0Rd5cKgA2IsxOvYFa+Z8EAb/DcEbZv04XYXO2FTzvUVOYzxjlhbZUB+YC+KSj9orYe9T
Dk0IP1LN6aWLZ7uFTKkNPyhT0uUOIslm1JvUapk7tDIgB/JkEsNu4LD9AdtWhFYPHGNYeBQNY32D
d+uFIS4jNeSz88myU+Gx06gsYw+ONonuBtzS0Q+m2aY8oODU0zHuG09dKAqPBTRef2r9zwhObP3Y
x0QIHsvKq/O9lm4ZccqgKPdQ5Bio9x7zaBhICwOpvwvnTiw3fFY3uYIQ5D+B00jSMxyPQ3NnaGHZ
h4EZJr2sqmZ8IuWVHN267GPngYq8gd0psQLsFmgnrADwjCzOUUziHGvZcg9PetbmsJNLUeSXsx7D
AfW4JbjmWuyfdteOOBqqaPpqGp71BG6yr3cJjsV2F0e9KA951TtIrscx+VGWc6jrHZ7PYmALX2X0
QoukNgzfueml/JZqN0S6vi1qVZ0zCPtPoOZCzEpDr85tF5N0anocV10z9+R+5rJEByJLvPym46tA
uM6anij1bu6KKkfuMQq+RL/Ie+od6nY3L860Q4VnQF/onOFgy8a+d/0O3Yvguk6w92F5g8R8qiAc
jByXXdzCVsDNG/kI/xqzjwK/tkX2bbKiElmaPWmHhLbY8hlbbLAB4rXcq3SGubBvk7m8s30Smu4l
ORIVNXgCU/vCITk/JEun46tlSqRmfstjsROtLJMg4fzZXQCwN27mvo/Q24pyVNfaQbqHLqKCRrMj
j9j9KHOtvovJMLvPiHf1dBd7xiCPBHV7vbMrGfIrTKUk9wOlImhYSo8eeEQjrwc88ycvrIV2Rkuj
HFAfFk2anZvuCH6z6VXlin1dSOsDJmDJyhPN8imzPKIyraR77/PJrdQF600XXzgyFhdE1iuXVJZM
4OzSblggW2ra5GacmeaCrB0mjgGQdR1sINUY72BhN+FVi3OK2hPLC+09Rzz1OMaNj7XeH1UJNU4n
n1y8sOhhwtbeR5RLvoS9SvHX1n783ESN+zHr0TzhK86Sr3XYLU/KK0tecmRB5+TjYM6JhX/vDmHy
xTP73DoYY1Ze8EPmezELI2BizR4gpyMGyLtpLHCtK30mI3DxF0U6F3Hg4F9ARJnJ5tRlufo+LmwD
ouMkCF6wzvXkG+B5hixvtGMVP0WD4VVf6qxmm2NzE+P8NBoVxU8Ujcdc0VisUsRrFEeHBPR3dpv5
XX6tZ/h5aW9EA3xqy2uCtoVh/XhyzmC3NGxm3ZBVq+wR39sSmnXP5v7EyDUsQmlG3u7kRBRpv0xx
ofc50ZGdpBAs86tbGwDOC2aV/pxCWXO+6qKqbL/pyQxZLIquiy6NWRcUW5oqEciFU6q67ydTiHzv
Zw0qa8cThnEvmjm+gS2iTEx1tXexqMkIcXxOnnNAExElL0VEvtQ9XFPHZo9qDRMm8ih6MD2bO3df
98Wt1IOYSS8Lq/lm4lB9IZqxuZpD2+n3nJ2afC9DFtKOI1l2XzqO+ssq8jyBY8vOZFfJxH+i8i+7
5Cq8RjjYDy27zCGZPhCjwedrGO28cLRJq+7KaD2Xi9l2nD+aFcVHITYf0Lh+mN7WQ1X8zC3Pa0ri
EBazRTjnS3FVDBz4rgaMcymSd+QL+zmbOOeDNDeo/ZV8szOV5oMG+VbKJHzyZIR4yEiN5DKvEfXu
Wwf/36Ud9gCGTOV1P0gby0BVgPTydtbizM2Z0xcCB+w0DXv2ceFdYo/2tRP6D30f4++yJiAUB6bN
5UaLpLavcy65f+Ta9R4UNLDPs+JwcVnGVh6et1ZuYux13Lk/W06m0l2HXvhRSiEenC4EqNmG3gxJ
fvI+2eVY4u4QZWCWw3GOibXI8tsoGBI7B3znJ+4PULhqwW6N23pmTqSCEefLO0H8m2wJTYpAMLB9
+hBby3TRsHY+qLnTxkXhToRIc+ziD45vL5eD9nBAzKGfX0b12bcahmQ3k9sy/Q97X7Ycx45k+Stl
92nmIbpjRUSM9a0HIJbcuYqLXsJIiox93+Pr5wTrTpcIScwxVFW3lXUZRUlkZiKRWBwO9+Pn6PLo
mD7k06EYRdZIcKQk4Y2aoQ5XsbC4YisGXf6kG70PtCBkKJoYAT0GoWFMRQII/mkOM/VEwmV+ChDk
+5KDQfViruxO2diFcmfLM50haWOEw+2SZZC7arow3CXGklYI+RnR3qijaIuJkWjVEhD+gho1n50O
7As5artt40sgLdPgEDjPDVtJKlJINEbRm7YMkF+1Uw0xaGD37Gsbl+aL2IYyqaQlIL9N6zlcpa9q
SO4FYF+8SuRxGrylAlGZG8Uz4q6DrNePmkxA9GkGmobofC5dKbbUbcF42AG3GIzFi24s86s1DxU0
S6TZgJ5bk1tvRVGU33RjSPBSUg8p2F076OfFBULziERG6o0aIkDtVvbYP9ZqAabZsYAoKs3AjBQ4
pW0mDQVFdzDBOZynQz9NccKgob7cWrqtTd40gDkbl9J2/IoQYVV4A6mtV2wsdUPIciokLT/ZiZIe
taUZoK5Uaf1FTezwCHNtPqc5yk/OoC5+lSTj8uRGjUOxMmJw35iDulW1eAZbvC3GzGDwheuZjNCG
mhZAjGCJSwPcrUyVHsXykhx0KYyruB6SNXmoQF9ggDlS1FGMNg6Efx+zZDWUM8sWMHEXesVYBBVq
RWKIkwlVyUKr7GPriga57ADHqNvbgWJtYiIvO7VFJtQTGRodXIUfIGNdXycIeBPomI3kWg4Oqp08
iLXMDfoM3tx0jBagrqCJuYTkUiKq0EqE5frYaSSXoMNVYK2EYfBcjWAAbaziTGbx56tc58uS+8LM
Ai1C20YY3LfWwhIzEpxLLssct3FmJBOytZFUfDVy5LHCQQiXr/M1yRrsq9ZLquGSQoJ7MRLIKIsR
r+l8RbLW1ZGNWyHIaXP1FcJKzK6VSSyBzdcjI3WkID+n6IhYSM95q3SOEmb6RmgFWtzOxM0GhPUG
NPryRkucBBfoO6TQaiFEAqgBPi5CTZ8RQGzXRdgrwUFBqKLSFtHGuW0ZwYqPObS83LJvTwSaTGrV
CrGjwUP+2O9+WhB4JxXMeDfdIbSImpnoXmzAuX25iiCCn6EGIAli55dxGungLA17MYNicRAQpEWJ
vUSgo7MkpHLGWtqaSSRGyoKEw8dRMUZZBpVrZbiZhtgscheALuBeLTQufDnyEE7ghy/AdqdV9t1Q
IyeFAJ1g2zwEZIrNAZFuwEsadZOZvZsVipi94uuRB7LUgWmh24jlemORfLXT8klsRLit2VRlQgyC
uTS1fmGjls6buG0XMRtuclvTmgEsCAPwOSa93aJEpHGUeiFnTswV/fIj7kTna5INxHEA266xUsYe
vmOoBUawa+QJsAvIadgEYa0krTY5UaDBJjJaJk9o2MIulgNB+cIoz5uwyGHQhkuxprnlM8pJPecm
8OiqXLHa7ndDmtyJNc3Bh0g2QDUb2t3uInURMwhs8KKKnaUmj+nuIDg7aeDccpsgvQAn/gmxDyHD
bvKI7jCLjKwoMNo1SZ4VVFopsnElNiScWQcVqBXbNXpdRYE/YTIzSxICc4Mt5aMBU5CHLktznFxl
Bp3z3O9B0SY4IJxZJ2SYzKRQAM7XFy9o0xPC22c20/rBf9xMyLF87HUZtHFvzcAlmQjjUtwj94OZ
CXabM+lSU4LVNTZmEGNAh3gKblpQ7QvNIw/UDuCp6LKCMigkzK2NGSzR1upHJtY4tyXLWTK7yrZR
xWFIfjXbGyggu2JNc1uyrsrJbiLUcIz6VJ2GMVa3WT2JmRIepI2MYqLoYOl1+1mKaJsjmoTLsdBZ
ZPJ0hqiAlOrItFCnWCtHuSn2QdkIDgq3KacIdFV1o6GCS4PiEgjA3xCnFDqdTR6ibSUaSboaa7Aa
jVMXIzcGRrbP5/Lnqgi2ySO0NdmKIAwP3gODpOECba4MGY5Cie2drOvtzaBn8tFcJuATlZmRORuP
CsLt90jJjnvoEbQ1NTJEWrxh0vTen4aiOo5Qfr5AIASp56aTgy3YPaKreZSlUsj5NHngdNl17QSV
XYy1qd0jhb83qmLz+Xj8wpTwZIMAH5MGQV4kP5XsTm26bZB2Ynd86P1+NFNzVBVVpuWDu9jPK96m
WwQLWXkU66iAoKoDPsydc4h6QwNbtRLBAeG8oAwB1j5Vpso1i/RQ1RooLIjY0c4Ha6QhLkgwgbpi
BI7HUesY8k7mKGZcebWPyOyw3tqlcgMTUC89sACyjEcxBQFT5g4zKH8hsN9hVGo5z4Ehh0CNlar+
52uQ/Pw441HqagYsIiB6lTuBgvraLod7IAVYCg2zPGtsoeiHyTMOtmZQl+Berdxl7GLZHYPOPoEB
oTEE7SF3JtvmmFZLBEIpMgaHzBh2IQAvn4/PuvR+ctzzYk+gqavqToY5tKQ2uWskuCy0rZGco2qB
Ufv8TX5uCCDD8XGzBrMdF61aV25VdbMzjDmh0DMV88UJD7kv7aTVU6Op3BaIOZqZnV9m8a1Yz3kz
A+EoRU3Rc7mX/BTYNeS5v4o1va7Y7yqolmFU4qmGztcCYDWCCjuproSq4qBu/rHpXApjCI/ZMLxZ
C8QHELTQuEEG7kWs59zxHDSGVKLjOphSkc4CqLAD1F49J5n2q8Wifew8kNIEgWeQUmvzCCzehJyy
IsbnBT3Xj20v6QLBXdSeuouMgpII+ueLrAvOJ7dJ57AyrMJCXLhKe8hgRzEyi5Mh2DjnOevA7c/d
GvGLDECKung5NkYpdE8hfKQyNPVpgGSv4Y7N8tIOxdaMLaGDg/CByhpKqhCRg4pWKCEImo0tcLMt
kFtC65APVZqok4AKFlqP1dSVANeItfHMsfGLRcgHKss4WMykh5wcFGjuI0IOFmDHYr3mNieA06jH
ApDXjWwgD6LQfg0gBSdmaS1uayaQ44BeJvoN6MXW7MzjoAnuSz5Kidxvm2opdGe0RpXcOslZZOaW
IzYo3MZE5r4D9L4ibrss1kaO1ZtRn8/pi/5qMrmdmQJ2Al65BI1X1V0/KPdLMQh5dODR/WhQhloF
CLBCQdUyxrc1UaDzKUbWAr2rj03HMRlkLcY6IUUeO/OgeyjiEqvuJzxpor6YRM1biE9ABGlhWpt+
UUtyrhTsF+PNRymNJUxDEphYhKF8sgrZWyRZbH2b3KE54nAwkPYk7oQw1rZrOmSF2kgVs7J8lBKT
ifL+EB2fguEOJB/3VUO+CC1wPkYJgOOsGgTpoGk0B2qWwM01pth5zBMnWlZWTbOeETcuq7081/sM
BfFi3eb25ThbSdImIxS4TAUSqUD/dJmqiNlvk9uXYTpl/VBiTNJF2iNo3tJKl4WutcTkNmYkG+DS
7tFx1NikjgzyjbmUxISsCM+daMZAdALma7jz1DNiFicjL4VCNoSnTlzLMvIwHgwXUONDsEgo4BFj
YCY8cWIkoT5uQd2JW2N3+qtBCZVZjLyTEG5jdmGWtZGOITHG5i7oZV9t8iuhNcgTJxJIDs+6Nhou
9AUKYAXZNEA/V6xt7rw0e1lNxwFjYs1gGs4T+Q6ld9WDWOOcJxuMrRVlJuaygcwrCmsymTZVJ7bA
CbczLQVAxCntsVBq65jP9u0oKKVGCLcvZSiIlICcEjfvS5Qwx5exZYk5P4TbllJsyhJoolets8oE
fhcJROjllNFOaMR59kSU6QGnvi7xWe88Y5IzVwoVMYUVwjMmTpKCAroZfdelO7UrItR39mIkRISn
TFTAAB53GQIGqCF6mlKEl4fcFiMBRxbvoydhWJ082utS6aVxuY1jg/iyHFZirpthfGwdZ9oENDwk
5qCxe9L07LiIJVAgf/WxZaD7ALEZW4JEar9b5nETdJWY32ZwW7Ot5bJFkQZx9Uw9rjQaINYUHA9u
Y4KHYoitNfZj6qTcqFobe81Ui91LDG5rlpPaqe0SETdTw33QJ6j7ywSHhNuaeYgiR7OL4d8b0oWW
pihHTMOWCW1MnjFRWZVbggIuihlDf9tuw+3cNGJcEYRnTATacEJVJUa8QHEoy8spfp5jVJuKdZ0L
AUUlCigiXVolFCOTGVqbXyL3FohNqM7tzapUpihEJZSrJLPhBQhXXvRpaTyL9Z3bmyiq08ceuXFo
nqF2o7UA7dTnVixuwDMnBvMUTS2Eq1HDG7ygkKyn+bgIrhduf1ao7CpBT/VOJTGhtigtoIuC0rjP
h2X9+D8GPQlPPjjpkok0CgxirmvREaXlIRDLuYZClYkMlZgnp3Nbta70Gp8BkjlpEJ2iuqGd3Aql
3ghPQEiSNMdhsVoBlMOyHKA1NqLoX8zn55VUVZQdLUuFJZlFcA/TAEBzQJR0MQ+AF1KtCjTeKQRO
fwN6s47cToX5+Pm0rufCT6aVZyBM89CcGwPDog0g54hIXt11ADzeiLXO7VRUK412lmJJapbxOBSL
XxWtWLyWpyBMpAxOSwGd4w4laSyLQXxiAI8j5uNq3DFqTpUZYp0TFzj8ia2VXiCPWgTHnNuoTZkN
3QRRKxdsBYZTqRPqgK0lErOOGneWSk2hmrGE8EqUGAf4MRtiiFFKEp6SNRtjadQydNxYoypKlLbI
7IM1SmyxcIfpOKHi1EZJkEsIyqF11BtDLEWMwYzw4CM9W4K0QI2RC6oSVH6qylNWiuURiWp99LmS
CWWJZMKdPJiHvQJx6WA+p7zyi+3Jy6lGEio7/rJU7Bwgeu1NHoZroeHmsUfZhMrCAJWnbopaKg/E
Ly+FBQ4Lsca5Q7QOtWowMg0rpVu2dgwuWUUv3z5v+xcnEc8maUhznoOTGSKwUxTdVUsRHHA6xV45
DGIwfsLDkCYV133UuiPUp0P9S03Nbmc3XXPmKP3VpHI71AIhE3DfMka+D04pdKsnYon5FzwSKapT
VZMWNG3JJoQ7rOckH4So9AhPG6mYgMHFwJkheCgfBwT6zAAEUp9P6S9GhEciyXqVFr2JrITUzulu
nBbLA0+SmIAj4TkjI0gJRoDFAusoWXdTgUCILZtiCqWEZ4wEHjY3oD2AhEo2Z9tSBQ0u7jKt2FLh
0Ug2GETAIINBt2PtKUzHBhosai3YOLdJRz2yyrhD45HVOXGn7a30HLTsF3v0nYztu0RtFfdhiGoy
wMpTTTNpoavty1RIKNjXuk4RNOo8LmmegjpQW7zLGCbJoSmkgelTJgamJjwyqSzBxZGoWJSTNs+s
H8johKpxxtP91QBxnm4J1moZgH4kEKWhuJ6jFzMhDqrw9DPt/2pHcYdpZlYIywdr58P+hlT1VlbE
uOUJj37S9UDKw2GNLVaoACtrdZtYdit2cPD4pyZUUGiuhIbbVcXRLpdNpFlXQkaGhz8lqDmvJoJ+
xwVoNVrwjlLEAcVCizwCqi4BdZwLxHIDANbcvJB3hbSIgcJgqTgHQ6m7biwxmX1ZHjuluADfhJhW
DeFBULKqD1KpA3lf2PGJ6OHGFFPKJjwCasnaRe7k1ahb+nVv5EerALex2FxyRyiA8Var6wgTT1Fl
0qSv76e5F3T+efzTJDWo8k0wJMM434DwamuXqOwX6zi3Lw0dTFcziujddlrA2pjfSGUqtL4NHjGk
KDq0BUdYQ7NQV2zs4kmkFxN0NHjAkKYHRTiYqLCzLBRygzbI7at2ERoUg6foBN/cZAUFVkoTRFeg
j76oIuWLyHijquHj1sHNWS+NBvsSYITrWZZbN4FagPN54z834gaPGUpBdNgjZbYGidX7QAXngA06
l2YROp8NvqoR6OxoaBoDDLpRN0M0ruiuK21MhVxFw+ZuoWB0GcBngBntskl3htAGYCtSc6FwCzh1
Po67ROQiRV04wkVpfY168S2RxRIWBl/bKBXtWKcBtlCaVgHoYYzLcLAFWYttbn/aIRzoeGV7Heps
lxTZ3RKJgddA7s4NyQTMcmpjOvvcBn/JMoI9wBzENj+PGir0AdTCDXy5apScuiv3c6GJTSUPGSJS
idscNCBcrQTjiNaibj4x5tfPt9DP/RRQfH4clCwJAK/W0G/VTo9h/VDomlDsyeArG1MUvi3Jeoez
4s4xS2MBzBGsYmLdXj/Od/6tbGlgokGcwq0U6ZgXd5Ne3Yq1zG1L2FiZQOcRLdvkOWnM13Exn8Wa
5vbkoGT62IB7w4VOhU21tBvcQVBj2eDrGjNL67Ww1Fdf3LxGFspr4yYSHG1uU/bDQCIwL8EQDoUM
bE8K8spqEQKwgAzr41RG9jBMpMeohIbMQCZ6UfREzIDziKFOjZtQnVEXvBDQEKVdc9VOnVDa1uAB
Q3IUNZqlYbzjLplpBWahWStzofu4wUOGdKtPiy5eT560bq6SVMtuQcUByh2hhchjhqQhVTowWKFe
OtdYnKrgRRYLxBs8ZqgZwj5XgH2APZlLhUoga9tbI2CDYkuRxw21tgQtax0qLPMynsC349iRJWZn
TW57Ko2+pBYYmtyih9pIuUQvkTbfiY04d91cDBv5VA0jnqvRaQBHyN5SSiK4FLntOdSKbMsTOg7+
zFMnWTejLVbqZfCoISMLVFDOAdg8dOkAauSw7reJOYGgSWhceOiQQebQICDYc812uMtUkDGBB1tw
rfDgoYUAOp1HQCNOgeXWWngKRjHdaYOHDjVTKBXg1iNuVQ/qjvSBzBQ9n8/sz1/4tTx6qAPhXTdW
DXCC6sr2m1Taa6jGJRQLuihyxUaeO0GjvoEibdiCRgLE97Q2R7ChgVVcrHHto02Xo3nBXRMoCDmr
9WMpgeQPBTNi5Z5AIH5svbRmCCX2GB6Ez/Zzqj3bdV4I9pzbqK1CkjhukQGtDdCDy6m1bZJycMSG
hduoMvKfuZ3BuZ1bAr70IGF6SsToAVBA/nFUQFjWWJG8VjikCmjkkhbsJrQPRzHryCOJ8rYd8loF
K4PexyCzzm+WRawUyeCBRNUA9g7IgSKVGIB2HgIAJfi6FsF+cw4uRCNCBUYXgBx77piVLa3TWrHg
jP4AJJrkCTTlkPwgJqh9G/tCJmIJc+MHJFGN8HCaKgiXkSykWJjfxk7M6vJIohzMjyAMBDwkT8BI
tkAiws1CSSwBahjc9pxBomlPFqiMIh00gJoc78HcLabYZ/BgoiIDOXyoyMQtoqA4gaq9dxsSNmK7
3+A2qKKCGtyYFLQO0ksqg8K9rJtroc3Pw4mWYkqqrANCccjnaWcunUXjKW7EfAAeTwTuMy0Bsw4W
YvOiJvZDZimPYv3msEQ1JCfCul5RyXPwlJGoRegsOqcOs542P8IfDB5KhLtnXi9lhphZuAAoa4IP
7iCRyf4i1vf1gP3ummiDKDltkB9CeSPALHJnbCBrKsaZYvBYoookdl4EoPAYJc1PJjAfn60A/dWw
cOdnUFlFhqwZLqG9ERyXvHu2tCAVuxXxSKIOzgXY8eGLan0tuXLZv0E1axFCPxg/IIiGNuyCBrpQ
fW/HbkLqBOgNW0yaEhIjH+czrae0scGD70Kbz4EaFyTFSsHybOMHDFEXlTO+EHpaFJDuK9qjFg1C
aBmDRxCVZZ/apMeFrurkfVqrT1aYio04jyBSQCdpG2scUQmCy7VpYoye0PbRuLPTDu1C7mpY8m6y
HQtKMqFebcWa5nZmphUEtLMWrubBAEpIuEJ2JtdiZpxHD5Vt3tdLjTqbIk0ug6IGR+2Ze9zavZ/Y
K43bmGHY2mRJQEdnxJrsRmQwnsE1jGjOAlWjW7Gh4c/PMpAlCVcsF5CHLQg7QVGJOKhY25x7K8lj
XqU5JOe6KO2usnRRfMChzrHeWb8YHW57FnltaEGBy3kWTMmhqJrg1mgGACxRaCFl1M5U85CZuvI2
gTJfMDjFI4u6PBiSeghxtW7zw7LGYALINJ/xlFbn+SfzzUOLoPwyoCoWxyqKh+XbvDFy1U1sq0FN
6ARhabceQdBLi2ZpS0gamRA5GqF4KLYQePBROec2eN1X1UegBMHJbt/VnfGHyt6/v0z/J3wtL//y
Ido//wd+fikrMEijtJn78c+3ZY4//7G+5j+f8/EVf/Zfy9NT/tryT/rwGrT7x/s6T93Thx8guQvN
1CtIA83Xry1IRN7bRw/XZ/7/Pvin1/dWbufq9fffXsq+6NbWwrgsfvvjoe23339bfZ9//775Px5b
+//7b6x8Kds//a/962sWF+H//tO2zZ6Kby3fwOtT2/3+m03+zVZtzbJtA/IBmrpGVcfXPx6xUOhh
GLj76zIKBn77UwHR3+j33yRF+TdLVfEaCMbqqrwegW0JAuD1IfXfVNnCC2TbMkwQEJu//b+Ofpip
v87cn4o+vyxBi9v+/tt79OWvq9JCORSkEXTFIDp0aGSdj28uepIARqapPhlyagz7JNzEzd5SL/Ic
dYYOSDXy4iYrZNSoAeIobyaAEbU9WQaK7ASto12xOEDKxgEdIwd6HsOyARm1RnaN5em9u2YbddaC
TR88MIkPJWUJnMSpWwBSXh9ySHUolhMRz0x2TbHVxkNAtmMEWRRmZA7p/HzaV8s2Lr1g2MQzdk9P
22O0N+/a2/zb9GS8TU+FL+mnOb+Kk8dZ3+bBuUvfekJ9NkLcpVi1yhA5TV31Lcltv86v5n35tf6q
Embcy69DRM1npXLM5/Jr+bV/RXkMdIuWZ/D3gMybhYHXz69z7JTQE9NAd+AY5WZM9n3yQlIQKNd+
snI4Q8PPm8ttl/pKuDH6x0x6myEtkuPuMyWXkPP4brX+sQi+n/R3/OgnH4kv3zWzqtUCqFj5o/lQ
NVdWtpGtvSF9qdRLndDT8iZdWQ/9Ib9d7tJHzYXdTR+7mIG9qgC9T83kHEctra7HABTOICoAmTvV
8MK/sZvcSfPf1M33C8Zno8kdtv8EC+ScVeCL3v/nWYWfGAUbLPKmATJOS1Z4jzlXsjonOdH8uKih
RpEpGQM4aZVidNK5O1ddeu7dVmfpuzvo3/hu7whTbkEjhw3GbFAhasTmI/ZIYkAuFwKMPqp8/ZmN
rs7AWutg0zPwsrOBLfgyWOyEXuiEjnHGPCnvlZafdICvYs7hVFYBXExf90dXdmuIdPRMbyiUwUBF
bzzMrDvIGe10NtxaT9O3oKbqF7Wm/UTxt9RRCWKHu+oGCKs6ZOHig/FEe453+cS0wFHw2y/5a3jV
oYiEsLBk6RfpBIhjt4+/yCPF//B3+jpsULn6lx90KGBBngt6pglkLihgSibKf0DH7qZAo4BTP2Dk
Njx0b1HuSF+kY3I9xlCKo9ouvAwfl6dqcnoogJxGZ7gOdRZk7BDQ/tDckQxiUvRgNpQ8KHftt8FP
L+Z7aJc5+XVNSUbj6xTUUwaVDXqreVNJwxoqPayEvAX0OCNveUwg9uiA5y5+i/DoW/VSvFQvDbxI
qCKGYAKl5PRNPmk4dgd3VtBhplVfMsKSEBqofimxBmpBOu0tWnxV99DIskAMT8GZ1990flA5IOKP
9jIEGc7crM5PM2ff/zXN/4zTfM6a8DnRv7c1WWOLP9gSQ4avbFiqDaP90XbWUAC3ojnT/UoNX0dV
v5ynGlRCZrts7AbVgQiRnUM0nnvL9fHvzPXf4y2Vda/88DGJggoyQ1Yti8+tpAboumyt0P3Wndnk
tOz2fnGjEzuXCD37Rpw7LPxG78Ur/CcCqxkuJTpuJ7iafBzFWC0j1Wpr3R+CIGCozR9pYSYlU/Vk
o8YTRG+raYW6toRp0EyDxihSVg1JDQrsp+UailQ7ajHn21mLqh20wgENibMA2ntR7ZEZlrc5Qcmw
YsSCSU5QW+QE6e2k6hBaPU/Y+H7T/uzjcGd4gYRg3EAN1Lc1Bg6hkcoQxMatCUJrDbrAsoGFkMGK
HRxmA5UlKj9MMZvqSxwcwQCJXGpOx+Ipy6kJKR127tD96Tb9fri5eQ3zTLaTHP2b4dlvIbZXbYOM
ZgVLbpoL64FsIK31UOFuYF2Mz8Nx8ptjfAZ4fW7K+dzJP/mU/5Bo+i+e8o8htverP3y7/9xgfJIN
AumFrEpw8+qnOqRhSquntqfR8Vwe/NzS4nOF/4ilde6z6h+NifBnfa+K4bc5hDRVVdYgZi/zFQrt
EGXJMqa6//Ags4uLkHb08fHLzc2ZqMT75Hz2Ppw5gYwrGez1feZdeN1tI1ZTeRf44abbPlfbZgt9
XZcwOMjblk7Ul3yNBRQKR3Q8VKeCPj3tHFfy3R3BLxV4phW91ymhBT11bKT2WadeXW/Bn3WYty/N
ZMV1CfsCacn0GvYvCFl/ZXvRpRK5UKosmbyFtHsRs+Kq2tUXjcxknZk1Db6Y288DC+f6wrN/hv/A
vpxbMO/n7XfOguiC+em5/d3C5EuhjChEKDLHghk8yEKRXft1i0Om9HWbVhnouc5492fHmEtzjBDG
lOUG890500s+OfZFdlvHzFAdLYI+nYPzbpVSROXHRoshaXybDggeshrSfzTDdekcBce5HcPXs/23
75izM8blt/7WGXtfAZ/sUL5QsSW9PaQxVkiRs9KXcS1mwUbXHeVNY1FK88WR/uZVwjl5//BVcnYQ
OLv69xiEnwUQbWhpGCpi/ogn8VljLUmhxgtiWd9xvpb0a+WN/vFrTjvnwUsc+hq6FIAjx7p4ZFcQ
MqWbm5uTxiw6O5v9zB42zuZLQjefm0jtvSTgh9Xw107xefKs76y2XNAp2Tdp4+CgYeTKoFCivSV+
P9PBicAb4rW7ct/usJEfyBECxlflW/eCZ1ZM2szY+p2n0TvJ+1ZvtEfD6Zm9CVi9SWntQqUTl5Or
wL26y5hySdx5h3jJZisxiVkO2SKQxqaN5cR+R02Gb7ej/mVIE2/aR97rwsCBzlqncl+bva5R/fYS
oSnJhe/8Wh4DR7/s6KvE/G3qm+6AASSUuY8dhX491rX1zXJeM5x2LmvornUCL3rGUf0c+q0Xo1VC
FT9mL5fGkeaHS8sxXcPd2jihTFahHyjzpG7rdVTeQqERv9bxjNazWewHh+I+xlsSx7g2T2u4TPHl
7X3y1u16735g0w6f5yVlL8Q5PI7O/cmi9whvsfvL65z5Ot6uoOV2dKBBQf17PHRoY2rsdq5F8XRt
l62xN9krtwXdnW6urnKaUnB+UeLugarB18PIUrr/Nl2ktPEghO20bufse/btToXph4QhDveEfTPw
Oogxu41THHI6eA/7nh6zrYFVhwPCGdnDcZ9sG6d2ER26iA774rA2VjmNF23H3fBQv80NRR32yOZd
cki24AQbGTI/tN8lTPKmSxXhw+Qw77SL9W3XHgYMisvsLqVQscXbfzs9Gn5wYdGnzVtP7+7kq9gB
77FMaX3IKJTGKbitHfnBfUy3nUvo4Jbbx9bpndFZdqNnHjHMYMWj25D6EHWkm4JtRny+MzthdQ0/
2whclKrqwTulrLvToK2b4ZPiAxy9benH9OI4OYtXHEbXuTR9sMPvHtutq+zQRW/2XOac8frOWQoe
d/NfYinOjQ930DeoQuum5n181kUVHM2L0T1KtKU1+6o4EESnOds9zQfmaj72QEFlL7w87HY3V2eG
57zR4tz8fxmtfxmt/5lGi/Md/5Gb8px94AKw/0j7CeqbnxhzpLUIqlnhbhE+bydB8hiKEjBW62HW
OLK/no+tO3iD17tQavcW/JvfQe3WQ+6JrY/NOwhtO93789aM1PrYzBavfCq2iqd41m5xVKY4hqe6
Ecvd1AVo0ZHcYWNeD5thIzHiwKFxbPwbw6M2rpDxUXtmNl5x1zsTI/TQO+7gGrvBfQodwOTc9SQl
frIdXelmxik6OIo34rcVg2I53JZq9RgyeDWwpqeERvTLk8aeKvx+veLDafBfc2Zdljgdr1P/8lp3
oCeEr+uSHdSepgf7VL9o/sIOOGkLerg83D8SBAUiusngPtyBXoUu76c2julv+zuIkVPEM0wKD3Bm
Br3q6bd1bN7WDt284fjG49Agf3cqvn37hmzojiVu6oVe5udwXnU6e71XueuwRE77pXZmj3i5U/mr
U2Ax08n8z89tzOeZueZc+diaoiJsSkT+MXs9Rq9nFr7XmQd3hLvO5B46znBs12nUd6NbbYut5Vfb
yZldzZORelQRRKnghceuscm80I28BD8ViK/nbuRAtplpjulFmP71d7UfeaAuZokXu5BBwON4tley
2F02uZ/i0WmTHnHnrWxHvkCNwuCCJRwuaOrVh/lBaij+6BcA1Lmj124Xd3bg6QeuSlUP6koshDdd
wQfDh8GXgl7FLuTbPILv2YX35pjwuGu3Z/m+drUL4iuejEBQth28yoE+PTxwA8se9HZe6XVM3VSM
FcDTuNGG1rfydjlpV+Wh3qqHzmeRGzoFQwCYgorAU3bFJqYU7rlb+4WXu9647U7dSfZkp9ihpeOV
01OLRbscryr3Fpbw6np2jswyOJJwDFl8N+DnzC0dKAh6A7LJHY2ZjnXcuR2GYo+4ExxQ1S9dyyX4
NvGB4LSvmweBgY15sA+xt7HZQMntfNF7NN6GWxbRxD9XeXDeVHABq3+Zin9aU6G8U9LwPv53xwJ/
2Q16XUpjC6Zi8FoYitYl/gCDP3nB1fTHwRBgL6mwEesjxkPgr/ZBcWR3xg4MfJnNQEkUTuLlvsRe
BlxYsWjdbayx8qHFdaB3Fjd3YqxnE5swY5m/c4pjdxy35GHCetZpgDjsspsvADtwsCtCt/A0eM+4
X2D3QuHcm9CkfiHTk/oQXXcs29nbzu98bD5P84G+2kancoukPrPedw6snfu5SSXvVb2fjRN3F2qG
xCqisdF9DSGBdUf3DDf548jW47F3jZfFG5wKx+LiGQ/ZdoFV0mEhNWe1k+sXYQolrPczJ8fotQw4
X6f1Ey/CuIX4fwhLGbqBEzgT/g3d0g93sZt5rV/7yvNqe1NY1gL2NXFKP7pZX5cDnbI+N76KcfgC
UufUR7wOtld5XltQNolX4/WRg7lxge11JAz4sM/99Vl/eWb7uj6jxFfkrX+Hu8yLd8qm9vEv3hEw
Xdb6OfodY14yr2YZ/kbNE77z/8vel+5GbixZv8p9ARpM7gQGF/gyudWqKpX2P4TUkrjvO5/+O1ny
Hct0XxU84xnbmIa61WrVlmRGxnLiRIRdOlgTrjGHFUidDivgWt+3QlxH5uLvLnP59XDkIlhj+qhX
8PU4/F+sE1dS4Fn8k89/r7id4K+Dst33XgaVy9WuDgdCB6AQsUOyyuAzbGfG/Qewoo/qulml1/G1
8lCsoL5hW9t9c0PWgzU6hgvA5uzkjIjsuTOj4otYnZtjFxQWsgRWrrNhMaC/0f/ULc46urDa/WxD
uzNuXSTsV+BxeRyxB5j2BbtUspbVTLTQwuNaZQQJhcQKbeEQOYkT2qFtxccQzolgCTDv3HRVMAi1
49uYN+oGMGmTM1kZHmsdIAncoVCw1t7hpjp0OU5hQL50K7bRX8sibGs45bsKx8Jn4c6H0zBR9YDc
7jqwTgVYP24KlCd3jevYjSyYeR92zWdwSiacLRuzJxg6GTGkZEygQAUTdrqrMtOtVs222eruaVfB
VNYwY7sBNlTCwmuWWA/EUXHRDW5QY5cQe36+fDsC+SlxZBaACLXxNuZqoHf8Cg3cGCwZy7e8zkM+
Fya3wwHBaq3a7qwC0BZG4R1NrMB0TZvC9PWU6kANZnbr+bDz8Ms8QOGrZiWvmy1xpQflm/atsaZv
ASQTZStbY9t7K8TVBZt5oE0lBvcroxtAOdZudh6c3hZ22Fp4noELltpBWI9uarP3HPrh/T1lx1ek
09npdv8c09vbgb7C6/OxYazz4lttb224t0foTK85xNLQG/4pFX4o8Fkm3EMdcE8G5/DO9GoLMIjF
xayyB888BNhhA3eqgj89QbT4lqqWgafXDvAmd/CKTYGN4bqQ3y0fW1NBDiYaWcgLwevZgngFeG9w
5HXorbGT3B0vcPsHxoUJ2XKIkM9Q8YGfY7wghXKd7Qp+JtPdYqW7BDdOXmsPAqCh3MVlsb1kqWzC
jdmy0OPwHrVN15bt7Cq4ei/sBE6ED9nP8QVeGy6BK2oZvzWxhbqFwUV4G+ECZKGe6S9fqdQFe1Qp
jajsxwZ5kjNaV9nSOSbhB5Z7qPxQIINyjk/GBx578ANd7GF8nMCTbNWZrfpGdYilMLIlULDdPtjo
+H+7Em05ooGnMH52Nbbjbqq6LZ0XQrtbaDErvzp7qtBqXI/BY3VyJ1l3bgV9B+/1ON12bn1KrW7X
uIRC2+F50IQu2RQu9DQ0cwwNXMBWcV0HzxfYZsJZgvhCmGGWTLkaj9JJOkXb7pHs1V2yDVbqvr8v
3JEKeJVpc4gUyOrBRGzAdSHXw4RibVzLwjIkboJzq0EXfry3gP8FW4XWiJgU+LAQGy9wDBwyvksc
YIRvvSH2yMK7wcGzAOf2eM1w6Jm2GjfQzG56Cmy+xtYDYGsBuGtteLD5bWCl8LGBS98P97XbWRX8
zgj6LcH7Qwrs2DWgXmIc4glGe4Y0PdeMwa2uIZ7YJ+xg6DYvKYKa0pKOiONw/nkIFLtkBTQUUgi4
lHu3+Ld3+E7XgFq56eSqmaPr/CfAjDD5FYg8NcBYRKcQRPgMbnQ1AeMU8I65m+LcGFCP+LJjKO0K
AsyNcoebEUKqCfDxDm61CA1rugPCrfJ9Dy6ko285SKuf1VgA3x0PWRIt8B3hhsM98Q4Q64i7xl8+
2jNiBRMxh0z5EebH1YTCNhGmogevneKep0w+ZPdQcyufYZAl3ytIQgbVxgNeBJ5gjPIERov35+FO
txIpgwbHcdLPpuh8ZzwBb6k/DhthFeIwn7+cdN27LTNX+V4EWTK/69fqDtvFQXcaPgtHGHLbP2lI
DkCU9r5lrPD3LIoG6KofBnWk5X2CJfAgQt0bloy/3Lgmt/5KuIZh3mS3vTduuGHmAsffQUBo4p+d
CjglTm5FHg8GZxyiF0TezapB+UNEYYfwxXcjhtKWnK3k6PY3LsgRnILBDRECwunALUBV0Q4t0Vwv
cnLG0rcOQLWB3e2QCKmwf6YVQZRbF4OKK8peIce4QfxuK9ehy6WaR8jVPb/bsIoIdiDrN9wMCTf8
ufy3Bms8/rO6il3pmltOHg2GLsIoRIN4NoPYXXAIL8bYygL8/RFj/4ixfyk+IhfQuGX5s67p7ZwO
QONiOL/ccDRw8p65mpR2l0iZl4MXvppPTIsfwcuP4OVH8PIjePkRvHwu+/1cR8gR0K9Cl0VmhwhZ
FphcfYNqAEx65erwiS8UAV76jAVB6L/0GZeDsEWq4EcQ9iMI+xGEwe/6EYT9+UHYRS96kaj6b3nR
51aqX+j8ZYmGKFbomD0iUzIw5Zz3KFc8cZ5v5SueWOXMMeQfKcAKZHfVcw6xRGyqAzeeLbT0RB5D
BdY0A4fh+PYHagSenmF9e+O4bMLeCpOKr/fzGvA26iVt1R0AG3QAcUaQHgsrAP2NAzIc8/jAWTc8
Pr7E+7p4pYtcx9/3Si+mv86Z9E+R0f/R9Bc5t9//jfBrsioTSRTRmGpBLxvqXiJS33LhB1oHvI5j
bnd3r3cTewGoWoAFcYdflBbQ9A1oggO+yxxa53gfcKjVbL1cz/SqwlMbBlD9RqBXoBKs86v8qnGN
Q3svHeS9vBuPyk1plwC0KzBHdKSrGkBL9HA4fEuRKjwA1UzpAVDUvJ7X4gqc1PXsVpYKqL9zCqCj
oUNYsZpAZq0sTgkZEVyHDsWrezqvH1OqH9/fTyE9IQ2AtQrWa2Qd35EDkHENCRJ7GXged5y2KTib
uw2A721Hffb6GjNwP5D5A/p/V1t3SG0AF1T5BYPCCVZIx//lj/CrP97hXpzvEd65dfANz+CkguPr
15nJ76Pon3ZmEdunUWImRtIp4Crzrw1SPuxpsEeroA86dW5QiHPf04Bej/TmXMvugrxM7S0F/2UL
Bs0tamTsgPpWhJQHT9v1SK44OZJXsY0p9PxaYmCud6+g2kznu/YO7ktsv08X6Kbn7mZfydjCqcag
GkEdJeQDtKfywX8Dzdod1vopetaO4lE6jocGwyHoGFoSKJYaE006EibMVN8ZJxQHKhJahvBqmvGl
+KYhyWdh/LcQs8ZHhRdD4aB0RPtAdGp9/HoHzm2rvlr3wlHHFAWdDyMAT3xPIuRp33gKNGPfCHJG
VkCjXRSw28zJHAwntpJTcgp3EuWZuwgZIY5pc37w12s6F9h9taaFW9/WGACYlDy3ggyVwpCJQipE
dtqtAR4Xz+eBEEMb78w1YS3K+IldgAlE7gdnDe4SKqaQ2UQWsDknZWTIfIylghODHNGAFGa6Q84I
XlPuqo8oUb0gCugF9L0A65NULyx7nIci5gBi/TxbgP7DMLQVuGrSjlN+MM8IP3/kh3IQlwY7uOb0
pR6ZOP8OuR/w0dorzkZrblP8y9PbPMnsI/3M0+mczsTT35xkz+U9Yhmy725d2oFiycfgpjY3lWJV
Ms0BPE9eDPp1gwxmY0XbESjds3Y12x6n/BishLlH4he7aCBx2iDv1zvndBpAaL7idDWeaUmmlYC/
plxxvkJvy2sRLkKORPF76Q6b11fffn+/3b5l7vUhT2ieU5w/6KjIwrcQZ/D0bloNGGocHeeYN7f7
/PsA5Bt5ayQKOo//n2eBOFaO9CLA9fqcT0bK9r8pXtKiV1mn5JE/yRD5jIpnDgLqdT1+e4db2aso
z55FNGQRVAkU73oNjXEqGTq9s1uR3mbW7e2psDLnfIXQicfX1xy1d1xHfn0Ovu8h/iJH5wLNT/Zd
HPOolzsstLpOrxQNXheYZm7vFpwF5tbYpHkr3V/40EvW8lwh9ulTf1jL/y1reVEeFlmbP0QeLilj
aeE8/Xmn5ZLaPZOIPwnuD7X711K7Cw/pL2bVLzlK50YRn6Trf8NRuuR0LntU/lWczktu/7Jx51/X
7de/17/F0HWJdxTDCCV5oR3VogrQdASunnF86sHcuSpGb3WVn5od8UDytt7ApLBT+oYJS/DkwD2w
ulvQ6Fm0hnvhZWtweyjIPgjvvo1MdRtwydCzytWceVcAiYkpiHr9LjnzKnLGqwzCWxOed5Sw8Fi6
RU7jY13RY4pID8WaF1zZi5e3iM/+Zpd3nqbxm0AD83gJ2sajlNdYkLgM9I2NWu5giRPLbzpQZJR7
3Xrg1C3OhR0tOOOsvkH4gQAk8ZKNduaKVqzbcR5o7PAykR7da2g70U4H0Qq8PV48YMVXIFk52c5E
yM8pRx0y5JxwCSoPk7GnARvdABUEGJQzaK5KHLOzv3bkLl7cwlv4W13cuWv2Vzu3OHeTmAQ55mei
X4cOsGNzvAOucfeAOBrcOxEoiOseFCAuPTujkwf3cCxRLkMY4pEL4QQ3W1+tZHFEKh+djFIVK7ly
VuvT13t48TIXNvN/8DLPQye+us4FUKDKRaR1NaCayuZc0mQ/A6RxImivFw6+vKz2En1+3LoB6kej
9WoPyAbdafDI1QvIjnhawYChcVhhsp9kt1kpTnaQtpqnbQwvOwUtLS4Uw/MVfbXiBYww+6ZeGCNW
jN62zgaA3tebcx7b8NX7L8L8NimUQtKhPWoTzaBoMrHk7oUXk5GtwtAiHLqi26keZ2hyJnpqEc8h
G04b5xF86ITWdZMx+b1GVT4Qi2ErMwLl4FOZpdezXVOQ02g/2P711wu/cF+Wgxa7ETNEwxn3JTs+
onTseCnA/r7V+EWtLsdEltUYtnKFD9i0qCLG9D8L3bJYAWwPEKpAb7hkzIi9X4CrOivqopItxy9U
52UGuveGP28H9Lq5reljCZ+2plglCto4QhgiCl/X9Bq2EAVOJ+B47yIVQct7v7C7MkcBvtjd34zR
LGchFkNcBLTKhMU/mPShAgDM0eKnHf9Nb1WczgoD39rbR755gltT6+vNunTulsNC//rnbjk89fee
u0viu1C4f7z4LpTu31N8F+pa+B8S3wvWcTm8+HdZx0sKeDl2+S+jgL/bMM8wkIjSRUVG58cFApkn
AmlUbVDclxDlSY1boHEPwMZ76Dp2gotyC31noZaCJ6kuVC4Qkft9v1Vsv3z4IkGazq1UCPKI+tqM
VfsYFUUzamEne3fu7HWV2bKXg2zP6fwmiqlGNJsCz/OkohDqZVOfgpoaFQ1jGHIQr1HTxTU8emrI
Xm/5j6CkO/u9iOuQrPcYV9G7xkZE+jemGapyCktmJxE/TqvR5aVGMQB7DBXzYvQPCVBFgiQNB1pj
W/ISxD+ZE9sZKNZ4ENUfEhxoyRItyXrmfnSFB75Wtui7eeHmLCKCqYrQhRLDAl1LRyX1hGIarvE3
BUzPBLeS/1eE6t89iedqGl5bg2pj/EanD//KYvEq7BG15bLDbURBeW3Ak4lXVvg195p4JQ6vR+Tv
9lRRPPbxFR74c9A/GEHhDUrAQOLnNH9MdOMpQ1tCctDg1YZsRHkXz7Kj5Rb/P+j+qEhCWbiOigFM
lkWBxYBXoXYqp6b7wd4nawIDNaIfzde37N/Yp1/EiYvbJ1wkw4y1rkggTiKipIq+BHRVseubAK4e
XMOG5pbDf8FlJLPz1dPT/WTdywyd60o4Pc/Pr+hgAxse09fj+zqC1JcshDBk1qW9vSj4i5jh/5Lg
f7dt1GeNtDCqVe3nfZlhF8/uPEcq+BffNO6+xc7N6gY1RKglQgH52emPsL83Ly8VHLPj+90dWg+8
vRno/ZQgHvZX3MNDPe12/f7+jlrCk8feBaRj+eauJcrPMzuhRC9CiU6JOrzcRYEbz9fG61NoT/SC
zrt4dQuL/ve6ustKa2Hrfyiti0prERr+aUrroqewiDH/UE/hu462SUSCgTZEkpeTy3xfi9JphC2E
lWpw3AOE8LBWBVTC+llzRJquL+jo77acNT595OJyI0lotVjCR4Y6eR1FA10pjBoDWNoXJUT5aU96
N4tJbSVJljn5jB6pCkGrUSWhpqg8DAMa7WMgbMMEsTxkvfRShhXr86l2VcykpebQi5dW/F2H4ZcV
KwtXLouTRPUbKE50IulRhwtKTsjKFWaC74APtijs9Uq0Abl95qSE9T5Af/4LFviM8v/Gofu0hIVD
l9W6MmkKloDAmqvo68DmhXK8nV1KeVsYXjcYgCd0hHd1ek/BhfjaB5C4V/TVChZeUzZ2TRJWWMGO
R8evxx1viHjloKdfy7va3K5jerzwkZfu+9Lt+OPv+7mT+VdXvfAnmrJrB4xrU9BhooInB15YxYB9
AeqoQCuo3BnnhTdGQCefng7WHnV83DXM6DEHmyCyQJCYPGwJ935VwP5AOUBSer/7+k59X9d9Eo+F
aR+NXhCkHMu8g7V+4R4mvDK4nYA0uEv7YLk9Qz+ikh54k8VvChoL8baN7r7mcQgv7Pa8G+4J8KUP
HI9hKES/u3s/vX+90ouCzPf8syv5hwvyxS1dWNI/aUsvqcnlyNc/X01eOq0LvZ4FiTwkJWQwo7vD
9gLOe+HNl9zm3/fm50ETX5zyMz/ik1DGo6yK/gCThNPS4AATtClBYxKW7OL7lm55FXzE0n0BSlWH
lmPor4F2XyXdozkDZzy98ozDo/31Sbl0ppfM3z/vTJMLTsSyifwf4URcsEbnm/dpx/4Aa3RRSBY6
NpsjTS9rLiQiQyuxAEReeEuwAA3jrW+5TRDo02gh5ndVkOgmACCJ4+/BRXTBZTyhNp9d8Ewurmmp
Tf8Ka1ro1z/yMP08jvLwcZYXcy8X//3n/+uatn5Oo+f8H7Sr3567fxTv/zi1z23UtNG3v8PoS8IH
0P/72Ze7AnMk3+r6uf087vL8oo95l4Im/UQwskXSgUjKoqRzKsPHwEv+kCSrpmFo4LoqMn78z5GX
ROMTL2WMtSRENTUNgdTPEy/xiKZrIuG/VHX4H9LvGXi50COqapjogo+Rl6JsyGgBucR6e2NotFFK
0GFek5vbuC/nxzAZ3U5JxZxlyoCeScIgH7NKK97GedQOkTCP61yOhXUZDN2jFiTSBm3Su42UKsFq
iqT0WiNmGn94479LmnbRt7po0DJ7OTL1V1NWr/q3uoWw/WP3XDb/cLr8FeJW5MvX8E/+z9Gsf40x
qxJnJv57WTthuupzWdRvn0Xt/JoPUSOi8pNoSjrkydSwlSI004ekAaz+STWJCjaGamAIBx+6+vNs
VfIThpzyfdeIQRTDECGe/5K0n4imySj74N81SCP5PZImEx4v/WLxsSxdNvmHm4aOjqPKudf8Z/uR
RCpgYCF3O1PGRNnDkFQGxrZhhmbZC3ahJ+icIsSorIji1FYmM6dZE9xKIlqUzVX4GtTIaRfpey6M
Ih0rlYnhIDFl1JxYj0vWa+m20BVvJqldRgOQ7QLMdKNuLFNUmdxlrFFVZgRibhU6KgOGWV8JQmoP
aqNYY4SB6qGgehgCc9ANbT8JRoQhS8EmSMSeJSryyXkAILjW8R6ycoxT3ZF0VGHhU7U4O6S+YM9q
u+uVnDWGyio1w7Bp0xKIdqjlpnS0tDjl5pxizkdnKRh26nflIRx1R+hUpjfpk2YoXpLpK1HHhQd+
v9Oml7ZC1iAuDoKhuIF83QqtFcXlYZTwNA3drkLVG5XrImh6KoX+jZjIuVvVJKVCr6Bz16itMFIX
IYiQH/IIU/qyITBdVSwUJw4L0226l0J8SXApAkm3YoLiCvlaNDOGUY4Mnycm2Y7ogqcIiqdiGUEq
7qu5djWlpPzZbQs7i5Zbc+CCC7QmZDrNaUEN3QT33G8ehkKFxY7mUyJkmG/b7sK8oEJcoUsqbugs
gq8eA7UUjIYqwr2IzcCK1IHcqURjkXiddtd5cS1iQ0NjuKvI0ReDNf9gM4Kxr9WNpJbXaVtY+vxa
hf1TGmZope5LVK5BDzDwmSIav5nNQ40RDsNUnxCvMdJjvIee2lwqWoKdbjE6UWvRCS9RvSwMMfQl
7ndVlz8lsZLSQsrWcSGtCsjaVCHv3puOOmksqQKnGLAH+nhXGYndNfGLPpk3YSveneUmVfBueI5e
hHQqhHUVqcdc1ZyOlCLkLe28NlFdtcYqcbVxLt61tXmTFqOb+IVdSbKbRugg1gj2JPW7XB82RnEv
RaVr+vW6H+0eJ6A39FUWha5Q+ZummpEeytGyZ1LdpEDbwxppDrOgvpFj1nBAVdQzDHW5C7XUNrro
VckDJE8UwR5I/FpKmpN01/KErmtFuMnjBgSt2ljFSuX4U6Rs4IgVVjFpaNg0mLPVJRXEKdafMJZy
ulbUNFlpZrbFlHj9NOeVvs3xmFkHGugbhb7JtDC3ZjFSrbToQqfp89CpQx0Jm6nIrV5SZKvpKt+p
tPCxDPC0kqB33fnBWklUK8qTQ6gkoSuadehUetm0dBbHEFsxwUyV3UMwmm9tL2NYmK4cchwc2pAR
wyjHYLpu47qx+YImUfNXhcalINNQXNDn71qeQc+IsrYRTJxd2chySycD2ryqas5CRUs3RtvmrpKZ
0arN8sLT/AIcE1kSMOxU8JKu1TMqjGiTlPeFJ8eReggUggolI0cHQRXNjkfTKVE5khizK5YlS2sk
5pLiSTObTSYnbM79hzINbL3Q15g9besZum7V/UaQ5g8bCkP2/enW39fAkqESRQOtEir910CAEKmm
EigDCl8EnHnjujdRc6S96JjwbpgjbkNynU5oSC/Md4JJLn46B26WBkBWFYzPJpIiqtwKfcYh5Ezr
9bRL0ILSRMRqluvSH3rWlYYTYlanX2DAWuhGjWxz7To2aCQ8k8ir5xbAY1kA+hurtSzKOhvbTmKB
mLwnSRdbuine9Oi2KVQ3upagUm3W9xEIJvxdYinGeOYbwU/XajActTF6KEWJppqQ095P7XlK7b5G
8jGXUiqW+UkXCycPpjVXy21qrNqop2mQWoqirVTYJaHXnrMU7RF7iSo4vPzgzK2+ykmwKftg4/eT
LZqhFUWa11Q9M7rw26DfGhhnF6XUSItVEqBl43gNGaO9hgHZdfcSyAC7Zky6QPMgLdZYquEYqhhx
l0k0IoQqmup2zXhXDsXJNJJ3NVb28Cz3wajt5QBtgP1+bdYzoKS5F60q0piQCZhthR5dpuy1Lfix
0ngLtbXqK8PEQO429N9LzViNUNdClNmBCl0c5nRIX6asPPELUmFYdWWN2VDod5hl27bJH/Ui91TT
LmZ1LzX1upQvoI+/Rhw+PAT4wqKGyfAqXIQFnNGkmWp26oTEeFePtIfWNkMD2W3NdMSCvHxynn4O
Tz636zj7G0tx1LkjrSoGwTzMBcQsNlHfBbNRuFqh77uogdZLCEYRhsdGDHAGS3T+qzQHkxLtfERa
XHFG/9IVL7gWH5esi4Yh64pkShg6/+szYTaBkhuRVrhDl9EqjzwZc0TEyodX4eIBqKHivKHcnFXj
XZ+ikCuW7VQo0KZPG17KQXNKFcZCQBZfH2BIYxrpNa3xO9nX3KFE914FzXQn6CsNzeQEce8b8yFs
Bo87CFWrYnrvUDxL8kM/olugIjNNMCypzwcayTe+tBZqNDMdd0pbeHH4qigvZiQeRHVw9VSyYiHY
fb0vC4bYxy3B9B/ENqoOD5QsIOicSFLYi0XhdgIBkVdcyYHIRg19ZCeMuUlre5bRkTLdNOF9Q9Bq
cMyYNB90ebKGEdYy2oyaD2cMVaGx4ulVtm1IKEK0c7cIoOiG11YYruXDTMKNMor7cu6vp7a3vr6K
RYbpX1fBfWeVmLK8xBIHE/pJ6aBruxFk8qrYjpPiSkr2KISa3aS9l8v9CxmMTareDOq0FzXBE2v4
sK30nCNjC59gROvZEK3EG/0k1e1+7OFzkn4lVfqO+5750FlNGFxI6hKeo1seC0xdEk0Tmpro54jx
k5sul0KUD+qIJryd/DIJ4UYVdBYbM5UIBigX/ZBiyn1qt5PihaZokaG9qqrSzidxxqRkwoJ0Piu3
skExJJyMC2Zkwd39+cYigIAl0XQRk2x/fWLktJK1OmgKd4wKOI+glCtQ5mZcPoVjzko92cokhw7W
97mirGKBuAEMCIHr3UXQ57O8Nwf5VmtEp+wOMQaJkua6S9D5V0Ljxbw6ChhD6tfhHcnQyUdMbRiz
lRagw6FWI33WW7mMprWFfFQIknexbw1N8q2XQ08NX78Woe8qKBOAgaiDBqIZyzrFVJv9RM7SwlVj
+ci9MUnsPcnf9qnoZGJqTbHm9dGw4xZlmiRvDurThSV8TyObOmIPWcYUXWIsErpqWbb1RLCEckTn
f9FYQZuyenzhXjaJwg1pUhuhyGsjqJbcBVQaiwc1Vp1Oyd65l60FqX1hSb8NI4GKiDr6eBAAKqq4
8CJmach7f4Z8quJ21qtrP1YOeq05Slkc9CJ6rTpsddLu9RRDyZULM1m/sycck1EwlYxgEdJy5NBQ
Sb4w1SqkD46nLjwWza2KytxMF2wxVo6IUw2p9masRauCjTBoFxpAydxH+/Xx/PUCFtqxkoIxqwgM
RjLXbM7QM9xQ3RKxC3ZFkTBQAt5MrknUKODRx80q6Ru7lh4zDeHXPHmdOlo5SpVxnnFk3Lr+xrV+
IGeUy7WR5LQqUQ7dhmxq9L1fZ3YBf8mIEeoOKoMTbH7gqb8L2LkpMvxZIjSfAZp//lvs56+I4/AM
3L/HcW6e4ygBAPqc/wrI4S/6AHJ09SeINhAZQDIY9azxissPIEfTf5JlGVgiSI4yVB/nAP8M5Cjk
J1HBYG/U2xBNNzV+VH8GcmQOGRICTwc4D1QJgKF//sevooYP3Pb7UcQinYgRuQpWYKoyXF5oBYQR
CwWchWQK4M1gMKICi6AnU7tSqj7dVnkpA7MoVDQJDtrCjoe5oEmCGh6jGnRbGXzT0kJNui26YrQD
vYltc8zKVSNmgbYt26RPaFpG48PUSfE9njNc6UIwe7NWiY8xoK+XYIgxi06eMsucSMv6YKhtObio
YyRyLlH65ZjhInUN1k9BjCThoMNB/PVF+lIl6nM8otn4oCceiZryFjdX7zaj7vvE8cU5t304lZOl
+VqLkv7S30xantsjQopvTW0AZupE+dgZ8+AiBNTvzHAOTqJpwCxm+SDXNFRDw1GkKDgCjJG8QZL7
o5GYiEc7Va2JFbZKqICNMfYHYozai+8PKIBK0R+bBaO/LY0Z4+v8HDdEaqifhfUL2AqtN2aB7CAA
M57HVKpmKrQDIU5fCeg3jnHpmP0yZkO8Nn2wH1VBJUwjWf42Kkb03hZN2q7aICO1Ow0YFmM1Upcd
4fnBoQSqsy0HP9gRgauYFsELzRKpvJLjUQMfoSurb+Ywl6ekQD2f1ZEq/FYkuflQxUFu6+nUWkZD
zIApbaCWNFCVDiMA/KQnVqmo+q0w9M2Dkg4SmlyncwnFJsRNBihMlNg86nHChjjL7qY6qlk9STxe
1YfE1qfM2BnFmK/0xo/tHpGvF3QktAB4t6ysJ8ToRRIfJgOBp98FaMQkivG7UQ6CnXehvzf8GFQY
JZC6rdrp0k5qZcFC3DDuiOmXNylaTjjDLNZe4ifJYSgwkzwBgOFURS/HFNyYx1aNUhHRaZ+9jsmY
Psx+QDaT2Cm7vg8wrCKWqzuly4gjq31w2/qxYJXRHEh0Eg0d/Upi0YkU1UhoUpfVq6kN6pWv1K0F
gcFUWCEowRYMC3TjFjqloLFYrwVZl/ZlBydoSv3RMjqpdaIyap5bw7TKrt6bYm0jLYEBwtlQwNUc
m5VmiNWxLSX5KifVaGVBwNS0DF6hiYR1qqMXSjUTdMvOxXaTC5nihKUsrOI8JXeGAYhOLeTWLSLS
szgVs6dEafVjo0/TexbJUcqUZIpO5RzmaAgdTR1LIqUFjDP129lQjW6dF+L0qCctClRmI9Bp1JoJ
obLazrYs++iEkgfQBPO0mhXpWyv3/rYOysLCSXipcHCplk0xk+VSZ0ofjpQI00FFoPImGzBscQ0s
zyxstUdjDRVYrNoE1VXQJ3Y545b5VRcfBoMkljbm6qYaiU0C7s6F/roNyDV6ooAumc2vWqGsuhGT
HIqy28ZmAzJUlrM5EKiZSC2CqKq/HySy9k3pW53GGN4rBm8COVWlsJ91w87SMqdTHx7HNLor2umm
1uq1jzBKCMJTEmXXUlh5cadSU8bkqnhwtS7ayRrGBPpjA/I3aExZi8OU5Dr0Wn2T5/WzEA93tT5W
VMdhp76GNksBcVP/djLRaijpX0JZuQkT6WkKp3anCVpxJdSmzyK1lQ+NFL9OYRBhmuc47stW2CaT
tu4FsJgb4ilDSOf6LZOVmKYKMjrIA9C2D6xqbmqmpc2NaOY2NBKT/RxC2FUhRXPIbRulPoDc+kaZ
ELCYCpXF0Q6Hhgaz6onVQOuIUNzUMGI1SpZsf5a/pZoGFlcJN6STw3CVFlni5UZ+oyS+CpRBLb02
jDGFKxQwNgbcA2ckKvho0xVpiwchDo03wZQFD7DvOh4GhEyRYotqW5yI2ttSngb30ghMsulNJksS
rdJw3WczVeL7oWhbVyOdXWjGzBIozDQR2Vw+qX0OUEkG5z2J33Kpuo4zGTM8TKj3FsDwwEPNKEDX
p+xWV42b0NiHUXgTywoo10n+6id4/7GSKlpKPsZYdVRpicDibrjWMxVOWOZGYsdIpaAnjBqt016y
ulB8mgvxahzFHTLbdDL67dCmwq7Xhh6xa3nE5lrj/2fuS7bl1LFtv0g5kCgEXYi62HVldxi2tw2i
UoGEgK9/M/Llu5nH4+Q54/Zew01vIghYWrNay6SHegrVLph5vVX1+GTXedMEvM5Hiek7Sb2VxI65
L9cjicRVm3gbS1rEItUFz2aY4fR6x1CpfCMf2Zq6nEiO7rxEZUvERyWSD6bUNcrwWwkTvjc23Yps
eHR1f98a+khd1myCtDmZxIIXI9mlISO2uZUTfE5qwRM4izxoxH0Tknu81M9kVKAd8NeqJEEoLzvS
tvO5HLjOU6CycWX91k7x/ZSOXS6UuvfTdFHEfVF+AB8Brq2svtkQewmWeS7KOuP7JRDnNR1JrrNx
z4L4ShcO1tckT5Vz567E3vYVc+4a8haHw4V6kjd1hGlV/fTY4rBIqOw2AV+2Iyh5iEHh0Vd+yu2K
cXqKbSjv8q60YHbmg41fmSVYBUI4lqLMLtvGRs95U2XlwVJzmfv4OisQMpH6ifer3swVFhmt4czP
pXVDEVcNVp+hwF9o1cGjtgR0A2fYS608aN9gXJDBZAE0GGnnlzVNyGlIoqcuXqs866MgtwOutjYg
MLK+wxaV1uPpIX2G5zvAMcjxsFY2PTRrgMFnMimLGZ3FSQTDsp/mGtFPt2xt+A1UULNZoqnM44wk
RZYtvNCibM8ixWqXaiF4cNpcjqIZdhP0i2ciUGPGQs3rt4m7p1L2b9QCG4R9+AbwNqeXpUxfUzkW
bdrtJo9IcMJPwPRF18XbMUMQO2FwrzXzNQ0vVr+lqhX5FOFnGol46IPbO81yJ5e7CBQqyIE3Tvhr
tOhinVrMKoqaL6yvYYUr63YX9wpM1Dz097aDZuLD8StPzMM6l1gDsGBQkElO1YoTaaUHTu1bihAU
HsTmmzMrqhZLd3ZUn5qCxuQcNLDwWB5g4gmFU0Wf08Bf5dJFuYoVdlmp7vuNZ8/+Kan1DbYZ2fm4
ElPhgQJri5by2VXsqEhyGLR4GFv1XDf1azeKc0miYuEI6tTDw8zj7m4wzy7AHKa52cx9hoZlzrt6
eFm00zmVGQSyMNuDVjy1cY0QSq9PTRoi0FPGr/jEXzKHe1bKIzMY5OgBvMDhfsw11goJeVpa+6sp
1TWz+mQiLJEw2Ze5EU+KEHytdEshU+zLyj6FskPAw2ssuVHia512WE2DHHeeEH6q+HKmToHG9ahV
Fk/+QvpyL4PgoOsyKcxKge3rzTrPm6oXm0z2cTHz4TLOpdlwUmJ4Ah7UPPJHMddY0dDoS5M6TE1D
BUt0Bv0MrX6uiXlg0fDdBBa/FqZB7StlMHCt0Umuljnc2hkppwGZf1/CygVtLnXq3JKgEC5hb1XM
Wd448dRMYONE6tUhKCt8asmKafRpzjz2RwYMkSYBLjbqMaTBrQFQQJRUe0mb1znWwybpzM45Cl3X
bekYdPtUlliJxcDWkLQK82Ck7CB6qgqGZnvbL/WHpWpfd92JdMNjVKMl86goOYQdKFh9kxtMl0uW
sMsrBZWYoL2A7Cv0Lg7Rd0tRfW9LhX3OHSolpWybaY1lQWnwNrrusVzXK41iD81ZY8VKmeDe6/Ln
rOIN6ZdHKTy2RhuOVU2k2Q0Lww2eURObTYzaVC/DRz8KcfIhGnA8W2caL+MbxkxXh6rCcg8hgmIy
2DOuUsw4lLLAcuZfNGvqohrMW0vcg+LsLYrSQ1UORVkZVA7WFvb2UCYtliLWvs+bjN/PHfZhyLo9
LsRie1IcXEmcpLuwV1/ZjN42wKL2IjALykcHRq/pkj6XfeSKSqbgBEvzuFrx1tj6EKBQV0IWcQLL
ru1RdPm7LgOsjumncF+zuYUEGBzGuX3lEASLUM3btseDShf7lnTLNWI+18l66Pj0nkBy7/v4gbns
IPT86mdMS2vIXtr4c0nOVTViVMS4YB6BX8/rNJ9FGPzUYzptqlrcerMzK+2XcESbk639eQ05tsvE
WbvRejqEYzx+Uw6LjQw+w6QZdgWZ5euglc99s37DZ/2W+uojGqF6CzDIVEZ9zkKCdNgwfU/77jFc
6osZwagQlMxNk8Sqzee4sgU1Ie4NZ+JEVrop0+poI3oRQQBxWe/Hfr4MI/w1ka5ehmSp9yoWc976
Nq+N0bmPlmtTTUhyZXRbhTjYW+EgyqO4YhbdGD6llTkZnmxoIrCgtXF1tE1alJ3AJCj0zUvYWnCZ
LTarxeEvGmQ57adLM9fbhC0vJEiWreZ2j8kDbyY0T12LWXgCJdfZduMgWkFEsDvfztPeNbJ+6cC/
Y51nF4d2kySZPPgM73Xe1g6AsU8/Mt6PR1q7dt+l1u/kxLChJp6SR422e2tmbmDYlHQ+Bks5HIOa
9zsmRLW34xr+VDZm76msF59Tz9fDIKsDryGBWGCJvJlnmtM5KO+bMWoRcpfaYI7LGJBTHWXlj7hL
wo8gnoS9tRkDVqSrUjwAUdGqGGYNFDvWE3YADguH6SCNw5dk6gHnpg7IMptp+LMF0kDNEDBNoGsw
v3zibnii9uENn9MjBHKYT5Wi8y7WhtzPZuo+pS/leZKCHAhNo207Nf7o7eoOerXkjrsErPI8IBkx
lzPsUKB0diWf0TZKPSQfgkENjNuEVHlPvQQlEqS7IYPeufBUf8ao9RcZNAOGjWasfE2Mnn6wtVxO
qW3VR8KSZOO7FTJegBjJCbNZJwyt4VwW3NPhwMRQPjdWpjuRkfDggqr+ZPNqlwKyUEvykPg+PYig
hxxZZRob5Xo5/7JtTe77smM54+Vpnhe/ldnQ75dIL9i6lJjkE2Nx5we0Ey4rjKyju4qsAsBlHuPT
3ApUqwTNsW2TsAA9aQ+WZdGb14R+kyFu/iz6n+uQ3dwBq92ysTU213N1Z8Pw2NXtWyoClWsrgv08
jooUOpWYTSlreSWZn/dGuxQIS077ZoRfx1GSHXxMOjy0MiHPtmp4VpS69QUFuFzyasjiU6kcw24g
HppXkaX1T79O09cmmcOjiftpZ/oFLXOkyXV1PbkGpcNRWHp7qjMqd1V201MB8vfzVNffOlR0JGKS
Bf3aOnX8AO9F+9COvDlSGY/nzFVYC+jr+Gh8jCVPVM0Hn5ZljvdGvuuq99+S0b6PM5576c8VsNR+
MGGM+TZVIr4HYYO6qsasboGWnMDElaDMiqU1yZLPE+wBc+SaH1Etm3MkI+9zFaJphO0m2jSM87wJ
m/IhCRy2cAVOnaZx0lcdJZgvCcCPjz2/NMmQ7A21escriKpjEt/pEFhOjhDHejbf2cEleK2J54ex
muxZJl7u1nFcv5OIYMpGROsPRIVmyPdN96inqvzSsDiEOIIOH//Y01jSHtaZaQFebjgmKqF8HMwi
sgZapW6wFTSplzwCswzsxeO7ufX9AsdO1O9gaMPKyNiIQjIy5ZIL9rMXcfMFECL9dJVadsgPlxcs
q0aUt6qX93Zh1UvpOYbatjG/j6xP4RMKxFaFFsviJswNWZnpCCoD1ehrqvZUDr24D3iLqj3H486Y
uXmPMjs8tHCZ3fMqxvLCqAnuI8n9Yzv66VLzdf3aUpx0Se3ix5qmy561dDlHU+buM7msX3E+ROiM
0yHZYHIJdhHXrR1whnbiqqY4ZXmyyuHTjQotJHrWi8r08BBnCvtRx5C9aopWrmZWnelilpeAjzhl
gPTGsciGCmOQVkyshYTNdqsox0IG43QGWhHHjKvkPktqrFbryLrp46gu0jVgL2qou0NdSrjpgxjq
75w1B7ekYPAb7WRhA6q+kWlpNzhKg+1IOVJMHH/aSos5oVOJVVs86N+XtFzPPZVYnhaT8syZvVe+
f040F/AgTTN6HDQVTIDFMa6Pnlc+TgWLazCiWRwDGcsKl6hW+1GvK7bfTZk4G9hpX9UcRCdaOgwj
hQ/oeXVpsx1ZggYy5Srn2TqCQEgW+lKSINN5JrMezdoS8wcSEP1oBtldQlO1H61Vk9sNjeRXh/dy
J2uN+bm9deROiqVGsF0DCHbO1ni7byaXIGXVuW8NtD8/G2Kvi+xAolq9TCKP20aPm8AM9qU3sn0V
JeaP5UuWdfc6XoY5L8UNC4Z4IRkfQGA7IEAg+AiINDVp8tKrNb7Zj7BmrImmM+/q+L5DdxJDJpS8
MCEdkZXLgJxTI/XGjC36n2ReMLe9lN1JMa1+0FXRY1h32IK9MHmfZAyHAjFwrbH2bmhj+9QvnL7D
kuQwE/Zm+SiBZq9GdtDckuaL6HrI2m20ls/ttA57K+z4wXoS/iAiSPbSiOVIibbf57Yvf3im2Hcn
AvaMtYvklIjEBgUKXw2nCskGNPfgZ9VOd2J+41kvMImgQkUG52HwhHuaXl3kgCmF9qKBQJqRr2lX
yW9jU3ffSwo6c9uUnTlMWSUXrIizJbCez8Shbjt43Xqy7uzMR/EwBHMGaolXCdsYrlHupsUBuXV+
KI9R1qNEBdWo0NSLCqsgQTA/p2z2e0+W+KFuWPoCFQJNgA6duwxOsJ3naBzzus06jVPWNAczVdlb
olu+tV2IKWQ3L0aeOT2jYCg1nWAY6NHURrXWANSyZNsJhM3Zr6k5zK7DXtll8Hs2htHX0rbsS0Qm
7O3t6XCK1iZmhZrKBkxjsvSfFXXjcR5oee9VE70RNCj38UgrJPfx94teQoceZYMiT5UKX0cN/niX
6VW8qI7CslELDKzu15sRqCFx3jW00ElF9nSg0XHQEcr9omLzrLtu2kJCCpp8qJfl3qyKXMWQzD+q
sGbgrVb5LGYl0003V+zOqcE/VEvP4BzgY1tUfSsL1XWGFXNGhiwPWVu/aJKRYxB07pUtlhyXGRUp
T0GnfkAE/KymBZZCJzOwx0uzVX6TXBCDK2iDOcvT8FBWlTqQKli3mVwBJ+hNTMQSxjmaWzTQpAUF
XwZ3baL4zXzRwRpRCXOBaZWdSzcG+EUpMzmeCVkESD5uggYMECrYZ+UUKGlJw2sYz+ZlVFq9yioA
dVQTj7nvFnQcBFlBtrQFm5W6ntPcumi997zElkdbT2w3eImRzszjZI/QXw0mRmO7tvVmAjn8ClBX
nqdkkmcATLNjg1XPPiP0NHeaURAbYfwI+kyeQhUuxdRG89lkIwCNjW54rh6Wgo49nooQ3GStNH+u
ZFmh5yfCvcDAlrwbSbB8GN/pLfbxcLB+LvpucVgFDer3W7nWhFylj3l/jeueYxTF0Hx0ZsFM6Eyb
Td1BgsqjSGS3BgPTQibUkHhrhGP7EIz3/OacTu4BMehwXbC9MNyU67JivYQq513vUXXuI2HkfRoo
x/OwHdoZL7o0X0YZNz+0TjtA+aGuzwIGyzfWkPTRdRW44VENP9ZGDb96Bi8zWhH36nuFd6LLoi/T
6GCS4/CcPo91Ig9zCBuzriiYWNq05DqwqrsfO+fuykiS4xg32N4povpexjq8aDfCAxfATtd2gboH
y4Qny2bsm4A5GIs97YImj0Wx3bbVNL2CFhvb3Ipq3FZDGxbpIrFGw2X9riKuPgpUpXOLnucVz8fn
OCRoDMAu7csms0/EZvZlHSeQL3NE1CMSvrre0DXEo9D19fCYZpAdAjCXGzqgYZ6kmbYQAYZPqAh6
74elxzDJji5b4gjenVG7LIAL0PeXbgBrX3L3aBzYLxr77sXWKthGQ8ZOkAXHJbdp2G35OMjXunV8
h2Jn9lGW6o2IlnbcxLaqYH5OGRwnAscDnTDfPAFrJLU1P/C7hoBkyv7knnVwXpPgIcnm9c7CpLCj
NWMbviTuOvgA4CniowVN0sXo1TQGrXBvHsqyJQ9NsL5Awn8xTTk/9Vz1cE0mds7xUWHVnvFS7SoZ
r69dAGMWQIX3Lhdxb9Bb+yg1OZtSclxXKKJkpOWGylQ9GRx+hTTcbLq0Gr72Ih2/osj4S5Qs6zVo
yvBcA9dcxBCtrxULVW55or62tWEfMQuSwkMD/N41kr4M5fjZZ/DaWFmXOwVK5YJhhFOVBzrssDW1
h7jkpn4606js7yfEnr4tDlu4w3Q+MYPP2rXSmbyaRn0EIz0/JEMaYTX8CAawAI/XwmBqmv5SAmGt
ydw9NHGAChT16twHXHmIA4Pd4hhTP8iQTK+oQiA7AFH3gFborth6XmgqN0FYYRfCEH623dKl+dSz
GupIG8IPaubl5uETdpesosHUdtnJN2Ii+jPhIBKZhFI3lx32z661v5p1nbbNUprc9uNwmg07d7wx
eEyS9zAy/EDCKdwtLS0fhNcKna+Iyr0OCbEFDI39nRshP2Du0F0ndPKjSoJvbVrXb5kE72XKGNJF
YPdxDxoPkAsae5uhV4JxTrZuHPK0WqJCkhnaU4IfG9z3Aj5oRdOVqjDYCJ2+VRlozapdb6ZbLKid
3DEMJNaA++HqO7oB/0+eptGE56kFHwf4iyRzecPvjt6rUS3vQwM9ZUbjlfMUX5tDNN20esCtdmbP
jU+eZ1YdFRx0ORT5FUh0RbCh2TDev1aledXderOhL8ERTcZpCeevZIIXFVZaSx6rJr3vGnXnm2EL
zvYSyuBrOQznVCMiwjBmn2ZPzTw8Nt5c12btcSvC7pBm5WPlDH+j4doVNexERZUSbGA2ybFB55nk
gZ+Dd7SdJnckAt1jn3yiVT7FJNgZMr8AbADWwxaVeHTUHU/6Hyvo5tPaLGGbs8RMPm/QCn4Xs09h
yqwyXhD41fZjFPcIFaDxVTtwYctpJqHZCD+qd4/St1/rWBWrSMP3TLS2qOq1xE6L4UY1Kf+EqAKC
E62LoYKGcJQCMLZhlY9L8zIuaeZBxZfNZU5gLc5m3x+tjCEDp2n/FSI3MHU3mp0OY4hALoECP0d3
AbDl3naLOmTAbQ4mIParUTO+RCBLnsuVuL0PCarkWHePMGhEd4CkIHtNtgx7mpTr3YRauJ95f8KB
Nb03TiKdCSl+s7YWVD6Q+ZHNNTYw6ITuEp9BObRRBNDQBqBdcubwiiEi53d0HHBIkWlUj5WcpD8g
TFflRpsWN0lCXPM93Tdpg7FMYZa5TXLTZwtaeQt6ObDmFSbbtbDT2p6XcFwuQIvRVi1gRQdAZWRi
au8+MuiHn62swY8turJfgyWWT10ZztCMKPabr/1yBhU8YBNDLONjv3YixmtRD9eAEKoLG48XHNX+
tSOjuYww4HxLiBvB8aHLwEJlasdPrex8mpukfkcsbTzPC5cQfBcRHzOIzfshiKYwH+HFqIpJqBAt
WFAJFAoHhDL5FOftKrrOFQG6DhAsi6fP4N6mVzdMzc211Sfhdoyy4bLMlMhtZWdWnnQVEoRhV3jS
d9DxhwaN1Ro/d+nUnNKVR1eeeow7rlpyJEvroCrN9AnaoQadMKx79KTlGdYckoB9rPpTGQiFLRch
tfdlGzdAVQsT27aN0re45sgIQJSUeGOGWr51a9LuJolCPGk9PNKZ0jj3lgEirBm9omGMjiCuSZ2H
lWS4FTJAg1YHi8l2fedv+1dWCXdQBBNBlzGzSWzKT4HiL12XgqCK66q5M8Cl51uAbFfCFRwnQLdi
sREO2CDYJ2XLfzHTioe1iz00XqPC+9DhBSymkGCnCUeMgw8UUzwqq+8bhQoI0W3aCdKRTdIKVuDE
xveDsAj5H19P+Gh6nMoBSnJdabJNuV9ehtjJ16Qsq8MCV0WOoJvdrUlc3gW0VIeyfqyZ/BoO4j3W
CViJtE7zLA6m556u8hCgd/2IVskeOtbaDXqv6etYE7a3LTJvahinrmgDCZelyroHOPTF8zI69Til
63cmwNptQfcpkE9tHER5QJcuhHW/gdpFEqSkKFrNp2FokwcdtVj1IXrNYevj2Q8v4u7YLHKC/h1R
iAyoYUQH5BfFb1gEcVO/9UChO5SD8FiZKCjaqg/rvAvXGvIoTa7ZKGtYELLppFwP6KIM/a5IyTdQ
dONLAM3gJKdpuFt6nR4hFcKdzYfvdameuzKQfa6AF8Gu4hr69iw5KvH9XRijfKV1EZm03xqa/Rrb
dX1pWM0Kl4qfodLjmfAOSa0MskDaC8x+FlX6Auk8eKpT5x4XqDpX0bWgP8vVQtuAMpbXQZs9h4Tr
CJOjm+wbAD7gkwb6zTPbJ48zG8A5ravBKD3WAFjydBkOtW/Tbbyk8U88/nB8KBu9jdVQHQDya1BN
JNsBjx6yRqywUPY0uvkr+W4ia70LswHiWqdomesaclBsTV3m6dLXd0NmsVm9dsljgHE58Jho4A/e
C16INmwwyUDHriqoYyD/OlrFR5BY9KEfUvngmtrd+aWT18bXITbeZBD5b9HOIzA+FAbfgqzq9Pir
D0T97kiMDey4gw2kDk8wEaXrX1cwX+9g40CdaRldKkDKfFgVBg172IO6CrQKxE5+EWFn7xtPpp0y
rSpSG7sfpY7UxogU+7FYO1ymVZbHLuugSDKDKptx++TidbgLl0ZsNCImiNkMdMrbEcdnCENftGFo
5PyqKdx/2WOInNhGZF34JFW7XIkaeOFVqt+432p4E4pS2Yek9HPu4FYIlAoKBW/TVjoeMQRipgyU
WoZbhvakPA8rWBa3BLPLbcjFuYum7pxMdtm4UGBFVXaDzJXFXw2j+WT0OLyDW4RFpsKYYFidzkNW
m3vKldgD2bav6xra+yX2TTEvQf+FAuXtK7nqj3Ks0/dEkOQz6s2tn5BRDofaXKRzTDdDTbtXo+Sr
H/vNDBxxny6jPgX9hEBJsBLcYx1dWWTnnRNOn5dRkj0keZb33SQfwPnju9Jwpm4D2ig4glcu33gT
IAPYBqreoAsjOJ21uncrqqOB85HksR/c/ah59q2uan6gobZVHiauxDiitnkODX6vHFJXcoWe4Q+Z
pb3DQ278hVUMORaJ0mFykYnwE0vd3AZk/zWb+gjMS1RxmCHA2ih2U9BJu8QnN6HNtCOSg5BFlcsT
CF4vlMI2ANv9diKm/N728620BmL+lLDvPDgA+XRDuwAp8Fg1+pYNyOGI/Gl7dCFwIb9MwQKTC51O
uE54bsG0bcvaMhhLEqm/jrCxIKJWraBAI1Y/taMtMsDnLYVwfJ2HiKUb08v4MxY1FP0Ynd0d2LXm
boL/a5ukIYJ32hx1x+EEr9D+QCuPIsQw2iqCbk9S6gu8MGT8m2gC/eNs45tpFHw7soIIyQSYev/P
TMh/RCdsH8wChUkcXFlXhSdmkEfRMJQaC1FsB4+K2UZwGsBTzdklRTasyp2BMe9vMhx/DNrhc6Rx
FCL0HcCmiKBD8FuySQhazTK4DcCv57Bo69puRTg2+3+6lv9Xzu3/asv+g3n7Xv0cnq35+dMik/+7
zfv/RwN3iAEaf2XgFv438/btP/wrhc/YP5AMCJBd+r9uaziH/5XCp/E/MpbAgh2ykIdQBf7HvM2S
f8COmuGpgdsbP9/Nc/0v8zYL/hHD6J0ECGBQzGiA5ft/Yd7+LQJKGGbjIkqC4XN/9DNPFU1JMAf0
oi70fr6kD/2BQfbIk7N9Jbv/uBt/kqzD9/iPiMK/r/HbYxdVBpFc+NcuyaO7q99yvyNf/vov//aG
/b8/jWzSHz8+z1pByIo/HV74ExIw7/Iid8H36lf0N/kKvCV/+ulhxP7jJTxoN7uyMbiYemofLF/g
DKiAxZFFNFvLYTXc9JmZT50nh4WN49Etojz4MZh3HXPwOTUaqVY385x4HD9td4Pr8cg3umwF4HeY
wgPRx4dFmwQ9raYgTFW3s02abn3EsKKENWrrPMUWi6wJ9hnmG2x4EvFtosoUdWLUsA/W9Z6iYryn
FIw/s2n1gwZW/vJZmxRcxRHsSq7fEIFCj8J988mDn1+Qa6qBmBWy++AWB3h8AZyeAKMPNpvU9hZG
gKvX1XBktmneTkQfkwBJT2RNuoegC37YFPZfGOxc88yEjuHcyVKYeZBbnSABQEHx9jOQDmUcbApm
CTZYS5sxCe93Gp5HY9SeSTtsY2ylvCtHNN2S90DDLfvWzh5nnE3FBrCeXqc6gXXKLNGWVMKfu8yo
SwupPSdlFRbVMma4BBgr2/fpD946OIQxqqToJ+0LX5Pq2AYca1zCWJ8xEsEXrPQL3LaYwdw3IOBl
iNOtK2l4hCn7S0/FdG0Y2qWB9nr/N8/qH5M6/35WfwuoNcRNpZk1vXB6IdFV8LNZDzdZYR7TDeHn
JHn04phmxwrOr7++5u0Z/Xdq4d+XvB0I/3HwZOUQ15J04aUPvQdrMLHCLi12/TlV5QnTDLT7PG1J
Tce/iWP9tyveasB/XBFGdO7cghcSX/CQbAKfh3sGs+PffKF/Lg38s2/0Wy6WL7zSy+2FN0DqfY5m
BuOeH3p8HeJOGSZCPtXDOcL0PHii4VipNhSBCnEaCNT5p7++qey/VYTfolaI02g4KbP1kmqxzarx
xfN+u47YFaSbK2j47dBnd4MMIU417abl/AumnjTb2qzyZNYI6ay9iOEmo+/1DRvAXAiXF/x9XH7x
RJ1RUf7mbt2q4J/dLPbHH4Nbm3TRMK4X4IEN/K+QyfJow/s6R6o5/nTs8Dd35HZa/NmFfjtFEhjo
kppV66WZEB17AcuFzD6DuvuB6PGY7EIYcAGkMEGCn3xXCFIwGIZfOXmw7mD6Z9U+/PUn+W+P329H
zWjRSa8LWS6YoppunEcq85Ko7zBubDN//Otr/LYO7H/eqvS3QwcDgzNKu3a5hDkA6/l+2pHLghGU
8V17nY7xbrwtCT0iDVoAnGM4GWD5bi7u4HXbZ49694xM3XHZPpsivTuB1c/d+e9O2tuAoD/7IX7P
ZaaBG1wz4qPRdB8EgMg5cHoPL7IfN/JXiFmyWKnkMR8Ubmua6+9/fUf+SxeBdMr/4ew7lhtXlm2/
CBHwZgoPEKATRZkJQq1uwXuPr78LPDf2ZeMQxHt70oMeqIgyWVmZy/y90QaodXQTF02OHyozX72W
ayhW5JBd4ep9/gruw7Tjxej/j3T5fwuwCAJ1S6QNaiA4gIZvzpZeAMkpEuIMY/v61lyuhZolobjz
uSQQJYzCw8G9vWYWCnsKOqOm9yK9ZmZnixDT9rTA9TSgj/9Df/yLXfeXCsHfDNv/+7ZlyOaQwJN8
MzmkiKIO94XyBnj9laj3yAmCfY+3qMBdArAZQlShSSDzOBmvcZbe2N3S2hZaRDdeQHUSeP7JyYRA
adrkKpJQk2BYXYQigEhGSiRYnQTIxmftS2peJnIWs3rCCUYZAIIWgXUXYl243iKj5iupGFFuOAEy
Ors4+5BQ1RYlSOQPk1OMnxOUDJD6qrQEUY+q05mu0craEluLiJw6P4MHQgsdSBu7cmKUNreJ4lqT
5zaaaamnkHuLxhbkkivqFjIpnmj8wpzqtTgkNY/2z9R4YHo87AB3GsNvYUzg72x503srGgnkycBf
Pka5b49NtAsID9iABg9Eo5lEVUShiwmg2NJYQ91DZ0bQqdDya7fJeHPg4Irdn5Hu9IMLYKBSeKTF
5TPrgR2BcH3hUV9ppPZz6HCT1z2YTA23Z/rgO6DgZFZM6vNjR6+EXWFx7CQxTJp2QtgVjXDH0TLp
JjsKtmltqGRHymy06Uv8Jp3hlX9r3P6FduqNgL8WZ4TFCQzbsWshY4QDTxxp1H16OQOMsbIgAMBf
c9pXaijxpvY8U2PpksznQJ+efzS3EuKFRRpFCQ3qq2k1OUPSuoDQQzCK1ST0aeU26I1K7I7AXVgS
CrFsd82ARJBg+y2JKOXCzrq9+HX5XkvnadhlVf0ZxJBUCNE6EC4o7Mtt5OkkVepRDMckcgTgwyhJ
LUkBwauwIQEJHdjOKMoYkGDwM0DNEf0Aek+Ri5hrR2UsV0BlUSgZCzDs8h3Ks/2qkr34oxockj94
LVBoLwGkEtLcBIZSA3rMaWkkrLRcxPHGtc+sJCjcYnX4jgY2MfVph4OtPeoz7yNhof4/Gu0PXSgM
pWH/agMnly9AnEofX/iJ4qF6hf5NpEBaprui1bAvQPCpFHAMB4cVlFoEG+ryfAkXjOF/Yhy3WMJ0
agOBowjKGVrY+o1gBaZaV0OvTeWEXaSjKVsSMv8yia8xRMVkbnhDiC+U/o/fKiDEWjngAfUp5w8E
8Hf7bCv0re3qG/n3Lnkl0ewTuwaxt60hvQ7x8wFsW7AD+4wEScKl0o8mNrHDZIm3RRS+BA5cpllW
LXWez8xa7F3kUV6fhlWdIDYChamkYOTDpIwiNrbFQoLkn2kXF8lRjLwFSNKSdsKqJD+HKJjMCjwF
ELAyGLhXUocurMfpOQX8WRUNtC0EDGUnVCzhawF8BnwsVugEh12c4lCnPB6IUK/t5IKVsFMg+yiD
8AhBvS6P9UnigXlsqPpMow2Po9clzXfc9aD1PJ+rlYtSWGRhU0rwYuNjrpDojZ0pItkIJkGOh+/n
f59aG2AOQHe7YRCTNmMrBJrR7veSDu6CRkCxu0JcpbQf4je83O1s69qfr/cHGbSwuPbB8KPYvk5G
J/CNlvI+RZbXyPSEN6uHKmF/Bm5Z7hoV5W622uXRAdTk55+59pWL6z4MeqpIRmSMZWZkaFegLZYT
hwrK/s///kKg4p9dJ9B/TyNMAPLEz8TRSbXyk9TEj+/a6lWLkvmrntrzeQc8H/FINDP5+B8no29K
aQwU8n/Fv5Dt/H7+Q25ut4+meHG4+K5oJNITRiemXLb/HnOdyk2wwMLP9FqfulDnDYDPAOgS5cog
bCDBw0vkEqRRoX5DqjM39if96HyzRvPPbjdqs/Tayi9OZedXPtGx0eiAnIAu7mcsXhsw6KbOmKBj
Vim9PygSCLD7sje4wp5aFcp+9DjKoLkRnlUPKlfbaMmNghuigcBtJdnz+A+mi1+cr9IH9ryNsG6T
jnhAfLV6p6Uq/cYj291YkZVPn9Vs708YLfHTlHY8Nr0DD1inP9fweUXClsG1MTMll38vj5GZaYXS
yrSRXqElI/s6ddwYfk6THn3hIn1C4ZXMQJXAAU/epMBoaHhvxbCBZNHZR3XEmDICd7nKQPtRENWg
+E7MyLuCcQvUAGuJwPCXJzb8kAROhSVt/UssFXxLu5FjzULAD3/e4hbn+ClIB5EDYsEjgcdym0PD
Nftp3IGb2XWvABgBg81UghJ0etPZvsFXaFUCs2WQ4R46EpBBFEGXzq4QJ+QYu+ZVArxmYBispHPB
zujTGFSsY53tgwokPhD9n8/r2om/OeXeBc5MyMAwmX94BUtfoLkVhC6VgykGPL5UxDAVsCKFkD21
kVPFt4AttHjViK0QVlsQ/4MjJ7BZxvMfc/MLf7TI8+ze/ZiOqrkxoTKki5AlqvjBEMSPFPRo4RSS
5tiTSsvsq1ySsx6wVUCDR6BOawjjNciGILQgD43uR59Ti9sF/WAOXCI0sAE0wEusUyfm1EMFi0S7
ayNc3uS0Hv3eRTyOCeg99tV87JB7QAdTp1Be8NXp1+wd10KRkIFipJztSeEViJBSUqnBfj5VCyWt
fyL1UsAlLZISRBGkZXmqtiYNmLcy2XSqAsAF5ULRylFAlQH5u9Zv8Z41IwO3EaBBKepcB19jRjOd
9Oid2vmNNryMGv+SntIfb88TxyJ6Y2pKEzd22Fqixi9CecoA5uqJ+KWiwcDiDdSw2SxLYWz85kOs
ZnagcerzWVmr9vGL+Myioh1lkJxzwj30bGxIlV4KR7RTpAKEkl6ACTFYGWTaY2z5l0IhdpIqbIw9
h9oHe2HWAf9r7xJFMmUdhuZtzkEFBRZ1kTm5wka2uVa2uT2x7s4GYM1BBwEYypEAib4ML2AvvRF/
eBSN3JhAder5DK6tFreIsyH6WAKQKtRcHQJBNBXUvrqCdusOgFFotAWiSbNDLopUn9c2xlwJntzi
2IM/N9Tw7aCcoIM4rMoOJxqn94UDXbflUI88hM5Q7gTwXEJfiX9tjLryNl26L6TAsBMM61FOb48Q
nchpvZ541fff+1ZDIxoB+7vtjiGXQW12l7SQuWaOrVVAdTrV842EYm41Ptw1i4QrAH6bGHh8ej6Y
PNhkpZ17CgWpTEMq1AKaA3jtaiPxQx9JnYMHDUjVPkwRIBfGUlrlRp0udT8kfQQujGeBmThB6bNM
7aIA7xfPHRnaTiD0+qBWpvL0sTFzK9kGtzjRDZRYe3o+ZWClvRZq+0WZ40dOI9BFG1ti7TAtzjHd
k2CTA7XviCdKhXUTewBhdzMkrVULlxqlAuCfUOfFn48syEMPTr5L4I3eWVAwdkNgRfVGRtEOccIa
j5QG3ki6semYlUfjUlHSqwD9lmKMPALVsA+vjF6eC7W2M2M0gdWxJj39So7UDmIIV8Llj7kRvg5K
d5VsTw722P1qr/suyndW/rIZoVfO39zTvg9dTSaNUDXHj5JeCLh1orSyhzi2IiFAv5NqbiFcHrYy
pbUuMLvIlGiSzMl8jmMQESGAE1Skc3GFkg6lRW64EYvXihbsPP13wRIq+QSfDhikU2HLaEs6reVG
ohd6porGpPIqLwfn0Wp2rFo6jRK4jUHuuONofEJ4/vXfHRN2EdZov+K7ClwYh9Fjk9T+CAaYCAZh
bd12a+kHu0g/eppsk3ouzTQ60N74rtqAVPUlVAoZmp5KgCyO0H8HG2dyIS76T8rBLmKVnwyA5c0r
F3i/oPc81S5KEaFSq3SjIGdlAjWxG+IlMIDnASo4cInJkDZWdO2Bf+vv3K1oQMRZX8z5jn/Nv/rz
ZPU/gyOY/Av5nV8Io9ana/uS/Hm+dGvVl6Vzne8Bil2xGI1WRIO3L2eIcKFxcWbxz6RS+gHaNAdf
gZ6Fmqq1dvVVEC435nnlSmAWiUQk0eIkVRg7llkNOv5yo23d7gv/m3+WcGlb2Ix1JPLzlmx06L+x
xqSLMCMm5VKrrFRLz4kKUx4dfFOFMyFABwt3KFqoR16uvmg11z0kj5DR2aFFhucX3IafT/ft0x7k
Trfb8W5xWSacmug/xxU6zfrgtNdO7mxKRuPBCk3wGTTWaMHu1+orOFzy8JM73qHVU2fQGsPES9oC
d8YAzxK3RG8Glq8L1vPfRs+7+9FvW8SrKYmrmJ0PWaUDHO20WmtMZqHFBol+oadKbrUPj+x7pSRu
YPCGqIT685FvFeBHI3N/B7EiCQMxqlAZJqV9G6PerXiiWkaQV5IHQs7AeUzdAvK5rU7j9j9IlUvk
x56XS5QbrnT/4ksaGurA32fXFkyF00BBYRZAXk0odZjzqTXspVOdjT5AL/LBmo2g5HYE/VWUzKE2
h1nCQwbzjYz+tB6tCPBH6CHTpKbt0W8ACjn457zURAbSM/LzL6ZWrv3b6/puHzApMBDgZ1BOq3A6
KLtwD0SDSGtffe0N1SZjMFid1Cm73m2d9LX3760sfzfkjKYQYhJDgklo5dCuv1JY51brYFId4BIM
dMAF5D8UusG1WsAiujBKrVFfB60wKKW2YOC78fEr+ejtF979kqIMo3ycM2/qMDm9xhusUhxKBUpi
Mm3VKrCIlnAqj4UbbYh1r8VUZpHHxcQACaF5xMKHop9wgB/QJB8ZzwggOUuqfv1FYeeB0KDEmsgC
pbNx3qn5Bny0sxfpHckU4J7P65zLvZbuYztXLO6k0WqivWwd3LWSzK20eDefQRtOPFVgENog0EBy
4YjKfSftrgm0CStM4SAdiX1nDRGEZdSKkyezO3cKm8K2RKavlBUnHwyUPeA2f/TQU9AhEdz7e7E/
tsjLm609v7LstxTm7mcKnQ/hkkGknOmbeJ8uaGyhmlH9RmflC6Q59lCk0JCUR4t56S32V/n273bb
rQRzNywlkUVTzWtfqel5/JnUAkEtmEM9UNdqi2stQiHPV6utzTZHrQdrvsTVRmmDyhWwt9B7Nvk/
HvPSlqcYfcBEPnHQQFcLlM3lplLZQJUuGx+5NuYigtKQiIkSBnM7nqQD+mtprQe/O7AM5Bb00UZm
PitExFg4j7wbhhvF2LVB501/N7M9yGCzoApQVcMnxV2lEBT4aNzaLvPZfDSNi5yvIaJYqDpMI0fJ
KS/Trn8u9NhlX8j3CsHi+nzm1jblfBnefcMwgGfMJzwO6JgIeJATMWgR5HvRQMtOEqHUVXi4SYZo
Y7i1fOvWNL8bzxNA3CcjjAcuAdiqe9CMr7CSPEAuCMigS2XWzmSHFiDvP7UJNX2b1tF6UZvXAHn7
809ei4a3x+LdbwDnYAJTDpul/+FUz8XDkHmPjhFw+AYkIoofxi7O1T448ed/N+DtFrwbUBqgfARN
G6S0e+lb8i5tL2MgnpF7Seb+0G/0S9hChkLhf/teoVIfz4ddq5Hd0vu7YYNMSEBOxA46dC/5uZnn
uH5NDr2aWtOPZPsvmdFhY+1yLZ5kHi/T8gCWvvl89JXDcXvK3A3eeJBh8RLoaAlkAO+ec1Be25rb
OBxr7/rb0t799bKXymbIsY14g7YbK9TA75bnAvaE4nXw9fVFmpM2aXOOWGzcZbcnwYMDeSuk3Y0J
0rg/drDadjCXThA5LHCinpzibQ/lsmP6WbIyio1KfyDfvDfBbkQlK66hxZ373uwyGYibCU3ZED8y
dIcf5grRv8IWf0GMoH8DH53eBad0Y4uvTf4iMuXR5IPIiJ8KAIoWX8KNu2Qla6MWIYloW1A5a/xZ
nnv3Cj0RPofm7H+QsFOKFWo0nu+ctZbgTdX/bqJBR0shLz1Hvu/wTO8hsaLTnBxZ4It5WnZhaJm/
cK54YGX/lVcTGVcKyjh7AEvxSHBznUCfMNoov689vW9V2rsfM0lEwJY1dtqoATqL/RUopJLo0HGU
efUPo9SHQAv1cuPUrIGHbsWUu+GIMaxFqJfi2MihFuLhMemBDpqnzqvHQmYUENBl6LLDZR1T4fob
e3sthSLnFb8bNhlrlhBGrGxrzw8NWqZJMwyVeB9AmnMnnbtda1A7+oO+QLPkSKjsqfqud8EnZBks
GhUAXuc4nXxv7NStDoPm7dgtJ5GVRzI5X1x3v4ytO77JwgaboXlPIALTAPZDA24XkSQ6PMFGQOHX
hpn//26YFnw9P4K9p5PwgMgFcadMIuFCGFWLhW8PckdCJLrkYHFArjcQmYuAZBYb1Ebyj6p7aWDl
AO110AyRRbYmGWKzAkDcxL+EtJCDbvaSAguw2YeN2kSvBbo4EF44EQAzMZBWnYJfEERKQTHO8Pzz
hqxVy5HTIUxhRqI+i3bEWp9BQpKkvxI0EyEkwzFm5F8lQeYB4gX0cBg/q+hSQeyaJ69ZTxlBzMtT
2xUyJC2gSAB/rbe4PMRgOkESQPf4SiXYDmVmyP8/P7a3KPAgPsK34K8pLKCMR7V9jWfNNwuye6ES
vyDHXL00Nt0a6TfpKRN06t42RltbsEXGl7YJHDah1+hUxK8BahbEoAGuAa3UCgIo2pAd+cGsXfjS
EahZl1ZLJDIAVQnwAhG98W6fP+zRBy+iLNnAXzL38BPaWZQnxp2gCzQ4eWW2McDaM5lcBNyhz+Fe
NmJKK71TRy02obbvNmb3i9BY6zs6z6/SxKB3xAXwn42JXbk74Fj71zKyaR9UGTT5AdaGHPN+2FG7
6MW3ISpgw5/RAFdk3GXG88HWwh25eJgmQQIPAgHsi54eL9zowT1quIxTqPcjp0rRXICI9mUAwzUR
Sgsjow1eCA7m7xGOKEzDmEXfKiEebk31yQIcGvIol4O+svHr1qZi8XpNM7ZkW9DqHYhD1i7zIZjM
S3eIgINTmfSTzx0BADnoXzs5oPWc1r4AkktBFUGZXj3AzYFIg8jDxoafN9V/bTZBWnKqyqyJ4tbD
sojjVyVeWojbPv/Kh5c6/vAiwIZinkeDVyAjHxWPsiug96js2nFWLb1yYa6llfZ8oPkPPvqC+STf
hdg0QoGtGfAFNTDSwWzyxRBaJOygGWQkgVsPP8/HeRyI8EXzeb0bCLImfOTl2FTochzyr9LuX/2T
oCVf4vt07T7jjRV5XDDEOIsQBAR2XaYcZo416n3lJFagJKqoToqEa5oHngJPik6GPsmueE1MVBfe
tu7rx81bDL0IPR1aiZCOw9DVkYFsAkDGqKb6n8I5MyGu8818iRA4gp/Wxh553BHAeItARFXhEHHz
p/YKccATUZvUwQz0BCUriOMYofoB/QJl0Lb6Omt7ZRGEoLI99t6I8RgU6yT5ArE4Z4ut9LgxhY9Z
BB1WhF0k1KtQGwdKYdyDzC9H5qDRSKye78B5Rz/a6Yu4EUB3E1QubMAk+WT639yptHpSDbqNusPj
qClIS6pLyOZN788hutNzezCrQ2pDplyNdFS5dt2u0XK1P0CCXgtsyFP2u6jcuBwWrn//21bAyItg
wUHau4kYRESsyjtU5kmZo+XJM2LIJnIw0jIJCqKccmJCJpNDoQcmwZCu+fBhNdBq4w5SKCX0B9AC
HWe5f0VQwwNzfD7pj5/1+G2L+CL08Cr2esw6LIshXqMgX/oNzVviDNrXTjrRaud2RqrCqmVjwJVl
XrpBQty4EkuQd538OjnxJ6PCujPRBXcyvBfgtCULvTF+3xjhR7qVEMw76MHOWrJfRiTqMTUPWWre
KTbn1YYqtw3Cw78MauIispQxhI48GiMkFip2/amxUpt5AyZEjR0wa83CHNVK4ezkK8PjmjSEy1Yd
d+1ciosgI4RQMCvnfIpjIEh4yY1ZaAe6I7shsoNdsPGimz/k0RQuQgsZjx4hlXhdxgNMoqHok/Tm
8w3xuEKAHbgILNFE0E0U4hUFM4voA3Lo8ZmhlOrgMR/paECFO8rVtoNksMI1qIC++OxZok5I8YXX
rr/QJqQykn17AD2xZZToRDXGxGr+T/0H+uiw+Ag9HXh7GFwrtcnN+uEvz3/36sQv4hXre/44ztEW
bgGoovhGpNMWAJ+GeP53Iyxh4WnEFEUpZXM16NtLVZYpYG9eQkZJ7aC1V7dAYVy3Ob0rB1NYRKmk
7JNYzHusAwigWvcuHPAGOjdWpsfWdAqu3kuzB5qw+Mo3zuXKdbWk/Iwc9Ish7DkXCUqbymQYvABt
8mezgPiwFizA4vHvjAbqpRMFTaCZq48t9RagP1u4pIqgJv/eWKG1OVskM5EXshlLILLPDl846lD5
7VJYLxsZHpwFSmySQ79AxZLubdzOOnuEvwD6i2a1cSzXxl/EHciis2QJ1VUHpZ7+J3npbC9Ruq2e
xDxRDw69sAgtlE+OkPgk4EF5GA7eV2f1EII78q/92bd7iNkbEDwF+TWaFP7X8wldSauXAHsPOtuk
CLsMp2shhwLXGLS5cxhUKxAL+jdVPuyKZbiBqkBAFJgyvHd/JbuA3bjl1yZrEQ7EET73XoW/60E6
rulquSP2AaSdY/X51Kzd1EsQe0FKhVQMIsQb4M20zy7iyUfZw5FOneI5lE0YmZYeiIu3BXVcCflL
RHsNc5hwjCXSgbq7Wg+nkilVKJnBNioMoDmgTuiDUyBL7vNLwF2y9vT8O1e29K3WdPcOoeipC7l5
HgELesWBccvNh/NjkCgMJBcRgRA5Oh08TKG/H6/RMb8y6OtB53b6ig9b79/HtU8MsogJSSXBsQaW
ck5gsRqI4TvhfbBimy7gI4O6K3zIgl15wP0p+nCX2dh9K7GUXwQCqHhMLUli1hoLDYv8Fe5pZvsL
WuP/blEWkWD0IERK9shvBAm1KZJTQNhgf7XCxp9fe3wu4do1JBEHPh7nTuRYyVAp7HpIRMoAIEPG
7OxBnltvKbVtNmLA4w471mgRBKD/WsJIAVePQLjUL87twVyPZN8KTl6KVjbKhw4wfRujzQv/IIwu
UddjkwkdJO3R2sXzD1isjcRp5aAsEdUiOdQVRXiIznwtN+OVgLcUd+U4uGJtgKpvSIcHv3wJqs7T
rpL6WMD1YhcAenAgOYV2c8mOwg7gE5s7ZWpxgEIln8uFQoLuwOuhGgCZBWj3VdzVGlS5rC3g1+Mu
KNxZ54m4iwxoz4i9FM3ldgCwMp20aSNGRc+7FLvWQS9DGbVAh7XFnjd7szUJFfmfygJyxH08PwUr
IX7JRQ09TmyoHi/IaoQPhQJqct9BKBln4vnfXznESy4pPJHqsCRylGBkxiH2EFCRiaN3fv7HF/bO
/7xClzDyNu8aXCD461PyGTpBsxs8Q/jsyqtHq7CsSIBxaQN5qx+1VmxZ4sdHgodFIzHgSQSix6SJ
pygq5IqypkBB8y5EehmLKgkSjZJcg60W51og4ei/9wjR8GRcz+3Gsv/1xVR6T+sdr5dWBAsJKAuY
bfXmfeJ5/3xOH+PTsSUXcYSnG/iLZhguEq1Jsjj6h86UMNPYWMs5hYRObIK3WA/9V+gByyVr05NJ
xlYRyCh+VrDjAnQwVePKCYEm5mLIXVJ23gcQaZW9SFBiWi1BYmxL7GzCAT8raj5Y5itFiRmQ/LJ4
f/4Zj3l7+IxF7tIQgsfkUEt1ImcC9nGQ5Pws6JAhUqtdrw9ycUFTFAU6/jj8+B/DV3ioIbxzrY/P
x39csRekJeB88OF960MWyhl08tpe271vM3u0KlVOy53IRuH4mwegLDuTavIvk9sl1JyvUQIV5nLQ
DGjjdrkt6PGp2IVoUTYK8UHumlNjeNrzL3yMKsAXLmIXDWs0sehwB1D6tdPxJHGbS2lE59Dlfg2O
Z+VOYOYW4Ibo/Ri+Eu3/HxhG8yo+iOJLSLlU98zEhkhIwDQyKSggt9YEK+FEnnIlGLUUwkLl+O8e
JEtkOQU5WYlKkDQGDPyQtO7FSz4G6Uq/PZ/HlTtviRkvytYT6hobxethdwPnEqh6nMEdG7cap2uX
zBI0DvUlKKRVHBZKZV8ni34lYzk1vCPzNifZKIQBoT4CPQ7OGM6FHc2LZXxmeAG1G0FlJe9e4sjh
Sld2MLdioQsfdTJkU9287jZu9LViyxInnnpcxHIcPg9+ZJB9t7ILSet42rEWI6mNpHfiq1ce+fLa
Z+oEVlihlWdxhLD8Ww7vSxjJZClMMqxBsFsPFpc9lKM7CK7aHco2eBRyTsfJIWsNRg+XSMKk0UMU
0l1RwXMZTlPdxi5buShvX3eXCeR8FuIZh3RxOjT+K9OcZ2HYUIdXNRFtrMLaW2GJM+cLomcoyEw6
5DW4MGaDWt6A172cuEhvlOfbee2tsASc5zXfCnXb4K3QCqeWYb+p4JVGu54zUwk6rT+sFEOHHla4
JfVRw1sZerRwr4LlMei5XH4opK3s4JZEPQgSS4x5m4kc1EmR4ZPxjhtBpSKhd30p23M5HniouRIB
3JDe2AMNhlcYQYTMqMZJz/d8YTAAMASQwZpqNUtmoZoGJxMQUtKMDin7p4gSHVJ9EayRYVILKUEJ
JtI5KQcArRFvrQRzAiOkAHVsVAmflSg+rP7oPyS4mBQsd9jEjQSU//pQZlg7C90Kzt6tr4LtoNEg
a4qNQ7Kfz9djpfxw4wXc7aukniSuKNA5JpXqhbf/dHZmw47NeP7XVw42s3gYjizcgyivQhzmvsnm
w/M3DvVKWnqDp9z9aigJ+mXqY+mm9IB+AvzIYNol+5sSVSv3xxIDPvGwQMtYvJr7yOI8NX3tbMam
NDw8oI6+lQLML8lH+2+RuLUDfICEDrXOTod2hxzLhUWZqRXpno6io3RMNo7cymNsCermYV9GVdDm
dyYGJJXkQ6gCGY4Pz1d4rbl56wDdLYWU+zWJXYQNhFfsgYJqJFTqkEalZmUBlbRDF0DDjq/M7Arc
st1cKyO+bKKuVsLiEtJNi1UTsHmACi68XhRkcewVPhFOCD763F+RlNCYtEADrFj6EDbeRGtlqSVA
O4+hzy5y2NWJ1emeURuw4byEu1QTVc4QdUjKiN+jI/zLfbIEZo8jieJQhiPa28NBtGMXkCL2SJxh
TKvAz+I4np8v5cphveUHdysZVHkXpSI2PZtAehqQqYi7PP/La0GfXsSBoakbRvQR9Km2dWOmRkE4
AP7FOwgM1MS4QWNqQcm914HktXJCJ9xjVI4AsySt8dJunIJl4P33s/FrVg7e7U1w96EeNFehLo1n
YaP2Wn1u3dT9A3sf8J5Es3ODjXR7bWvOo9+NEgdlkdc0lq2iYoekYXQz5FpXwn0Pbrlwfbayetg4
hGsP3dvhvBurZyFcDZTBzKhnbZBUbOB+ZAeWuqBocRuD3BbrQby6dZnvBoHJDSUJM8Ius2itNuZB
fC12YZqmAnFogC1U7UAHN/yXxIhe4etnBZI84kkhbfyCtf7TEpANBBDwGvNnAnoCXhq8iIGbABtV
2YrJ0uOQfHut3X3iKEYdWcFn1olhqZLi6jZhBFbrFGg+jd0GG7fiWi1uCbiuJijmCgNmkjBr2bst
GTg1Nuhs0NAY1fiwhZta+575UXH3PRMxJRJDIzg3tQb4SQFhsNAKj9VpC2208jq5hci7ATjPg/mI
gAF4u5aRHZ8GdwsYvvanFzGj6eCIE+X404zwyrDXztOZGIzyQxFslN1XDuhtde5+e8kIrUAMGGCk
jPbsQRtEQpWiBINN4b2Nu3ftnX+r2twNMkxZROB9hclPNQjrtflXkCgiSr02A+X6cU/hgVFDNseH
uS30E8ofWlKhhhxCV36r6bhW61jipOHmykw9hd8AEybI48DAR0gcwB4F6N3Fck9eRTUnrnAtV6PB
aJt3cTR5KAqkrqh3QA3g7VO4hAMRpd8bAXjOcB5EkiVWevRCuFT0+EHTS6cSu3xPa+HJoAyOk8Gn
0DZGWdv8c3J3N/VVwMMds8eTqRnfuNyqxh0Jc5sGeoIT/1mKo8y2ZhjkeN+pEdqwAW3nojkSO2G4
kF9ZL4fxFlbyMQ1BkJawaSITBJ+WUCPgevrY+pUefoTwFUQD1+w4PWR6N2LckIH3CRznrS66QqUu
pSyywVPCTUkwMHdeFmzsyZWDtURKt0UeSF6JH0OMmdI2oDvRkDkXwOuEFGewgT1aydDJReTBaxV2
GQFCXCGY04SuHXcuA9R6Nq6ClZx2iSFupxhy3wW+IWvBRqLgIQ513IDbagSuZAjkIvbARAiugvNF
A+KzUTiT3O2YfaeA5awBrYPyx/MturJDyTkTu9uhhIRqaipimE5vv6AsLc/0BNLZ6sut5eZLWDDq
qR0Lr040MyAsdfRfRiU5xDavCu/pV/dGvwtQjoRMke9SSgJbR9j5qD4UVrZ6XGt7YPHACakiydpu
/jygW+LBgiy7FKRqEW10mVYC+H+BgmFTB1fV+fPAyC/3SAcUER30jWOylrSSi/hRTz5cFAmk+WKM
4CD310wXXyCKrom93KqTDbO+y4gSJndKzOf7YQU+CaeJvzdEOwVTns/vZbpXRQQGkzJzQk7APo3k
Aa0m2qwilYd/mhEf4SFb7ceNkVeggjC5+ntkuKKSYU5j5OEbfLukUuH9wqPprfkGe0h0QomuUMXA
l0pufIkh14TUS9tKUx4zeQRRWkQLKfSlMYZyBbpu/if89+xJZxUPAfLFNz11/IiN0W1dYGRVkHey
M3GaKhkq2G604/XcbGF4JAd/NtZgbmT89+UkLlHBfiCxAc0gcvVKpmZ6t5tOtQ4/N6O2t0RfVtd5
EV8qioWhIwcIYrqX3jP4K4VK5+AoXj21VCCX7Hg6p7E6SMYcQFwbx+VxzBSXWGA6m2oygp+RI4b0
D9EAeyiOkBqGCezzmXt83MUl9ndExT/IeUycdAhAxqydLcTmSgIjSotAEvfQM41YPNgyh/5CERwn
4635ZnTUywqnO5Zu+IotqoVGfswdujKTUEls7oN2xo2pW3lgiUsosFBCJfiGa66gcfAFtWDYVoB9
ABfjr7BXhj8iDOW2CvIr9QVRWgSesZ7KoOLQOemABYbjpFKAPPCbPMKyGZbIqHN9Qym7fuvt3uY3
67KPX//iEis8CATpjfOWbN7TawkaB9LRb16F2bDVaOQu1jdptfNnPDhgS2xwVzDUVA4AbrRnAiIp
smAMuFkzt0SY23h7r33MIp604thRU9igpSymrSnScA+s47LauLZX3qHiEtArljBriijsR/8LGlGE
1imQY/aVV2oLfLIWjpf4Xbi9jEHblqQDt+kzusjRpf9hr0AkwaYgDEG9BpeQOo42/FpV2DuPauZu
euY8zs7FJbI3ZqP/hXVNeATYlT4Jh9SQtAxCBLEuRFqllhvHaiViLIG8NTVEycS2wFuhGD6RNczm
92JLwYByS0zhcYYFC6a/rzUhEip/pP+Hs/PYjRxcsvQTEaA3W9pkeinlN4Qsvfd8+vnUs5muudUF
9KqAglySv4k4ccwvAyDyMe3uBHdN8GktYSQJldNhb5j9o5v866L4YzC+Eia0DQbHnzHfltSNundC
7hwDA/wxfhVehOUl/ZdH538ufIDk/vunUiNLK9QYHm6VugpK0yYcyq/R8hfDX/rC/V8d539ScdVS
MjUxIss7khLpXc+a0imWDC+gbk5Guymtyf6ff9Hfzrs/abhTIkex1IzbMXGyGVpxnpFw8lJE7ggl
snSxsHYVDCnr1q6rUN3caXqtusRV/rXb/nYd/0nLNUyzL4xs2o5TtJ/rAxGEdoWvS+WJCAUxryXJ
ecNLfp8uYRmF6yfH/hh/l8WxKcV/LJ//Gkf+h1PxT+puNBilhS8/tqvdAzpBW2oyd95eRcNLlGO2
eFuEA5u5ncfmnA9vaxtRNKiOVL+UhKe2tTMV7eO8VI4qotwkiblZjfus2Ck4DFtL7HVj65VK65TR
DqQDE9KClizQMc2VyoPcNF6Zvc9MoioZi0CRsPKH3vhaR/9/+Yr/KHhSUUnbJecJC4doL/9UD7Ar
9oaz+sW520l39UOV27fs8R+/7S+7/k877tSaK6mayP4YnXgnYuo5e8x9/fjXPAv3uuQdrNfuHNyZ
7X9slv/sGmSYfxKHaykyJQKosPtF/S0/9D1IUlVd5BibwuKx15GaxFdVw1hre6gyLSCV19ar3CvS
6qgb26VtH7AlIaiALYCxrq57sQJbISH8eXHwyh9Xt1Fre5IqEhEW20g8dTyvg/6PPfhfFLr/tPz+
OChNIx82Q5nJAIoG7CYYp2yqv2m7PDNAIh5MFDx9z74EohnlNZCTr1w4N3X3hcm1HRefW/4+1lKw
xt9m8VxJAFrhrAp2p+6G7FnILiMu13gfW7coD3JQ/RQnCy2bDyW7XMejuocAFhVuKz3rDHJErbqo
ddA0gi2IpIx+43LiEGzryolgl9XL0hWnSQgKy+sJylj5cTjiWEp1QmzhGJ2nI+Gd63+MSP/CsMII
478ft0JqtPmgYeorggVIrnAv7SoXwPapDRN4d8I/hpp/OdWNP071jIjysdXU9WhCqFcxVLZjYjDi
Gmn2+mBNr//z5vgLgcv8k1SdsqCKWcPfeXLnE7kplp//dAEcVG0nB9y9vc18cJNMZwyyo/EySR6J
Vpphy049N7Z8zAEv/XvhN/qo302JM/aAmfhoTOcBxxDzHwvyb5fCn1zsUZJUMg7YUBzIefWBpfhB
vWye+GtFlL8YzjAghEcr40iZ+69G4y+yNfNPJrYW6YMYL5kIJNzA9+/v1I3hApJF/ZI+N6YbN5dN
epibz7H3xbs2clbTXswXVVrsfqifZSSWKNg+x2hzFaZWYupP82ldnaRwS0A/7ZQl+j869r+1JH8y
uzMZPbSgUCJKPTnhm29lPBPcCbFZkLw+frVQ7UP47l7F9l+QyF9W6J88b/KTmyUX+ZX48d0Xfhzq
u/76r/b0b13en4TubK36vPqVKUwILAK6b/msNTzhcPpQH4DJMXPHQfKwHrQH6676me67wtmuEhba
QX3415TrL4C9qf9Cgv8PJrfqilUX/e9mv9P32StZQ0F2kkLJzffTobiUJ5APAe+38kvlT/mf96Qm
/xcz7T+cv/8fHdxUoXWQlXtMyuxBFa07cX1phPyjmsY7QnIHA1ZIItlSDqtow6NAGl8U6T7V4n2X
9m7XV6e6jV2ZU7C6W6Ormfp1dzfVt0wjKrDKnZaxA9GJhLVbbrws16jBJ79cv5Jo3A/xeu60cmfW
TOezhvSfDONlGSPpvKcA6mg2rcgpW2Io0+6wRQMozOzFRezNOHwWiadESH3F4V6QrNXuLB37kdq3
ZMltF9XFB9825bAqj8XYnmbr1iL2VMQQTps3VGaCdO8iRd6wmI4gv3PluUM0+6NZv49pKGqTI/Fx
NfM1y1QoOWQniHY0fpQ1aSZF8bpajVMZP3Fv7cyld/JNbl2um3zwm+VZLH1hAFOvzS5zihhbhHxK
bXm9JmpR2orUnOOSFF1zneE5pXPjb0PuDeOyp1gyu5C4rL2q6W9RXBzI7XyessK18uqR/N2gUdXX
xCqcpS8/kmW+DEsSSlYwNvieDpW4GwbLRvAg99mxSTuMlFR24SpnFQ5KalqRXl8Tmq4Qf1xt5BJg
cSW/5nlQyvss/qr70VVxABJN1U4yk9O3so0Jqa46oUgZG3G4a2f9rTeVs9VZWdAZo156Rqlnn1Mp
tx9j3ZbYsrQkHVTWwhPETYtQJ2Gp3JgAyVCISaYo296weYqrPXUGXznJureqk60pHF4I/b3KwuJa
6F4SvYtftLp6zsq3oRimo5ZrgbRobj3l5q5Q1zepX4tdrWj9S5LgSW2p1c9Wt8E29/hLetlwi5LL
PD52+iUhnJ6Aadyo1wE7yWmHJz4VvVEl16Rz8sjylDjIJSeL9mtVEnVQErFoWiMTmrBLCGy9y9sV
qdlXpNpyelWQEyeHLA7LbDc0+6W79JTCSR45yti4EXZPi41nXjLb4uDiTcvSTTiHdbcUggWf6iE9
qiNZ986o3mEsXqg7GlEM4EzhflqOSQ+lhbjlzgHANjySfBUnyp/E7URWRDnDkuxEt5PsSFgPhdie
IkxDSuYoWKFdzS25twhsXBGk1M15zm8N69Z4WUUixlryLW+aOR7r7rtsvxf2nNoRjiG/NwuLRJnu
+yEJzFx9ZlyHQsygJREWN1Uz6H5igs3n6NClOwl7XGoeKvW6RQ/1LNehUYkXzEYuRSedOrnzWlK+
wnWIn0fJ9GMdPHG7z6VzibBtmd+2vD7wMdaZ2aSAcU//FLWbM1nDYRVj+NfWflYiKxwq+aas6j2Z
tsqDGc39riQKV0hcQVmKg5YBSrB5m7IieKjCyIqloTLA6vB6yuymFh21eFbaxF3W7AGT0nnlnSdE
07aGX7fnadtaxyQn3VC8ciq9hbD6sfPLZXueWgTqRL1NlkAtai/xeXwtVp2HWl6mmQxdAT+pZAIq
T6GXE3EixAyyBk9gqWhF6tOeIRolEGZ+WKTM74zNrTXFqY2elyS2odS6leyJv1ovXF/qYyVUMf6l
J8FwJ1AVEctoj/Qj9/fnqKRCLsdKw+1etoIs1Sy/Fft6pyQw2i29eW0b9drIa3Qs49s8X8b2e8g6
m+ThYQ3y9sHkrespaNHgojtgd5R67Rij6PTKQRd2qVlFbjWeNyxczbQ9CkkRloD9sZiXTpdaDxHh
wu7EbagI+k0eeqK/hHzPA56DtjiBPFmxNw52dzQ42S4i0LVxnQY8TFEuJcWdSPB78QYz37RuJIeI
04duRZotQNd4K6xAXHckaGiDnenOUDjSB9/ZbmE2OA3BGqZNtroElZGBgGJPOPLr6Xkmh6c+ipsd
l/e1dE3xvKq8gQYmbn1TOgzRnbD9JCUSvepTKrHvIPvCwKw2H+PHqUt2QlaEelI8DlmLIW1ey0Ff
7hMGHW1fBuaUGL6CCk+zSABe9KDnvhoVGbP73OnHbnFyHHixKNW40jROwV8rx0OsPHCSpyuxQCuW
RW8ao4RYO1j0V2o1Y0FhNI6m7RJxG5yqbvgN8TCc2spIP6Rbl/qL5kUFWj/dkX/Hs/Aty0AxjAAx
GAbai+FIemqzeLy4Vx2hhoGSokOKr7Mmu5sxkEFPlKJx6gnaMWMO0S0sf4oNbxdkH/cNmQw5QWjh
oOfOUJNRl1Xzq9qPl2Ug5Y1kBaCP1auKI1FyuYxdGUl2kzdK+0bxhMRrFWbGuNoM/F7TcpI5HZBY
8NTe0/zcY0eb0xbNaDBP1RYqOb2k+q2IOA2o7lqfM/Gx3AS7BgkY9obuST0jlu4R66hA64+x6sYJ
usB2vNPqczN5PZZdKkAAwagl8U7DbbubIPhkwz1SzCrqSM6rPMJFTMMbU9IF1Md15TyqFl9Het7L
ozOsC4HV7ii+mdmXQULFQBvjp9+jySGBkrbmnILwAmmWYDsprC3FkWVfkjyre+jiR63eK79Hha1P
p7o6MI2Ky7O+eh1m2yDUql0bTtNwzr0Ky63cHmqaFnV0pyiU0bSNQTXsLJI/wfhetvjA/FFlc2zJ
OylSvilbR0tvT1R55PbOIPmGNHhjW3IOZet9s2phzBttYvGi0oUWTTocM2J7qq5jHMV4zlHbzbO2
ZZ9hPuLFYs8Vs+YX3QQ3khIv0/V38y3pvLTaWLSZo+jyLu6LA1ZU++n34YPomnPujySEthupeLU/
cdA3vAuQm2FZ9vh2OFI7utV6LpjST61x7QbHGvZFMrjy0gbrOFVO27VHDRxAJ0lbVdpLOxxl4RYp
xaGX34lWrtYIdf4wXZVUuCI5cVoMQnGZfBgNMCVhrwvEn7ZYTC6zZKuLk5nZaV5aheOp0snorLvD
KBu1Y20rlZW0k+OX0QAyGlWDokrsKfYoyhLZ8NdyKT+2iQs/MxQ3K33Iy5ghW3Wgxrq/qiMuTL07
boo9gv4DWoono2H/5iGXgKEiIq+3vbqavlzRVsp6kLTzZZlfmBfbrdo7It6BXTm7MhmMa606iXa0
Cg1edrUerK0lnhhLES62VL81c+8jrCQ/kjRZsABLKIlPFpOXKjICIXoXgQxA2+zN2lvGHSmngRXL
BJ/+LmaEQFGl2uZd1wVaGe0by/xZlVhxp0y4llUYNeK7lJHDlPKqtakN5GbmiYHMPw6MnbbAvEEk
1zTTtowDhO+WKmTr3tZ1CawOm6fpqbTeZPFp2J7UlbLOa4q7jehEafBXgjvwd4/CBM9KSgFH1rP7
WVa+J/RdjkgQCr5vI6y08tKmzameLNlWKiHUG1as0O2MyZfrQCyzT9VovcQasND9HSvWG+HxhLN2
le7NhZ7ZqOcX8pLiQ1uV83HWe0LxqiEJk3XZTxhu24h576daOunDmuwUcXqtucN3aC+toO7epS3z
qsz6XhYyVuvMmfSnTKd8h7IPzp5eiXYnlFMqP/KMxmQqCb+bcXyZWrcvoG+t455qNmwj4VBJ2S5p
ooCY0Sfs+w6qKgTrTIkzVemPYmGpHJM1pxFqb5hv4mpQpLHsdPLJOS1hSdTVmcv5oMAu7rvjlr2l
1quocVScjdxK7JwNX02EehJRkHsNIFOv9Z7QcpRMCzY7jLsP/bYQ74wUy06tMTkug7nrIuXSGN1R
Y+gWN+VhWywkbDQDXeQXcebWUsXja8SdOtQMyrf1uMSln26po63Poqq/NQttmlQdSokNBeKaad9Z
/5pQIQ1lQ2I8SgCv1TRvG/uLnA6OqPiJ/NEz6zWV6iZI9w3mKd38SCbqsVSL6zLEKA1MfhKBP+eR
3yD3K27vxUrRpjz3Xf26Ktau7vOnKpmfZPCZRb6243Gpkm9yL8i+JPmMjKxpjbgXmd+UAmI6O2oe
YpIxJVbgbSBLhL2Qe3lz5oSta0/uDzlDaMlfraAsbhbtALXG795Vm/1gyTupIruM27+dWSUkiD8Y
Yxu2Kcduq7mrADNUep/FB311xwzlkCp9y8X4os1fLEKXfozzw4nK0uuSzI3yxY3aT90gblz5ridv
M9rjSiHXz+lRUkRbGL51U7AlUqmrR8W8K1O3NHAkB+qusaFYwFKV6lXRsqsVSWQTCXm4Iidp9ZUz
jhHqXLuy/rIlxX4168c2hT3QlztZdEoRQ2tENIXmGtbeoE5UPrPY5Wwd8jfV4CE5KTKMjCc37prU
U9OHCHVt9ZIoromBhygcTXFXfjBg7DQnxjK8ep2VF80MqRK2Jch7kAxpn87koPbJ3rB8reWmpk05
aMt43WbzFGOYgd5I7CtXYNw7DJS0GKZOujPhZjXkeKZSEw1fy0a2Eyldyku0BhlhDR1y8bSMPTk7
q+27jnzJnDKCEWntJl/UTznILSaY5I0Nud8ae70+c3p23DBTdlTQaop3MsaSC/unGVxTJLSVrELV
dC3zLcZSpyMZWw41ZpDR+/qYQExof/2HS9k3tqcFSV9fOAOgEykjUtiwodpzpPhadDItAoocOp2G
im8Q3NE4D0rJWXQoBtxuN+tsUgWreetJ+EEBCI9d7kr5SHIRRzZVdl/GYUzHpVi5F9MtyDnbWmSm
dr9WgL6D26zxCaO7oB/oKJZhLwyJb0l4Zqa/QEJKSFTrxcN3RKpoWqx+O9WccbWddsEUB51W4AT5
2Kl47ASl5BlFxIfoDlkRu3WmUBunri4ul7k2Qi1m3q4qX2KMGVXZ7bjar8Ks+kLhRzgsLi8R+o2u
KsJV9BR9X5c/BkfPUtF2eBJwaZSFMsxK20S2zSQnHNs3Qw0nyPX1+t43VxXVR2UzXxpI+uEEKGyq
73zyitWuvkl6sNtafyr7UE7Og/BCuncgzOSWmZgEYCbH0zcHlxxX0zpJBZVRdLC4aqcakVrW1OBk
tZZ+/VpD0i0bxniX1PP8qrXi8qpGbQ9UaY7qXhBqX5mXIKsGD3yidZIk93XSoaOBzldG8p3VPyZ7
La46DNlndV90y36O00C2iI7Qt+smySimcn9Yp7CSuq9N19MTJfCDJcbVDqqJg2PTw6A09205/8Qx
jRszTDuKEiMYkuq+MdFPRaZ1L66Wbi96QveyRqTYCne1vDo9cdR8Lldcxw+zmJIgjqQfwZS8eoy+
1vk+b89b7zRvSvvJjHBE+kHPM7pK4RSfOgZj2dR56/hbwBnDoX4WZHJwcKPDos4MfoctJh2ZempS
BH6eIZCW5UqzvVaetPhD/V6n/PW2Kj2ovV00TqL+yhNCdqxae2mxNyVf62Mn6nzC0YAY1vIFf0oK
wQrKrzuIBwnErmkJgw/JG7Csa1kjl/7RP6SL+qS8CqtPuLcUSKMr6W7T+0V6G7PTqPUOk2PtOnBZ
a7ELWIGSFV/sJAny+tzxvwUfbwFts/viNGZhhfXm5FRZ0OJ4aV2ULNAJz4ZUXBleSyQzXXC8Fyh0
6kcdU6nofmplbyztKf9MdT+CdS6F6kmBiVhvuC1+GFluFxEjz6cW1Vq/y5RDWTZhpgeEwCN1nYeP
ZHTlNIyybyF5j7aHePic8i1sJL/Djapxaf0qYMK4wyTYJpG2bz2rudTGxnEKnS0GA8v3FHJbU/uZ
+W5N2bnQ8BTW+TK2h0bQQUNerlo5S8bSyMP8pjQxHeh9m3ncJWvmyhUWWFlygk0ctH1yVM2jftGa
IypyEyMdaDONa30KU0uX7cXGUwkyUV36KZQ2EuFzRvXYhrU6ffihy/aUCQKyfZGcA0SV1mNphY32
kkgIEIv5Xlc/DQx6MwAmQupnDrPqRe3IdhR0T22PZeUm4lcvY/dbfVjw58qfZrpqTP8VtOW1h9Gn
pAFwnOTyFZxpSC5RE7barcpPnXasUc9DAS9Rz0NuEgWPS2/tQkkOKQi2+quKvILc8qJ0DUC7wcMO
1ZbBqrJl+JUh4gifTLqb/HAlRUQNLupj1ascs/4oALSQQTyeKEcaVGaf1Hhu2+wkLNmey9o2P7hU
+qf6W2v9uH0o9FBFk0/OPbE6A8oOLI0HxZouUVnfkWBqKw0Pk6B68d6KAgIsE/ORz2LUd9VNTZ7i
5YLXsLA9dgqVTZI6WVqdm4E+nqZaT0qoTGOgi3y47RQ9V8KGZJrEJC1U8YrLG5CbQ2EVgVFl7Hgs
Ai1XSq7CXsVDusI5/Fi29ZPOLVlQhMkJzWzxpNXXeLXr8i4aWPInnXamUnkDUAJFFftncjdXJzav
a36zto2y78Rkfeou0NVswziu9bVSHtvorFHQ1kzBCl+J3EnelcUhRWc9KoCHuQ9ulVVhf19zDmLO
3MssWfqaW1P5hv42bvtSAOMN2rc+380If413hYgckUsT2eDyxucykmAWiWeXPit1B7hpF/VeS31M
WIggsQx//GaXCZY3qDsmoDMVyHZNjcem+h6Ld73t78DbYSEo/bEZHDXn3b3wt1bZ66J0dtsxMjTu
IYtavL7eEncJWERT3y3l65qeNxxC4pe+iu1SucuioKIfj23DelQXF9jNOmcdOJgSKFUIO8sxOKkm
GjFAoIL8E+NZag86tKM8OUyUspwjutP1rPdjxr0/6rTzEmfKJrhAQ5QUXRVSAdEsp+xHwodYC9GC
otrGmR3Uy0LIZvkRd138rtafc/HSd46KpggTGutS1ZWDRa8OViId+hocRb9AYpgqQo0CI7vSO1Uy
16Ze2IbyZFJWRE69OSKM2P6uxUuy5PL4ybWrUl/LwtHjIFa+NKtwNf0hj50iC5MuGNUdQw6u4clw
ZuIcmkd8g7MC2zLhtFa3nizt5jxm16R/1ioA3EMvzN6EZiAr3hYrVMQfKrpWiB2dKkWmjkkO+YaE
LXeFBQ6O07akYtgVa57qRaQesZPODOdIvQ11zPyEz4dRC7Gsmt1/zfWOndIkbtYFZrbrOoqXh74V
7D7+jvSDHu03SLCJaxTB9NVmlGo4OCHT17zkaSGHd3Hl/oJumFqwp8GTHywQ96NCDLJJiwK4JLKX
U67AQAclEbKwjQu36J5ynTT0koHHIRspGo1Q6N8303D0dF/id9jXjmjsKijOJG3IXKeBcc4XT5Wf
tm8lfZaJVBdofp8jZPKcy3rliCVvn/woN65cgxOrPEElEbSvHrj1YVVNsG27/A2z4RwtCMYdfAHB
JClOTASWr0X1hgNu5KsEBQh48YEbyIhwsJN3sv6ZLy/dteZiSXYpvi2UadG3XjzPMIGBsgqOWtVR
hsiFozPplOfAjuAf9tyHK2xJzXiNlVOv4piT+3PCQ1oe5fnASihaMEJHQY7XulZ/FgeonYC9rqw+
p4APxnVaXNyfFPpI6Ulg3q2CJAut7k4LkBhkDMM22u86Os/YSluh+qqD5ySUzbvVvNTkao22buI7
8DQLtQvv0d7Wr1888BXaryEexeVugVJE69/Uwdp7TeaLs1MLbtR7/RBiWy2mb+YU5lnlLjOTMHG8
U6bI3gwziGN85vu7amGH0X5qJBvA0rtkzX08eV2za+d999gSAorD/A+9ZwQVUn2OYSuaXnQbIZS/
Gj9j7iaSU4s41O9ky0blY867aT8wPxg9mTv6W8n20nep4tyPmWAcqd4Yv5nDyyLdqQ8KNgTydNe/
KGtQ8xcp3rZuQJX3VSztqEFILHPo4qP0bVNER4GyhXmCVhkhVzK4DN0CzyHIfyE7jt5LrL1LKSel
N5QHwHpL/k5it+g/0iIAaSUh21weJeHQd26+7CIxoOHTf9TccLrXTP1qxndAXiKj7exNpqS+5ZXJ
Imt+OQ1KHZQg78U5Wtqw00/Mse1iParcusIICus3CvjgQsTs+4gDgHkn/tT1Pa1Eoe/UuLbb5aDV
XNMLfWto5J+t9KVo97/4P0ZQnGxyef0vYOl3yal2dkyTHdYxlqPVO+YDsLhEgKFk+9CzUCSJWXws
eOUz37whkM5v4M02s1Yjuok35iY92cz6ErTLo1bcMtZU0mAmjlXtfK+GQ3NulMBY3WjxQUsghBEG
gAl3CbuRXobdhb9R0IlhK/msN2N5G7kW4uOgeUbkjHEQNZVLJGw937YEy4OD1d6AiufPMW6d+kVV
b7x2sXcLnMr1YOp8oOoZycPHph+yiFgDIoYxK2wpaoSWt7Y+aYxn0qde+N46R2bhGCtzj8NvEIH6
y2NzrLh0lMazpNodyy/cHozYy65b96yo4CsSNyHW+y94xQn5jiq6Wb0JvpTA9R90KhQAspu7D+Jr
Le1QaEGW7wrJsahdicgxcRcbAtPkjPYLWl9OIWLThXKXjwFbUy99EG6BfD7gpMIXrafkfR3o1Etm
U7IzJTvNOEvQ/OTT0O4s+XPmP7dwMsImtyvhOWoem/dKjvZR9sjk5LfpsUZI+h02X/1Lf1KB9LtF
cZTirtMP0sRlLiFbfrSi5yWBFFI7vARqNYlCe9PcjJEYJ3FP5awzIZ9scfo1QErdvIbbzb/WRkXV
PKhLeVh0mjbVn1lbOTJUW3jQETuU36oivdYS2tsCLG9hkIG6qpMVbo7DWrmD3pyM/3u9k9hQkwC1
zrOTkNJU1+8q+QcoV/Q7o5VfBAAIW9DG3xl2XTp9x9Sea8gEedbKHJSItJq4f+iUdt+vSShXtaOP
za5roh8xa96syfwQ5DRoGS3buZ46ar/T89wvZ9UzTE/WJy4Wu4p9lW72CpEJAqltSm6dfMnJhwwb
QT5EZkALTthgp4RSc/iF4RJX1H8Y2ZdfpNDvUgXTbTR79aW9jW3sjevPOCkuDJSeiwvMeafyk0XF
kzZlDJahTRzs2/xJ8zrJ30y/YtSijenPou9lRieLOb5Wqkcz3vaOas6nvMWDeZgO68AmLsHEZOQ1
gNRyeq7vrf411kQ/m7F1a3M/NvI7IAA/H3/ju+T7afpt7AFqFyJym+63Thax9+cKWrrFi1uO12Y7
galF2/QqmbdUye7qKMz4ak0T7lXhhrdol3NNYHR/TZIT9+a8+ptFjXXUfuL5e4ZpHYMA2BT4WFAY
rqQeZqiLCm5ZMY5aDkftb9HLZHj4RR9WgO/hOse7atqvILEMqxglKPGdVTG/YM4TatJh04HcZa/J
OQW3fb0CE4XbxjTuxC2cjo6p++pyq/Db7uxI92oEmhEpJsEk9mG9nusvA85VbkxXwGVQimm6CuNe
uN+GI3EWaCgn41UzY56uW8hBaeysJobb8K1jlVJf5NuihGWOd19IyJ2dE9vIqTeNPg232j2o1j1s
F+ykoRMI8k1m6VMn845m1V3iQ0aVIVIg4NdiYqXGwCjGSIoMvokvBLzuPwrjdZx3hhyuOBUR17V8
TXACSwZ4l4mzXB2p1kovZ0wcLfiNK8muny5l9mTpp3U+50xZAXq1vTrAtwPcbX9DAJfWL8YUtP8F
axymJzeKPEoUCX/Gx2m9tNJt+LG+ilS3x9TTo89mAcBK09uij68SN8PKN4/Jc928FzDBrPkwkeSn
OnPqMxRVBldA3jVMjnlsJ4lS4jWneqSMLHzwO2WxrZ1FUlV0KfKgqG7WdOwmTyguIrPlMT+QwG4q
5vP60oJ6fov02uCeQfNVR9+a6eQWTT9c5Vx0eO6idt4WV+N5Lw7OubqzqhSuTvWUzqQlSaWXpK9N
exI/TL5mzL2l/IrqpxFHVzW/0gIyhGR6pKqnrc7cQeX+RDHYS/u47g9qxwwQRyJGjKUYbhOdBMgx
UJ/PXh6onU568ZRvjNOhs4yQA4reV3m8xTPWN4u6HlrqOFl3reG4SZeidZYZ0+cAow1fPUTGb8Sp
6q3t6yIy53dU5Xv9pVPAqLE8ug8F2kpLsfHb3+QyhQUsksKpQfwoGWD6WAh9s9f+QaI1aZxB2S2b
p9xb16l7ap8zy2E9AIICVkgxwy3hp6jecCVrSt96rSg0pZcOmCXOdmJluWtlxzBkS1cx7CYRXfma
VozD3d/a7XVd/SjaoQQSzY+WvNUL6DkSayZFF4vroJZ46HOgDvtmpKOxyP6QD+34gST3aOD5rW6+
wBhz+4gm2BLVw//h7DyWJEeSLftFEAGHYeuAw1k4Cw++gQTJhIFz+vVzfGbzJqWySuStuqW7uiPC
HTBT1Xvu1fFduSfBdA8KlEZTscW2C2IODXU30SqVC0F/x8iAir3fM6gKerUO++MSndL5vY7fIrl2
1Q8ViS42X+3U3VgPk7qebLTHQ8YE3kX+YXGHGtvPrqZ+9blyiGpumpCgxxfBbF+p3uyEY9aXbHQn
BH34JDJfpj69RgFlKB5mi4grmy8HUN/8NYX7PFE2Kvq1DHfqyAeU3PqhDtw83dQOGg7C3XKuYOki
BFBA7OGhCjknIt/m1a7K70SeYibTUeQ1QCRRsxVN7s1sZ6NhkM2XpTwZ+QgcNMLkY/fkDYkcinfQ
x0IGyVJQQzDXtrmlanvtpON6tuBxsojBg5Geu2xcVZpz7FH0yXdWPEO/9tGNFZNo3ZELILWi3h6c
hvY+fZQViQBDZjUwUExM9Gqb2iy3EXTheRZIekWUZyYm3auoPoW24bmkGWekqIzHpvzMXJ6JmIEL
1amQ5UkTuleIq9L69496uJrdOecHRtkn/29OAsYorpn5E1akZb8mKni+RgOuPyms2ZVWMC0dMUc0
u9TJIVQ4R0W+1X7rDO1dGTAZqecFHDLUTb+wX5WKD+VQcRQun6X71UbR/X9y4PlPoGLsiDbhaDrU
3bGnm4/jJCG/8neubKExTnTs1QCinTvpR2szQs0mMm1emYNg0wEgQxh4U9uHQv5u0eFnut3h92K2
/v8FVc6LdeqR1iN6tJozURXiraQkipu3IUv3hoDJksle5xePhHNgLeYhn7RbTybBuC/MpzC9mLCM
UfiitmPrL6527rshXDf6vdos32WWbPKDMr27GvNrQDev50/pX2L3UdeHYMr27YJOFV6LiImSce2i
famjHD5qytYS68UNfXv41ZRribpiOzuWu1LtWsUuVp5jfaDS/rbLL5MRU9ztLBO5ZZU0bJwsmLyn
JMLmj93YnZJcf8xMZtWsL5P53iJGMf82G3CJblZRnXOUzuVzbLlIpXsjxpp3bmq+7Cl+Vly09mqx
gkIb0J8gH42m3NU9b3jXW5xrznffMSnhBtZGRWz7VHyGct6zp+8p6veT/uyAFZdYCOL61VKia8tQ
u6HBiB1lOMao+4zThOoVMcJuStESWIYqg0q3Hh07im+GCSBUR9T0xVLuTDe6lQ7Le0zA0fJbj9K1
bhk7pYZmzJfXRb2PgDhyItWF+z9lEiUXEMoM72QgfaPpNq+5yyo9RQx7cxzwApCrtjILfdu7MvTq
xEm9Xq2HjezMr6hxogAlFGphlkcRApCYxsDuUI3qvjiHStBlW1Nz8bf5+A5GY3xRuN9D6zIPT7Sf
TXJwBd6JOvYLiKTiy7JN32ERwrKyGtqplDB9gRPGa6LfsfJosKSIJhSrjGuMV1Y0IcJpgA2phsds
6gzWBNblYyaUQ60poycUY22Ry6Hzorq+6G69FftasZ2NT0ugf+mbrONp0D+biRY/h6aoCrQSNEtx
F+hIIS4NzyHIaKnqUyOrV9vWWLk9oETpa2B2c59o1nkgeJMxwUwVKxhhsfSYMngb22gFxrspyaiU
ctg1bf4wjL2JqhWidhEwLMWmrlW+TAxzniPy0AuV1lw1tamtZcTn7bjIJL2ezD4Cz7Etmkuuu57g
FFGm6mS0H24i9jlBI/XQl2xwsvzJhUO1jOrHUh6cMt/FUY83ro+Z7+cbNTxbQ5CwBcXFlmWwB35W
zoYg0JakgOKUGBTOHlWko21ZQmFwW0zREZ9STNU558+zvVeaQHf3pbWJptsgDibbTLEH8LZ1VXfl
sY6CjoUdyFnmwqw+UZhHGjBgGmiWtk4mg7m/5jyzIZhrviCkKV4+2qnZM1+hGy07L2+eKrZmRHQ3
Z+RtxTmY8tG21i1RE63vxsyZEHpjbpaeziJbtnQALgYpLK1CrHscDcYa/CEoCbDtZ8c3Iv7cahfV
YtfPMughEHqdxrJ+keO67vttnRm72uxMtDdKpgTmEOiZ8/elfiwZp/bi2+Hcpvjths+scwmsMd6r
5ofBWdgUpy6KT1q5zfTxYXF/mYJhd06H0uj72WqD2eZzqJSdkF+GydIWxcd+RlrUPtPaynML9VN1
N6x89JsK/MVtws+mqFmgk4RAJNB4k2b6Sml/xo62UPmwGLDtXztN3eqJvM1h6oW1YNud6VlhDAlR
KnC4Qztv2sYh7nMqe/dnaCp13auz8BUtiteaFf7SSnhUXmqjb1koWXVgw4nKvoXcMkr+C+QDWXGT
L7kK0tmyEcyJ3AMItuGjAPJ2tH0epEmy7Wv3IKcJJY/lN1BMI4J8OUXMxipr8mRbBozaytIEORsY
34ihSA7JVDOXkpcaU1vNeKRPi6OCGGcM2naBRJz68n3U3CAW6Rk895TGyTW8GxQN5k495f2CbyWH
urFtW12rfdEHdnUnxE6TdVDNRDwuoJ3laLtBcYd24dy9URKTH8qdPawWkW9dUH+LgsqkO0nwJpVQ
Csat45WvkZfCvKFk69S1PXwOy4dZb3X6TgOcrIG0kZQnePQUP7IfW/00OS61TuWz2TrUrZXe8Sv+
biui/0L7IYVAaCiUC4cq3f5MlZoORrH9KX8tqvRZE7N9npG5mSVktOZ3eltLDT8bzk51seWL0jCl
3qtFeX/hipjcydz+qmweNOMNpiXoU+xoKgSxNOrfFSh/6g3iLY6ijREjVtRM4VLVdL25EzvWBrF5
6XdLJkw7UeO4NxCOZjgPxU8afsmBcSevsJh/ARmMVNh5gh+/Y0oxq9q6sYOlD1rcEeplMDdOeA21
kxF28pLi3DSgEG/WtPzE1TDuk/ZFZJsus39ZecyalWFjgYuxyy+AlC+Nsz2yN2DIEFb8rvLS7im2
dc8mH9YZvQwaNzW6bXcn78i7hg2ZXJhfsY67jBHDpayPswR4gl4Veo7Kn/u2bLa2hMReE2/nzGxy
4OlajYRL3YvaAn1CRdlTtm6mYJ584/IFOwHhaqBAVLru6iMm2S/XOF7NdVOMp2XcxeFBF+fWSryI
IyYdXobmEdEJaXnMEVIDt2DyBnTqYsv1FM0KBpVrDYVGDunHoMhzSjVuNodJ+ehHN+DQvsZmHSjj
s2mYRK+OeBMMv0gV62pR6+UZOMPQctJm18gW1rZrFjJAKP/XZdijm2pX/v8HXXpATBTIvLRl2j3E
dGJ5vhwjjaRu5hQGQ6BuSJBV57PI7DvFpG1ydZuVn8tM4sdkes2ie5r23oXl3p0y/g5csOmn48BO
8T9s7+NAdEjtd94DwOrtymEm3+HVKI0s9hmGL7ON5ZRJR7bsXfZX64ufVxKBhCDvXEQjXAFtb6L8
yoUNQQrdCGgfJxsZBRX5MCUD7DTeDtUs6O92tRgukzrjbhnauCJUFUG7yBCuzY72syYQxW5nZg5G
MAy/Ze2IR8iAejXIor/0kok+x/6ErhVJbfZVFZ+Hy6AqeVD7pPaGynxxwFAweJS2dakKYxPjc9k3
uJIxrijFVuSsc1QovPtZ8MIuQJSTHkr/nuj0VlXk/s7La7oMCvDGVuvUgguQ6UgTdxs9Ok5scqoc
U6xqPTkXyjoDEOlLAuYMg3bRUVAWVIHrMWu2+qCAtE7MACnErr0S3aIh8+fJEA/dNH9OCnNDw1Ib
X+jQw6XjPtYaq9Pc6ZGJa9q8NvdOudWj36VLynysXQwKUbMaU690nYveoipnZz18glLP1mnyUbNw
ZHrtGy7Nqr6F4moQYA1P2KtsEhAvU/od0nw19asc3zUONymeOvt1spjqas8qQ8PkTgS9JiZiscHP
8XlsTu6IdyCUdf3gzIhMoZVpWyeW+meIWzVHOI0WNLkyDH2X4kodAuPe3PUI5+FSu0xSnd3YpOZn
t9TrUa8xNIdPUzxsjdDx83TSnlTxE/aKx7Vg1XH8AiLFXgYbIKMxKgcieFS+GjXCgZJ8tm3+K1ok
U7LXaml3dRK+KIwX1P4pnhjJShvgprWydCudSef1geotVT/n8VtxDgnL0TACRA+mvc3U71myZFAY
cMXGdx6LI8OLfhEqcjK1CbYc0DfOcavkwHQ2RfHbKGwExo5IoknrD+okNcKCv8vx1e7xCTGTN02X
+y7dtHO+tZniRf1nSUp6L59wYoG7QyEOfNwcD+NzP4KGmmpBt5L4FhMVfUEdcsx421FGM0FnNjXe
/5qkCYr6iiyb0cm74r111MeocD/yKqeAZn5pz7kCW3APdwB63OR589LZlHcM3BJ7OBJInCgB3HjU
TRsHQxQEs4kgIvymodtpkjumzoqMlVSQNxC0cwPqxbLBv6vECt8Y/HKA1b9svfoa+GbhODQJOkrY
XnohyJgxifKo9CfBWhqvpb/w5/qVXEdoFiPy8pEpJ2nJPbYureecpJnLS+ua869auqy7odv1KhDI
Ig5sOV1hK540oJZGeFkXb+JwZo8x4xnldY74xmrtWDkPjCCPzcDgW9gXLSq34NN5NDZvE3tki77E
PwStRsKz0/HvC9QPmuV52ZgOFF/Di2URbVj9HkMGeeXkvvVpg/Qs6boVHM65bTKXMasAc8JExukJ
rL3etZkrtotbM36V5kORMO2jFlL9qHTro9FDmgmtATZW96FOMZy0fpJYdHURT2GrDtSlOFFaCzZd
uqiFZni1R5sBkmOdFEfcnLT2tPBUzs2DTUVvCBm0gmGx8DjGDqlLvYIAFrWvdQqcMk7b0jTOLAVE
untGh5zxWGzG8ZdeO4c8cdem4BtG/+LnPTHdbfJxGw31LubX0loY/uG51MbASj44+LdzmR9i19mG
7YbmWPZH6zmE2akqdntDrbSl5oXMdhdn8MCw9zJ8DxtORx4U4BoZLw9VZAUd6rY5TYxixXNFRFw5
spXGvtig3titkZ5Vr15+mZBaXdjv6uLDZRcT8Q/3ymmEjSt+3P5VMW+98wMHJuPPSEVIgWPr/Vj5
HMnpNm2XP5WJRsPqiHT2x2rARJZAj6O5MeJPzYuRvIfjhfK07JhhVbzFQBeKE6idctPLZutKI2iI
j/fmuxZjTNGOLn1jCAj4udwOyutYpxubJFs3PujTS4UZSR/Y62aqnojbu8xha1njZYPCMPL+0o8c
7AmBLf23a41ya+rhLrWcD8l+26HONpNjslYcw1uB8SYHyNNTG8oMMMHWDjF1kIl5M2yjYzvcxjHe
VDPWP7vaG1gIMAWuCVS8++B7k09KGRA7wa4cc0WPPGCfL5mW0SZF1rRPoT0spnS5vDX2lxLfVNvH
XwS+9j7rX3r17aDLazWprv17WSx4QJPxe55KvPVV8a6VyaWKCbFtje6iTc6zXFTyC/LFq9z5oGSH
yiVirmW7ndhpTMUSusr75xBJfk0HC2LD94ShRY3kD1AS9/GB2THvFqdn6aSbqAQ/T5Eyj311keGN
ZkaWiMKHPLrbJoO6T9adlXxbDE7H26w8U+/HdXgZLKSriQAANRqBrcOOfoORPP3/vkvhwK1xvKog
qQukrTsP247mRIg4W+miOOn17C9Wvp+lpT+yLwsm1ujwTMbdtBY9BK6mRZzdmbaprPlbF85XoX86
2WURvZc1CoCL3oJk5W50Etb0CcFepu56CIHIw0llqlzeq6MyzJ+1hmk+LbAfJV3Pc1HclfB7ugOV
zVTN9LrEbhgFUtZMT1xFzlYVgdawZDGGLi1O7MsJOr3xHN5msvFNYRzSHHG5E+F+So2bmcggtQw/
cieMGJsq2WgKZCloe2/6erMpkpMiwkfMEF38PY7ONZrfrOgHqy9SPl2obSm+Lh8165ooxqVlzt44
1UmZVM82RVDaqv3oTCkklHSMgCaOAKd8DLAifsQjrquRhLZcJOanE6akzQ41y0Cz8f+V60oGVKql
tCeiVhDOaqzAfc/3ZE3BImGOMExOxasQn5B/i/FdIRYYIA+DPynUMBwo1Yuwlyd6pp3NrVNoaCNu
pJ4GTFBK9zUt6cnJDnON0hGVflxkWCscoKF5m07zRoropMAa1FNytJJqr0cWHpnJCvpK1338P+vM
qpk6qfs6ZGoQV/KlSdW1CdGGw5a18RDDZRt0+XiK2tCLkFfKZYbLXxLfEI6flSMMXVtrn9Xi2pLR
ChGvymvrNF7vcqJu2eDA4HqnA7eNbAOwcav5WcSQ9myM7xy8vfYq5p0Z8qV52Cwp9h8XSXwL1Poj
BXYV3Xg+TPcKzy3anUvLHIqnqrBRY26LHUzlQ0clodUMDcxuM4rwxvtVqMTpKb9KIHljSr3G7HlL
sgow0a1ApZJK8TVDdF4ctXzAWpHvs3Yki44hb5L4DZ17FPs1ek09jnunsh9ZvlX5rVVe2/Y2y41h
+GZsHComxJrx3NUlJXREI7Aus9BY1TWWtDJQUV0NMXnZPX2JbsUozsnUYxx/xdK2c9ViE2mpvlm0
5XuyH0dqs2q5uMpPPr0ih9Oi3x2hLMUhmNcSixeWSYBcm80W3KbY15APot2qUvsa2grION9PDGL0
Yi+Gn8hYwM/jb0fPmIUr3H0uuWAvXRkfJ0LAWUgnvuRCsxYay8FEwV+oJfrpjN+FKcq8nrnI57PC
iz2oFlYEbRX30xuWoc79iY3fmr1d2vaSW2eUTGTiGb+xUp9kU/gGjvzEao7ZcmnMbMPO13WDdmTk
16Z4d5KXueEexGsuDtkIy96AixunhmyqtBEMKe96RVA6WKdiP7tTiOizFkUrFFq7OMdG+W0QmZvh
G7YbbDB3SKmPK7z5Yo2DSJJL13Zb9gx5eSzXSLwzGxN1HLcB8LNuCy8aBr9cTqZd8A+jyIUIIjF3
q1IzWgRExZJYZNu5esj1B536Rt10y57MWAb7q4UcJGfC0Lq83IWvaF1WOxy6MVNJa8fAyDQ33XCu
ey9nzBXdzGhdFxTZ0Nnmr/q+G4vBiEifFegOOAlIJfkATL5KjS9B/4yaAF+lDAivDQ5d5dRLUBTW
36bAeC5NuW7wHaEOxGcUTcXieoWsqMPci9siGOfxoWoRN45xf2jn99n0E9vy9PTQJdd2OtoAo3p8
rlSFR1Om71Vu7hwh+PS+3erSKMXedlB5GxcqE2uk8kXZsaMtZ9yHUZs50rrNpL90Yl+6LmsBMW7R
4pYduvZkvajmbysv4LrsfRwtz0n96Wp9jm8Fq0M9aj7uVH/WO/CHdKMkALLiEN3/ov6LNp1vHl6K
6TTWv94M10VXPatD/xAjx/QOwdHNQRkibGLKWjbRU5Tcn4r4arnxvuaT1kMtQHXxjKbfdcZRqLNF
IiolbBK1bPtLt2rXnjAbU9w9iah8w6gBAIAgELCGbZ3ouzAlKHmwgErmpfDn4cuyDMZFPeOBqNqQ
i8U8taHzH3uSyh1Pd+edps6zX48mkZzFQ5lkJLNIqrBi6Jiu2EM0BaHo2LVW0/bWU79Z2BBmpA3u
TiZP/dQ+x03J295GKhvuLDJWzE7XL5Gi2c/33D7Vt+nv/Wiw+p2rMTiIXGYJpgu3KSYwUSxQWFKU
+bVezqCdqfaWNqW3tCQVwMPXaM/vDlf7FN1qRCAL44TbBGHSfJrdpbExS8z4wcYp/1W0mJ3nNqRG
7SH7tfrFYeVwk/eUX2P3LQ39oam1vbhnQVT5pSK7yC5FvC2Ha8PgGE1t0dJVxBBMIBw7GtcilpnJ
soLa/mG5ETlHybQLx18RFmVX0sDJ8OoOlEmFmKtz0QCp4a8f6DzZP2vh7Ru1c3jvHiukEEN9zzTr
jegjpex3eZa8GxF+3CKfHx12CdyYmm4pPTuTmddwGTPAJw1Xw7rlXWv6R0FcD9h+LL/nbqfHylrV
18Lpd6grm4qgpyrLb5K8LOqmBVSNbEFKdDYzQPfN5keUnvPcj8CzoULjGbphvsSkmq+os8kPAP2V
inPJl8UzxtBL2rVs22+9qza8S/7QykNP52SkimehPjoZ0nUdbnQmQ3K6mTOFmX0TTF39NpwXz8kz
SmzSsZR8+J3fH7g4YG3ZxrAfAHbq8DaaLGUU9aa6lxdM3erqA8tvPwYixs3GfiqbGTl/K9aDWg+A
iESJSk2eUemcVRi+hP5CSwlztvEfh800UUpgecO/KOPMX4qCe3xpT86o3D2RV6Y7ZfJU1wHGW7z4
lxgxdKZ7e4YXJT9A5a+eIh3fGEOGIMqfRL8O50eNTBZlx2uJpbVyg0b5GDvAmiToLW9qPuC+I/b7
qo9tuJfj06zthnCbRoo/xZcwechgT11/0m9ZHczjT5Gv3eIzRpW3P2ILceqlQ0WN3yVnxfiiZmuH
JVTjUWfAqRTE0xT0s0tLf59fppyJudDukGf8EDkUNueUQ8MdrrblF9NJH14K8yYG+6xE1kfF3ZmJ
EzWwrw4npMlW7Z9rue/dV4NiuWIOng1huW5dOzyLfvT0li8txuPR65jAaFZY+WeOvXN2a8IOWyj7
MnPMg3E31da1IPITWdxryDjPtZZKtD25FmjPknBELTkzxtw4dw00llHO214RKFFluw+dkmOhn/XN
AIDl1diutPy1Vr+zZN7UeEnmii29zbIQgDPE/EPWYTbCnZY0u6aqt5mCWypTNhomAEEiTP4g7/tg
prVcfqTwRJic1bJzGTHb+0pT6Tw06GmmmjsX0b9lrFeN7zJlkX2hU8DYaBvaxnCd21BSxYMDHxqL
gmjGjlfnH+TOPUiVJrrEE5zI6+AUHL/zRpCRM+Wbzj4b+lk3doKREAqk6jxktOrtfBSWtrLqutmb
jgz9RFpvaBMEjiBzN5IIKYRFyTc+aOZ3pIttgscrXVC0Uwh8VA45GLzixsrW8WQRkKUmX7mAepVI
M7NubhjfViZFrVj2jZEec6O9xSbIr5I9K1F8CGEzLCU6WW1srESFCa1Ltq6QW33BEEHC2lTOPlEb
AwJgcSX7Z2U0L1WCn2Fcl8pD2BMZPeeWV93tRykq8bXnUR04XI27U9lOOejq2obutg2Dv7N7ZLqN
NF+uQrpFqU+YBeI2X/W1+qbU4buSIAujTNk2aQfS+rG5rJtsrQHmu+1uigM7plyR8+8oSQ6FC8GO
UYEKyioZ0s13srPY9G6/dsDYpFasQ/sqo/jYweZYKlOKe32e4cAtbHevNYQ6PekOMXIOLFDKYBdl
rav9BE88O8wt3IWt8hLpje+iDHSZBNi4RvxGYN2JVfvLgrZbzD+1CwaiIMkQ+jLMGKJE/uAwNWwA
TPsYpAgqcGWgB+ZZsW7N+jEsi7OdyQvrn3dTLi5Vf0xGQpX6/hcgTaJshXKOUssncuNNC+UhzG3V
SyXmBKp8ZEh3xQzrmIYwTskEUPzvcVTaP8ffiz93BadRseSOO2K3Wane1/KK4Xl1j0y8jis8g/8R
mfiXOOo/dwRXaTJYqm5B8JmBVJ6q7rELX/7jD7gn8/1Dmpb1R456bUp1zgxdO6jqWN0BUb05zrpM
QBEt1CFtrur3Ph2xxlqNRUUv0Vx/9ZFAVjIXCX3wH7/HXwJu/9wmnHZ60QwudM4yne7xuRl+diTA
YPHhu/Ap6es689iXjuYZKseEeYP6Hz/a+dtH8EcEctMZ9mI73AyTSbAu2V12FKoY8qY1szxo6VvK
ek60G+y1eZ8dBmM3aju7/5w6gg5aHjCl3nQuXkXcIHH3Vmf6OlHcH26xVm55fxnMFXya9qpm9mC2
V92aPX2mUnP5o+pHOb8WHMPtp1Fr2xj+Q3UxmSeR/SnHZ+5QzE9YMj2BwyysJlZP9NvEUvaZ2YLX
k/y+9FS0GOd5sA28+PnKjp7YSOI0JJzVvNmf6oCtstjWfbPV0m5fSAUWyWRJK1XhT0Z/oNd7nf9s
ynDeGai4//6VGvfP758erftX/T/y4YYqzcq8UBcWMcqHs5/vw0u5iVdf/ku7TbuVugEtUVevioe1
DlZ2tR9Xt94XK4bTXrT5HXnfeJCOKiz0+t9/I93+21P2R7iqFIreKk5kPET6sCWjSoXxUOo3Iubf
GkdfVa7BeDJaM7q7i2BQrVCjcTLiUDKoy4lvRL3IOqqzfY9cNVB6bmsC77+S9jWmNs9JNLUutby4
WrZ1IL37iNT1GZVpJMBUtfQTmOtl/Far58w6TL+t+f4DHAK7lm1ePCbGi0JKYrWGZonOqiS16o4H
nPRRYHB6HeDzCnuP39Xs1+COVzZOr50bU+lFPs9WoBKPkRIXelQoaHrfoQREgeaR2kfvnQYRDg6E
OXG9mHiug2Jk5L0hoPDxbqdkTvt7dGBdsB56bHZRj8Y3EXTVZew/Dc5l7i4ejjw9ZAg+S3VGc50q
fP7KHiCzEdNqJMRsWIVkQRXMP5gqjS/OK/KtZTwYXGPUi/2wRbrA8NaOO5vcoD493VO6cuNpIkwX
jEz/aSteAnrgEJyAvWMLvMT4ZZnwyLIP4nw5YVHkhpFSX6mqzYMeXbImwhNkvmS6eYmTY1TCxLjn
HPyQQIKEEVG77uZdq5twnDehn/rwF8tsuulsTPXaqr+W4oClCKX6pcGDZbPYo+IFJUgJV4zGJEu/
pbxSWn1rzLgneVvc9Gq4NH3xpaeO79LzaFz5eUGPR04d2RDzIbVcj04ibtYTSQE0m1RwK5F86SEb
0acqkGis7Lquom0efrbqqaCQpm2vTEF2LdFXOmkmYE3bNOPUMU7cYQvTeQP0tuC3SscNdClY3pKQ
Y1JRJBosSTNeZ8wAOLaS9rmZ931x0CEMGlhnGLo6wfYdJ5yfVv9bENoWqtgdzdFjJbW9MA1gUR4e
Bme69OYxz6+kwGjRzrWJyInXlIojG91bfGgpzrjovdXjNyHlS1psC9Vzq+e0u1aF7mtD9KhQ9+XD
gOWZVWCF8GSPs6Q15GYq0xXwcwUC2efl7d/fZ+cvF6P1RxQvj8gg3LkC6SSNBZsKyY3K8Bm31LnQ
igMgq43iJynYlky7KuY513B9kxyJDj7KZgXkMhk4D1NmHll4HGvnt2LCN+fd3YzxWTHiUmkrqeMH
4tblFfCYgISDBGjGW5H2AIx248Fx1g7VDK9HutPaFrnmOCr7LjsqYj/ke9fWwCueMhS3DDgma6/V
vJ2T9jIwEMpcRvVV320yBrcrS8qrFbvfZWh5pfhpw0MI7qOC9+fdjZnwuuqmazqNX0Y4bM1p9gz8
81NGXLAenczlYyp2Rnd0luW/6pu/3I3qHxmfhT2GVm9q+XG+JuhSRDL+yqtAp567AxYeQ3BmCP/+
bf7ly1T/+DKdUFZ9ofCjykRqO1E0mOPJE5ruouL/7if8kU48F5Wo5Ih/w7ovJ12+WxT97j9uu78E
aat/RBIXSjMm1EPpMdF9CEUVZhCzz32Q7Nc4oP4rgN38xzvV+XPtjZlVcyGcJT2WOGoU/Wxku3//
bP75ZiT8+f+/rCn8zcaO+xQVOGfK2Rorx3SDhfbeKvSXf/8Zf/mGrfsf9T8Kgp601IxNS/pDmPJm
xQo3Loc8xE1JCN+//wjxzx+QsP58YFUXKjtTpgfkF1xABOw1BK+BnBIDa0XJSkCC5lEWQJEcC9iI
Kn1Q4u+Q1HElXMC0Jj8fTgsEsPIrrZkvx+kuahF1GiUQxV6mHMkaU98KtrxlmpcPvpW7vgEUG98p
/rrYhEh79Ffk56WteJTZt6bdZDL4zMM8LuBGO7bEgBktQ9A0fu+LUwmaTU6Gm3G/aB8N+y/7KXCV
l0p+a6l6bRYkvST3Bwl7p5Gy7CaM4pWeHXUvtXkd2KTd5SdAiqliwcH0UcVEkrProEcWmd29wrfI
8JIlPcX3tDzrDXKMzE/NhDmFDg8FNEGMirPK+Y/3WPvLmWH98ZqpHY22ZbdIB91GKgTX4bV9U8zo
2YwwqOzDnBxZTO7D/+7Ns/5884pinEEm1EMXVfbNadL2jP6ETSAvS5d09aIgGiRzfKCqlFg04ViX
f3/W/ha8bf7RO6nKohpVMRsHpW3+D2ln1h03cmzrv+LV7/DBkEACdx37oUZxKEqUqPEFS6IozPOM
X38/sPtcs8CqwlWfXrZsNSUkMpERGRmxY29qd6Ob7qLB+qA0xDgpWLBU4gPIn5tqTebrKSnUbatU
oDg7LssNuc2MlJmjBvbC5j+jT2+LmRF3flK1nl8YN35XKfRexrVrwCGfKl+DTIXDKaDW97PTwWeL
VlLYsXQVdIMJ8aWoYyg9pOgfyyie4DJxfmXBsw4rZlqlN3VHI1wR6eV9L4ly9MytHjrHCsG8dhpV
88noaP4PgODFI4wujV25C07bmL7jiWuEmF3PGk0PQxW+0YPVWHDwSfIs2S6DSpHmqHXjSopulGbU
/JsCotW0s8MQwNwzvPWMYKrBgNWogqe0ST7k8bAXwJATAG8+CpM2OoEeWNKybN50JSUauk+7Mich
D2GjDLaJZy1J0p+bw+wq1AvHVfXIySB86ihNgaNZq9/d77BMh6T+oT6xDTr+7DemQbJoAxQyB5/9
ZH7I74P2e/dR4b5BDe9Hd4dZQdKzH28UIEpMHzw5E0JqBHKcH1YJ1cYbGX4nRwmprL5yPte/ovgW
UDn78ClGkJ1kCufG5xLpDrFVHolPFVAWcEc+ASNSqm10XUEcQEczGnR7kON1CjHaqvhGI3OprpJ3
cFPaYhtV95CTjL4HLvCGFHq6oB/wzKx/6lvP7mf6oBXZCJnTLSTtO+NNdE1Z4hYk5cpHPVpZPdhI
f4m1dY2G6trfOYAgVwraY/nOQobJ4u4YbdwV0esb8mrT39oka5oeN9CjrAWZme/Glqa2fbymu/At
bQx38Z6A+ha2Y8Cxe4qBV/G+edPc+Ft7RyvV393Bs3PPsj23tDJmhYrympb7vb5X72lFhe8Zte9u
A23S1rpimVf9SmzgKl0/ff3obaId2c4buryLJSL8MzdyMTscg7GJery+jmAbVccN3SPraYmsFcHc
msb+VbDzPy44xylsO/Upp3//4rAvcQ9RNI3lHpQP6RWyBO+GRwi21+n2b+bFxOygcWqAIKU+yFvX
ASReRHe2Dhov7Qm7Lk/idFBki9nRUqttYfdRJ281ZWp9bFC6KcIMfnRl58TFouTLGe9gzM6R1HBK
6NZHEiVUO/Ou2YjhI3cJYAdy11moFlQ39vgjdpaCpDOxqjE7Jpqsaws3BvTeNlDIw0ypFNcJiVdI
5SBP6Ta5juJIurARzgR9z9mhF/vAoLIq4piKGQfHflS/G/R5W0tLdybaM2Z+1RNWPkTCQCzHk/dt
QUse5IiXv/259JUx80VSJnZm+Q0ZyTKDsSgqqahHvmPVa/onoLnurdHcqpJ22Rx0zVutp9IbmJBM
Qd7vbxPTJ+ZEzxWSawPOgKaoyY5kjrfqR7UBH6xDCjIAhkSrBmp0VQlurEpXr2LbV28aGCM2fU37
SksnN2RTqf1V6HA0orTrAjILRkfe2okGv6frQoEVq87PBpLZdZz3QPdjkcFbABXd5ZU4k+SWc81J
Q8PM7DCIDp0Xws9mpe3wVlPShoIqp77mc4SMyFK+gcQ23FLe6LbOmBpvFK3/EdW28kbz2m5B/+GM
RRozV0olthzBOqI5UUHHA883/mwNo8FKNxfOoDOztY25kyxNiyYfhvCNKNiXoPVWKR9z20rAb6Ym
1W3Xy+qgt7n7NvDL5jpO6HKD5DWkvSofNyFOdiFuOGc7Mx/qDwmlb2n17KGCjEFwbQOqGoJiIVI/
t5gz/6lYhhWqvTfcKsUBRQW939kO7DELn+rcy8+cZ9W6IusNxAGCuCRrDR9sdWh1dXt5U555d33m
M9U6SOICXOytZcMiI1TnWwVFql51P+I2XNr4ZxyzPnOUtJv6oz6qDDKQgmlCUONJ1l6HiSC69G9s
Z3w7GoNcwXq+0QWAlMtzO+PV9FnEW8AuUxSu3tP99rFJvmbhgtL09NonjuTna8MLV2xLqq9lwXM9
7TpKJxo9UNkaXZb+1ho3f+/dZ17TCuqmSLPp3RVq0/YuiNKFw/jcqsxMv4SLQpYJT5540uroQ6cu
qEmd20ozg2/QD01cnNUt2H4ohgdtA7IY1rzLC3LGDPSZDZdV53mKztNN6a+Qu3B1iOH3l5997oPO
DBhQTu+F05s79HiqdApNXenpexvODHXh9c8tzsyK/cT1xjYGyiJ0Gr0NysYWVAuP5DwvT+FMLPIs
LvRiTwZpN3pQ3mYHC2i4p47uSpNSvxItdHpo4dlsVHyvE1NNz3R4Py+PeiYQfpY3fDGqHwO0GkWa
HZqg+ZFFhkkm30j2UQydQhY19DjAoXt5qHNql9rMmq2myTgSx/BA3010p34cE1qR18p9/9FYDQsb
4cxXes5QvJhPHgR2jupoeKiNjAtDWgRwxhb2j1CC/czpll9S3D2z47SZecd94GiGW0G7Coidvpo4
+CT7G2WgCa360vr5Qk7njK1rM1svEiUWAnznoVXt4GPBh79xncx9c/mTnDHJ55P/xWr5Xug5Xl6G
B+Ht2uAhbN+qS0Ly5x49s3Yqx7Xiijg8KHByJrKHH3dblAsn6jlbmZl7J4kutZZVST7Bip7SQQWz
mQaF4HqEmHXJz54bZWbxphG2wDGntacs1+7Ln9RsQtQZ3FUPqcbT5U9wzirU2fk92FrdDjGjhHBa
lZuwRQIBtoQVnW+Ncu3SKlAseLAz81Gnrfzia0dBHSFDzEgAeUHCkzylW9autnC8l0gyLEzozIdX
Z1buoDLrRhk8joPzuY2/xnEF3cXj5cU69+zJ6l/MoE5Mx+2DJIGq4F1Ldys82H4dLCzPGYtWp0Ff
PJyGq8rQgZEfxAFS9oaGMrLe79RiK7IFD3jGmNWZMYu6ads2ZYSm/gTvGP14C69++sFyrj/vmK7f
pFYeH6r+rSJuUZFZePCZFLZ0ZotS+UNsF3ESH3Ia9R3KdmCvaU9eNY/ul4ouRaSflkAJ5yYxW518
1BrfTor4EALrLeSnulrYNafPBBghjj9so6Xj6FtOdLBHZS8g4ShJOwfQqMslP3r6FJWOPhshFqWS
p4zQKHCy17BbvHOVX3UJn6URbi7v/XOzmPm8wQvIMJsBy0ODayM+RC5lbSry2bgkfH3uA8z8XWRl
g6X1PtVaPfkUVzUYTeXr5Zc/s0BzpXg/NBSnHKP4MD62D9qP/Jf7hYbDy88+89pzbfjaqNuYLtr4
UA+WCcuW/rkUysK989x7z5xZDQmHJwMWvfkltojufbJ2/v3l1z736Jkv61WAXkXoYVmIBlCfAlKm
C7hAxtBCVAt+WTd2/uYKzYxY5onVeDUrRH8DkkgNLfmX53DaZcrn2uNLl1mgdgXPGDumBvRxk+7U
d056k39fqiWfe/7Mcp2mMlPbY/lRTdQe0PmaZIxLejpXoA0uT+E5knp9F5T2zHbbPAt89fkTm6vk
rvqev1PeU1swvhlr76v9Zu1uAWFeHuv0ASztmQnXyv/sJpXdpNxZUDbmB+jh9pcff84QZvYr4MHx
NBrYqPvo8DP8iKtPlx98JhMk57rurlNlVlxl8cHUV9kdEGSQ4GgSNAB7fw0PAuixuXE/ewu38zPL
NNd2VzJ0BoOBeUSk/T+VD8p7ekUp1uyzvznAzKp7u+wo8jMAXCQjzD131lf9AYa88bu54O/OrtjM
uqNC0WwjZAjve/+YPka/xK/qXnkPvrnW9vZjfdCWRpr26Yn9+wwJemGDAHmkTvE1PnS/onENlI/G
YtjM3usCofB1ee0/NW8ub4Mz+0tO//7FSKGiWqrtqtFBSUHeya1jKAuGcc4I5czQ/c7Vh3hCc/gK
DDiZh1JbZXIRhVmOmmyl0rsdoE2RJmSaO3rnNkot861tVc1dXWVin8V1ds05724vT/WM45EzpyCs
KquNXIsOBTqygO6+eB/NCRG3os/g8ghn4n75DMJ9sZqV2tG5jpjhIX2k1xsIZWyv4s/6o7x3v3CL
uTzKuU82cwlOkUkVSYX4IH0yw6TNs7JcmMCZR881wf1c7cC88/4qWf1EImkaugtvPZ1LJ7b0XMdb
TYyhpP8Htz+yzVKFzn6jzXuYIrtic3lhzg0xcwGZKqGHGNvo0MLmRZ88lB4WJYSlq+O5x8/MP2nS
AT1dwuYkoR53MwT7zl/IE52JG+aC2olq1EhK8ujuHspuBHXKTf89+XB5Wc7F+9bMxvsiMBW7AxKE
ZmP/0L4DmzOpQb+tv1Vv22/Vj4Vhpv136gvP7D0uAugvIiaBvhvaMcOkHbGCxkzbB1TfEG02Fnbp
GUO29GOf1Qeu4waAcQ+gUODgMmvIBveduwoe86X485wlz1sfJvFqAdsdwa2PvC2CK3T8EKlsZbkD
/AHHv71UrzxnczNzLpqkQnaZZSsQI3SVN01jLqzTmQ07734IVa0f3YIaRatA5YassvI1gyjr8uc+
89rzlgajU5rRoQP6tob5TSWAc7X3z0/+r8f+/3hP2bs/t0z17//m948ZtGqB59ez3/77IUv4z39P
f+f//Znjv/HvQ/BYZlX2q57/qaO/xIP/Gnjzvf5+9Bu6Z4N6uG+eyuH9U9XE9fMAvOL0J/9/f/iP
p+enPAz507/+eMyalPa0909ekKV//PWjq5//+mOC6v/Xy8f/9bO77wl/bfvYfP+ZlfO/8PS9qv/1
hyLNf2oOXKKaCeGMqZnTtu+enn/k6P9UVYfinGnoum49/yjNytr/1x/aPy1bMxwHlRwhBN1of/yj
yprpJ4r5T1UzTOHQSW2BC/vjf97r6Mv850v9AxTRuyxI64qnHpuiqdlSqryVIwzddnjYtAVfHHzK
VFOM9FGhDS3bwfDzYNQd/DG/UqhTY4RSkDpAvSZNP8WUdmW71cCi1z18pwp07SC2fDSq1X64erF8
f73my9eaPPJ/PNH0Vo4K/h6iICGk0OcVrjjrXbtw0NJpVGRd2j5K111VO9uKzmQIKp2lUOf5Wno0
oK2qBrjVaSUsPsXsMuCOImxVQ7O2wRhD6ltYqZnc1TTguFOHeU6LviE4rLtUocnMgnbMX3lRqnyo
tJAOZ82t8Ji9V8R3zTgEJdAnlw5gFREw5J3VSrnXCr+msaFHeDeNQjQHDEvVoBvohf4lp32SXofW
Hz/7YW1+UxoAehNec8g3rW134Ye0ckZtm+jmiO5hBlUKDeu2aW0rGuDQWlGE6aOcpMJqlDtlYF8b
xfQ14zCN0OoAvfHerTQJW94QjzvULVuoZ0fb2yvWwFUhVpoY1WOdXgY/oYmb1iKo6IssTjtYWcwC
AvUmDT97ZmLAqy98qh1pmNIFEcNv+rUQFh0AYVXAUOuGALoyTaex38+lBX9HRLacMnXvIPvpuDUC
uJ4H4sCHmlZdh22W1juBHhtAPzqHH223mPJZblU41xBMm0g3Jlx/aCCqoJNJvW54Wxl2k28tfWB5
hRHmPk0IcQbdsS3Bb3poB1Aj8xXTRwFMIYhQ1dj82IxFOdD/aFufeqWAQrOLOw1mBTUP7zRFb5fy
c8dXJXavrdr0IxuQzBiqZc3jVaUJg7hPBgOxSaO6stTYubPiAiRLpmhCIZUwaUgrIfQfcdzo+Rq9
QhrsL1vQK7u2NQ1tUEedPISK+vqxXVe6l9uxBsQ/K2mfX8dBDYHh2Np6eD3KFJ7dXOngE4Paho7G
XtpOtbv8ArPLlmlKXQibqphDEyBObA6AHaGbLRswt9sugJWqiYrqXehX3WZokvK2aUGjOrGX7lwt
gGbeRWhK4aZJFjChbgDLCL2q9RL29/jI45XAQQidN3J0ocF3NwsEpWLlwaCCwfU1l3hWlM1bx7TK
j5dnfnIUy9Ec1dElMNPp5y9cqkc3eRg2gbbRjZ42HnIA29gdje3lUWYBzjQZw9LYZppuWIajzm9p
RahC7ugymTyL7HeoeZjvm7IWT5rwaN+yxZ0zOF9wzTToCa9a10XkL3jp2R579QazidpaBn6ij7RN
12u/pEhzsBQIIYQw3WRWgS6XR29JWAzpb2UKXs98dma5Q5hBNwU/Qus33fVIp+N1WIhvhQ9EAW7i
AvQSDds/h9RCvAhm2+Hd5aWfnU7P89Yxco1YUjMw9OMPrKQK8Ceh0LYdFd7OFTT5+L7ZvJOQhF7L
wbB+XB5vFv//OWFDwEZp6hpbyp7dj4JMSVx9pHNAd0rw0LYvN5Wa6x/9mG5iXfbhFRSIzn2bKzQJ
aGb/NFiJ/GDGXr90QX69tw1HVzWpmwQlTH9mQZmKcx6EqW3ckEIVNqa/F/SP/lYW9nm+WKjuQM9o
aJqc32Y7G8L5LG81+rfV8KF2hvEqjXr5YPojVJ0ZO3zl+XRGXV7m13MTBFS61EmdGiqh1/FnbRRn
oLeN7WzmNeesj4IGXOntb12jp7kJ1WSFHE3X+HUOhs8yzxz4nOpGyMrf9QlchlmLRyR1FH+9PKHX
+1SolqM700Gk6pzwxxMabZ8Yy3bUzejDLpE6XfZJ6SGCjXJFwPeDft7l8Sa7exFEPU9N6qrQzekE
1OfgJ6XvzTRtbXWTBVmxN2HNI6rskG/sUcK+PNSsucHELeP0dEcFQjUF1nMMrC8tyK4jz9rWRdWO
W5hxocE1czP7YQxcnaBl00lYanYBR1IXig6t6CqDEccr6MtLZK7W25pmfsR24CfcRnmtikMfyEFf
eZ3CmXz5dWcrw9sSWVuGDpeb1B1pcAN4eSSQ7xeyzEIdvVm33xj1kG2gZ+h3qoHiyeWh9ONb/LQy
jGVLQ1U1Inp+OR5LG5uxSSNogBurUb91Yx/mK9rlaMBMG6dcV3Rq0eAU+TE0uX0PZWdE2/y1Jqd+
G9sRELZUdYSeN9RQzvck5HDZiQgKoHXSG+KhqmLoca2M1tXNKM2J3F8bYm3hZDmxXoRNwlKlyXJx
FzieQxQ5vWamAbJQg2Hf6nSDX496OdzINmreX16v48zN83LhzYjtNRPOLH1eIYemr4oQUiJYq30N
/jIx3pujC932GJZIQKeQ15pF2Cx4uGd81Qtbmb6SNExjOrgFvmCepsgaW2UrJpPKYVC9DwHWpeuo
pJ1LK11yMFQrUSqUdL5c1VDmotmW6DR4ha5f95BsVan1BsVrDV4hd4SnygrHbE+SLtibZZIggVI5
QXqtdfrUz+3RBLO3TXsSnqxbwIKRFtrd5vIyzpzn83wsjWK3iv805Dy1k9p1V3UqtxQdhrQDDcjO
RvakYC6PMrng+apZus2HsgTX5ueY6EVo5eZJl+Q9hKFxnca3VttYPzP6gTxYw23/2nCTYheZ3Xib
NsJ5aDiYFo6IE+M7WJdmWMI0aGSaRR6g0aHqDk28p5felqVxk+vi2pfFXWEFT0kDGxVtkJ+EkT9e
nvfMk0+r6ziWwKihLLbtedG8SBFqSzv0QpH1BNM0ltWVmsfdGqreYAvjqfztdbZxVjqLjAvRHGd2
ciSisBxPyfRt1DflLbIY8QeR+OlVxDUandoAdU5H0anfO0O3loGAi+XyhOchDzPm6o9tCG4Ptk3R
5NgDuEEgAl0WzJhyxIcJ9V7S1DWAw8mdGlarTJMtWQhLo88niywjXKtZQI+0ZbTpR3RrzG7Bhb/e
4ORuKAxMWQAWZ94NUfpE4UoJwQA/hZStgB56tOOFQZ6n9Z8NTmpSYwCa/Rz+1+Sf2bSlqdRI1zrI
HUShCx2pZ5mPeeVr/cZ2Uyl2Cc4dvSoNGsG4pny6qSJh6/tORczH6vP4q9ScDHLjpgePr4DQ4Tqv
SsSXnTGodgZizmjdWpmWrIU/xp+rCEmvN14EjB5iaKdL92NVD08L3/J46Z4nZZGpsqVlTHHPq4YY
z83yNBD6to2TXeXpxLHhJDncJNbj2I+9SoNprHwLhp5sJFrfzZ7uj96hqzTot9WY62sRpOa9sJXo
4+VXOz5neDODDJNDrmV6OWHNKWwo80M7HpVyY0soNNraRq9NJ4Nzb3ua+ek3xxKarVqaoImZnJuY
p5iapisqqetyIzmYN6XtJTCOjzDMSdhlf3co7goW3DuTL8Z49GPjcXwBjnRo7A3pJOOWxny5JXGD
PoOM5cJdaHbNZwmnewkJTItPa+L4ZzcCOL8RGssZS03zO1hTVfwRVE5NoslHxyDfZRukkLIWWQm1
cfRr30IV2ClQbzWaMN8VkScWroevPuoUvXOmc7BOl6Y5BEWvy9TQKsnsFTHsKq2GtxHy7SuIpNvf
Xujjoabz4sV5JEWp6mnMUAH0uduBpAb6QTF+sqYh+vI3PY5TpnUmP6nhFrjp0/I1747S7TBx3Ma2
ILhT23etWg6fMumh29gP9n1beWiyxamxcN7NSsB/jcqBy85Vob2eH3glXMa+04aSwLmTHyIVQmOn
F+GVM1b6Gy92bSTpM+h5/CHbWkHl3+LSs3e+FZQ/W61EJ6V1zPb9GBf6739kbjWWJaYssdDU2Qk1
pm0YpVEtN52NFHle1CN8THAIlgEkSZdX/sR+IhPPwsPAKqWcX/c7CuCiSyzEC8YM4W6vsg66o4OZ
zmT88fJQrzylMBhqSvdPxwy5o+P9NGp5ASXpNFRlybUZq6i+eEhhXh7lOG/z/FFtnu5M8a7OOLNR
LMUsczGpMfi9jMOdHmrmV6Py0ps+CSGkbnWneWtBG35jT/TXl8eeHex/Dq4/L6YwLdWco5QqLxqF
7zUSFVujuSaR3uy8qBBvrQRxnTjxnb1nm+YnshrxLpFFfEXgDzu87IrfQ97+9SY6dQYuZSTT5qUP
NfXc3OlTSZp6AKw5utFjZRX9XdJDRWykCKHLTM8/yk5tHvIK7prLK3HCoG3dwKbw+c8n/vG3joJR
DesIkSDHVPqbRFGNT71o3F3Y1A8E/s3OjBr/y+Uxj+PXv6ZsarqlaxxAr05iK7UGxe4TuemzeFxH
0CNuMu6+SNHayg+O1+FmhFXlU1cNkNcnVv9wefhTlkTmyCKm1MjBzqEETQR1uNMXEv0uDT5O22jg
t4zcA4Sxzc/LQ2nTGXcUSWFKL8eauWY1z7rSjke5ac0E4RevNq+zsDL2njJBACYtIRlJ2Bnjsb03
ZefeqV4foRaaWYcmGvy/4UNIi2DblAYAvc7S8YMYvAa+XLlRh6Lb1AV+VPWyXwRD/f9ypLljVGCW
iBRGSmNngNwY5FGqoS0St+oSXOO0Lb+Y1SzOiFXNbYGUo/iBVtXb0Uq8bU9z4FsfJdncKpBuKjMH
yLyEYQtayvZQdt0ujlHhvPyxT+6r6cJAapK0vj79/MUx3JCnFBwHKMC1Q4kKgDuu9a42dr22SGJx
aijDIK2viSkDPAff+dCraHGF+zL8XuzjsjZ3etHDL0F2583lWR1f+v40VvaL6UhhIS46H8qJc1ux
eoLTDuqHlfAtRDTUsrkRjkiQa5f1Aqx2cvtzi+HswSEKgwvn/Ej1hob7QZPxNQtNrhuKUutM1/uF
A+CUC0KiEidA6s4kID7+VjIRiY4QG/5/1KrrohuVO8MnVaeocJ+WaQSRTB0Yh0QY6Z3RdUskS6e8
7svhZ1u2Nyopy3Zy+iZp+7jyoVSIrGTvdybEnMTLa/JE4f7ylzy5siZJWJIGpFzn+Wyz9dRMwQz4
khPTlkjjq4HoZWGUk1vTRFcMcABp2PkFQwniJBeSqYWxau9tdBH2KixeUrpLuJSTzhWbIj9Aspx8
4+wjRiXxCfSTchM5MTsEuTtxTY9l/yaOYA53g2Hb64gGjOJNHTX5l8JExpZaujpskRbRFnbUSTuB
9mmaNLOeW38uSlmXFasbttwx1a4sDiIxnEMVGjAldnVz9Te+5ovxZjce1R/Snlo/k/dhJylqT0y0
x78HD//T+skMWuSMLWL+Ob7TTVolM1R8axUryXutDL2N0vnq35jLy1FmnrNOu0QLxhybt0Z/3wD1
3FX5GGwvr9gpmydQN6ZatMk1eLKPF/656kleAhzE6GLokQfpBfAvFWH3tR2onqEbAxkklHFCB09e
aNo+1ttm4RVOGAe1FrRGLb4crnuWFY+dEG66JLU3fec1N43fjDu38BFPp4j+6fJsT7gYhxiL7Bml
Hop1s7PeUt1S7RUYr3vdS7+2MRw+IymjqsrybyVHGNSprrq7POYJD8OYJvhRk2sad/75Cg+KEg+M
6QUF3LRhqF3D67lUuzo5is52pEBmmq9OJNla4ziUMWrKFeSQtp79MgrkXS5P5eTygRjgH/ATnLHH
U4kro6HzhS8VGIl0ORfsaGvg8b6OsoF4u0RYrwu1JUjiyamRebNZPEPnonc8KpG4YfktoxbkJui5
CcRN5C8Wck8EpY5pqlymiVK4z89cR6WPASLtGq6j66N91Mjyc90H2c72k/E2V+r6IRyNcV+kaolI
Yqfvo1yfaEJjtCeUolhKSZ1catNyAJ+pk4+ZLXWrxWpmSi7R5HadYdUFab8zIOLaw+eHNmeUdIdB
TAyfl7/wCXfAKvxn2NkZ7Ae+VAia5MYcumoLcan7NCq53Ea1U2zglIBMHtZvpPVsKInr3l5qkDkV
t3JaTBCQqT6KpR5/7KDqvTrOPHtjGh2hatbXcG51BuX01VhZ47BC0EN7QFZYfIfdEg7YOhmTbIvo
tweHfyKpwVxeked+8lns5SDqTTZS1YiM5mdYbaG50Wtc/AlbgYs0Fszpeh3TlmI09l0QK9qXvhH7
sKrjdaijcVGYDeIWjTU8jJ0QT1XpfpUydtcokoirwvFCFADt8C3kzx2IedtdorU7ZS8U5qhG4LEm
YMLxEg5mrNiJMO0NGBdjbXnSv1Jddwkpf2qDOjYJRrAA3DPs2Ycq/LSgzhkiXRi3xioPOlqOHOl2
O83w+r0DT7y39jJlNBdCitenhcAgprww2VpCtmn2Lw6sNIWUXjpcHmwNHSkfSM+2lD5iVHW+xBL1
OhnDUAblJOBIXCzmX75DvqlxgLlt1C5N3lVdgwhJ2LU9Wr8gT5JtZKjhbVMDkf8mo7ZfwokZk40f
7zy2HHI7FnUlA3TJZKwvptrlzZAg6OrCG+s2AhKhInqKlIbQCYyhuAtjHXKgoFHpjwrTftxadfdB
URMKpJUxKY6J1B8RrlWbSeWwHMMORRc6zFeVBXIYMaE69PbIx4vvwdjn7RpgMzIbHIz6nT14yLJB
aQczjyfV8j0RuX6P19S/V16r0D4zxlm2g8ychugsKfq3aR2ilHvZ9F5vZKHq5ICAa7FdyU8fz9+h
tqynIbesyERxpMpk+L4kufnb6UpGmdAY2Apn1Tz8yFGiNz0HamaYeajlpKOzM8f2KUKFfgEZcWo/
6cwGrzZVY+cZWxtwoVM1jARSNb+SoaF/VJvR2Bl5SW5P6Zvilz7U204xjaVSwMmlhNvUtC2THf2c
TH6xlfQ6EklikizmLqdlq67Pqy3HabCHbUt+cTuv2EsL0LlnywqGA07Akgr1DU4NufgEqBjtRvdm
7nb3lz/xievKdKvlcjDhtfg/s+CvrkyOtrgl7zRUcBly8dQ/WIBAHyj/CNTEcy8BEaHFj4NnTBSF
tQ1kcrQxQgiUFK9AjbsZfjv9xzsJrizT3X6qKB/vu8C1IO1yUK1nV2Z3cQi5ftO0409NTCRbxTjG
iJF4S7iZU44NufRnIKRjEO8cj1rqPkYoTCLxMUGKSTfTHdenn1qPvM7Cok8TOHIsJhEFHPcmXkUH
CzqbYOlqleOQ4NwUqh0juwSVf2703nvcDXpYdhA2K8Xv9G9xXSG1HZrNPktRE4iTInyvj0n+aKMC
8TPvdfWdpfQF7LGVWGI/eRWJTO/IxgAEha1o87ScS0+1nwOb2xRmDM24WSqPbulCfx5ZNHJXKc2o
+9zy+18Nr/YF/epqf3mVXpnM7AVmERitj2ijiFTZNM2kA+c7H8fWX0o+vnIJ0yDcu4inNR0xkFex
rTTDepIJDG3llgredRQb6bpXjNvSbG9qYb43q3KhcnTy64N95apFOoni6vFG6wqR+5YSIBJnEVyu
Oi9BMTe1Si6xBfLcnvLl8kLO4LDcl6dJ2vYUXHP5EvbMj5sKuEWpSHcj1cZFidkzN2GF9DnSp6L8
1bdJ8QMKfhNIX9KuhgL0oJUs3dlfWdf0DgQME0pDl2yo40n37DPfM7NJexv/5+PwKHyq5l2TN/mH
y/M9uXFeDDWLvyhtesBk2Dhp2qNdI/33Y4K6w+VBTn1Em9Iu/32G9c0GGaRoe08JkRPVYx8xuzEf
7ZVd2OreTSr1cw++/dflEV8FfFxiWSWHrwlIkiaG4xVUqmEAe1U4JJHc6kaz4+EgKxnfx70XIEnc
hNAXo/K6+d+NOnNVkVsj0z6UzqZ1nGxnAiv6pReetysqp91Iy8xvFYTlFo7L11+Q0wUo4NQWZAKN
mC1uEY2j1fu6uxEImt2gDA6lpuYtEae/tn1GAZFCiOMQXMrZ1Drciz3qrbuJUbFZOX4L2t4XFGqD
brRWQGsTb59Ew4CiTBgHC/vnNTjAnEa3ANyTMlcJMY8/Z6QQMsaZ6W4GRw/vqthGA6tN6+LBMqpb
vUigXY2L/GqofPkhT+LkZyRHfW1Rwr8uNce/Mati6aJ/akEI9Witogdggkgev1IemEGZlgVd8iUy
5VqaRW96aVif3FKr3bXQM/NQoC+AsKqOZPnlfQYegqfPD0V6Q0y8BADWV0BQCG0GGjNab+sbNbqR
E5Zt7fXZ2GxDmasql36in0zm5tvQ0/pqVZp1T4NI0CEFbRe6FRI8KSXNz2Zhmfu0yRH7Cg01/gzK
xf9M3fVd5hoO0g3UfAQyfn6J+EdkpOnacTNIbshDD8HWDTLxxW8aBwUMA8VmFF2r8l2hugZ0xIrW
3QuzVd82RokWXagmCNtGZC0yhLuUONoUFXJzaLNEoKSbxACKlKt8/VVStsZPeiz6XymY+1tnjCpn
G8ky/NzXZopYEsVd0uv9KD4Y+ZB9KkG+MJ98KD6ZkVQPbit7NMYglIUB2DD5NXVHalhDKmM4n4C5
P451j6K4adUTi1+YW6jolZnor6XatpOgUTn4ay3rcoST6Xh540DGaK7laCfcga288W4VEzLnjauW
xQ8HAmQPccpRvQKh0nzugUajS50bAeo2uZ3590qno6Fih5H9ENEEHbXboivKdE0KyUZNxIRDVC3g
7NI2aVNq4yYfk1LqHzVKRFyMJPNLio0NSqCAXznJ3Y+BZ1DZCGw1e9B8z7a1fSPrOKEe2JXZKjUQ
rqITKumQSfMjBx0gV0bWxrQaDS342KdAohSq/F73fvStbKl5rUPVQYDKiAUkQ9K1kahC2bODe9uE
tYFAN4iqtSaD/qlF2v0+pw795HeRRObIStR4HSserNo2fQvjp8pOvG6HmrUbvaksgQr0OKp1vup7
6kGbXFMQDiobm7CtGNAv1+CSJ20ck8Pa5JXJrVWPCgnVhVHWiAfRmTZeEzvbNQUIQQtubg9oNKPI
7inbwNMAAdVjr/waCvZAD9ch6RXh/V/qrmzJUtxMv8q8gBwCsd4CZ899qczKGyJrQ0hiExJIPP18
x/ZEuMs97ZjLuekIu6v6bID+/1v1A5AWDaxUpuj1WTE6kD3KGQwudXbtOolR1IYgW6pDlBCh/VGP
oG4GlaAGZuTE/wALkIrKs7R5mhD44JACW6cPC0SMc2EGh8bH2jPIrUjcyXffNxgPFh2qe4yX2aPx
0/gMLQL6xrZpQJGpDfvgAU1jApLo0On1elWuy81UD3OyX1MkHBYBNARLMdNhRqcryt34Lo8d/Rri
ZnsF0oN+ojgEolNuTaJPraYU7aDxEOkK8xFiaD1fPlk+4z8EEhDOQtJJNNvD+rA9x3VDn8F3hh8x
4ECOeHU5+MLbTb/0ao4R08+yJYIWuE6SKrQtOqPs6Dfc4iJrfxpW+7NYgHAjtKHlD3UUOnNmAYqV
JRnn/gCHfZYVQ8ydriiicqEWXCcBdryB9HsCOdjcoJPCPaFhIv2ANT9+iOfU8GMiUPyD6Qmddl2d
hbLg2FJuIyLQXaL6NP2+2rxhuP7WhZ4ISZCqBUkgeiIyD4sSotR4sgEO59FQWMpmW/meoVHYyE09
LIQ16NjigqzHhHo0sCrsdKj8CN3QnriW/dcJKWNfg7phX2bCkTNMJ70gOmqO849MNOu1KbEeAV2M
jXJl1601sDtkfZoSAGODM87EmMk0mn9WwdaXBJncxznmBObNHN0U43a2UrXfnIeGrAikEu88pqhU
5qPUeADHsf7WLc340kAgH5QmS8x7YFQSoF8r9en1wWCTUlrJX2mTJK8hQnfnfZQJN1d+bTv3FagZ
qlcWF8USdeQ8fIQnfnEH3BQ13nXLqP3ealS1lZ2HjrroRDunl7bxxJzqKEjYXmkgU0UwO3Dc+Vyb
oQh9naIwhECXhB4ktCHtYYsaVEmNo+cEUyq6ZIGaE8DNkn6MkURTm4+GDm0dipgWEBe2nEIkC/VV
OkdeVc6OqNVO2hDeiZ7GMkGfpEk/Fjc3X6K4gd5rm3ldl+NiYSzzqJOaKykSRU8Dj5qmHEMoqY6y
S9dDJhKRlTCBSHsMVMK+hGSxqEcfEt2d5nRBaA2FyilHwx+t8U+kkqZ7S+sOuSmJIwfOZ/orRFgV
WtwdlfZGxd2qUVuFibq0c7TW6Hkic//AQtAfB6M2s+B6aVCcYuEsFcW4gK+rVCbXd5vGWV/4uJV5
GbBpDo79CFPcK4P1tfthUKuKjPHMtX3RJfN4CWy+HpqkTV7plG/vESZQ5PSHWbQhcLRu3xKm4eNF
Tp2id9LAsLSTUd+LbzXBqVMEIUzUECKggrynFlUGmgWeFnIbbV6mKSef6NzIO+AwgCYqJYV21Rby
9gMyP3eHnMNVPuHSXoeKN2NwFEFLvusosvbEbD18UlAksoS/eOuRTVg3eHbkJt/YubUKh8DQExPg
wZuv0X6FrgeJ4DaHiAAOAyN3sU/8W9uZ4AthNfrImlbiOUEwh3xmbd7cRK3UYdHLDkc7jUz00iQ1
eZ/maMHKzhz2ATIvbCkNUFJTCi35G+vTAJ3xKAl97aAeCqtpWIJfZFrMz5Vt/itc0ituvCkSl7TW
KUaG3qdLcY0Uwd1F6HjZNJDkfV8PvjmotFWnOJ4RkeL6PnoAkKI+wpSHd0g7D13l/TCYV6YF+kD7
DdUU+bBNdzP+VF2Akx2THQ25/MZZgL7VVvSoNfV+wTiXZGL5GQYrDuuG1smNGFHQYQdtCTr/0EK4
W7yB7TgbXHwxfT6bU9tukzkgHoNkZaB65HtsFjLlMlo4np/5tsV6D7tN9Bjx3j3XqILWh3RE7und
skVrViUrYFCMcQjNB6uA67qA8QPNOtpCzF5gC+p55WEUq1FatfhPaXoUpDLRkRkNqITeknSAEjod
4BSHwVwNSzkJd65DvYKw6H6yhSP+cpwicqsYF7LawNbEawJPMwoCYf8WwJCWAzcDOvKyccr2NF8F
spulNeViiWqrXo92K5WJyHs2B7gJ0ZY6f2rvHepfscHHu4SM2bkf2IBeCELhqQygmvvsXXagTCHD
Y8H7LbouDA9i0HT+1rm0oTukooTot8i6GryFy68+VCwIcdlNaBzG4Z9uZyZWpMyLjawXTSy/g2Ss
lxU1afSkWlkAZkSMehJH+NSdFBiPoynEUbKGI9LY/DLg+B7qbTCQvpIV/XFu7KcdGxp3yURGa/Sv
Qi+wS9cmsAWe/E5WAZxTu6kbJoNGwXb6gQBCdM/RCRNR3yTdbQ6DTVw0eoH4XnmRoGgWUfEobWtz
zUodbhp5o+hNoYinAVBXBFPc2BIGTYmekgQPThTn4JzcR3HcI8tT4Ku5Llnhf0Kt/04L/HGRgP0F
BAz+eQURfxeldhoiTuU5qeBEQU25wB4zogx7GC8eKFJRJ56dcTFvRzKp5ZilZn2ItwzB9Kqtn9sE
1QFkTrdjbpv0qdvyGMB0W19QdhoX8bKww4C4jYMQUViuPdorkDQAzfqGxkch5w2V5tPrX69Gf4Lf
wFUKKzNcNRSRFL+b5qdt2dba0Lq6yvUPQWKjUxRsQTmOUYwUZitKFdTiDgM2R+wlDFt3s034f5BA
/TuAA8s8FnrsZ9cv93egOHX5qhen8ioK0ae5UmGf8KzBON776fTXH/hP9tA/vNRveyghZpoGAaRj
7gk/chnMz6RRAeCNTh+Uhz9iG6eXCOPx21+/8J/gDrD1wEEVZyyHpeg3NDDpInTCGZljr9DhTkk5
7QgCNnZ//Sp/+k1CxYwNG6LH7HdkdaO9zJQQeQVfWPfWsTRD2SR8awegbv/Rm/PnL4Z1GghgisSD
30COHCd6pFvgN5FwQ6UHkKSYPJ9yj73prz/Wv+/vuEAAZvzPK/325Q2d5hCd41cDIeaOPK2HY+bd
Bs1hCsFuM64l4lT4y1+/6PXt/3avA9aEaADOUdzsf6c3/oVXie2KEkJlkU246aDyYSqrlqKA8yao
6/9kvPp3RBwAHIxHoHGCBNbh3z4gMhEHM6fojqunMPq55nO8Viw20TNIclqppe1feM/Ue2i34OCG
OPzy15/1T65OQKfxlTAIIhCiv8G4a1Jj7A6BGyP9N/2CsFsk3bJ2+Qcd98+goId/fHm/RRL99j//
9/ihP0QW3S8/tbH653/dfo7zf+Eo//FpkA30/yCyKLxWkv3vmUWv27efsp3N5x9yjv7+l/6RW5Sy
v0ElftVLXXX6V//W/8QWxfHfrvkyMVA0GGcRMQLo8p+pRVH8txj/Bx6fwDYhxr0+xv8ZW8TSv+FZ
AEwXwNeVjAMY+H8ILvrtRoS28GqSwEvBRIt3+Lsj0sw8gb1dcZTVtugKxNP0gGwXDOypl7t+DsOX
tYG8/F++oX9eNf8aS/TbzYEXTfChce6CkwtA2f92cTKz5KmIUtQpw7q2VROawdEdj5ggRPkFskbn
PBqWbyXD/lEQxWfk0nDlguqv38VvJ8ff3wUOygB3aITf63d9GUNMCtJ5qDhOvDu1AyvqkIJU3UK4
hJPuowu3Fwgqvv/1i0KFwv74GMLrwoYJRi+lEGXF8Cf+ETlttSeexPNwILFZX7F73PjMM/+0oK0R
RdE1c4+JsbW61ImOf7TDOEfVhEm9TAPreSGF89+1cWv0segxfGuAeK7HFoKn5NXxXqBOAS3fI5SI
AAuPPBahesbuacObwC3qYKatr9jY9XdLrm17UCxvhoLY5AE+67tplgytQwF1YTWE8bBe6laakkDT
/NZHFK2Xo0dlbqByXeG3m8Sp73LgMsKt2Qp3wBahYG8QiKEeqGlQN61C+ZrkvP8pkYwHvzyJSizY
py3J4lNv1+Yn+MS6SDqmjsjcBdc0Nvkh3OTDmNuHfOVv0puoSpUhj96xegQ6Z561c9PJB+F4TzfJ
iiTp6S+oO1GIufTPyEFNnptIkWM9onAL0I+tlhovIlIRovIUemEk+aj97LZ7oJbooefEfg0m/W2q
63eiGMI4uyQ85COjIP8bDWRApmVmyC+1SqOuyPHcF0vYofs4QWtozFTyzfjs3HRtXk3oXy+TLeh/
jhgdvmfLOFaRcQt9WprorUuFhuWXXUCWW7FfSZIjK2tyEiAtNEZHsJc9ktRtP9xHKQhz3y3TIZiI
/7lNo5lPK9zNDnXZSyDBBQCdebCOzLKk0oT3wiI+fsDe2uJ7n6S44A+v9yszcVDW3Bv8KD6J3h33
6DvnmRXpOU/tmt5zWDvy8ppWAMQbO2/0VbsADWWIdOimp7DdVv0MCyy96pKX5pvNsbfeTlM6+wLw
cnhOZOSxouT9gjQI3GhZ6XqPSPLNQRZzxKqZ3iIgDa2IMfLy7KWxuXlB4YN94hJ7VRFAeATMrrb8
FAzMANSHVEoXLmw7jvcpwv6Q8hbFlOhfTZ9C6AnZMR1M3p/cIlDWJiF2/Z671L6qrfd033QEguJs
0CAFxnWBID1YrFqbHebEoEfJZJDcY6cEoVmwqM3RedjxLa6iSPrlm8VZiVZpZju1Qy5NxlG3YeN9
HV5herHGAJU9H8YnaaIxrsAk9B8pnq+iRD6EIruajCI4wNntn2xSG3JSQx+ML4uhXqEf2ydYwRSc
sgUy6vq2mJYmzMpUX73Qy0xQZS0yGBT2zoih2QUWka3nEJ8YdZwEQL5BFDswrQ5PFsjfkwZNKqIN
gMexXE7PLZov/FWgwvaDSKah5EZFa4FoxcyeTdN09ERRxjLi9m3IfTo0wD2nZQaPu3Usq3cZFSFW
9zAzstRIDgDcYHky36zLkL+6RMK97rY8V1Urwuxl6uv1ixkS9gx7gpvuRG+dqlgCJ+pu4G0cQqWv
W/kVd7URu0aGcfO2sGnR+9YTLopZ8yw/diBVbhEpnLmyEYjLxZNezMkzA+LY/jAswV+lHQzNCNYI
md5FKrTdBbzUfFpgbYuKJoX0urJ+C1WFkThYXmod+u/tOo/8opGZrrAoqx6oPtSbNSB3A/w5gI0b
ePi6XjBJ86fYdWuMru9sXKsI6TV8H4+6/74pGXigTjXT+CZbi2Vbe/uKrDed7ToR2ufcTDAGDMiu
608aVkZ0swBx6i+4c1l9s7a6Bkgk3PYUObNilp5iZH6Y3uXDXYhgM3St5eF6ngKO+qwo9PpnTrsY
mLbmwX09xfFyIJGKtwpKb/2dLpGVh6VNxhevo6D7MUIJdxfLZaIlqmCvyHzC4FAGAL58hk7o7KxF
DxgP/MwwIXgP4JBMO+GPckWhPSgHOSWl82n3PWUqf0QSwDwXGJ65K7H/UzA9qftUSo+m8LPiO4Ku
jalYEFwBRCwjL3GwhQ+kpw4UfcT5RWZdx8uBAaMqWOzTqZjaNqkGt85HiiSNEc0cIU/OsfJOH3Qj
nH1UGg+G22CU63YLwcigi2hseHucpxY7QJjM7X3q114dyJQOuuw9aWU5Jwy0hzciiu4kUBfgP6L3
DzJW4z0xULgB+R9RnQ1ZeY7TgSYSYjqHC6dCcS6+agQyMMR8tBaNCSZ207rD8Vvfc0H1jV4G3Twg
GQHa0CGK0BCHN/KBh2dzn08k6gvowvkx7iiPoG+a36NhO01IH0JUV4NDDMig6d/HTDpUKeHyuCSL
TpIyXtrhRTSg63BkCLof7Bx+7dN8+pysoqoyCtzQbkvnTR8aG2RPxo4IKgVQ9aAYvUHOor7rqB6X
t1yEri9DPRK+N9lgXyU0IA+joxaun8YkD1hyZIArnENdsF7DJqopmWl0ALCD7vKQeA+ey1uFTtDY
2zscqph+pExDe0O5wXubJo9Yo7WhfX6IpNNzhSo88CG1Vz9iheOiUmrr+kOMJwzaWSNE2Z80Dai+
0Kyf+dmNsce/RIDZmsmwkhRY/d0UePeUT7bVlywD0LlfF8MA78hIbechMsNh8BFYO6ECrW8HNWxb
CXo5qy8I1VDzaXZhjeEgioYf1tHlJhPEu6NFDelSbQCPgNrFa76bZpt+jtLwsfLzNhNc5MFG7xbT
1j/RJ0y7i20Hl1XzFMTzPtGWIuhE5GA0MImvP4VfEOakaKOa47JkxIIQwhRbeI6OCpw+wA2LSKNF
Sibrz36ZumKZ7fLdpPE9B7F3QRqN3iG3PPvI57AEQ/pmIiR8IIziTEdkMrShVdWca7OX6DUps8Cc
17rjx8Ag/7KYkGtZJKlytJwZPIAFJT26gxUfxQ3SNLPPzF6Td3Nmf4U8r89yRZIIehai45Jt5tyb
ESV805WBAmh9x+Dq/pmkna486kBfSa7k1wZMGkImpwCBK2igS0vwvfIGcdfBD8O76UxY4s5jPuG4
blmzD3PRfoBDp68iHp9WDW9d0UlH9l2NQWENYEjP5ztMpf1+GtVNzdgHKDmxU931jiOjPi3SzJBk
5eFR+GYoRTSbcmoNkOnQn6d5oUcLoqLyCcXMvxh/5Gj+u6QmEDuSAC5McyJ2bUbUncq6e8xCQ2Vm
ofdwhz4BgccYMK/BIQHbBfHz7ZSnDpZYeY6D/iCB9++9n+IqU/0RYvPjEsWXyAK8tNH6nrGovhta
ULz9AOgeLTaQ4Haz2DGn89tu9XYfLOlyxOPhl80HicwH/TE3wGEaUR9pmn+hE3RPSP7cIQh0uJc1
GivRM3LGn6nPftbj9yaU70ODpzMyZeFA8GgUjMOj5vMehMUjpuSh7Al9rFH0HOUkPjbQAqGEIMIx
xQPES3roD0JDw7IZoR+IPRox8SbK3LbJuR6sRqqneBgD9M4Blia3+AXrEkEu4olvDLV8Uxhz9Aus
KOhF79qxZ6sG8o5+coRnRvteB/t2HccHTO8O2OqydmUQGosBkMSfJuDrJYR+4wXwQfKJ843fLXL6
iLclfoC+39wgd6nejeDkzyQiDyGDGneO65cgJnhSLAi3xYpXXuWqKae3WmfdEauQ+RyDqD/FXXLg
HWojh3iIz4ykvGpXVOAuEpYNDr1mzr+GNkEeoqgrgGsHYshuUPX4bnpoNloYg2/tuI2HUUtWhqG5
RTjXKQCC/9Yv/CkjAIuRrH6qJYq/WIQGm5z+yEKgrwgVLjrAhGMAK7pOcNDhv3Wekc9fplF3l4C8
K+YseMPk4kmhVlx9feeSd6PTL2JFXpKDfgTK2vGQgPTe2T66HkNN0Vlc5t5c4HrmJUfOVsFUx54g
4x0uYLoe/ZY+MUQbHrotTO4SqBW/xSto/DXx6T7LpguuUfuSaHmTUnYz9nV/w1uCoB5xC1q32+Vy
RHo17SBtlDGMLEYmpxhN8Du2NE+KLHtrFn/FlfeQLnY4j+W0XIuM13OU6wPUhU8k9AfZLv1xjmxz
oWxKv3vf8fdsXZqXhukEc2OuwOWn4R1HZsC4WyFbu+Pc1iX6YcFrdUnwqEiK3MQanK2t2QZKqNV4
igGNJJtnP2rWtl+6FrMUbZBDanvIpUhO5b7e1i9q6Ta4FsfxHG/qPFCBK5TV9nHUNj2vfHuhOcmO
dJjSry5g1y4U4AAIxUBU/gIioO78OUJFPVp2SXvuZciOIxrKdylFHuuwQoGK5YZ3n9tIn2ENj15g
wsX3mwFBqPH0rwRPXjS4tadFINq2kwpDb5gqSFiMK3vWDpWX9RcR6suE3pS970SKtJV+jVHgHgEb
8IhM+tqESX274QF+YajnlRUKKgrW5u1tZ3W7h9j/sOKnKek6uGLgjO5SJNQMgZ9gcSRI0eNgaTbW
B/cAR/GoHwxk+wOpD20uISm3UTuXdcBsEfgNqWO+ZkHR9WT5TPPGPIpmZPdJi/4unJc1UntJc4m8
mPbGiQu2zhY2IEde6g1xxVhf+vhbmrrHvDX5ZxTju8KGaZtM3K18zKayxeC7VHaypyCh5wE3DwZy
ZU4OaH5J9RS/pfiZb5eUiHJITY8Oi9Gibv2KPzvWdPvAI7l6yhJZgroxL71QN2uPog6H+JRSBxKx
dgumgQ1xEE/w1/TnpEuqZJiyNz0CuygWwAf3DGqUY0d9XvoYK0FH6v7CeftmJmd+QX2PgUVauuNb
vUF5ZNYbNrAQlsd2hvwn+W4TPCuXgZ5SEx17yg7bKPZOYTMEX63zXZ1v47mNh/CMSJetnN3gN+Tr
TJ0DosAML9alk/kzj0HJQ6AzQlPwgFAc4OsnAkgYehUHbUXy1JqlydsdAqZ55A/Yz7RHC32jE7Kj
GhHBaPQAmDwRDIfxDIqszuOpKdcO8aGiQCYvxufdimTooMhW6GC+ZUiggfTLExUjZNY5w5NdRDao
pfaUAUXEYT4PK2fwycDx7L+DaG3yh2ieXs3az8uuDdvYQVK24U9ltyulNsx2NF60fcxHCMOQh5yj
5Ax7Ujss6XvjRNjpT2lFH/dHN6ZzYk65sjrDgAQVX9vtR7CDzB1AwwZLfVgS1mVI+7EMbO9eNmu7
sVPqyCi3peq2hW5jgS3RMbLnda4ztHetU7IfAjV8NPNYo5wyCveMUzsUmdLZfhuQrzshPbGcrxm6
Y60PeRd+x6GLKGsl9LOeUEtYDDkLEPZMkBgSIcPY5V2HKXr4BSHPuIcaoCnndHoN+nG3/V2ilQz3
oJwRWouSbEGg5IimCAvsJiIw2cOGB4zAAwO/4VfoA/Vucrg0pxbtDDSe7FGj3aBDYeASIGaJgVaH
6+S9i+fujFtR7xsu00d4J8ntus3XlC0ljsOKFreuSTKooCiUQmtMIDcxyQW11dDJbRPF/eS3rnSI
icA+Zh5bOzN8nNmNb9kmhq2sjYauZ3ZRsoPCBruTC4i4hwVLfg1ILUpTJ3I/RWCqd3pCh/OEXkYo
G0DA4nptZi5URQBbIl6miYBI+Ilj/wVtAkcXUEfMEkE+hqeVQ5MYt2GzVKNP2RtvQfpVTSz5OcRP
i0ArhXpgqBSwQK/qlQ4Qw7Rcu5tpXpNKbf7OzZE8XRH9qUsK4aHgi/Wyj7rIVFRlO+7A5LF+XndZ
LXgJ9nh7jMA8HqGAbO77WptXwqHD1MhE7+H9u5MBto4C4+qvgMCwVMwQBd5oswQ3hKBCqGXsQJCM
Vc14DO1XxW/XrCN7HbBKB7Q/K67UIV8w2qLtRcF3YWPgWWhVSp9ovCIjfkJJRUNn/zwxl3wSuE0K
nyh2mqHvKyJQ14c+IfY8t+HbyPLxFNhVFsBiX5Nuu/XQSGyFRUTOgYrpka0zjnm4fW7otvwyPeKo
jGmGEwj1CU2o2XyKIn8UfeAeh7XJyha3+j1o8OQEBi08jLBsmR0ZBlBbKWPk1s7whFUrgIyHeoX6
q+xxVbwBoql3yEuajqTrO6iJKRw/Is1KkFf1C2ZFcUqSFhd9SIaHaQmfkoguOxXI7nFAngAGntqd
FaqNyZ4NbVzFSTdWBOz7vmVtU6YEwr5MKIPrmSyQaHLC09uEj9BUqmWrz+EYZQcV5avfIaI4RYGI
bW8aOZNd14j4eQzVZks6Q3fULho6rn5YDejt5SvcjOOXTeKvxCJHzXQaAL/bxau8HVDi8NBZzMM6
X6ZnOOaR9e9JXuYtl3vAGiAS8TwIqg6Z8YeIo4VFrEGwR5TFDkEne50b883SCB5aILZHYeF1R8rv
VsWuXssAK+IPZFbri7BND+oQcf2GYgWBQJkW1tRqT/IND3/p7Rs29lhmaOls4kSUHtgur4K+n+lR
SpQvvLeOI4YfiPKuTsf5zmPFRkAjSV+AbbhdjA3/wyRAJkvoHb7EvYR7D1oP7EiTavaNczgLOQfl
a7g7BoCjlzXQ5zruXV3mSUO+eNpv+HbTAe0CZIJ4dosOs5umc1CjZMxAgvSKKHloN2Qb/IAe4lcD
4egRkHEfVwNSC57HJn7ytNGl2aSHVCe1t0g0ZafVEDz6E4wS/VoD1vPNvo1gdoXI4B2swwBt1JQU
2mPIDwALYI7DCZy1dXqAlii86WaIGWqXZVXYm7AyWz+ctKIOIVGxvXcNSwqGxPsDgLr8C/oZ27tU
xz+tq6ENayMF51mAMQSz9vdxMcteIczxblGwWQo6Q6/ajw7CF9ocQ5CLj1AivAOJOoQKzpwcU12c
NeeIZx6dDsta1T3EnIvu4ZtB2Ju1MQl2QYwBptCr13usPVC4xCNub+SiTk+GOArtU9rvXDvx4yw7
gw9rvnahdqe8y/gNMNKsUiNnJx/L8QEOFlluUw7DHp9SuSedLWAVW2UZIw2zgIB3hDrGavYtCWNy
6HTQ8GKAQEcWDaTcPwBFbd+ljJNzlgNUgVFXY+5BqvHMZ7uDYJTci4EsJ6IIYswAX3U44A1/AQzQ
70PQDeXGx/iktUUsddchFwzKStNFx9b0cCPz9VYjXqzMVn6Eks2fzDS7B1G3/Nj7unnLMG+InR4y
xcsRmWZL4WBJe0Quc4+BVOFxOvilRX3IfOrwHJ1c+LyuaV/WQr+iZD7d8x7fzhq6O2+pPUo7HXTf
g4iI4kdHV1zRPN4mVgKCmm8R5T9+m0K4UAuZBDwuWR/Ocp+kudjjr9MPIAjz8uHXdFMHDCHjEUB/
eoLYncBjn3dj6TGtBxcKRPicDKJvTnHaBOG7zNdqS+MB8OfY/MBg4T9tnOPMoleqCY7oblebZKes
e1sE8jQNmtpTNZfgHpOm6MV4M7BY7bI4motujjEI+6uCyjul6D0fMAbv05zDeRakWHHCKShnUqNx
MqTfwqZFMUJu0p+edTPO4gFxzBDH3020CV9qm0fn1NbYngRrUTAykfixnjMEevUIepqAtBVuWQaM
cJgFStUtGsGtuDHjkfMCHaj+uR/DEZfNFjwOsTO7OSU4gFtYBw7dcpV0+ciIp4i4TCFQYsXWaoQ5
Sih0giJfwWu5ACipooj6c6jfeAtwvhUQZUFZ3U1oEW8tAmK7GTYHE0S27A3jL8Bf7F5hhitXqA4v
LWpSyrnjw1tN8XgHq5SfvQrDJw/F6dMVMYKiTsXnUMzTGW7zxEBenNhj2rL8oJBT/bjgVHsZ8Lk5
nAdCHjGujhD+piP2X+GeENH3MUNO9hUheKMr1/mafBxk16+l0z742JDwBKy47XGs4B1hWTGx/zCL
3t4CmSVFsIzBjKFRd989pLD7bckyXB9YT7PNgrsRMztix86AUA9tdLaQ8N4Eo5rOIoiWG4m4kbfa
KVtib6IVRQgrFichlxdj0+GQi1mUNSDMI67FvGy6leMxDfsr4OF0837edQnzzWfcDrfDkJWEeO12
fTuh0JPLBBhTwXE84aMPLBqhT5SD3Q4tgfb/jRrqBMga2tSlxqr8yzqD5QY2EwHsDd41c4FRLVr2
HRulL6YtJMGlq+F7FXaiF5/rHOQDSLWkv+BC7Pod7Afjs4eg/6hyWwMJiqN9o1kq9gmAlDu/Tv0H
G8MEFCMAN4k9C3GPSPj8Bv4tXaokG9g+dzq8A1iL8R8Bl4DYU6nZ12lS/MtKNIgBcC9hMRMR6ErR
dDk3mGlQcEGQJzo68zPrc06fJBDHCvjl9qJliDEWesOyD5O8WiN6yIfpeaEtLhSEkM6e3wkoXscl
fxotuMsaWiS+9S+tTj/+m70zaY4by7L0X0mrdUONeVj0ogH4AHc66RzEaQMjJRLzPOPX1wdJGRI9
RbGjzHKRZm1VZRWhiHD4ALx3373nfMeqn2ZLKQ/tUG3N0Ce3y+cOd9tR3bM2OnS2k10b+rY29owU
ZjrADHs3Jv1QOnvxbjB8/C+pfzbFjKD1QOPM2+0XpKmWypqrq+FlLVfTOhanYq3PQ+t0ReOY+jLN
KVTbivOjJuTMMHyRNkx4HpREL40zy2Q3Ktu+k6+QGOI2qMEqE9blhE2t23oTP2SWlbuJzlYRYWPW
ZkaQ9Cq2Jj3/IAv3Ql9268GCz5Lyf1ZJm5t5sifjG1EFwtxCC3uIUHE4j/xhpSSYrgxOgas4HC9E
gYxb08InxDPi9knvqkN5Hondee8bM5tN82rl+XHmJOHIVPOXAuPiuu88WYsPaQ8IYooqOuehU5Vj
sq0n0TgGg7nHINK7vlw+SGL6jG/mQptkOpT6uY/R1zUD41WJUS90sHuukigLLrNJPJTZ+CUNkLiW
rKQ0SYA+K8YmQ6e6qjAPumaUh7uUrWk10yWzffz7dksO3z7CBUuYTBJQuxOSwVw4PARWSMRNpTDC
yIfSVfwKsCRtv2DuzuhWR6gmAuXLrNF6T4RDkseXmUL3pa6pYP1FTB1R0DtBIGaOXNQlQtfmju9n
O/XhXqqVO8UKS2w7amXsa5aQDRWfz57C9Ckex+hgDvVwx4Ng2ZaUR6nd9Nyhszoy32j1AeNHpS0x
3hJkhyollIlhrnLB+ZXYt1idmPrQprVku4T0G7hGIonnRAkQfpRJll1mRYykAlwFxzz/SSgzGMv0
J2zm3I+d2imvy/rldGKWfPGZwNQ7oh8szlPEGkNpjcO6xXXF0kRjcdAHr1YHDnZDJevqhYGenvKt
jsJrNRGtieKu05EvAyqPm12TF1FwxowoypxA68XXjvXU/l9tJo6RCYh+G5YUUg+ynPdrX6va8v7P
cpRviJZfNHE4XyG40FSg87mgjpd4tF+xFXFSWXUhhsFWaa3wMlXT9mqQKg5PIseJ0R3NXDTIJ+n5
xqOuowddIQMgw6C1/Ie8K+QLBAtLFpOQpsYGO4Y2XOVMxhviyOlj2G0QiemqVvoxXvXZYEic5/Oo
Q44wVmeKnvMik0pfqQM3/pIEmAdXJb++/F1u+O/QqZUv+XVbv7y0CNX+E9Rpi3jqfXXaTZG8pE/d
r4l6mEb42++ReqieFzEZEVsA6nG1mjitf0TqMU//hFt5sS8hXtMogP8SpwnmJ01BOWVR6gPTV7lt
/lKnCdYnuBVEzeCiWeJSSJ7+G+q0b0Szn7enhlKKQy0wLt60BfLsFCAjkwIy0RfDwSVdKtVFHriA
XfPLSd4X8n4IPEW8KoMzvE+0eaBLnJfZqonXM21vu76zKP7Ds9TadfmmKHeB3qz80Q5eC7DAjnZT
r3GFUC728dEYz2lLMZwDos0Me5T2TFL77rA4V2DwKWcV8Z2y6qHr4UjtsN0LnR37n8P6QYwcal/C
Z5gl9+YN0VjYECOHAY6WH6PoUZAe9PxiFIl9Zap9kcoXedjYIipzUz9IyS07C32vmVJxOwVnaXDd
o+/hf6oLCjYe2w+Et99Erv/yjcKs5SeHyMJD//aBH0S5LcwwE6+bSLuHqBi5Y6Aae2U2Hg2merCj
GCIK6+FOwG16MFhB3XhAj//LXfgbBeAJEHv5YZdMAk43Ejp1HaXq27fBQdwslUadr5NQvpU6Rt4w
oaJ9oey1KL4nuehJL9XPLIOCI5scIEmMcBBaTdcFtpm5lz7/+f281QLydgCacHsxJVx08xAZ374d
akM5mBRzuK7lWlxjB7bWzazet8q0yWJ9B/1Z8BRTklbfLvv/16X/QtupI3x8f2W6aNq66P+x7/Kn
Jozqf/zvv/4y+ofXEIX59ddF68fLfV+2EDQv6lggQ2g3uIuUv1YtxKSfCJwSgUDRAUPljSz6n4pa
9RMnQMhQbKxIVACq/LVmqconnRdhIYR/RxwXnP+/sWaB5eBm+fmIwVWylGUrXRjF3Of/wlTHA6tz
FuAQrvUxOjFBPaA4E1a6Fj8XCDtWYH1DN+uq8pnjoLUGuFu4XaLqB10uy6eEJuaqrfJ5HZmpdj4J
wcycOK/wNY/6AeY5PsRqJhxllFdYObs1aXXdVghr082yYNr0oxJtZ9qOK030Vc4hQ3GG+gKlJ02s
zSwXqhs0jCSbGfOtlDwpRj55WRNxlZlXy/q4ZCUtQ7do1cpl/pNuM4MhHk3wxh3QoNhJn+LSKbHq
lKUP4KcI9wWLiguFc21MAHesIH+smmLxpdE/MhOt9gwzfSaE6NLMs7Oojr9mc/QcGVTUyx9Yvnir
hjilBRA2ZjE/NKnW2A2Sts5KzyAXQsaP52ijj0iL4Hk+0kEKVn2BuIl6s6RWNwheVfXENcpWpv5O
XmXT36k043ZGK8zbSMPFNuEYbMLiOjD6w1g2lW1E6JminlFcTsCu0zXxM0kEvR0GRFubIe+/rMlN
q0op9aIsCi/Mdm4RcBXztAfINW30qZed5fSeK3HoEleoUiob5maRxNq16ktnY6mfoyKcNpM+Hsvq
UWy5Gs2ux7TPUR0MeN/EgW9h+aNCTx9pe13nU7D357ZcyTn/MgaojFIypiHTC18gUBc4TcXeyaX2
EE7J4NZZaNCxZRtBOXjT5dFXYfGq0kZ/rNBfrilAx12T1hG//Ujc59QyuSw4zK76WpicxgcIP0Zi
fRD5eYCU1fejGHJSqHvLqZP41VeFXTIt77FLHy0rCV2c+qlNHuARupKIPw70fJo35WMZW9q2kAo2
r1mRzlCyFlvYg+r5tNw6o9IcAOARfFD03dnodx0MnUCtbGHOpcDGLCFfpUFaPpPdUF1Gc3dP428j
R0RicMjcFlX0XFJzcJgsrkO9Hc/LMX9s/PraV2kb4VK/bni3cdXc52J2lJo2sOdhDNdNLSQrBmDP
Rpd8nWgpuyo+epeeqQAesRlx5DGjUHPCaaHOkPoeCruQg7o1cSvIuFDcNk++wrO4oZq61PwJ6VNW
JOsiIpSWhC2+wimJzgtYbotkOnX0LNFuO+ySZ7FvdKPtJwLSlyk9yrW2bfHyu0qQX9cTz9lkha/a
JF326B8hDqTcdlH+qpX0JdKQ7oEqI84sdTGnJ0EGh58JkdMQFelaICXjKKT7UiJSDvJim8Z8tcz2
+pxJgqRsrZbqxmfUcqbPWrvufXJu22A+DBr3zKjxe4qRgQ/a8AO+i1Y6K8dovIhkhvlz0zSulQAb
L7UGMaeF5hTxmuYMEr5DMeEFNAX8emXGM4JqRJtY5+5pjmAWnvTALUk3pNkchF/bwvpC17ja+UL0
6pvqhtYZ6nGjczM14uzfV9oRqNIzJFHF0/MMbBVO3I0V8AV0Jvm3csAV6daorijMt3yTDEot8ZDG
orotzER0e3XC+Kphjxeb8GsfDQdI+K8m87fbNC6ZryPqYSzomzZaxADxVZg52LZIYw7k0SO2gU6e
XN8nZvBcy+KTKfbM1xRYa7mej7vK75K1xMNtq0nDwqcWsoMBH7mR1rPS5r28KpAn2bFJO76ctGrX
4XXbomktL6DJzFtz9Kv7rgjpX5plfpb1ef2Mabuz+wgii0+J+e2+wSpaLg8bYmOTR8qqobcIST1t
RYmbbGQ92grmJJIYFVkbTe2+Q6b+DWXIf1LWOMarhVj6fglyXdZPbTr9KDeaX+uNH//tj3pD0j9h
8COTS9cWP+PCHf9+SpIk6RMUGlknZgQc8rcgiB/1Bv+EEEyE2CLWPaZ4SyzGDweP/kmBasXrUCHA
KAWU+3fqjRPHp7CYi4hcoqh5W7PW4aD0HJ4NT6l3jZZ/8WXdzWT/cw75WagLRy2LnTVcdIjWfvmW
flO8v/XR/bzgSZGcFXmfyhA8vFlUFtPORkY/aZtzdEvL+PnP1zhBHv28yMnBQAykIaTnOnlJdzXM
qqvmrTtouhsE7Pjjs0+vto/kfQ1mYqb13bIhq77+wSc8OSX9vDr146/tkFTPpClSE8ET42FTZInL
fNUpauAbTUZxcRRVZJtoUdokdIQxO8uz7Qefe2Gb/Swef155KSp/MScqlhBZeSWgPGGZNEEw1JGn
9aSSB9O+I6looC+2UGxqhok+ir0PLrtYrn53WfntZROVXg+RhoU3QUK56M7Ti/YOs39+WxzZx/98
kbeHrJ8fbfnIv3w0QQrlFrOz7+W9QoiyRaE4bKb6IrBGtytoJyMW+vOV3r17Tpxl0TQA8hnG0Rt0
c4OCkqZjT7ajbGtBdExp9tLj3bAMcyy50RTmEln9/UiHmTF44TOn6FTzX71tJ1Dkf35K2qdvP6U+
C2M4S0PrqUxPe/HYDszH62AbLVoChGtlwzeq7pFMuSE9vj9/4OXF//Xno4vz9qKmBSBdNObWS2QR
cYXlQuXZCL26IRjQVUd/48+yHQ3q5s+Xe/dDnqw5eGkms2pN0yvvy+voBUgCGnpwz/5dffBxP3x4
X/7+ceCo9/aDJX4dm0qiVJ4l4JVRbjIpt5XJ+nb7zKxogeJUDMKkWAER89ECRxvrne/zZPXRBiqm
Afu/1zL5dKJb6T4/FOEhvI5APoTH3JN3Q2cwdXZo7n/x9V1op+f5oW+24z7y7S9+vJfClS/vGF2d
a53T3MbMKJ76M8EWbNbKQDlUT8V5cZV2K8VNVsT7agdhxcFkXfPHl3HstQezlO5ScFTjnbDq7S+m
XcluDO222bbKrlEdS8aG8NBe9VeNeWBi7hRnxMoam8aLV9NW84S9P3njenRVR/HX06beFatWXKvu
5OVbJtN+8yU81OfNNsp27bY+t650XjEtoffcZFfCuruojpWBIe1S9Z/jO+Us2Jj9ptoG+2IbY6Za
zau4+ppeRkCSard/VlUWjHNhN9BL2tQb3Frxvts2/7OVkZHk21tBGjIrSIUJr5Ml2gb9KVjjW6P1
EWwtrbvl4OkrbtbLtslfR+JHaGdp+dF/93CdLMkCmjAk+aLsIUS0SxHbi2S5Nc1pX34MUSYUve80
9WMkSVAs5k3flscskjcTOSFIRz54wr9B5H/3Lk5XaH1k8YQ86Jkqut3CFjOLMtt0ByZohG0xU2Je
2KR36SDuCW5VVoUW7GYG+AJVvKb6OK1KiUFeLjPNRlRHOkRIYR0hmRmnQaAQ7i2viqqrOHJr2Mq4
OOV+h9g5WlOkr6qodtkTO7eC7yUI8NQHsNUI06WzbOgaWxvQ6DV9bNcm7o3gzoCL14rTZ7h7HjMM
vFS03py+mx4YNl00Ix6PRXuWBupxlLTDhNwFkVK1JqQAMh9epxyjppGdEyKAGipzOXdfF2GzDaRG
szspQ3ufVGu8ex0HGO08ZwRh5cyeyufAfJTaD3jT72wkoAbf3nSxqlipWpW+50fbuLq3rODZJKl+
jLqjUfINEi2sl1eTeTAxLdf84qzDH2xi763pJ3tYFwZiryW570l+tbB33NxUCHGgBPDRvQXGvuBW
bGvlozX9bdvqr43rlOSo1uYY6WLme1W+4aNpy5iQm3zZNRHDXIU9E7/oKqwmlvcA1Yfxwed8p4D9
lyyRmQ5WBhfV91BYH/OE0N8SVFmquCHQOCsu9+q87zWcElcf7F7vfdKT3UtVsr5RtDre4ZuxrF3a
1J/Rb22XH3WxWzK27Ov0qEns1Lq8n4Od5f35yr+vgCB5vr2bJiEHYFbq8a43rT3aWFeM+n1jCVQC
077k75cy6M+XevdbPdnCCnFIzTaNZK+YxGPoiztTu1Fjnce6+czsnMoIK1NLJi6H0g8uuSxFv1mi
TnNpxrkhKlSxJK/3270QzbY/XJmMOrMwQbki7SNWQ38yLr51AHgryQSt6s/XJkvznYufrNJqM+lK
SgI7ZuB9MlhbPy3XJptDXLSZLY2WbysF7cWUJSpJ2rM8TPZZal0QZofn+xxVwn5OBy+t/IdSKc4U
mR5hslEsvLmEIQvtVtbXZrNOlF3VrItiP80sRZukXgv8etJaAHaKHRte3nbiSCJTGZgCqywSHhat
kF8WwFs1It7BGcLG7YRzZQ9Xyrwfymc1PZYUieGm7ze15eXmNhChqG5nQvUItR9XBa1XW6DxSUGH
sWby91Nyr8jnQ7b31XtNverkG2u8K9XXVr3N8mup3yTKpjde+xZrlNcTb40ZQ4JMuxWzjTQub7oJ
1/W4kfqt0G/DwAs0nCRboVzTIoNyZZc+zT2hlM96c+Ig0sejY+TCNlaUi6Tubhh+I8KP+VjzuRQk
e6usPJR9W32qVnRUHBgj66SzvB69aV+dj1PizbFyrdftpps8UZzPVfMOUkFf0NOapm2KuqbhcW9L
dR+n2jq0ok1ojl+lILYNc7q20rCyG8V8FXLpamrMz2p7LhW1h+f+BkEh9pjsC5PrPWzOKwmxB10g
MLj6KkxrN8hUO0S5JVnCSpqaL4Ngri2qnKwBtRnnT7O4eL+j8DIyadDOE2sOI6c03sxVjreFLwOj
f0pzR8QamdzEleFNMdqUF6S+ttoUdlPRgHyNgm1NB9SC6jJl8OmGQ9iZK1zCG7HQ5lWa488e9G0V
cKgbLZIbchdl6m5QZC8QyhWciSP0TsekwdSXQ2fTw0dxiE59b5bmpRTW27wdV4jxXTIAVmgk5oDt
JpS3fVNcp2N+EcMXRC1FeSJ62OoxM278sVq+mgvOlDdtcqckMB5nNACEJjMmWMYS2fClzAsnyMU1
LgnPUDsvLZsD9MHVFBNjrTITnSLzRZXH6648VOrg0KrCs5WgJzEy/dBPW1mMdkOA4GRUD3T+rofA
eDYBWM4JKDFR3qLZXk+adoZMU5+OVYJKv9Iue3E4k0H+5bPuDWK30ehXKJm0FfwCyy7te8Pc6uER
AQsyXG2P8hO9bwIU4EEofZ7f8TIMVLI0sBnEfUpnLnpSrQa9Ph0B3BeKeM/KaieG4eTRETXLR/vk
ewvN8ue/HGMlFF30/yAHVpM3N+PWrHo3FepVFBKAsxw3X7PYR79PSaXPO5Skf17h1HfqgWVG/+t1
CX2E7tcovUeMieMH/iFoecCzfl3E4rmC6CrDAoWzEm7pebNAC7NrpDMu0SDQaa+riVsLUTmedLdM
dUcs8fe0nWvkDACyyikWmTUVJOzUTJkhPDLehmSs5jdN/iCKVDtfo0FG96UxLVLZI8GEmsIGravT
U6KNXbPqZPTa1mXQH8v8KjHQ2GIwMm6yYXb+/BWcqFV+lignJRHRQXPS90HiKTDw5Xzvp7tUvsnF
B3YY9FuxbY4dClEBUwRRE9OxAZBsUbOK9JHF6bIbPTF3xiG2c71k84tcS1bOqNzOs0pfXYZJ8MHm
++14+pud8DQFhg5hOMMkrb1sUryQTdgQ8EsEwyav71v1SrTOYXA6RlQ6iYy4TTpj/OXBVT2TSXNB
H+PUYDO78hjJB2RRAzeZvE/FalcRAdKFtZMCq+xwnqf3SsvtBq0C7UHqbxrMKGCD3THWncaqnCDJ
Xd3PUQAXTtOHGEREu0CIlQurBiszo0iML9AfihuyRiNrdjIFUYLyJc1elyMAHiQnasNVMyZOEiAA
moCBqKiba9HxWafK9kkYHqUAeKJ8VmoaFoXpkmE5di3RluvLpPXS0JPjC/hvtj4ntM+4C4XRQbp1
VtyNZbsuZHNtWswe4sqpBgxgcbPOefkl7Hr0U4R4OijOh7wFiG3cqOze6vhssOhC7v3gttKWuu93
v9ZJ90Qw8kBJGolzM4ZyidyMWcSZrB8n/OgYIZhAelp73cW3CxG3Gh+q8FLLeicYOErr3WruTIfU
jRsclWuT/BXGCwlsZ6J7OGShbpyutQoJFbb2AFO7AgyiS5aZU8fcB6hiUl9YCUMivIcsffgrZS/T
fIxVvct808Uu4yyi3AFHIXGeq6qftzggnVjX7DmFP2wZW+TOLokv7PL5CtbyKo6AhiCSQbWDt2H+
YAUy3qmbjdO62a+l0mTU5mnpg4+zHXDEgc17L4LHVIN2y/TqvIqsS7lTv5ZCdNOJmxAQOYScmyRI
z5Uae4ReXUq1p3Kbx5NAxm3BhDT53ITqnZw1nh60qw47gqACqkS3o+XLIboPOJM86E19NiwsSqHY
KrIK6PapWwSW7KVzkLjjJIDHxSTI3TjlwoWQVhclMfUBNI+wqp2qA5k7ParFNxWy3Y8krLfjoTQ6
b4pKpPj+Jssw8vH/K1FnKKpvxLBz49tqiFf6cmIurv24BHANomXAoB+tkK5vEqSaY21y8v9o8ZDe
aT4ZJ6eEAnsplJI43OEkck2rpk5vLsEW0LTs91N7MRJybabmBmcI8HjrM6gom5rLTqX2WE0WxsSP
mg7KO62PU3nOPPU+w2lEL2ZsNSxeyl6cLpqpkGhnMu+DffyMe+4sNYYbym9Pma9bL0jMvVZIrL/M
eKv2srYNzOszcU5QY++m9POM35VIe9a57DnrZo+2/k627EUd6mlmezUXRbxTKoZ21nbQvDY5//P2
8d5h/jQD1ChJ6mmHVPcqBBH+FN4rdLRK3W0l9KZuH+v7vA1umUHui3GvKwiM2q764OF59+In5xPc
OKQn1z1jGhrCQKvcKjf3RWk9ZWq3DysAwVO/R6SOs6s9WnG6r/lZBfVD4dfvO/zmQpL7tXxIc7Qn
cKsNL86Mi7r09wpMBOaaRz+m313QrVx6V4OGJjm+/fMX/k7FcpqHWCe4vhHiauCcSCBhWGSax+Vc
v3ROUkoT8ldtpC1/vti7X/BJcSBGIgBx5DgehrrPOmuzhhGs1L4Cydhr5k0WEc5OUpMa1kdBm/ZG
OO81zkF/vvo7J/vTSOK+yiXEHrLm6UCKB8AGM0wVHYMlH7NJ/I1cfdh7V3+/W52mvsv9PIVzyzmx
mi6kQSGFKPsM8nu/fLNCJ2zq16aCvCXFbJWN4sITYx+gNI0/iv54r/uvn+wDed7WraLMppewW2ay
6mLFccA9r3W+z4rvuG0lvF6mM1B6EI70wXf87nVPFsY0RcU9qJPpLRChxLhfnt3Kv8V0vVic9tLC
hybCZyyTY1V8+H2/99OeNFKsCE7GghDyxq4rHPqATX67DP+J8pBJPjBsePUppAnGD/gRdyRbXY7B
PZa3R9gDx4B+tFKjtfI/Gm6981Tpy33xy/kjrRRMrx1n6zKVn3xMQQ1Ak0jUNokPNzETYT9Pe8nX
PjrvvLNwLHK+X69XYX1GwVda3iDHzyajx0yvCRr/tl6ZSrjChO4WxV3EYfjPz9K7v/PJUtVoQaAJ
Jne4xpMTqaIr4yZQhns/MN1Qbo7DRLOYGGxjg83if7ZW6SenqyzsiPgQLIGKvd8Hs7aPmZZ1PMHL
smjmxh7Q90Zi1/3gM773rZ6sVp0mg9RKVMELaP0tC0bBczrOCrv3tEd8avsqNpNGcjXN/37NvyXz
uCky/vdU2P4G1fqfpPHg13pf3/F/6+756VdVB//2D+G7bn3CSosdAenxQsgVWVJ+CN8N8ZOoA3lY
BKzglEGj/qUhleRPuoxGlEgbUSJsajmK/9B08I9UCeWw9Q0GbWiK9Xc0HfLbSpu3RZohYjYFnSpk
UkU/WXsEM24nQyB9Mh+k7FITB8Ij5jmgLFK00MuYibHhRBlOUyHANVXhWtMyrJ+lMCc3UVP2OxFu
vBvU4qpSU1apaKykizKKy85F4aLt6sKPznXs5lfyYObXvdmYxVoGuvL9Wf5b99y7N9Sb2+4/lxCM
iJ7fiGX6/Vvxh9r5OoySAlQwaue//vJfxc5/vd5PuTOhe9wQp/fqNyE0AGHIAAY6evTrf92qaJqx
9qBARqJEiN6J3JnCm4xkU9WX/HH4xn9D7nzaeOdEgmZa5fVklNg0Bk5R1zBYyIDOo/kzlrg7dZJ3
dZhfxrVEM4FMplhTyJ9bPLrKXk58Azt88YJo79o3i9tO0Q7SImqMGxrOwiGawyt/7tdBW8LLHzZa
Gt0mxawvZjhckn68RVI9ovxdpLxFQOd5uiZQ6tIa8luEFR5g10ez0Pa56d9MKDA5VAuktc2Kq1oo
ioGCvPRJwIQRVqettdaNEkvXmVCtIl3Y9gE646KqJRS++itFxUXXKmcjpAVTMm4KQ7hBkn7hZ8yp
zGgLuG/L07etx+whoxNDKCItJqUA3iX7eEKS4qUG3GCXHWq/dmBcqeY13eMIx6+IQGDoIeP3xfRY
5HQywzF5EDhR2XUMxAG93zMNuWuWBsI+JI2MLAq6oacJEijFrTmQY1R25sVS5hEZBRNYbq+Ehi69
1KyHzLglCYm4ZatSV/SJ16rqbzH00kevG8Ue1IF0JoY0wizvrMl/lQfkCBLfitCT+2FZfLcjnWwa
010FRVWkTaPxnmtOb0nS0K1phX6DVftSxuoLtQ7aCdFj/LeMW0xjO+lgZSesqqTU8XnJ6rBxGJ0j
p8boHXFoN+OKJFizegH2F9oWQAUiOrLUNlQAOWNAMBmIiCUbp7qNg/luUPzVJAoXdKb3aUyjJJ+r
K2EQv2gF+k5zVJeQGHwyxBtfAUy9Ea3uXGDkNUwvDBaOURA95FKCK7zJXwKMsnQn1wiVibkwsxdC
AgIXFy/2U9TgDB/j3pFT2HxlE1vbMZ7urFjBnzo+al1wLCLjPDUEy9YU4bULmw2cQlDD9FybqSnR
rgoRoTDWVhVyH1wg5lHNR4YfV1eVJGylXrzr0+o2kTjuGsVtKraX/twdJjm/kgozcoYiu/Xn6Vq2
0sAVhPk6SsE5BIXizhEofnI0fCKfIPXqIR3/Xtbue7NObdkHSEdvXQvVM0umC+43eemStvWSSPzC
tbwXwuSytwC8wpc1MEsjCtp1Vf3Sm8k2gWpmxtlBYr9Yos8uRxW7r9nXK6PxV4LZa3bM8KY3qo1e
SWdAmKDldP6FQmPA4Rl7EOJ2w9sjfGx6laVm08vEuWEaWBw7SKQf/FJ8xEC0MmkVdkN6iRchdYYB
RprQWTegur7ALGKGo3llm317awOntlwUXpMQf35qeKXAl6MO0plqhc+TqN1IirSfepJQyWzfpWKy
xYR81STjNRSYrRZn28nkrhDU8Blq1ZUoj49wkl57mkNDpexEWd7H0/wYF7oHTe2RvPCXscROptF6
+GWRP35vIb4Rgy0V68/O4o+1UdNgvOErtWBFvq2hEYCSVz2M8+d8ESv7VXkfS5gnzDx2szL4Moz0
/wx9PQN8C6CJxlnvMitaf/Au3lYT39+FhrbewgHDNOW0BZAhiauquhZ5F1m5UgJfsMtE21a9wMwu
PbPS4jouIZ5Lwb6c/F1RYwQIIsA32fcJ8b+hGni3Zliu9aUg7CcKwpYsgh/Xdp/apzd/s8rbqKW1
/1JPVy9YE9p/7nHLv/n/+g//8fLtVW6m8uX//NeXouOAy6sFBBf8WlZiQrQUkS/9/f3/JsqKWjh7
adqX3/6XP3Z62fikqOzYhqkhh9CXH+qH0FhWPy0xAfo3lTGGOQrCH0Jj3JiEn8IpJOzBEDXyAH5W
pbgxESED2EfhJsEtw932d/Z6RMpv7mcQD5x4FV5RxirFmzw9LcHR7yBblOW+Y4u4M3O1C+0Ipfxr
mnZwCxYfjSuKaj45gTxZ64kC1IUbxnQZMAUgQb2xy9hMYO6otTcXdXgn+rNikEjbWOu8MMX7kZCO
r4NKW91KZP+1F6aEyaYOCEUCtweIIARe5LRZGB7buPZ3kc69ze4k1x478HzAlMx7yuCfHQuDZB41
N/Qveuxn553Qwc6G8r3iYU3XMgRNYC2dnapqfYm3cHREqDb10OHZ0LpQuMktpXjSBt6FX4QAGIfS
wslRKQUge8wE/AltUr9eMeuZLwZ8ql+hXpsv395LQ+SkzzBYCyGzDTzyaSjOlwA4SqLQ+4hs0kq4
Afciej1kVl7V7BR15QcdU/g6CwpGxNF8MFqjOJvh+PV8wj78KnYSHw54Bh8Emde9UuJ5EnVkb00i
iGD8q6aalw3yEPdxIzhqnIBPGCtHmAlzs3NkIVdzUutnQdNmN20GTwA8nv8gjdIIkKMDquvM+pxr
R+L/5oNJLtzOiiW6uGpACFym5d0KITZeh4Af0Zzgh+llMe7iqGM03Od5dSfJhY/0TPZv2tHI0G7T
n9tO9B/ZpnuQ975YJVdaP8Dtx9yi3vp9Fh6HRAbFRnQZRlPQb81dCaTsMS5FYwvHOzyGY9/cSJIv
3PVACbYGDEYv6YMcwp+peKKV4fMCEezI7P8lORKPGn3ArxGobpk9SmkuRh0dhKxaDyTtjOcjvEmg
NsDxjRwHFqQvkEqVmR1VsQi/msnSuRQH+UEly+w4jp3/QBqo0kF7xV0WAKdxIU5N+8D/Nrzu16jt
wvMxis3DnPfF/Ri04n0VhtPniCnWUSSJHHUc/4qaqMltD6TQ7nyQdaax7KUUVqtikARKtUxmQGea
G5UQZa+K596ZBD1ZwfzoPxPgdsHxjQBExq4rKMbKU9iTw0egNGA4dE3Yixueh9zSsdgA0WgdSFPl
g25RdcJgnmDDSMExS7rgcUaishnqiVqn5dlkUoROZ66TA/SV5KDgFbuEmwzGdknFkOY2AtXFqK7V
FFJr9U7bBwCMNk2G/DS1QkasMWyWIeX1evhD17pfgN6VO+RHnVEfQ9hKqyxKAVap9b212Gci8mgP
ijxlr6TUjud6O4UHn0POV1+PsNUl8EKaOBa3URIlh3SCcW1PinqbTpFBGqugL4Q4QLxOkNZ9iV+v
7iqQYnWBoKVhFCXxmErkQYZOMjAtlY1gNNGwtQtKA0w/fqdE/WpVMrewXHLrMHlx81ESGeMXnVNl
04HYenHlD0OAvQ4v3X+zd15Ndhtbe/4rLt9DRg4X9gUydpo8JOcGNRxykHPawK/3g6F0RMnSccmu
cn1l+7BUZ8jZAWh0r1691htq8Cz3bEhePtQIZZFvwSrKQcQlsMPKKrAw3EVSG6VsPtY26qOpfzOk
myIB3DMinzaFmQ7sKTvm26tAzizZ6OSjMHSf4xBWPQ5ATZr4ScO3AXnLuECFL8QVFoHHDL9hZxZu
6x6fuKdOQfqqiuTmJr9+XTFtyRdafse5RbvOktx5uZvlo5VdUMa7EpZQ8GlPdZ55dF5fr7rfJxDX
rd6n3x2O2c3Ugl7yEySknHaaL02LR2LhZbGTa1lUVH5a4t18NIzhPvnaGqE0hWNzryz4eyxOYUXI
T6nibVFjywAssUJn6c1E55ngPJXormHtB3oy486SXSL/Ne4yvzdWTiWGT0pqpp/inh7Si4TsZAz3
rp2jRCK/jQGH6g3ewsUUTOr07ZoPjyMdEbY/uKnX3YLhMHfKsSj1V72WQFzdZ9r7Fb0NZHtcWUJD
tbtHA1pNm+mlNyxI+6owysBEZMEdl0UMWzMdgSCh/NavnVNqSCRaygF290mYq2wXJ3FqtVUcpRAe
UxFQToKd85VjGTw03BzRljQFr15q9FL6RyXTvKHT7zS5ExxUdd5kQ7DXTb1s2fppGcdz2evPlWxS
16uvny1tPk3l5g5seXK+INySqWejRDMNmaJdH1x535bls1jLb0oKhka7r3XzS4EGpiMojy0NdiUz
n7vsVeTVQ3cmgjjoG3YYJ083OL7ben3eR9FA11ob6X2CIJCX7ohmPZBRXEsEJNPG3Uu2ng9FeTOj
7rpDKMy4CgdM4jryUk0gBrNrpYvB4SySwBfh+9F9b3sBxtvXWJl8pPNOiaAdWkwNTLQL8OZhR0et
AFXFcJuCYq4umfS1zTK3HOO3WCjQNKadOTbfUm311lL3tuVrxiEPYRdDRpO0etgSf6uPqvp1myRP
1+6h4DYr3qjmF5xGAwmawQTMG+Ct1aP10K8nbVtqIOcyd2bgneBtVYZib2yiGNeBn8OrmjHPFVJB
tbt0KG73GAXE5noZOZtmcn7ON+srRok0iL9UIqI70yqECzo7Dvhj2Utq46FENMgEAl+hIHFbNC6i
uc5qflWMR3DvctUGpnJqFn9GPKZvT1l1MysI4Z7N1Kvqz9VwFuPEW9E4HKrkppsOZnxiFoaWEVVf
d+Xk3qQLGYz1e2pIdiO0br8c9P5+2kEeFsp66D+a7LqJ+U0bNR8IqW0kkZQ/V9rnRLTpkNYmsAGr
wgr0IVNOoyCh7+NLhruTNmWsFDBV0RrxxUJA6UulxziRNxi2nNqYk+7oadunrEeAmDZo56TrbQ87
3ESyGH7ONQmMRMMq9iYR2ax29MfkXlEhr6XPQuxdvwvx+9REW/zejZ/0NkJrrZuOU/eYqc9QfUEq
pDOmGSngE4oT8GIRCBY/K0+rdAvT0p6GCNlDIuaj2brX6iAOIQd4AL+VeL+Wj6O4vBSC2/LYMC9k
c9PHYNm+W8VRUN2qcbfBK7XvcX7oJ9yFr1Io5/dXfmR/Atp0lIXulCuwA+itZiiJFxhRcuKpuG5E
aDSX3U0FsaSJk6MsQFz2fvMXZQHZ7JFsRvpwGa+HmVC1yf68HXTQ8gsMdy32Rnmx2/LSVOeNkNub
J3F6X6bnmRUkDEHVHBDHrDoMesNloYBBaQF5UBvhIgcOoCOU0EErt+53Qr0RCALmFRCUMAI3u4Oo
f0/RMhLpbZhcbLMObGuPWn9boC8K5YZy2OqoCObhL3IpltEr+1O2XN1xntysA7LZLp4xP25NbYut
J5Xp3caJ1wBEOXnZFFYt+mrcBNCdPJqk3K+tS9r5TLMaoNpQ3JTkYwtcoWWpP4ndg0WVa8wozJAW
phjSakCmZg8Ys9MyMCsztNjAft2UFbJRwp1evNTbHUxJb8h86Me2uryX7VOnhvKmg/UPRf0sp69d
/rIVmTfpP46Vf8+5+tCB+f2c/XEu4QxmSZgWGrgy7sejn3tV1MDaRJGa8nhtYmZs3i+lq5ompjCZ
1TG3ONGtrV3LY33Tq2sFV8oQ5xe4DZajiVf9pNekLMgew1+vpflzi05IYKzj9FnLswXy9TizSZXy
J/hyl3bBB6sXdPmBT04yor1gUp2Smhv0jPtwrAf1kC4ifn8T4z/0OQycOeeZWuV8xAB7dWlWv5jY
WCFM3VaswW1P1lKgQ8voj5aOpUL1LRuuD6h2EosJ2SuO62kelFeklIanhrFvjNpwJwM5dQqFO6hZ
dBIkzGISE/s6zKFSrb4lJogudkCa3nEWGYMK0Xoo7dO2YHooNL64RYZFDrOv8jPamGcdaMz6sopP
cvtNLhRs2c3zWN0na3Vce+QXS5knWeQEkXbyiIeaxdpJH8uY3L+9Kcv6DNDAU2qc3KsgGTBxHFEo
tuo8sthDdExh/bl+GnkSBlR0b1wJiXfbOHzbsouiCrer+lqlY8RSuyszctpwqiPsyT9Jy+IPVYEv
GDD2WQ/mog5bkYnUjcfNNB4kyprlpuAdxA6YPzZdYSNw+4JN01EBFty969uzBErTaJ5iJLYNElCL
HfmnA/3/vNZj0vqhuoLoHv0TGkpIzv5xDm6i1pe91s3H3Fg+WfMmYpZWnhD/fCHf3M6FVHTBVl8z
bxkSvHBEQ3XJNbCrwkv8R6f8H9VZ/nc6fT/XWP5b8L25vFbfhz83Df8DVmIsmnIU2n56cHu159cq
zn4T//U/P3yvC6TOfyN9/xc3e23WaXzN/tPdbkrZ/Fye+dfH/VaeQUNGR9AF+vZv7ZbfyjPKL2CI
FOSwPlS0firPyJg8ypCzLRE3XBPFLK7u154hv4IxxkyTKczo9Pv+UXEGoZo/FGd+oGPxLRH3IuRP
wAASIbwU51w551F27A7DBRBcSEYNyN02z/Jh/6t6MS+6h6jn7A8ORfqD9IAEBDZTd9kFaTmvPgPR
Ctki/crLbwh5B9np3eGQn4rXMqobW7FsNs02ojl+xM7Lvfq6I/mxU7iyq3v6YY4Kbw5VZ+Lnq4sI
tlvcozENw/F6TJ3V6cLuOHiqA6XxCMMnEkI2WBc8WdhH6N34YqAeuqAIcnf1BL8J9UP7kBwUV3KL
yxBkV3s6S24btX7ra351SS4zQhK+4o6h6iLRzpEXS/BTcTbC7iIfjBs96C7rOXX1CCeCQ3nJojlE
RD6kaO/TFglJxw7NXXwrXMqH4mBdmnMVdjsd0kO8i/sEtOkJZy0wHJh3QOqxvjmnN5xsYjCAdEKe
4lsKCPb1KxzKCFy0l/Oxij/Y3yNvQKXsMbMtB28aN/NkL35HNp5XtKH+cRmqJ4V8gtsF1PZD1W6i
wffE2/h0PZD2BnhsOAN3NgW1i1WS30WbpwT9kd5t0If6l/4IltFXHN1VDliGeItvBEUkBcttHc68
a7mv7lJ/C6w7XG2GCObq3eIaThGQyKo2JmKO5tTB6qJV6+CLeEgP+cH0lXfpUNwidfJmvYwhjkzB
4Pb29OhgZeCOtuHMnnYYTouv3zSR6uO84BVBG4o+vlohYi538c16Wt3OFX3RVRz8PVz9Jr8XT9W3
7ZlcjOQjoeIg4znn9BfR7T3tolys8xAVD+1T7XXR9V30R0eLDLfiQ7Lb9DgHHCkDDWLr6Ele4edn
9ay5ZRCDrp7cVrWzB+PWiDixMdpZoDjoFBW39QEzDDcPMlf8pIbtgdr+JwAeLvhkLtb0xreMn9mH
Q/W+OirRFLKRrZJjXtR76ZaZGMRe5pdexzpBJ/L+23Qsn6Tb7Cvrh1fmdxBBgoy95oCvlp/dFA+c
Jk64TJz0c3M07/OzwQroT3mUHuqDehyOP0Wsv9hqEK36m6VOqffnpb40k9zoTSedV2fxwHVf/dFt
XSg04WQbdss19O77Ow0Z32BVllEbba7qQelwRld4BKhpI4n7SsHNKR3R5kDsLx4SRk5hP2du5uPq
5FBF8yzkUkLJ7SNWmF+EEnRbO3/LPMNjFjmILTuSq/iGTwGF560wy8ejmhyqoHDA3zujjUKKWwXX
sLnTjjA7PPQbgiTIguw77mwlR0X0nb9vX6unORyPgGmfTGROwixYb9rQYvZTEZ2P94JjOMKz6vb8
2xjGX1Jfj8qjGhVO7DZP5pfkLEfSJclO2G5pZ/2GCRklkfy43Wv3NJr9+WCcMX5KImRwT+Vxu8T+
4Ks3WqA0tyavju3EyW3pfA00Bx1A77qvB392TFvi398pDTuvX0r7Dda0h9CSzaHBHTzxMLqK/e09
5/2Ly5rktbED+9VZ7crlk7wh0g7LKQ/nAP+gs3npwhE2tubPUGxsbI08zphO5u/uQSEqrJ5wTD4x
49zWedVtMcqczYFSz8V9I4af1ICHchaO9WnzsWzxIOJ409G6LR2NvxWXzR990zPvwXxjkcB0kAM5
0FyKMi76FV7p1Q7d0Ui4WQ/795bn9WtygyAsHV+0epzca/zUYwlEXdh4akCK513dwm4d2e0vVK9c
JI283l0c1ZGOhSc6ip35hb/Yi93DLp/YagaP85U92e8JO8LsEvXtq4vRkwtRnxZvlPOqLhTvuzCH
GGJ8oazG9Ms+42HFQlUigR1IYBrjNeNBVXHjeyOCyWNj/RQiRu2mh/YpcSfn3y8jsrK/wlLuW+af
crXFyHAQQvHl3Hn6eWMr46QaCPbodmFFlYRn0rub37umwx0wlLhnn1KeRM1edWUoLFdwH6A1+JOn
8WPGaDx3tuavXmV/q53aoeZlY4sRzIyk4bZBeVhDTsgsQ7SY/H3JcsByr+6LGZDP+mzNCATkfuIN
7IqD1/slwsVMm32T5BcuJ3oHiTJv5t16IPl9ZB5iAlXvm4Ty2CtZwuLLdCij/QOHUGeOiU51ufod
P6UEzc4b+DN5PUj6APUB23T2f2IGve7zeQhB8/F3GBhRcU9bNeqgH1pMCZmvyaPFuXKz+4d3nhTl
TJbR/XEjOYnCzOyGouUimexuzMo84l1ngKCOYXfPE3cnM310boapdWHQ2MQVn+jFnbM2/OY1f+Tz
GVfZ7p3Y0z0xGH2K9B5eEV7GH2SeXVATTA5hn1PCbflEQ9vruKT1ncfitC4L8Cus9uQhRtn+aTh2
zB012FwoMQ6qTo4eVTxnqG3Ezqtf8zgtpqnlw5WX0EpA2imgX0GuwkR3RW92VxbO6uzSDfvv9jGD
28TDxACCvQOOChsjglgsBFjxrEYWXVSzBe1TufEs3ie5iJTbNfewW9mcJBvHKZeyKLezp0qjPx3X
kEjA01uZLQwQrxDsfeqhncbg1dH2GYufw8pwDFy1ybMnnwjioD2l0XDAJYYB1wPhZn/SuGWEyGcx
YU0v8fsA6V3nAbI+97Ay4WrnnUqFbXG5KVEBT6+PsaD0wkXTlP8Y5JGLL/gPfWo2DsUHs70xYbmc
UD6OgR7q4ciunLmxZ4XCkRh0FG4X5B4QxPL371LJ8vY1kri5l35MTImtYuFCc6cNet3BFJdwycbj
Gay8fUrUJ2JTWO4zmegiMsVSgkfsIV3OEJN3ODTQnMHbPm+f02g/pbopghRNiElmz1aXBwbzWw1G
rE2YeSK7cvcVGGnU+zJrVg7SYAmxoPiYqSgSBgh0+GB3/DB2lqMVwdQN9uUw8hIourZCBJ49CMxu
SqpLiHaEMI3GN5UwbJ32WFUGE0MqM6X3W53szK0ZUWoofIXBrJIZy9VjRAOW1J35tNypF2Iaz7py
pXPl7uPdsmxUpwhJf10+zS7chSeCLJhDjuRTP7PrALNOGy4Wr0FnjgVJqA8Wnstyod5PLDGZlJB2
o4mVEBOLMIZwZjYK1gVptBiYZ+1NZ/mKd2tgssXQs3TbVyFoCGsN75m85nlhOVakAVj4sbnkPBts
Nhhviu624cs8qTIif3VI28LYrd3Wt7hPOE8EAtNDL9YlmXNKBnn0GVhXPCgfsU38mOFXXyJi7TvP
vlpXR9rDkMijZqU6Cvlny63T9DwNMAzZR1LGtHNmO3Yp7nuSDw1t4W0fux6XMp9Scgs03m3JLu7T
b1jpMtRI5XKhJcNA9OT3rWeRkptB/hiTYrc3VdCRqKSuQnziFH7c9HN9U92t33HoIVEYyWww0gj7
kMjBUo8D7KoC62Lh8HnkVOKVrOPinOAjRpAG9u02BxpBh+KQHJqgXE8I4aQ312N3Hs7Dd3pCNtWX
gI6PQxIEge2JhlWQhVyLTx3IgcPkM8Hs1F2CzrnaGRIwGH3aE1lSE7Q++p1kUCS35Dk5R4rMrpye
rGhPuwTOJ5Rr9z/+aIvfkFTnzGA5rbfnLbjZuLW/nqcLLhpO7kOsRq3FCkYSNdTJ6YLx8TLSM5kX
RwpWNZc2xDbN60jZMa6L2qN2iR8pWY/8ID4YT53+RG1dP5GIealfQRINqKM4WqArDqcAO2NYEGvw
9MeZYBKNxzhqnhhfJgrljZuJUwj2B7eLYJutnT2pkUwGp7yo38xH9TYLGB5emz8kXI7+JfsOP/Ko
31I88hCXx58JIxYazk5yR3vU68MqYIskzdzzUGmzNS8JBK/jPrEKdahZc/dcpIOLtDO5yPFgtkEm
pQX8g905g31LbvqKIC0uLKtXnLA7ajjXTD7GfX7rkeaFKNOqXVjTi4msF02zU972WX6I6Q0yT/ih
eeTF5Hz744XP7CMIpiElwEymsuQ20X4Osz6em8UHDn7+ql6PwgvpKRNQGE5xOLimnTxSypWjDBBE
kPoYgbr5F4n58HblIcZvi7v4V+8Vxj9BobdN22Qlco2GY3iqjYkBs2twsWDxRv62unsaOpN2qx9Z
Y8IapwMHqROWNWcujpeii1qbD9Gaf10FekDvVOlRmXVWdOozLkd+q6Is6r30smn+9X31ey/m6/bs
FqWbK8evjm8o+XyZZWvyTVyFbQWJGQp3sq/7aLJwGSN5cj7YybfyHkMLVPj9hs1tT+tIgghrMXO6
DTmIng2P2U5YT/zcq1wgUHyX6Eu8piU2sOfw4Ji7zuvoKGy0XLyzL5qWb29Ju/ekO/P3ZHuf3Nth
c57e82DPZ/fh2o8go80Rmi9Z2aJbR/wkEKN0ez5ASLVxpWLPI412+H8CkMxA5wQksnMOAjL/JrHv
8MnsiwbxH34FmfSe1QnH3GFT4zBaE+xcGMVso+Z+Hww6x9Cg9kYudnLxL+ZOaGC5ezqIOACpbu6Z
fvfYEPytqAzQSvrQUoK5wyvZfp3rjcYNqKF1YB49dhHjxaZEj+IZFz5yD8w22XtpYgRmiHiozUYa
7PWXMUj3MOzto8wRgKBMWnDaDfXeBzJGwW/5otxb2FtIXGzewAWTSPlpJB6ySx7tObaJA5wv25xA
VPfKzSBy47XfOWqzw+zHRYGs4t/n30gd/uUxFsXmPx5j6Udn1dq00pkklUyzQnuYwhL7uveNPMVD
KmNlD6kxd2UnN/hijU12phZE5YiYhuck6ZPFVockEInK5iZhebvnW9cI72sqHOi7sitI1JLITO3t
Jn6Kz/EZh6+bPsLbIYLSQYXDImMdHGpMJNXLQaNmNDyXj6tHezyKyfcWRydii0R/CjVhdRjOpT8f
0WPgP6QU9k3jPB71aI+Ik28+zPuxjSucP10/Xe1bg02oCoYnEDk3wzl/GL7v24D0uO9vFcUbzOFD
yW7YAoY743i132YWN2jaj1AFyJQ/4h7n2e1UpnPqauGW2tgasnVkhGBEeJ3cTdE+Is/c9xXT7Y8C
0VBysdh5l0h8qR+57UjQpuPD4FFYoki3bykbB8uFFJXvd6icOKtf8hW5O+xJq79vSsCh/MUlTPCa
PUeL767+nt1oFBrImm35eXP33GAv38le6w8Esn0g2EsDIcAN0t0+bgehRJLCjjDFE6Ej6anszvQO
D7VyN+gsd7uhlDUT0Ue6T2yZBhWEHIFWCkSDrz9w64QBkAHe/CzcbSw0xbt6yiHjqK+xa88hG3Ow
Ei8Vj8XBOSvzc3IlM7iS//T+nkfCQiRD3HNsTgvcA+0CRxtvrNv2LH7CqAQasEiql58XlvceRCB4
JY5TkYS1Doz8jCmIkTZzcuHnnqPWEfiP/5STKU5Rj1x/QYwo7666kx76PYCE+9GWwzVrduE5kpjb
LMCbPUWcyH/2FE/xOkTZQHIfSg8+pLMnhlcGborYWoklLVFjT+la0jIqOSR1rXLaDyUG6zH/iFzE
sVP8Vl6S28W9EpP2kgOQeyJVST7771erpP3dav0TTb4qWq0oU9M4x9+lG/WA+w1liD3fexLvtwe9
sBEr8Dd3T2RNQuOeWkp+fQvalirz+EWLsgfttjlSVbvb3tDzvlnei4vhKyF7vGceIDT76U1M/XjP
HuJbqHQPNMqOUqActveG+iYSBc7myVQ5Vz+LdBLD8cQBmjSGo3E0kxJziPP7cL0pyTX02/5oPG0H
6nvuELFpesWhYYpkp+o0cMQ8f2FzJPS74qUg4G2eR880km/lL+OhOrELkdBiHUwNd6LI2VGa0MMh
su7MxF3eEMPqos5Hx/Fo3ZQR8Z0oTvmcyptyI1+GoxFx9Pb2A34eWOHHI/g/1tb5D9ixQR1fhNVO
XebvwbPHV/qmWfFzZ+b3t/1ozRjmL4Zp0H6Tf7C5ZBrAP1oz/AafCVEFGosuuqbuDN1fkbOK/IsM
ycuw8NKUrQ/d/99aM4r0y25iAgqXN6raLqz5G3741/os0ON/05+GM/YTDvxX4RLEa/60dGKDXmAz
rHGQlMsZj1EydjyFnHQuv6KiH8D4D2YE+bp5crLMiDJULnEHOjTFA36mlOikuyWBTp/jqO7hiPma
yFDwjVLmuGkWBfQKnO63crDlpZKP1xJcKD94ylB/LnTZt6y7cR7sPjVPhtQHBZDTDd9JqdiQ/ihv
N2yWafFi32oUN4tQr2B+OP2oK3CFe9zjv12RELE1Y+Lfhqcir9+6SokSS8rda5ojOqnJF10aTuBw
wYaa/a5FgRl6D7AgUQxEe/Ck3WA2uXmi566IMJBkraaDKpBnjWDth2T4LvTtvVUuQTyS5LYFejRt
dlyW8dOcsGuvyCal3wwQg0ItUo4QjYdd8XDMP8fp+0STeavNzwvy346B+Xsm3XSK1nrqNL9q8UjC
2Dz1qvxNy0EP4WhzJ4mbtyIYjLdj/lhUpnzutUI8wFy4AamMNEpSshvWtBXMdXyRspla7NhI3iov
z1WrXTZDAaGja+1nYwUpe63yORirvn+Z88yZ5evqFmPfkxdkzdAisgK4KE50IDxXU/byuE8D2ehA
R0jbYN5u+CxdJr3jhdLwWBXLcFBz1c/A6h8npBC+r3HWPlWCnD3pzZaHUiOeygXr22ZeZ2Qq4h8s
gX8UXP4Wdf+HhvBfd5b/4wYXFuPfB5fbV6HMhLc0e0UPc/qLGMO7f40xFuxPHWFfmraIdss7zv7X
GGP9QhjDTQdrgg+QPeHstxij/AJhVDUsSJwKb9kD06/tX8KPRiOZX0Ec/aCT/qMY88H//h0D81v7
F0r/H5NpS17bvK0F3KkbNQti3cIcQsCObZW3/sUCFWJfZSu1NWFBPLPJYOijMeLFa0YSI5dyG9FU
2uzCNLNXY+4BMYnX5FlTG+2QbOXnfBlerlM3AHsxqPbV1aPezywns69s7BD53LRa4SC1rQOsmIMG
DtVBWViHNC2N+1S5CtRArasWNIN5I8TTgiHTWDxrRaF+7qtabdx5zdDD5+LPXV2+AIE3kdhGjmiI
29hXZTBf8A4fJO0VjHjvzNJKZSwbKKN2KqaFC07swwDoThGbcx2na9i0eEFJYDshxddc5cqrQ20Q
ljctq+MHbN0lhKKkJDktq66/JLAtDkmxGV7bGZ3biIBM1mGtTmPZIKVTIy7oKkXcfFdyFf1bXUlC
bIJ7mDJ1/bZBvvL7TU8eY1gdzwbuefbSiRmw1KI/CJYkhXWSKXddsyoe2e7ml2UxHVIJ9A5+pYR4
S+THIk5QUmV+ObpRW6jlmdtixyNYfhk0kQ0rJLksSY0QEKaYUazFJPNLO70NCt6i6KVqRmmnptjZ
sgiGsGMwDwgC6J5mDUqgIqG+mzKW+Xlu6/YMphw0Y9zXWH1qOIWUxSj6qQ7eVumb+qyOuhy2uZhf
dGRLPk3Z3DqNEBv3ep5aN5C3hFOdNPPT2pQlNGKN7gIyOyhpV+XN1jbFxbp2lPXQ9DypsYwMVYtN
oV2NcYwbHG2+pUnT89QS08d8pnipo5ClyySVV6jxeJJvEnG+2wSvSHMsD8ReHFB8Hx3zqhANoVsM
lrk+L7OSf03w6Thr2XwHrYkGFHgqgD2ZeWP0MaC2HEWfeORxKTISIPE6fNeqmOaDmtaOkcrL/0Jy
9n9n/KT5/Pfx8+G1Tv4iavKef0VNFegLrTd9Z9Vre6r3r8wMNhrKLABgyMOwQvg9akq/qGi28D9o
S8puTvh71JR+gZsPRRpmPqwmYvE/i5p/ZOj9HjX3DvtPoJklTtRKHzMqvfL185xNlNOTsQvGPkbd
M0F0EtfIytP0DDDBBma1FcH4NzVIvSnJkHa0VLCQya6BhE6026051b2qqSha1C+QwSR7VsXt0Jlt
9don8RxlQlz5mFuP3pVkFfDooIdXlMMcZBmv1MsHOKh5obHXZ29dadAATOT2QrBA4rCwwC9ZC5QJ
Edm99Rpnftuh/WUbvb58XZdRBKCMMjfGBeKh7kCL99NMKkjWe2j1WfXMru13K2eZWlWlIhgtYtDs
6poood9u6ndWAbrvajQ62HJ52rlFLUqeImXsZWsAly/sF1LMkdSqKFygmUqmikTwPLefhNwaEWhW
d95ztz5nFgacW5au3+FDTr7VGxTGTASaaxHxQXlQKrsqchAGTa05etm+C6I0wjwmDQJDxeXo0w6G
NmbyYkxTVhEstCbRoQaI+ZiUq7lzVCdKOwYukqAN70tVS71Uqc/LNlncRCdV4ZQsZYjo0RUFuY1a
5Ai5scwT496sY+glzbKdNRljO2HswU5mw+IXRiP4pjkPB+gpYa3Ln81rkXrSkFJjUqfBaUcR7Ees
ImipqhT/Md6R7aIvjN1xlqbccn1Muzwwr2tv4w5EE07tzx9EFjwAUqeMZwGt0yua2VczUAzIHdCo
Hjes5vUlj6PVSCgiTxrtG3OEMtGWFKxnqAS1eU3CrpLvMDKeMJxd+tOEH9EdgqofCt+UFsfSehmU
kaJBOymH5NrGtro1ajjHYvs8G0v7MM/wStNkMjDXNXWKH8oYk4RCvC6XKwXba9Y/T9MwBca2gNES
9Cq0Krn89BEX/n+Cubsu/H2APL22Y/pa/kWM5G0/YqQp/gKlUsZdBqbmr7oi/8os8ZGDCforIZRo
96/MUkThAfESC4kQUgNC4e8xUvwFS0PMFWEe6xLemdo/i5E7qujPmSVqKX9GSQxArou564QAP8nO
UYbdkxpqTV1kUd1Sq2uv6ZeaaaOu0pcr1FF7qhZs6FuMSzj/xAXyolAOvkjwiofq+kVvks8rNeqp
OJgo6K8DuILpTu6hBs5S9R5jRy3I6+d0Wx5HKa+d2dpwiYe1oo6t7iQD1J5BSS9NnETYpdtNn6e+
NVqXCUCtbRlFgIUBTTWjLvBiQghBWF/VFMm5uiHDgvS4tT0EholEtXy3clgBTXaK5/WlHKWwRbgT
hdxHedAtR5Fi+kamGOosMrKU+7qf7xOp/5wO+tt1VL+sYvZ9QnUYkhsOcrL8CdpTOMF1nUbza9lx
7lV2sn58RaloMm5y/N8HUG9Nmz5cCcX2gDH6MOMHAQnIbTibNKX0mCQLBWut/z4oy33ZxIC8Gq+G
BG0LSCte68k1N2DeTdWcV4tuW5aOiAXXVAPlVPfXbr6IwOAJ8HTGsiz51uJNBMx4cwHkB12bQbgX
yPO3DXhCR00Wf3qFz0Bg4l4jaDhauXxwLe7MrQEioF8soZAiHUFpQTTSpwKVUCuzviB2v+BwAZTB
QD47E00P3S3L3eBOeOu6ghzUxzBZC87H4viIN8niK5Y803JAySDo4G4G2ZRdT6k2ZmE3FIE4V3Rp
rGm+2ZJe+4YVfGLnyhsOwWZI/IWjflWE0IoxechmOhGteGth6ua08phVkAvoiqxd7eUGbuNNLHeh
WpicS8ZCf0+Lxpvz1fohNff/dCQjevx9DLNf0/41+wPpXeINP6KXRiCSZckwYKxbuvzhlfAjevEb
BUIGpTcihY6J7+8ZnowJFgxytvQfLsEixebfYdEgpRXSO6yteKcu/aPotVM/fg9ehmIolASVvcLH
QVsyP47NPyV6mqApTI0VMGpqTj6q3u9NlWevOVnmqRIQwy9zrKuVed4gxcTVNzWt6LblV8rVqbW9
yGmf+OIaYyOkLGr00yj+Wij8WR9CJY/9Hy5O5pokZHVwBf3z2V1r60WgGUbu2G4TNcB8sg4WRLWr
VzYTeNlrhh252s0cZ8a5cra2hDbaIh9cizGYU2jqLxrM2FsSvK96huQ+sp3KQ7xu2+QU7aI+S8ho
O0KiCl+UPhsy7NjRiMBqTi2x/0AU5llOSGQHYxaC1RgzpDozAVZSruuCwXkttiDLKsbDummAw+J8
cQa9yBAgRqdAhUvUnDUcFHCwN4z5e2m2o2pLoko5UNaX9V1SYJFBmaxIcGdr1V/WfrTsShDz/xn5
4qOQ+uenvLuqIcnHF3B2+GM6jzNnmQuQ9N0OwpNEDVReoH5frRL9XJhhQnyeq29SizNTOVMffakr
CD7pfTejQy7+d/bOpDlu3E/TX2Vi7pzgBoI8zCWTmanFsmVZtmxfGK6yzQUkwR0kP/08dPW/W0qr
pXFHzGEiOqJOdlkQSBDAb3mfNz1q+SGhkUge8waJbDFftuW4G0e0rfxx3vf7ROX4bva71g8vfG39
Y8D3nyaI+Q5+WwZ8DmhYQSltyaWnv/3aqkGnRc9vr6Y8hgRCB5rK69PLq237KefPCMvcCCsGAi/o
T09HcST38gqNSiyXmhZ4wSutk/djBca1+rpKQ+9Zm+tXykbu08sD3x9LYfPOE0wPO3Fvqyo9+v5S
r+uLJhgoutVtdWj8yn5jqmXTrOf2/E24hUeo4AOtjJxUv/crNhIoSHb2d6Or6o3IF/2m9HyXbnsb
3RbcB+uNXbjFQ9E66mO2QJlsO6NOc7AI6vFh6r+i63G3YvSTx8YE2Nuwyw5d8nfh2QTYVlaxpKqL
IU/McecZWtTVBIYfj1ZUvIE+dqNHH9uU0M5mj+UxXzy+ObuRe+2E86XoM5oDLew2Zlq3kd82Pf68
loorQDenpeyuRNC/r8ph2lct1goVEpMbR1vmnQHtcgoa+25Yl/qdKtI6HhGUvzJBNu6n8xNYFLJz
S49iB1qVbf6PXpCYLI9f25C9n/zuwu1AD+CaBsDD/+lgKRjK9TWQ9G+7HiO64PJcRoM9b58t9xJD
VLAPjNh03f3SohFfRuPGyiJr1XuHl1e989sCZDSIHh5pVlhpnClP56eVsrvepzoh7GBfDmI4oh3D
HMDPLQoWHi0ZSwU1/5brXoi6O59/vvwL/NrEnywg4mi2JWZrs4wwi3z6C4yJ1QGbSNs4DaIUZlRF
d+2I304p1wScuqBlYHFpxas7uRvbNtprr2WnEbLZ92M37cEhyEt7imjxkMMx8ob7dVLLwScfh0vo
ACYz84nmVU3jIoZ2xIwZLeZ1gGFE3/ZAEkAmVfN7PywmSGSOdVvVqoXELMTBTFF61xdWeD9lI92G
SaMOsiBpuhIAHsScLdVuGEL90YHfsJ/ZOzIj6AKwiuByJkH6Kc8QNju6oSMBj4LDrPBT+fX4/h9c
tt41P+oPQ/fjx3Dzrfn/QK3mbEqt//zSdfq2fvsfzCdvnsaO/KN/Ll7eJkcLiEPwQgdO/au28M/F
i79xHS5ikk2etE4Q8oX9qyDh4J2ORBZkIZBJh5rEv1+8KHq6cAZRqzkeiTfua39y8fL4vR7vK27A
+JLPHJQlZ86vwuvjfaXuh0AmTcrtQpQ0vY/g9t9OW8abPS4hBXJlJV5d7lMIsz3+c6nhj2QguouO
q88cO1nrpfuePv2bfnLVtWgjazlCvpyorHlrvxvnuXjXewv7b1anKDTmxNJxo9Zqs7e2rHe9DcA/
KS1MDJY6F8Wp7nHYTZrAocHHHVM0TTWJunJZe33870U7LJff//f/dBx28/980V4CInmyXLf//Z/l
GmylMPfXPcAN2fQFB80/y9UHboXGafPX9WzyFpKl9K/lGlHYJ3UQuSKyt3/+JE4gsKA04PtQe7Z/
9ifL9fwUFJIuga1Ax/4MsvuXo8ejU7BeC0kO13UPEHJgwky9m19nRe8kF3M4efSCag0Exa3TwbZ2
j57Q7T8nweMo4DxC2YaGPwney+YujYj96flQt2ueKz+xKVznRWzVxXJv/Am1x2Rjd/LyWOfT5JyH
TYSIVZBCJ+O0fbSPpjlVvSMUqGH28QpRde/h7tLNx7VMgwenHZq3WVqYN/+FMZ0t/gtcklHn905h
KfAslaQp1V88/C/m9gdBQ/pgNQoGQtvcUe/yXxmTVfZ48/G2eVJcdSCS+STQtrzZ43mKcZB27xMQ
+U0KniEZCvyrFni7O6ueyw9gH/X7l2f53Ii+G0FiY8+Tjnv2Fs3Sr12ZadpNTauuPbstrgMJQsJu
PfOJro/xldv8M+NtF+utQYXlGsqz8fqy6KmVtXSdeul1Nql9CGfqbRek+aVnu+aVa/wz6wZ6IKJ2
F9qrEOdXtq6P+jyfXXqqFDYyegZBb5U3eTVaMGfEhRdmH15+nOchES8Qj9rNU9um1uOfewjQX5GG
kJ+WOHeDj/hLRldiXapXnuFzgwS23GC4Dkrs6OwZutYc+UEPkWFNNtuU3iAV3606DC9fnszvT0+y
JsiDbDfBCDjA09XYqqaFOe0scWo6QAxBV035Oy/QbnocLdB+ByLpDIFiQZpUxH82NtvqlkB2UKdD
AiSUejq2WxVV3WbdGk/TYu2ntBk+Otlk4wLrwATJa3qnax70K/vM+ZPdRgU4yd7M8c/rO7vir2pN
ZIYlF9fpOqliP0gCyvahk67Hl6f320DsZGygkkQ3awWB/dPpDVbQ6UyKNR4kvUcmgz3sVnb7ig/o
c6NEgmSWR6ad1b99jI+2TRyvTGmJzI6r0Fm+KtinYSzSzAn+8DOTG6z5V9KeL3ob6Ok4Uxs0aaGT
NRZjoL777KkHWzjVOzuoxuvaE3JPhDukr7ysXyfMkwgFD1bh2pJzNCQKCrYT6tH0whHqVl+oiUL8
CaTgDrgfPL0TMPSL3hIXpogOSTOebO+1ZXL+YQBZhyIpBCkwAlC+kacD++PSW5bqUY1Lj34M5UGZ
CzWcgbCmbJn6OkfktDjD7cuL5vzEJScBMtMhbSAgL5B5eTosPRaToaZhx0nYLcHBx00+GXdFsrS4
Wdfayv80v8N40OZd4mubr//8NIINauw2wT827VonhuqrL5JIFa98CucngqTPyA0Jc7kNOQx0PqvJ
4ZvGIChu8kVcz7mE6bTUK+l7az5kc76+cuL99hQZj+YmEpfS5tK0BRmPV42FHR5oW7gqXhahzeui
OYUcZgDa5APHxSuL9LdPkNG449nkf7io0TfwdLTRn6shJ7MV99JWl90Q0hKezd0r0vrn5hS4PDv2
SnQJ56YXEPIzYcGUiQld5N+1rfXfPtC/jX3zqmfM82OR6OabAyDvnr0v+JhzI8pAxpON4Vlr+vwG
/Eh+tU5Y2L284J99eORASC+GDpdpbtGPX1Uq1VoEKw/PTcFskeZAZiyr/k93ye0V8VFBMuFWTlD6
dBS3F5EZC4X0X076fqqb4qpKi/qVV/TcMn88ytlcgorsyMZVjXFMQzlf8LAWb8TjLktROJBn+/jy
s3O2H/hkd/w1LUJPdws0RHj2njrLT4Ds8fC6YDAfm6bIcbrUIAjzReFAH/xq0HKPoertq86DQqim
Ea6HO1JaV3BH00ldvfwrbSP+9htxD3Ph92/s/7NDL1ONlEvFypH9VB0tx+ne0HIij72ps31nj99t
07mfXh5z+5p/G1M4REYk7YDMbKv50RkxVvWq58qR8ey5aFKNgC9SWtWplKP1CSz9HThUczOU+Ne+
PPCzn4nwOXpdjAw4MJ4OnHVYB1uVkLHXTt6F05QrRDMwk2Vuy1eihi0q+H2O/zHUWdQQ1muZm5U5
jpmhQpk5d+6IBjGrBRIbr7oIe3v90OaWe9QePXYvz/PZb1TQRUq8G1B9Ohtc06uHEw0vtStMfjK4
FpyWPqrjl0d5/mn++yjh2TbapkuQmUnKePWm+Rp+MxK2KGz2ovFf81V8dkLbls2OQMLJO5tQuRqr
5ebEi3Oj6VRLqb9K4MwfXp7Qs+syEBtyK+J6ex4oWGOeirTgsc30W19F3iqvpsSkD3Mk/W/aEfUV
8bw4ha3vvvIonx85FBxLAWfveWEgC2ubbntGLo1yFqSi9OYHdm4dxaizq7n1uzgI8vVoukn9/fKk
n3u0XHm5JPJJIFM4e4trbjeWsSaG9nJ64mmjvcrdOX1l53turTwe5WybWWRvbK9fUQo2IAPJrvn7
1ukpiM3R+E9J/f++AsYe+3ios6NjAGMpw4wvr5a4VhdtAaplGF+r5Tx3dEgyEGQiIhKnwfb3j/Yw
Wdu9blwmRMMAmEvXhzMMHzB25JQXuzWEXv7ye3r2CT4a8OzosL3Ops3BhU4QlOXfNR2u9PpiatKb
0du/PNRzS4L0FT1BGwQRJPzTubVUvsY54licus77W3bTctmZeXjliH9uQmRTJNk4Tnlfbn//6Am2
vZ+1mHTRUONHdIHbTnLt0hVIARXq6csTenYo13PIVkdc+H7llx8N1WV2mjW6gDBUb9rxytLf5Sjo
7kuy4ZWb7LPPjtQNjm7cZX9bF6VfrB1BgYwH8PxYJLfYclvi36h8f7TG8UrhyN46ErjEPn12YaSQ
CHR4mcEeFkfHC5s3izbj5cuP7fm5/Mco223m0WNbVE8cY/GGlq5gl08xechB1v+XRqF4RzoRDZU4
XwdJaOfzxN6n21Xu+mV2d44CNf3ncwGcF1B0JdakMvF0LmpKVn+tmAuRsr+L3LRib/dey848s9BI
unLqUqDbCipno/QurnqFaRz834uo2XWzM87oIwTaUdxdo1e+099H25JA0B0JuQk9o7MtYRW+GlUi
AEw0onb3WRcC3q5o7yzf4Bff169caX5fDsJHZkDZ33Zowz4PaBwXc3vbzrDW7Sp4fYsE6ZaGr1lC
PjMpWrm36ygauy2B/vRF9eHo0nZgu5B+2xKJpGy8bkfnK45FLUI19cfrAkWfR56CZJpghzjbx/Et
50qhXJQluS2+k+DC2GapZ/NaOubX7/30Qhh43CoiygIhvNjz/pyGFqWlEaGI12lR5q+kboNWHhxp
2culipYBkUnY+5568Bfp0+w3eQaJSuVSQS3chFiCWIC/uSPp7eZHTXDeHiNH2dFGqo4AFrFMatjp
NNhB9emnFeTu5HTe6eXv6PfXs1X3bclFgYPvt9g57QpsyTqPeAF8qqTPRUwprZk+TPZZ1fru5dHO
T9nQIQwkqQokk24WCj5PFwNvbCXuoaxdC3JXO1NZ6svYZho/Ov4dVexwToo//KoYM3JDlFbgVxn0
PIM19pi2lLUfUfJeo/C6MZ7nkEryrCJWYw3T6+Upnn9VoF63iiaaLrI55JDOtnIR4acXKTxe0y6T
JCLswP/SBZP7yi77+5NEGcZ1hcWHDyGtvE+fpBViGaaHLImtUrZFTL+8/LFUBQgOkTRfhRodE//p
xNC6bv9xxm+mdmcfMplgQ67Yha83mO6i6WH3NqYPX3l82+fDr/74yyKc48djdsOJSE7VO/uE+870
NVUgfTBuCbG1tAOrhdrO5eUud1da8tPWnnH7WpLxM5IyvLxHF0x1V4Xv0smbIXFkq5fvJHhhgGA6
Gz60hUq+rXh5A1K2aKJnN9SfV5VeR6lzj2TJv3BcxAM7v0g8hPxVlLx1Km7mQVCZWy66JQ1vZF4+
ZWs7HJp8LT6A7e/vLDdqa1qD6QO8Luy1aa6NoBlo5m6VXSz44PR75TjL21p2gmaJIK/uxTCak5fk
/qVdsv0dclkIBK0RQK6kXd5aLjR918rp1R1XUEtJ5nyvNjcJ4/TFV2eJ+uumlyXQHIdj1cIl594b
cViQHj3ACb8J6pEEtJlY/lIz8rLd6C/DB3rdNKy9aandeC5qXACm1pLzThu/AHeZhingMmWC9GCv
VYgPzzoJa0fPHkiDwV8vAlOF13i7ASorPVnuM2sTJothfVv1ujhIgV+ORV83rJSutcHH1TaClGnU
RxQRCkm+ooF759HfVRz8HlAqipf+Zkkrr9jjc29/kThyfCp8MiLKdcVeiR5yWlOgErGyzPvhu5M7
7anbZ9UuG3PggpsjxZS6w0WRcd/9NDQSKIPliO1J1WmKp1xhECwLY63VvkrJRB6ToKKTLMwzIR88
rzQ4AkSt/cloX6ITNgIJj+VEVdyEjv5WFjXtMaqv05+0gNfXPa94vLecUtOl2KEN11S6NCVGHCmQ
6yDpycbG/KhWmTm3fco/jL3ODd7JxYmSK35sT3JyxeMFO7/AbY7UryiPFWYonZvWG12IYmXXXCRp
6XeHFlUK/To6RTxZJU5wndrIiWmlyUBpt2w64iQrkdvfp7HKG1pTW/mgvMy66txhBX0dptWDOxd3
TrboeNFj/9ldXFnt0DlKhCK6aMDmDCt4onnS0d+rM6jbpRlBSI5lBuPGwenFWG4y7+j38fe+XeKm
1fWI9dnNmsDEJD1pxG7rPE3nfW0qDVQnX5YU2n5gBB332G0LPR1z6fwynPEX4MDNmlXHOo9AUmia
1XdKz73Zm7Zv3g54As17g74JAxTs7sq4CNxB7TXn7nJTNLnyqjtNGEOuZU4TNX/0xtnhOzKNxmyl
pPt4X1Xtkt1xQGIk5LpmFQcZFU1xF4i14ss2qChS+if9ctLvoraw4AQPmPKNex6HO+xnkfaQeYaw
EbtISYyl6LnqP7UmbKFO9pGVfq1tVXsXEq0lzXxFatGSFg79OytYIitGt236aOeni51R8myqZJ/b
OTWTCb76FEda6nBnyWHiB7vJAkAJC0R5CEI0/DHddxGfmmojeqWQxB19vtURf6S6gJG0hM1tOPEl
HbO5XG/TaA3rOAmmmjrTvBBqeW0afK8SHBz3FvK4LK7ZxpwjvHTaW8LW0KDc4BtZHzx6+Zo4tC0X
D49erZ8srDqwhvIiJKgyL1JEVuWcvcubol53YVc333xlu+/EnJg8HrHQW2Lt9D6UJNqL3mTOmmPg
boy6xEJKWldh7qTf047TL+56dw3jdUFAxH0mLekbrgsDfrBL1r9MoWxv39Th9GVaXSVPfuFQZLF0
n34LaIncrBxSm3JrRp8DXjjYJx0yR2UPQWe19s5rjbEOlPit/EiH83wyQlrZHjcpDyLMrAOQcavd
DrvUa5frZVineo/QroHQKFGtHBq7pymzSb3KnWE1hXMR58FcyEtpHBPccLaTo2UNVM6VTZumOtpV
Lt+oJV8iJFXWSAddJBFH+f7sPmRpG+WnwcvnlSbOpMCMt56WnzbNEtnlBLdgPk5ZGryJVM6RNYkG
WIEXzs6t2zYLPOluxQcjHzL5c3RU9Jark+dfZNh5fwmCYYWXN3QrRa+5iIoLv+knvR91zT6iC9/5
0Zh8AqVTieZLWdUBkzKL1jt/SelXnqUzPKzRgO1JmK+quRg4Ot6rJnc5IDSSuH23lh4ImkTiJDS0
SfgmoW7z3VJaosqFrO/vinboIUO18AZODkJlaJmjxDQtyoY0DjmHnYOzIoXDXWSZOtQzRQ+yevDL
4oTNh/c+00UhjllrVTaOM3r+rnXBHhQGS5/FIzKR4YgGOSviOp2N3DeV9HHh7GlX39tubyg3+gX3
0Z7V8NXjJ7r0FyQlphly9oZD1vXWF7vzva+mzMkCT1XlfS78CluPfOiVOjkUmC96ITt45u28raiK
xtmdjYnDG0cUKR4QTZf8aC1/hsUqjMbXpvMFRqYB4pqjItHhIkPOx3ehUwaIKrVFLoPMXQ8Od/Gx
s0/IzIJZzRCixD06l49DvmJn1VWegg/mmXY8Ct/Mf60Jm/XbwM3GjwlGF8gfVWa++nJVb9RQ2pgQ
5Q3rY6jT6oc1sjciKxyy6L0OzAoeMbfwuXKWHsepsRqMRnE1Z+FO2xnn22S1vMCoioyHBZiSIByX
pKKXvS5aWN56zfVx5GEDO1MLUzRO2ti7Yi5tnEqoof8tEFB7163UmFI09Qa5qL1wRadvLzTwK1OG
es8nluf7crbGcLcq9tl9OXkZBBGZekXsKke/zXBgQ/lIhiHiCpGnEdEEbqoX3YJTrO505exlZLrx
s5uw019OjQIXsvRG4Fk/LoVzWH23V291vVKw36EFb5ZDXk8GUlVaeu37tRWrAu3T66z4S7p5rr8P
sxUkpB+RfJYn3wTT2n+cCXL69Sshk0tZlZ4Uv6jf92bFre84YX2U4Eg0d6YhnLecjpQLDnMCSxwe
nB4PdrO2AVKqwAr6Mh5WHPm+52Xmqs/Sqd1NGjFW7JOSOwnc92Q2IDwk4vhjUwULqKw675JYDKoH
/JlWQ/MuccviyuPXCLYdvtg8WP3yB9v1kB5k2zVohbNsFdhIkYVCC9FqOLe5yX70RZogZXPn9oON
N6F39MUqTjWFhvKYUd/ENGnkTzCSle5NRVWHM3Xife489r10Xzfcg26AnBTRcanS7ovPz7YOIf4e
J68dJnPC8WnQcdhxJ91Vo1DhIalm874sBj+4no2yPoNC4DPwU+kAuVvr1RxMpTonOraFmHEpslME
vl5VjOBhqmLZV1Y4TsdyLdIrO22d+nLUDQ6nXYf9RsyR0YQPpbYwpm20zL9NtAKuqBkGDr8VV4zo
qPAK9PZmJDm6N+sSfpjLoW6x3S1QHWfjrJJjOmdjtvdcpL5o1GoHcJ47RXdpuwD3b4JCXFu5hdGG
zoJ5R8kx+7Ioz/tSFLXO7oFhqBbHurV4l2GFwgzafLjqFmNgpOMXiPQhKgtujNS6vshydqu9S7oC
Xq7j6ILnHfr1ERFLeFsvffnTUdUi91Xfj/ZuQgrAzdlDXBL7hZzvStnUf7EhuvdV7SwIA9ykS0+r
VxRyh1NIQL11DRA/1wO8Gpos/FOl3PH7YvUa/HoWkt1MmqW5WIqhAXcb+igTNcf+jjwNPjadGqbb
edOz7YR2kh+FGwyELk3Azb1dVvVjDjnNDhoAwxt7QiSwHy2Xg1kPJYAMJITdVV1n3ArxB5TNEbti
LtuKdFHsOYWHi0HkNXgXEPEY/PHU9Fmv4gELYniJZYr1pQdtodom7gdDH8X+Mv4cWlSgJjH85KSc
3jmAd9514fi9GSII8uFS3MxpzQTyvgtTxbmj+9uMT/2+MXP+E+KEO15mwVijKxjbY1BlHfTDOnTq
PSdhjwhpArMZSOtYqM0K2mvX6q+xnNqHwvI/zMRBGYoeLkc7MeYgC9vZ8U7T1ALQZD+I7S5voXsF
GIKR5grsmOs4ocyUAw3LiuSuMqENzBHtyBtsli7XIoTBuszOvW8jzsYaE37ksIRYeMn2iINp9Cmi
/ngdcUVAJFWjbR9tY903eW19qXxVf4DCgQOA2/n3nWum91NYudDgo/xrjdSGGHS1DCz0guB1e21d
3KzhCv7DEac8qbId25Z8wHfcfKgiAeXOXae3vqggIbf4pWkLkkggqvt1rvHfayr6VYb1jTsF0950
m5dbti6AZG1cC7n5jPspLPyHvC2B9yNy+wxFZT5Yg4r2vmmhwCdzeBNYZEpYm24idlbCtLRaPvSS
45BOfv/KLPlwmZHA3s2D/QZV1bWs4SrDO9rRojrs6sSHVpqR6YsCJFIKw7QdjQvug02EfSH1rE5a
z+6XlcZ0EoBl8amu0S/sgtSW79ZsnY7dHF7PS1J/3Dgk/O4Iq9QSdNeJH11ZFGN+LlPfXpop/xxV
fvbWs61q3/g2EvwcJvpcCushs732zdKJ+j4U/nAH0HQJjpOflASsxsXVoVyGg81S9NbJO3pKfpmI
NnfrYl9SZdIP3UhWdy3r4uAOVrhbprbHIzvLF6qudvQlbwuZHX0wC/usj+BhVl14saZFGi9Gw4Wl
4f667Kv1Zxha3oVqS27UCiRXRBS9Gvtr0ATWXRmp5MJNB4CheZZf5A3ZiF1m5cUed7VbPYj+1i+d
/D7Pgx6g46husnm2LklLzBeLbNjLpuXHSKPGkfPH2YkiGD+TjkJBNarNx65Xf2OFul5pqo5vSqG/
1Vy9CCw8iZGa78c9WJ1rU9Vwj9JK39P1617VVtcf2mSjoyxBwDMObWyymnY6Ftwoy33iW9hyC5JO
x4KYftfzyVzSifUe073o2p/oet37AXDcFYvYU14r4x6yYArihrrslV3XFrgJ52oqTXLpB1pdj0p8
8hPPul1DZ8ah3YcvbGc263Gd9UOQNfKtDNw7Ngz5oyp8zoYg9W5xzv05+P3DyBy+EX1gyFiJUn+d
MRvdCDEFYBtV9B/ctRquyhXPLc82t2U9enw3bKq7pU0Kmo0D75ZuDG5d/mC+5FMOx3YlAMbPNQdx
5hGIcC55TravGhqhd8T5OmGVV8lnx1sUMHvkPM5+Gftmsy0ZAkDuvrNelE3LkZ3PauCCnndzdwJR
AxKJ69t4h9g8iIlFnbsp1fZ84NcXHUwxkgrxmIwYcPptaYFjJ/VwNxvBpRUPd/c60ORtdyg2vc+N
qPQKfzJw/6IhGx9OP+qTo/K1tPbrGBRv5zSqceogUZFgHZdiUtrytoCrs0UAmCzboeKDb8K/HbZY
xacXiBP6ahcu0zTDxpdKcd1KejxiybSgE9rlfk1G1mQke7LIqjZXugYHdWUZ2z/6VUaeWHSFAzC+
7AqImI03OpeqDs24XwUPb4dxMKJ3gyNtulN2NmmwP6W8tZI8gKu+WlIAmPIWzOLdJdsXRZC4u9JK
vQdtpY7G8dhBiNsW7jDsQluYG+23+MwVThV977TV/xUMw3BbohnrsZvz0xSv02X+G8xVqGLOtso7
Dl3UsjBptQNPXEi3P+SB9j/WjcXWRktlDl3dAmi0ww5YNzcjWZRlrwaj8H0jIorifinbAoPXoP+A
iW8O3Jh2DFCnvhpYCpTtvpXuUkC8rjoJr8UMMw4d+SDIh5lakYZy0lC8HxY/uRl6B6FJTc0J9lZe
mLcR3rsWe3oKSUSBfPsoh4W0cb32yYMv1Mx52y15GvtcxX6OnRLAiaup+abBL1SXM6Id2rxN4sob
qIBEOEh1Q5i5OtE0E/uKg8atF66UIzd/tPRJ235pppA5VAtJ02gicbRjp+XpuSmkg12o3Qp6/dw0
YNEdFd5MdRnere2EO2xVJCogudMtcyxnQvFYopSzL9tpTVf6DTqDo7SiUIGYt4A1O05skXlNV39M
rwfEg6gOg+7KLTu7Omm7x+gpEV88UbnZQZRpoQ6GLCzmEROi7P2ydBs6oUoHLA3Ztz8FrZf8SAtO
nv0StPVdmOd99sblUodqaCvUkPIpw+8NlcnpkMoBF8c1zZI7FIUhkHLXRa2oaf2sDlbuJeveJ9r6
WE4JiWwWYEHUF6ZBdqDRSzcAEQb8aEyqphnIhN/xdbqLp45hEk032JMTj0VTT/6oCSsoFbld00np
kj8K931jhwSPlRzdex1aY/qzKJQCOF1Wbn/pkHO7qZe0GT/YsFiak6X5pAhG2k11V/s8jGOY26Yh
QaKnKkY6ywFie5MQcb42gd7PNSSrvZcYCwteSt8F9RsMIdYFqZTTbYbLC90hb1tVF9+cOQKX0ULd
eQeEkA1wRNCJ0mnFkPuQ+GJ4O0LFyOPMKy1WZFY599MoU3kaxmXyYzr6YBSWDQ26ez8FobabOiKy
q7Z2ePFxm5lmCHZO4o+cPkMz+x8HCkDqfdf2NU7j9PUE/j5zy3Ll+lZufsOewRl0waL5gI5Q5zuM
qO1gl1bNWG757HH5GA6lBVGbvY50bSBxAyWaKm71WAKtsNpy9nZthHVtPKTYbB2iwJTJTbsI6eBC
ngu6bQDd9ae6UT2963TSuzRmNb0Z0ccbHKt3C1J6fSsH9tGdP4k13FcrJNvbRTmdc2MvNWLiaBo0
UUnVjTapcQ8CWkDvNZGoaXlOiZdW8nKeAELSU8FN4WEhOwj61nA7PApNExoewGiG7E8z2nMBN32m
HnAdLbKYr8hjTsNt39OLe2DLd6cPog+Jqw6j60GMIpWZF8FJ50nX3hel8CtWjmXM+2Tx7PRnp+3K
usroCWuuwhnJ/pGNpe0+mGhyaUxrkH7+pTOvgZQN3M0bq72T+5Y4CQpD9WXPLRfle+0ETb3jy8vb
tzkpP+hUUZNNjt7bFUUkZzc3o9H2flh1g/tVRb36J9Lz+S8liNSwgW5msnT20gelfzU15Vxekp0Z
oo8l8kE6SFVlrRD/oCYELQb1aWuRKS97pw8+RrPy5ndrb8noLi9dcj9Onk/ciKCvgdrcUccjDlgi
ocRhJpCuPpM+L7F/yPzeqnatU0BS2hXWKtTboKKpqjlRrfTWkyOcTl1ol2TRPrVaixBSmCnCFTxa
5oB7Xk2xCcPuvp975H2iaE9NpuVysGVnySuTJBb+xt7iNaANuAKm1aeqnc14ku08cdu2OMqtO+Pm
maXwVtfW/JG+4yLD1ayohsrad0ukzalPhI5uq2JYlutER3l6HRDkA9IfJ8wcPQoFOfX9qStKzrbI
qAur7IbmjuJU4h5FrcT0tgxcTR0+GtsmvFIJ/bS4ePd1WL9rBi3bb7VDrevDUtptJTjuZqtp/qkK
/7ey9n9Sln9U9vzNAxKRYvtEpLj97/+IFP0QyCddDJtAli5MRP//Eil6IIYp+NJmCGrJCbfOp39p
FOX/ori+9ZP9219SNP0XywQyKO0BUEORTQWSiuqfaBQD+6wgDH2ALmSkQpuijUav6KwgLEkGgRKz
azZlK8dioIMil9ZCY1hTE7cleXmR6IRQPQU0G5BR7kx2IYhdso9k5Tjl7DkT2XvptJW635imA9X4
uiPvy1NxYSxpSiN23yMErAY7Ko6SQyw92aaf02PECRNc0QxbyatgBcWEwUnfee3Xsa385S7RDXku
ARCuvCpqZfmf/KXse/ah/8PeeTTHjaTd+q98cffogDdboBzJYpEUjcwmQxYeSJiE+/XfA0gzI3Fm
Wrfjxl1MxGw6OtRNFVkFZr7mnOdgWWFm75aGf0xYPr3XJ0CMNJ5KJ7us1bgaxHa+q+2sb7dzP27X
O4ALg/tArVeD33aEwtLfV6AittsjlutNkmy3ipgWuJ36dtu0280TrJcQHBOLiC/LVfVx0Oeei2oY
cGPdOsqz8wfqa24zc7vZ5qbpuebYT9F27zD5jeO1s92G5XYzZianCUyQ9cYct9szmGfjKd3u1GG7
X4F+qov2/dZVOTewtd3G7Xoxd8X8XOROzVplvbJ9OTE8WZs88Hq5VYX5dr/761Vvr5d+0dkZmXJb
LWBsdYHYaoRmqxe4MsFytk5qJIduqylirAsUGMZWbcSJDUCT2rZ5tgmHBiO61iPDVprkW5kit5Kl
2MqXfitlrK2smVUhpn2zlTtiK32GxqMM8taKaIwtOz84W6E0bUVTHCsKqDwoeWm7ii2iMbpWJz4g
7giadtbaq40njdyOrSSLrbU8k99LNa0Tb5KtgEMlTDHnr3WdyL11d7KVe11t9cm5oeJ5k2wFobfW
hpM/zy/lzGh13yitJz0mCCgk23Iy8JmBloBgtxWbjSIhUNeJQt1KUbGVpcFWotISUVqYW+k6DxNO
nCr3qTjLtbplTYRvrfKmmHijrQC2hFymnTKWgkdsK5LHtV6eR9e7tbYiOtgKamsrrply12RtjR0b
E7NMirsimdeN0VqVK850MlW2Yh0h2CoTcsqmP05bQR/ba3HfbYX+vBX9qITa8kquvQBLI9oCa+0Q
/FQxjHC2xqFcewh3aycY8MvnJXFoMsTWcBRDP16yrA0IWTKKHIjQ2p3QZNCoMMGmadGStYGRfjYL
uuZVF1ZuTU5OJ/cxMGJsFWJrg+qtJcrX7kjnLiPLYGuaiu8N1NZMZVtjNUJjG9j7rg1X+b35Wvuw
YGvJLJ/xaNRtrZra2jaWO7Rwau3mhMk+bZe0Dm1KM9n9fZWq/lO+9oA0o7SDuj6Mtw2PAmOoMadh
lFvz6LBefJtvLWWcr+1l58n5vZs2NJ2xtjagc+K698XWlo6u8FhdLwGLb31rXfMio41lXU5LW23t
rbu1us7W9lKT0QJnWzsc2JLWeFq75FSNqLfSrXnWtkbaCmLy2x0zIQpqtnF4nlhvTuzJOMs/21tP
3mz9eSqGAkXE1rfXsit547d+HsZBfim2Lr9AJioOqYbmI2aW+anZJgLNOhzwtjmBvyjzZt6mB8s6
SLCFx0xh2OYLTgbOZGchqK4j9pA42qt1HAEznizawu/fgEVgWhFbGL+PdHJMMcBUr0uIdbihRMbu
bEa3MkQYl5h/OAuCgV2xjkWcbUJSbdMS8sGZnNjbFKXobZ45i2XClekvFp3IMuzNLLmruKlSswxd
QyTpSpt7Zh1qXXnEYCaLmV0Qrw9nPq4YLLv+kDvxeJd4hB3mku1BEedvJte+KbKmuc/9CtRnl97N
JRpxX7up2+RRoLbhRiCWbpb3YgSXnHYaMYP+cG/NtFl6c+3mqBDp8KReRpz/9amkaqbddonhlE3z
QB13bbf6VRIvDPC6Mo1Dq3vhjiMAsyCGsvKz53weXyQorr3ON+HqSZS3Sn2J9ekIaOoF0++VSBNE
sPjMx1i4d4YQxzxwPrGNeqIBcSO02HwiwpSnwV0ki4f8dlkV7nmnHdEZfard/LnzShVpqr9uzM7+
Ko3pMNOp3/YYKK4nq+tJVUQg8s6OiUJ2k4FA16GLr9wxeWr4GwwUpTEDTj+JI5GhZWLAxPMeCqWa
U9JaF0Z1RtiyES91sit6MsbomdilxuYdJFTCf9PShQk65/GebineCXPyHwJAqKdlyV3ulURDPqF/
9FhmolqsyR7oajj/aXEjxvq6ZysbWQPZih0hHGn5UPT5WRvmXgtHGPtfVOvc5lqZ3SwxJBqv4kZx
myknkT1H5jRdMpWqp3JgdgawjLTqOXse27S65WMfQp8G8yzyDrEsZ9HRR/tDi0ihnOv2Q0KffBwc
6E/HIG+PZqV5J83On5uyIGvR4+ZlsceIOVM3pi2Y0pfBqbHzWwHM9bFjc8C6oDQeDGUSSehYD1Pb
gCjzx+qDYzIt8svGvxcas4vF1WeaLa5q5J2X3g9aMjcDpkk7h/XO4zDK6pvjQauy/RqE8JDMh1np
7m2vTfUdBKIvZhZbV41W7eqZ9iSctZxFr2N2QQTq8GtXG3edCdiK6YANqH2O60dXjsB/JxjdZVdV
ITO89D6LpyHml6oYLnWTkKqVlDm3ay9jBADjfS4D+o8keWqn5K0ue+3BoFSNMHURbJ3Kt0INJM2N
8eei6D8wRqekWWW2j1qs108urLyDaHLri2eI50wvl+cC8WaI15v6ZWFkN49DONrpAGINZQ67xqhJ
ivwUS+sDPjCTvan9RWnAMz0kHRSy+zSItUcP9Q4BZYW7c2Y2ekYmztLExDn1hBEmHjVrWp/zZnQu
7B/ZxlnTbYdmAsKlExDtyGrvqreDKy13u5Awj4e6qparWUMeVnQskVEQHnzDK+6VG5P2YBVvxLi8
m83kW6q04UHTxvnJZGL8AcAzEpQrWMIMslMH7gY/fCXNY1PbXXWV1TrOnT0Hqok1vksq8Unos9Tv
wYIN+a3JqMtnuNjnk/OtQd80MXYDhmftRtH0fEbK7ro3bQ9g5Nos23GwIjsZguIbtE0TcSHI9ZFw
JEqFRe6mWs+q6tK0foJ7ohi9ATlGnrMX/Dz4tIrpvsb3PJWImWKryi8skpTFdLpJS+JBJHMGWm2z
RAwX+j772ocssfrmEYWKNr13yjL21jUudZR17c4L7pZjUiZo2Z7aUjNMtEZuqU85+XfMtKp74ISF
390POYTo7KNo2rgpd50YxDc9SDwomyib+JY6dGEfbByXYZN07cIA0TWY+g22Ox2VJd03GZDqsNTb
vDi4Es0QEdkDmuRLq2Wa9Zzh43hnWabU95WZGPpbmSa2Vn3Xhv+3q6WrpR389+id67r98gq+s37B
D1ZU8AdkN/RvtLSgElZs+g/4DqyogEYTKw++cd3DQvSPxhZiD0okPAo+Nz3q6l8aW/4AfbDJLz86
XsKiXgXi/FlAznfQ5U9yYJOqHrgCr08Tg1X+tRd6mNKg70zVRwEDqpNjluqcLTWnIVOvwDvRJRZE
wcZ6dmV37KsPmlfuWAWSBdG1dn8Tgy+86gzrBUMey8PUnx7Mpn+varIbcMpdqiGdn7XSs55M8JZV
BCBqPEorI4F40ZfzBC8nDTvZ32OtJ8TTKd3u2hqNgBzKiVN5b8LEbg+BZNNwTXZ0v7p9rRINDaid
lHxszvdbDnvVk5XjVqlAMApD+GvhrJs5lnU2vAgLHk0aBnHia0ySGYPtIbmbgJL7rISAs6vteJoY
7SOeRVZYMaUabe9mbAa3uZFe4u8XOQPOLDMOJ0s4zIH1tixZ88cxB2c7jld+XZksKFChhUa/VOBZ
qEO5XaxU7YE2G/0qOBoX94K0KSH2nbuOeFxFkfUGRp1ksQcVtX6IyQa56vqJRPdxSQ1iJZaEQh8j
lpfGV60lgyerU0IfmQC6nc3KifnYjZND5tIMrXzflNPknYtGcr41ExaIGHXkHULQPMpmHNS+XhrZ
rR1kk7oUgeTvZZniMaisAuejpeKWnwF9ffGku4xpGTVsR99iZHEZHzh4RBase6uSzLlpEEMCssnP
gl1rTuLZgLbuXMnMF10WwQt1tesgxxMAXh6BNNogUCKfYxfBI9LezPFudFb2XDk8RH2UtW4xIa1V
FQnwvgFTZ+JF6Wx9oBwHp8vUQVZ9q0dF4S7lx0UNBuHXhuBKdbC9WF+rAoo0a80SrP84I58aU4eZ
4ZiXiF5l6hT8jdryuTczmDPTBPo/YqGuv2cRmMb7kjG4/mi2BcGZzOLFS+8P8cfCZsfPjhp9QOik
eUBLkSX5I4x7pw8dfy7sEM81Y1zQ4qqOEj3z+dlkrW58d+K61hQEaseWRblbURh3Xeyh+2RYzITY
YPMNezYp0ysx+vY3z7ZKNzRn4d/gFEJkiMtZDJFdy5y6RLO9M9NTE+Fd4wWnwkIDFCb5uLxBEq2R
585dRZjvZAe3ue4jgioYsF7lrZWipVgyuw0RoMxPrUNCVJSOufrkp5JoEj5w70vidSoIC2/S34HI
mZ8tWZukq4F3I5AZqIC9EyDwRGQ3dZmfzQrRw62aEys4QubSwD0noqpu4jbv+rDR6uarguYh9oNd
km/VE8mCApctU3WC02Hc2kOMy9T3ixuDEbVx0KSys11t2gNRh/k86OfY13sy4FocP7whrqwPC1IV
c28D6irCbrDw9lQuy9Jd5zM+y83yRWudRe4Xb+BpW5iJPOmrJsZFT3Rx9arLI6r/9JBWFRK+LKWR
IOgyaYmydICEPyzSmwr0nJZ88VqSsVRQBdaBe396l7Zl/sZH4oeiYrKME1woND1JPUzoM/mLvEPj
eYSHshY6DSzYMbTOBmMcU6FVbY+OsH37sIipyw+WeebWpuVT69a1d/0DGqcy1AfPjv97Eac/GHir
W+XfX8Q3avyY9r8MmNcv+PuA2bbINOFG/dsY+QcEz4XmaJESRB5K4Hg8zP+4h/U/DL7EhYC3ce7W
y/tvA2afEClsdz5IG8sHevb/FFRHSBVXOdkBmGDXyCpM+786jubcU8hdEA8bjHyBMjI3RFak0yKA
b6rdqbiNg1D5bwWhzJOqOhKAQFczb8J9R+qIO06hJvWmCZVodSPiCU3LqIrzmujNvhagMtJEXJtw
ttKoGkRDnEgwtYJki0TiJ1aJMUWMX2Jxq3I3Z0bHKqc6oQGZPrdxNiN+F/pq8MH6RJY3fp3rVR5L
nzb4xgPYu5iFMZYWVjuoTCMmNgMad6V8ehfEvTKU0sBSowOFRV48SCTDXlNdMUeYyD2VrX6rCd/1
T4LQqHNvklK7a8CYJzsJVU8/jXjHExrsrh12Y1X7IO0q0e/zYk7v9KW/FL3JO5Km6RdL1PrKwtb6
8R4/bvqeKahDb40McThpyK8mdmDpfTIF4sVi0o86i5nUS9Wzro1Y+jNP5xfWZV3ZaAC9XWKxvgQq
05x9EVeFxxR+1JxrXCxjfCjc1u32VPli18x1ilLLEzbtYDK38hJrc02S7OCbtM96bRoXNSRsQ11U
QRxIRnBC8WksR8bVVvJQJYFiMBZbPYkIaS/u+7ax1H60UNpYsedXp8yq5c3UNJX9ycVvgLrG6M1v
FSNFDu8gu2d25TLi4A1Gb5+6j+RiFeeuzciAaqdl5k+HFtK09K0KgeskPyd5v4R6ZXr2Oyc2x1PB
RnQ9cuXFsQhwcInHYkPLgtrqHRTK9rUo2uKtl7MHiaiuloi2uggZnOrOXmUmuVmpTa3IqibdG/N0
RzwKbaOi7Bm4QpoqjgIyGQmQz1GgH7N6an/Dp9mgVT/VsvwOscSHv8q/UB3THP76O2TXScAjsqid
jNP0sI4gj6aOdTSkDi9JuGXYjRGEci9sLHtgDdvhB62qyj2huJQ3+EG8B+nVNkACmdyKykArt75z
zDan39n9XjtDt+/Vg4DFXgmv4Wtqod3PQs9JGdrFGD/SMMsskd+LtPN9Puksn8KM1TsqZ4YQ2AHN
7gN7Fn26saSZB3tAPMMub/FdIue3lzac8Fh9c3s3/kbiG+YPLahOGuFCj2aSc8tkZUtN5GVZfZOY
lburkuqbm/m31ujVl5rfwQOqSUkieafyXUzSwNdgdrIHKZf+Q4nMhHyzoYJIjLDV8qIuMcRL6Wja
1zkW9UNDrtGldDHhhKKxpGKNxV8RFW3CvnnCyH1UZY7TJKGTKH/jPjVeuxnXt5F7lvMTpiZbwvW/
/2S6z4zJG8bEVAB/UudNXbbDO9W4z3mSmqc5LvorR49Jb2uTed8wXkaE23t4HlV372kjIRsEnD0L
Zmy7vBjmGz/RkoPX9Plh1szhNx/5v/hWXZ/AASzzfO5wAn79VoOhStAn4iRcWlO9ZdzKLD+Ty6FW
uol2x20OWF7xDfKr9DsW/L/6zWBLagBY8FZ6xBqc8/PbFAREkZYzHqwYWMtVlaOrNFhPoMCf5ZOv
DcYFuw6s4LQrD1B5UdPU9RAtQX1AErfs9Tz4KspYO9uzWTKN9c3rCbvdb2BtGynj199fn6uWNweB
H8zZ17E3flZNZe0malf4xLNA9ex2Ku7EIwpbro1lprPokCcQxT0rE5qbUHsxWEvUePm7IO7G05C6
9jsTsiTzGlO7tELr9oY/lCcXgfRp8gp1jCuToWMikh8sv780/viPA2GvaKB/X0+dv376WNW/YoXX
r/gx2XDZ2PMQf6+iLGcrlSBC8pCtiNufphn2H+uBDNyNZbYT0Pv9vYqyLNb0K4sQmAXaFZgWf2Wa
YTD8+MXczChjLZ+onvCHWysG89fnvO0HvKNlbkSTm/btPhtyUsgCZCER+uP8Fh4fG9Wsz9+XXj0f
NQ9Ux07NufbB81uXDO0srr+oLDUIvZdF8Zz2o/jEbM6zd3jyjHsh8C5iKtAARZaY2z/Eq5QTxd1U
h3qu5WdYTHl1iNtyYVrdGYr+UVsm2vt28NFcy0zA3XYNfIJ6IMZvRRM4z1URZE/ZUOVPohpYHVSo
Nh9rb1xtaIMtz2WpxieCG9KLNqi5Jy0gjc+qNXr3wIUskh1LdrEztElvw8GZ23c97RqWM6TDa9Sc
ii8JKCEZeS76IDXAyt+1WlVNx0UqTNUG0tR9YE9zRW9f1JjCHCWpGeYxfx+n8ksxtnm21jd7PkOG
2Q2LuSIcSp2RrN0EnK5mjPaaZtm69VzUxVZiXAqnIh1Ow3lYRbnI54NvKY8Br+rjg5nU/U7z+8YM
EY5z0+kmuIIQV/VATv2k69eEsFXIx9nhfnAKPR7DisM5oJw0WGvgjrW00Er8woqMuMr6HX+KasfW
mjqK6SmJgjeK8XHI/OzSdY5+Z+lMQfnhZob/RR1kOdpEOUPUnw1dHGEtOW/Srpo/+L4og6Ohm/YU
Clws9LNBNe7LokbFycI9vrdt080jkK8iw24kRzR6npW8n1QtWFG4DMiInhqDOYKXWmtR7ZXNSbHh
+FzUA3lLFJrNYQZD8a2E7fglTdiwXS/IK4worzT3K+8X49+2UboIgyZhMAJs7oqSVatCGajyUzt3
UiPrAnXC3p5Yv5MEEzPGblPytrD1YnuLEHq2D2mHbzDsBSJoCgxfPOnW0nyDncbQCDl5r+ECz7sn
bMPlY4F0sNghEC6N0LVkc90ujv9uYstpH7Ht6u1pO0P+0kH5f5fX+R93nK4ZR//+OL0rX02J1//9
+1nqBH9QtcLZ44jk7NyQnt/P1RUU/kPutEY3+S7TZMNaL0cOnL+fowZnsYM5hKJ3HSn/xanwVjX9
fBHDRV9hFKBFAw9mzutSJe2xK5cZ9BVD89fgAPDx+QH/ik6yxTQb90O6aP3VMPhDcwvWO0BFoyYW
TJgZcE9rklFlqCGK+CY1gc1U16S4ZGZNInJTKvTX6xZjNXwZAYoCIHGf/a5ngWHFgwQNG/g5doW8
JCsDBI3zqFXD8KLPTeIggK+zOfRas7J3diApkF290R/6XkveVcviYH5N/HVFSoExhQinSRViiGbm
J1CNTnHDaDthWda10/sSR2C7M6cWW3MeeLAN0qZpjYPjaG6x73ujVgeTSeU1xMtMHMuG4Xk0Krks
sCbb1ZAxd0a+D/gVomFwijQ/dHmaWk8B4vGbqc/ZTLNCyvj3KUMhncYzv6993HDW+Z3CsQI50g5t
pmXatUd+Wr7Lx8R6HAx+yKieATnTI7e/YR1uPdAvH+2qYwOuHQBQcbiMX1WChTCofkFnsjsLJFMr
hUw/FGNZjidXFO5Dxgm5Ew7jtd5MvIve6b1LXmiKq8gYPf/EX1z9hpHK9f8rkcRwAZ+A4QfCbDOA
eVUYG4WMy2QM4IoiyLoYmjsBtxrpg5KpvzZxTh9++q27//7D/oz9/xevBx/bs3lRWhnTeoXJGYU+
FObS8HpTtxwUQSDvhc+dVPZ199lgRPwXIUCsQFdFH+MlChKTPduvRYmSXe6DbfV3sP4nQKnxeA3A
N4tEKorf/GgcIK/eSl5qxXVS49vrQPXXl+rQLa/Bvv5Om3H1I5qvP6ejXH6H8/unl+H4QVjJP80t
MG59h3/qutKxr7MlTr1drAE7gDbeHNBxeOGff06m+aqcgxJN5BLB7wjheTmekF9fJx8ne0yX0Y4I
se6GYO9OjkZASTxa8/Vg9WnzjLlGd94XNvsPQJdm+o2KwJR71OG1L/DLtQ6XOVG1xI3pCXEId9OI
EBLR+2iL9xmiDhnGZg3NBeOFNJEEmeUoQIfocXVCNKh9DaBtlLdBbGnDicRZ96094nrbL73iAco5
JFG5VDZqghCiBR7spXcgDI7+uJTvE8OmWopIs5tL9lbYhygWK6bFB5ToxeNoaZwR/YAucZcVpgyO
BJ4J+6HSyJ2L8NK7OkISdDPlboEb1d7Q8KCtROmpNBx3aCgG34kEhNZNWZ44M3JmbXKiOHfZ7WsV
6VmHyijrOjJwhpYXY8Esu+tdlVUlkmemVTcKtCxPYlnm+j7WjT5jUZPKomJ/PM7iXDKBTPcOFpTi
IkZdus9uydYl8hG/O5+Y+Vfwk1mlNcfE77rqRq8r8Q6ZhtbtggWh/rsJeNTnJdOLB4LnoTiEXWOk
/f2CTDV7KQMy4R+suVHDkx54Mjv5aV6nt0tekWvUFVVZrP7KEUnZLiPlwjjYnZjVqV/k0GAanbL8
JU5nO3vTmNhj48hqk/SyqEozQfpPav6EaLfiW+n9JrgbGMozVSz9Njnwin6NwkOmYDRS2/k050UB
liWexxAOjDPgXs86+QW2Rk54U0aAujqx9QyscHHR2TvoU1pNe9ZUEXjP8Dbw8Kep8otDnS6BvYLN
y/65S1RtPw6Ag6YX7Blxte9if4KoURZgdA1fm4e7olmqeJWQNYV4R2lmudeAtto+xC9qkGgtC+z5
p6QfPQO7mecM5keTQGGtPyJVKpvPhDV44xjFtL/MOfwghfoSW4OGiyI1zJ3H+uqxr1xUaqD083iH
bmKobgpL+IzFWtXNJ5z5CIeRBnpH6CCWe5R2jc1NTqv8jLmq9I/doHw97DXN8vY93zfLt2pJqkPT
ooc7oXyp388mz+RuUfkYh6oPqmmnj7ihsSXEQuzTXIEAysZZUtOOreiv/Z5V0L6QTF/3NpPlMXSF
jz1lFvFZr4A/7CfLSVll8aMG+97vDGyto91iHfakjVpxQmytiYrxuEJYkZDeZuGBnaqZaVoayBnb
Y5LgnnUlvo4zJgaE1Dq7xfmUmNK5yfrUrI4Y1oMPae3F8sCSyYt3+JgyeWia1HOv3JIaPPSw/qEr
oRd1wx613yqL8qtbMyfB627oEVg9JclkaqfaUvqAsVGvLt1AhhjnkaxzYBUifrIHft4IowaXi889
g3TIUJlVLrez3cpCA18UWCXf8uLy4fKdFx6vs0p8k5Re8jJpGYynckJzF5zIpiw4gWxSW6nQAcuZ
cXMNmK9heb9TVVEwmfbTpttp3iJL+5iOlTDi303eXt0BtgVsjqQEIgS4aoD1vSokOEL6CmMJfLAp
Y2WGmSgX9gUEapPvlfQC+TKV2rhcmQh90qOuxeaHnl+T4FzVzdCfmxxa47GpJt2PaGWJik0yCD3P
f36FrKXDT9UO7RjjZt/yDYMbkaijV7jeqhJxkhJXjLOosu+CSS9ZC4oxtBZD+83Vu7G/X7+W5XEh
rhc9Rfiry4pqUnIweAle+KE6sKMlKRgpzs42a+dlhlz3RmJ+4c/M+CJ8Td/X7CBYqCTy6s9/6Ff1
zfpD06SuTYS/AvutVz803C1SyVfbmQkc0T1x1cSfbM7DKUzhHQZnvxX274CN//w0rLmxjr46Llx/
S4v6uSLIGJbbmm2PO6MZ511fcboWU/0X8ZPrMwf/b3NheA49yqtKakBQkcgBT2Y9rikVRHYchwD7
zp+/f//8s9ikOfDOUXNQk74m5DU1dU9RphgEkl4HzWWbV6PWeZ///FXWKvPnx8Va04po1QyfhEKb
1/u1trE6c0RqUTB/agpv7wSNHTmyMA5BHXBD+PG0AwSXfv+t/W/v/X9Wvuq/b713dZlW6eePP++G
16/43n1rLgF8tk6JTvvtMDhc7T/f2+/1P9nrZhhaCl56iNJ8jj/6ccP5g3OPKeM6zQeItUJKf2yH
+U90WfiEAJTbPslbwV+Za24xtP94VmjTcNfpLKnWREH2Hdt4/6d629DHLOlTJH9mX+oH4BlrJKRt
cslrxZRGpbJY5XmSZPcQK2+FSidmdu4YwiXYtvQk5A7d/4r95domi6iJEP/cG9VkHlXnukNI5GT1
zcR9A8MrlxOSHdWjrvTwGeNSHuNz6mo4PZIsts8t3vNzBjHtLTqRGgyBPZQvrjLMZ1Jm1VHV+XKN
X2m6EZMkdLWVbZsCfDKxGybLRRo9zKbtk/z/8UwPX1su5K//Q0xl9z8HVX352Kd19R+QWIlb4M8e
78e5TX95trf//4fuwURLiAcOdDjignVs9Ldnm5E9uxbsK6sGcPXWMS3/yVlnGJjt+EqYyduc/8ej
bfH3sYeileXQWkPl/tKjTfO5Htr/eLg9rHU2Bj2E/+wGGGFtKOCfHu5Ooa3Jeg1hsKWt+i0rX1ZR
kb6qulbZc8VqCsZC2pnlR6OsOj2yV0GYtWnDCtz/MnRQ1+WRcHMwgFbvl9MeaiKaxrzUkTXXMd/A
DSYJtGdeAp7Bh70rDlOLgkqGSvUo/QOlpX0WJc4AO8vShXgmUygPdtPQ6mjBAd/wIIepm3hJyMLO
RSAcIGpu0v3MI119dsuKkW4ov8uKjT7oERkbANfUY+qh6MNsPfdTv4dm4SJJjomdLr9Z38XKAURb
LFVWP51KxNzdm+m7rJlEnDVjGXkd/uFN/GwZmxLa7IE13Sr0G/q9rxniU8ZQBXGiM5sW7a6amIq/
NEWpqiu3mpAazj0R1Kv8m7FVEQyt3+B48Bfhkwk+I8+Op/mpyNzuDhJNaCsBpnKc4pNXGcnnTnNf
amFd+ngIB9aHZ7Poj5CtQZxZX6ECPTSIqNOITpBGWDV1WDWGHs59UIKDqG81Gmq8UV0Lj7prz+tw
c+/UODbKQDvzbb0Vuc17mmIN7HLczll8A5Lg4zReZkn3WiU3aB3hjHkqYo49X0FPBMNqJ94bt3fO
QQy+yPTPnHq05PYJW8Oh6Vxcmbl8mZfmViIHN2+1sm6ux7a7W0CuDbsZm03ojcnDyLTgEKOms8Dq
qetp6i6LMJ1D59k4zKGTM2Wf83eLXU8XN3FsJBzGWe8pd3kwhEcrkTuPI99kaKj4BVGZdWrxLz+U
5kDw+jzACw7EKR7b9lhO6E6n1ddDpfrco/qMhgwNPUACcRwkYv+mF9cFpjG+sDNv86lwg1MqLP0M
FPORamVntuWLzEEDBisYFy+Mk0aummQT+YtMnrHK19euS4i8MTd+EjZxcqMHX13PjxHMOQjXbOh5
AOfa88gdwLwmYjNiYigDtTlfYMFkzr62LPupjiFy7iWb8xY5EihxMCqwK0p5Sh0owavgwPNEdRja
6ZJ6QCsCPn28XTUxs7qM+Ox3SUaacpvUJwwib4YGQpFM+9249NURJdQzC5oD++Qexls53reg2EMA
doSvJy7PQrpiMx2rvXJyOQA1L2d1W1Dr8ofzdVKo5UYATzl0in94IJREWLvuvdJEpl3pDbvsSlRh
MMfZhDtffjKqfmdWTfqpZWktETpnXzxgPjKCvvuRDZF17kc57VBjW9erhvfGc6V966Yj+K18Oklh
NWATFchaP1/MJJqFjc5Qju2hq6ClLaV1mwFpD92MtPtO2UEE5MPZ8VMF9ybazGEfZAZp5XY3fcyN
4stoGQDt+tK42D4M5jXWfj7XgzSOWVFxnc8JX91U0tuNo46bVKN3uvZiswdw5iZppJW2A4i3vwLb
Mu4rhfjqYFpZhx+iao5zOcDbayqFngj5FVMqHPrWgGMiHtR5hJBW3pWN9s3Q1F2XyG8EBJp4yFIN
as9c909Ie/0dHe1T7uHXWleYLKKe9QZMESmC8qw74prG893sVYX2iUwoYGGuH7Z+fZVRqNDf6BAe
DFFZn7ugZy86Vj79axvcEgJ7QX0D/QxOLZOtWru33QTZlrykIIpIlKpDJQv7rhhgCecYZTnREMvq
Ay5mTefTjBldRdIyviHVCaBy+3loDc3XdizFtzbxPhSBtsccQ0Vj5URp6xKV5STeimG+pS/X8L3g
rDErk2GgCJqrbLAuNY19jsLOxsrdyTL/WAutuosr4D4GAIddazMIrDKARsMFk1ZrhnXuo5TwNMSr
LCQxs9Z+1KOoWHXGccggE8yjA3AsH2+MbLnt7MHa8/vEf3InnazXJo0ACyUYhNgF3DDsKThqGJoQ
Rfno9WLng6ZmZsz40UFIR6qVIlY8GjsdEoN0Lky9+isp+m7nuok/nmTDkeGO2rcJ3g5nDsj8jgsj
rrsySmfvUbCgdMT4znNq7zwHLyD/TjU0/GloJDO27rywLJ6z5UoFrnoHhEYH1qeuqvbsLFdTAFW1
aO7yBsYeGJsmsqAEL3XzErc66n/AZtE63d8zU7lB5jpFKv3MSUemXxI7t0z/7DcWevYv1vC1kMWe
Qpp3UOu6/D7lcGDq9hD0QFKN6diL/Ox5DHJ02dyli82uFv7EB6dr3oAaPxeJ9cb1P8reGc64EXbs
cE7tIu6a/2XvTHort7Ys/VeMmtSkaJCHfQFVQJKXt+/UKzQhJIXEvu/56+ujws8OuzIf0oMcvELB
AckR0pWurshz9tl7rW9VzUmGwryVJqjARlGlaw0u8psddJfS1PdDqJyyVtlPcXqTiB0KgPWInb2C
Gx0AJkYMN9bFKpSHE7jiYzApnZsr0sM06WejlC5VG2ZukNe7TAQfLL5DsDN98GlCB+SL3m1d2/HR
kj5L5aYr2FSadE1x8NTbMwBqI8ZL4NvMiBLbwb2w0bIojVbE1L6XrJNFeS/UNwvGZR9qTh1/75Bg
BZjWqA3WMrJOuT4xwXVHjcIiD+4Z8nKbKSxFLYQO7LyNgo842hotPp+7TKqfqm4XiXjbsVWDrloF
84dlQM4oMUqY0qobqzWe222Wd2djZvF5mZvI7VhRTA4BvWG6pnVmRHnilr1ST7ppRsmDVKiaYfV0
A9sAizFJyUkD0Tzq940Yt61SoZl/T2v9YkXqNcwKLwHqDIuHy6ikvvimS8dM1eh3wrOlJED/1Nun
rFtWxackNVfgCVap7Qntey0L1ikRXVFK8noF+7EoaTXOhlf7Km3vxrOk6minJfP5YED8X7R2cUOI
OH4vjRadWIeC+mO0LyXN/yYhssa4VsDU8CMXQLTCWJzyogODPdB5oXdS3sSMzBOHGnkxIdaDiyqu
Xi0Tia3sZ7tZ3ejoIsZehZ/QrJSSqyWd3ssi6PdDl2Kj9PGiWvplwJyMsVJBk2qXJdtwMDc3cyWJ
HXzafF9IerQNJupSq1sD5W5ORdxy7+ftM85wdRcvxE6H1OIcpI4f1TdiiG6z+mKGcbHtMw5+XTVf
hNUclLo/iNarVSSwAvMBju/MZIksklsdX8zjqNr91gj4DSRmX9ruIigo8BdMydW2x13AQ/AR2isG
fncBlYg76Xq3RdwHcm+Cap3Uh5rjMczE6WjJ4V2lwtvFxACSRd2l6aYAeoPGc0B/AENJT/JnLR/C
PY4zrm7Nh4lfG5Q9sTxqriXC11AYO9OMn4oAwRX6+zsEvl6I/lOtQAWZzU7T03vBd85r4islQ97E
wnrUom5FyAdCL3HW2psKf5ITq+mq7FRk/KbLXrxa4gaGYjoqkTzx++WFwfwe70JTitkxQMtZWxi2
03oOWs+nOJ4i3bUHLtZo3KYAKsMU6c5IiQerbxX62bqU5GcVr3YyKit/Ku8yrTiTcTgAFlcfGrl+
Wh5l1Okj/r27KJZegOiczL69lRT5s5X6hwHyuVNTEjg2Etm2AnPeUkld5iG/K4GSV2m8zsbqJKfK
XlIz/ExA7ghbwiEj7hSteRhxbavFW5NyezEDcGj6HuTU4AowXpRm/GZ3wzerNk9BJ3vGnIOPG+01
7J9NHpUPY+GftU7fdkVgrOnIZhxGch0Uvaw+DOT0ulhyfA9mysRjwY7qDMglyDuujkR0JyLNM8PZ
laUuJJ24NKZVFkAoiGcLlmaw5lDAMZ7ZhWbbL20f1QhJx2rr18qqpKKn6eehxfa6tvJaNcXJtLdz
9Zvlj4eEa6UdMdn4YEuMUObJCs9Ia3sdF9Y+YBIlZSXAe/CLkEW9CabsbBkTNMSp2ealDH9BXRHi
ArIY1TerYwxxXaOzETafYavtcUiuQDS/mo10b/vmfZD20KQUh+ERgm5jfNOTAz5i29HKGi6EAsA9
tC9G3I8rrPpQFuZDbMtOMOv6ngkJ4eEj1bWml1tbFaxCKpUy85dEoEbQn+VB3jBc8IQgFmIo0YMX
w9o0p9vIjHZKo50ZiwD65vRApcIq41VN8ZImhleysw8kNAgTVu8yQdPTI8qHfThfCrl0EGETYOup
7WdQSF435zfR1CN36JyiqCn+2tXIa6TlFzkDJ5xDFtapjP2BqiqQb2aBhFnvtxq7WxKAwk/aFab1
lyKtT5IhPTbtBYbqXaWHpybgsBK8DtSTK/j268AwTkAnVnE7PBa9SpcnZfeYEbPdl5PF/qDWMwjW
4Bw3i8U9kj4NFYMLdAy3r2fCrIPpYCijnq6gbUyQeqcqfU8CW+uOvqlT5slJwQkHfv7EaUi14iez
S0wWQm2kFu/mwn/HJi4hJLcYr95C3kpJPchLW9uYOPcVNOiT/GE2sXhXhja4rcNc4wdXIuM1LOvs
xZabTIO92GaftQ8Ry63IkjqBKrenOzA4EAPlYJqqEwKDeKd+6b6Y8uV4gmy9Asv3pQ2DD6Zces5w
8CF1xntubKg1FAe/rV+ZBKMxE196M9MPNAk/sd9ITvGlSVOg9AzsWUjV4HiDQ2yAGuzVLy2b3HWg
Je0vjZsVN5LsZl8COHPRwsmFP65No8aAkHyJ5TDmno0v/dyipOtEKL+oX/K67ktqh2IB4usowe3z
qjH3wpoiGcO5BnLNyha8DZBu1HvkeDDMLrPaZ/zP6OWQ8+JSXX3p/iS8Lg+YAlEDsuwHZz1Clrjq
vvSCwyId1LJuMRF8yQqFSndwnSxqw9kidGXlkxVw5okN94HUlcdBSMRSx8SQ3WWmyUUTLRrGeCyT
e6Zq+gNqt+FT0hex4yzXdsrhDi8kbrlFiw+tjJPFMMpsr3g1Y2aJWkoBJwpyx5wZGt68qiqzQs/W
64y1TBYME+kax00OyrVx6zM6vMfrxhAxm3pwX0qpD9IxbsCZubgadWPdGPlQc9OBn/PUOccQqRuR
PjhE6aoX7cuYB6bBvFhQ72gzLc49KktMfLOyGPqSL3Of9mX0a4MB018QKfGd0upYAaHTYQssI9TR
TrO4BSOgbI/Kl4Uw/bITDj+shYvLkLBmDIfYWTEfkpnyDp8dQ2L/ZU5klJNL7vRlWvwv64uWH/ld
W398tDRG/xW6oTpzvv+42f/00bS/OK958nO3Hw3pP9r99D11evmWycEEtSuhur93RLVf6fPLZMFa
pIsu6al/dETFr4u3hNRfeqWMFH+yZKvKrwhUlgY9Rg66rNbfEjHjvv5rQ1RWNdqrhkJbEo+3tQw1
f2qIGkmvlmFkMUu2E2L3tMcWhe+1jEZt1ZVJsDWqeXB6BAGwydP5YM3jFQkyWSaZbCJ81swaVxZH
MNBpR+SbGsNXi/01UecrwMiR+XFchY42Cm2DOmaltvJ06LHxrLEttxwJK99pWqgrAq0Gx9ik8DqQ
46AsJBPvlHpYMF9Ey1aFvlbDVjoPs/kodbblST0ZrG1vxJ/+BFVDkO3zlEjoBYtOlW7EbNTXbojk
vUnk0VHvoQ86RT6Ba6AlGT4pWdi8mOUq5KA9ewzKCbc7+WPhmUa7j+3+o1oO9WFn3gYykeCRMn+H
ZSg5RtZnWLaxp2j1i4ieSQ6+o097DPV6J9KMCp4qM9wlr3Q/T+iHrnqRv0JOfMnn6q2uqc5F52Gh
Ogx+eSzMcY1i6moGxhV18TUjK8vR1Xk7+Mo9B9uVZJQbw/cG8wqh5i6syzvypxYMrHkmJdFjiXCq
SfEaQquSdLwO1nOMTkqNmPTW6cYa7aPRjMceCtaQdyXUM+mlQpHjNCK7aZvgzp7oMwOcemnH6lZv
syfDmo9hYh6m3v+WFPPT0KQ7X6EFWzQPqEE89AJrtcxvoDuyn/hwKUkmIEvjW5N5A6ZVR5f8S98X
8CGojAf5G3mHQfUxTjMquxj6R3GLzLFgywgOQI7WUBcj1wrEQVfoI5mRdQqV7LNiKuukMEsk+0wn
fFs11kVUfEerWM3mFG8DK0aaobsorVZtfMFwj9ji0gW6V9X+a5bk33NzXkntjSTiCz5qbHOUhokb
LNCBK4bGlVSv5/lbn+8s5DKk3+hOq9Yr5lV3mSxemTZtE5ZthZPKrNUb2043bKn5EvvzLKXSupbm
dRMUD7p/X6icRdJbDOIU+BAyRLyRJDcOo2skBTuJ0qIGLWAP4oy17Yxn4Cxya10Vj3Pz5OfdTqvr
l9n0V2Wmb7Uy8aioT1M/781Me4nq4Br6CE3k9DIhPEFeynfCW7Sq2ga4Uwot5aXplb1f9lu9RC0O
vWacuDoVWpu9tamEODFaCc7WqOyzEom7eOUKOqADXyu9/C0R32KLdCl+T9U29/3Kyfrhk038Bo4w
hGS6fFYINbXi2ADRKX9GLiYcGrwHzSKAomyP6mDvEck8EHOzatrSHc1To+o0LzuSFm7trn9SYnOt
DSeLOkM/kHbMgNCcNoA8j12YHGrjEYkPGRMpCHegbhOeiVzdiKj1miZ4seHNUp37NxMqe3O5+ULL
vlf6bdXdatVHNgG2jdeQpYkhjNdj27s6g8DB2hl1tSbY7agWMZQS+1TgQHWSLfEe7gDapIhCThg5
8WOIjFIOwmp20aX6mWiV7ST8BzOXAKGUR/A9NBMk+wad1kEybvqg4mUQm8IOdmIIvGHe5FntTXlP
OE3j6eHLpOnXpm2aVdCkG2qOR7/qz0yBn5jcvitWHDBdGrw5r2l2tR4nNB0YIT9zsGkbUtrMcguR
IUzWWr+U0kvGFLxVust0PTX7gQDQq2qT2IIYjNZWRBxS1AJgUTCVK2+TNW1GY14Ftrme603F5VuD
5zGT/lHIQcCq4H+G4JKRMeDZAN2OP2HXqcRYlIF/IC/me4k5mQXdZ57C8Q53AgL9fk2Y+B0N0AGv
lNJ7iLgjF3iX/WRBCWPlL19sP6yP2ALKU92mlduY8oFR9kWVZsh+eIm1QYoPk9Rbl47YBBr6arjR
ovg7qVAXRMJHw2buhVA5PiBBvFkqJ6dQFC4Oc5vxUAc2Y+u0iviW5PNdq6evXdGfmzQND1VYSwio
c3mrJ0p/bAEXuMakZWeNnedWzxpxHSZVIY3p2Y89vfHTFbqa1RBDlo0eiHOKVmVDelDDgG1jRea6
sU+DHb2m1IBOUmYzrR5U5UGzZQRz02Z0o8DoP0jZjCG43KRJ1h7yjZTQlwGHuWvBDDpmQGsCgoW+
Ev5wsFPZ3qIGQmxRFV4VRE+s+VAIpzsCGNF7RZtULg4itp6rsH8oNB/7SG0+1FHFIY5fFvFVEy2Z
7pjl1whEviMin0OIrhBrnY37XhTfaU+9z516T52OsXSoXD9ItkT3XTQJPKGiyM+lUfqvZc1gC6So
00bcHeM+71fc5g6nNFgp1PwgGMqA9hhDmDbnBhm6mhQFjmlyVsN9VwxPluMnWo7tTlLjYAfu/xTP
r/RRnwdG9kQfjXW8yTKLQ0ICXDGWvsuJ8DB1EhM4YzusBjAhKsisdiYDSU/PeTlReHDYNJbzcz8/
y536yfgfxrti4ynBaMmGGEBaGeuOWaN2ZOZ7xBV8r8z+SzL4N7COz31uPw/a8DrY4qrr7FBa+z0c
dxWZAwW2GWD3x5ZN6X6otHwTyzKQCL2X6dYSCyEKOdoMhYEhqTSyI+YdxYmTjmP+OKgs3+kdiqaR
LZ9Oep82Z0DmxM40erXGTzS7KTIKVyzMkSJVulMbWtzTU/uYV2gaei1F1QqziRO3ibAhTE6Rwf4N
YKp81gmKWUla1X9oUmuurZyrYexqY8VZw8IkELV7sw2/5wYSYTuZjwajJxe0BKcgJet3ua8nx7Ax
Etywk7yJMGivrbpj2NC0ZCPQDA66eguhiqGzwqsMcxQKDtMKwxoZCWjNZjDyTYo22JW753L8VkXa
MdBLySUy86qaA6S3QN5TXuisU9Y9wkjoYPVuZBkhiGFbN61TjG3tqJp8DpI3lEQGNK2g84Q+na2h
uqsmJiaDRKMat9oNQ/DAU0twGUm+n0iLskKfEF3Ex+tSze+qMTzOeaywsLUp47263OMmsw5If0FQ
tWhBz6XVjCci3lIgscvqWSWMXuPW1taFMuU3GfpNkm72pazfEMVn7YawfEZFGkC92zZyLN3Olmo/
2KYAtKLaJZAd2t6YVDn+eWPKb3wgUmEDUa7ZhJX6xEjM9PpG+vwfWWGritSrhD+o5p3Ut7tJRj5p
SS3NXanbVRJ9POIIIW1PJ1GLN4ytK3Iuv3cUmlrJOTPKf6j8/ytkKP9ixy3IUP/suHUufsHY9N+b
X9LX/PvPR66vx/0QoXy5QzG62xxshEDx9rvAaqFg6WhnMYd+eUN1PvIPEYoCIIvTFH4ofE+gn//Q
V3HkshScpqSqcIrTdVRZf4OCZX657f+kQZGxGBqcBQ0OeESa/8U3mvYD+U1gXV3mP7s4Ola1eg7K
4q0oBfNPMHe5T/GoGg+db+1LNd2jCj6VsPu15KAAYGPWSM5qqRCEgPkYWuJHMKtLMNhRowBk+8eN
sFai16YVL5KvYBCMisDpNTJ94r597SPhEr3YJIzR56Y5kt8c0xAz0QpUrxzThNjGd3Z8oclel6tB
c6Zy7VseaQXF3i6Jg9zo1h5e4qXlAGea9ATdMDyOodNtKs3L8CMEnt+6kCgHgiDb9RQ7TmPSa/Xg
BMkSd4kna3TXr3ZyQ+s9Km79+ED4KY5K0qQTPKEJiU8bkZxp29raLr1L7/AbrtKLH3xWD6p8S80E
IStweasSEJjOx3SdrvUnyV8R1Z29UAWVd7RFs8S5lxRXLlxC1JroI1Ru8ztmp/dVei6kR5EsaKUZ
t6ULalItXATgojxV8UaurQ1ZfY00bpgyLAUb+Mh5tUvHI9L1rdHdFNIm7FD2I/VRnDRP3YZTjbJp
Vnkr3DF0u+fpXXqRXqZ3+eu9/PV+eRu+tp8/3oav4r39FO//+K//jF+B+2+09/5Te9fRLrB8grow
pjNxWf60tjdVchToODSbMRINc7VTHXWfltlLSst0LQ82+9k3KvTZXMHpEs/pq6a6PaVico92+naU
d4RXhGLjkAi1C4m5zFZDsLFrsr4uCfEC+noIQThyUryALBrnC0usKm74Wqay4S3w+6y4WPXWVAuH
MEuyRwRvcoIhJY8czW+ja7HbEwunTu6MTtxd3id3o4svGfKT/QJn6uLUHp9nvRaax5DPfNlk9TYu
34V14QzjQE9QSWroXNN0jRFt82q68nOGdFtpX7YrJCODo91P1xBw49purhkiinw/im1+8NVVuQ07
xkENO116G0jvQXPJjKPYpd062PDwInwcx9tRfdHz/dWQ17H0zKUaaNWKTRqTL+3XoXcXAYA1FetR
ClYBxplsGWn2O3gnE+YL7QDeylHHa9ht1R6vLdvrikS+nB+YRgU+m+o0hrIL9dghnXSj+yfVP5VH
OtTjmilCe7RuXnSULbay0kLXvtTtPgy9oOD+didx30hXXBBkWUhOW5N5dsUWMnyG99H5tFqvrHRv
fa4rjGu0Q15PEsAwh1rVdnPNnec1KqmyofZwm7NMNixqf89Wj0ys0nvpAkeNrygmD0xNM3kjeopF
CSSOSUZs25MVLqmPniYdB3zLryNDnEYlZ0jmRMYsHp6YA7WPKQyKn6+zBwz1Wdra4SFF0KZEbzTW
mZbva8767TGnL1TiU6cG8WlI89xsMrev8iv6BBC84pGjQHWbVZ+JpTkBmYNw2Uw0D7ez0bph2a1Q
W5cWC8yFc0jcyNv8e0SlDJAYLq5Lr3mZybrUwfzd+n5BXMVT4zdKjuOOMS+Ya9lVzJcEv3RoftiD
9ITlKNXJdtpN6iGzvQVRbAX3ofKkWTo/6SaX10n+mMuPcuqV/YFC5lXE1PKkY5LLJOb9kB7URdFh
eVCQnHzdpVd5uo8xaJIwhFP+ZD4NrIeKU9xkN0x6+DMtepLlf/JLd2pOX//Mv/34CPgg/p+1CsNF
QB7sb3/0xm0+ilM0us2wY2GcD/PTxAyU3KVRdmaOuzD9KUGulXamLFSmNy57NaJoZaCXYVs/6xPR
OuIJ5X+graKOe6rCUoIUjVLKSWV0ShwTpVuzlrDz7IJSoqGVcwzdNVjRIVc5AxWgNe1JssAzUOsP
mecDG8WGNpE9NgN20n3jGX1kQ1afUd7yquaKu8wjl3HfYqN/sxyf77xiODjbgvMkOJ7a3hRoLTqH
obpdPqcDWIFVTt8f2TBjePvVOMZv3eBWSeNqzFGKsxE8FmyPBFpBmbHilUlydbhG3EuLCRH77I7i
Oa814CJIJ3rJ9cfRiyzuHZmNRMzelIgreGX+HoMTfq0V28v3Ojdt1BLKNHqlhmSi1dfCpA1Y+EBa
y89AT90yZonVoNmAUEM1skoE6JbkjY39W5xqAMIlwoSsCMAsrptOvmYQIPzOcGUGRvN8IxfEKQe9
G2DiAiXgdpqya3LDk9LysIx2QeSuVCklHbn2huET2bPV0L4cNoaBdgBw5Dq2rxKRLx6+PnJPAhaK
KbqJ9JxgSyQwI84vt7Yl6FMNQ3r7ko13CucUVLZeIjRPzqsV1UfuCPyuztDD0kw2nTS+cGw8J7Fy
ZIh2IRbzMUuN7xicj4F2CXNkv3TC/1aV+q9mq9cExtl/VoFuCkrPX+66t+9Rg1v3vf25Cv3t0b/X
oSSCyDg7VMrN39v+CPnx1CvQOZC1ABL6qQaFxMpQjJIVw6tA4s+s4A8hNE4XhaL2Sx/9N+pPsRTU
f9ZAy6xmdJwYv6t4Qpgg/Knlj/oVvaNmE+Ps2zOCR+IyoILAWB26XY+rEFHEcTaVJxrC11r7yAln
8ogcOyHr1gAWNwfAqXDvE3Jds4skGXvIIWcFyqY1JI8R53FYbQ/9SGhrW5n7tBs2fd1slQSdUC7e
JjnY15p8W2gALIgphRGR6d8z5vUZQypM+J8G8e6K08CeTlNaLOROvxFmZ3yUfd/EjpiF8kBuVrfR
9So/61Kh7wkFgxsbK+qO2CvfQcbQPbZJRX6uSMcXefIZPyNYcTHuWrDEjbekeQU/X1yCGjUuB38k
UhEeGJSVqwln7T6wh36d46+6qIoZbrWYgJOyFEghibuiuajGKRGiTAZR7N4Fsl68m4BGlupBwdUn
a+c27nRaAioEpvprshhWKAmS3KKplptPVcYyODHGcGONrSyzUpSeOpnYSFqvdWDugNZmS+xUsjG7
+q4ULHs9eerveEy9uuBzGnPYJ1kT3JDKsWsrmp74VxFQ9a5fJBu7z7y0mHYDGX2+HO4nJEFmcsC2
eQB8REYaebkZ7cV2t6QT+XK+ljhRWzqZB1HllBPFVuyHj1PQ8wnEQWtsNzYODfLDmjc9MNe56K78
6r+N5ewNmGEV6xn/4Xq2yU/T8t1Mv5xaCLaMmdmulNuuAdrc5mfSaFxDGzuCwerRn3XXvJrybyV6
cGpGYCENas6gfG/UWceGS4mqaCVJayJPHtVWtKs0989ZmewIPK/XYy6/jBi5HhYJDeIAeTv6cXyp
kpMqFXvdjz+0/oAka83NtjZjdM+SmBOEMjrElsTkAn7HVpxeqW30bdNF+7jXQcjwFLOqlwiAYWag
9tM6UZDXIKT9znVAPKOJaIenlawBvpUHEPSX1Dezkyk49jSVfhxrAUlFmzQIv2jRzKoxHasNLhqJ
mk6QhCg+7OHZDzlz/b+/4CqYMcBhsgj9x0PW+y5/+2XXLGf+5ufl9o/H/lhxdf1XwIMAq02BF4oR
6e/2Ez5C0DO2K1TOypLQxNL628kf0onARKjZPAvZ/JOzavmQivPUVnWeIZZD4++c/PnmP6+7KjIA
HYMk+4FgEVeVv5jwFJFxe+idtjJl9K0dotOhCJ9jNXnLupAhU0EcRFodf3qhrj/aCj/zJ5RlgPtT
t+Hru5oG/j9NpRuCKefPqz3/EBnonMCrkDjmtBZ5KSQE7uMpyva9Fp2nuqBgNNRNnKXXQA9B7pFa
d0jqEJS7TfkmU2TJeaz91zmp/sVaWL9dlf+0j/Vvb90vp675k4/qj8f9fjVjcaVIsBa6xs/SAa5m
mBiKQZ/K1IUt7D98gkL/FY4OUErVIp6RYoLr4bcaYvkQXwaTMhsV9xyCg79RR3z5AP98YYGvBeqi
QZDFVmVyR/2sHJCQU9HdDXENtcFenSisp9hH3KgS0M0ezSxsSQHVwzsbLZFEQPq2J2Se1juzLWSA
QI+VaTsGEAJn7odGh2rw91fD/zfZT5SM//Fi+W8pIL0/O/T4/B+XlFB+BYHH0qOg9YDesvxSf3hP
FaIDsHKDuORyop+94KJ+WyA18atBSJ4lC6HxnhXl90tKtX+lgiRG74+8vL9xSf1lqRIgI2Wcfkia
BL7yL1vhz1dU1VVRBRt3CbcJeyYGjBIds48lr0CFnTs/vSj/zsIovsBSP13ACG4YzugaWwLSF0UV
f7mAyVuCyUIEtNvWhfY82230Ri4AitS06YqTJWldux6sHKlwkYnhjUYIypY0EEhG4slQkbanPvEl
nR5fRh/+J2wa6OYrG3PFjdZphA+FIIdl11ft7NBoLSjeLC+HXd+RxuFGKHqhwtInfk78JZNaI0EX
jJQh6skNfKVgjiji7FEP64xkHgrVm8Soi6s9ZD3PBXkcpQTJSvRpUmxmEofR59ovg91AV4Np1mxl
5NdqMRhePyqXwL86FzbmEV+82KpkLqm8ZvjY2FiA0cmleF/GPGPMrANbpVkjtaBg2GUlk2F+2Z+J
6iuemtHPDsVQxqR5m3UMPXbSAPQqOdrRdqg635X7xSosdVV17XtTBJ5Cwkn/EZtJZYDzgPEaFLZ+
gYm59KzHWn9m7CstYbSpwNuVisFwCderHuVBGaOt1GRI7+ckmG7MpM2zVT4JiFVWKVXfhGb7T5E9
ErrNWQejo57LzQAkeK5I/paH4UWTo0ZxEDtaT+QfjSrY+jZ7y7IpGtaFBuXQ6dDH0xvGkd0TZ2cr
N2BZMnWrkdyu09pSupt4UA2JpkaXta7aRcQ6tKbWy4z2jQ77xlBbB67akql5Pdn30ErDxV5GKe0E
eUmuEUIm4yVEKSWcrBXaq5Q12E8XG2DgGckU1qjRp+o6DW3/FtcDnsjOBviDQqGDrpNpTV85mmyJ
B03WGYUl82it+6qaww06wUl2i2GYHtoSYyA/v8bcz9CM/tL7IcKJps9o4/phoa90CU1AjlZ53KhE
+31EJfgcT8PURWuDSwZQA6pVV9SwAoNYihVnSif5Pg9EQ2QxvBJaKWVPD04hBYOmRNp3z9qg48cD
WCwWbnPUCi9NzOElCMcRzNdoqA36iprFPVgyJfB6TkJ3fG2wsx18WC3dGVgpQ5fLRHoj7x2ahZCk
BsaiYfo6sjBcO3xrH0VsYk1kt4/Qu3BthVJ1pwJYQyNN/lG+VjD9pJ5INMFkUxXWVcA7gBEy2Fri
VtWSfVbqok68flaxjEJAboQjlxOjhk5JGrj40I8/4W6XdEqslLuZp3Gvk0JFqz8KmV1wMNdwbUpT
yVBcnmzJNbO0VdbCHrp7ugSqTTu0qgsP2iwyfb0AOZ5Io3XORqLqvXDWq++z2ndISXylM8hzt4vJ
q82ofS0NC0MrCCiEKDis0pdhaqnTRFf69cqPIhOc+ByoHwMJv+0pLrExrMeyborNDFpK39vSTAOT
rtXgiTGv87UeVS0q56WF2gHOVE/t1CSVW+C0Qwlbh92SfTbTe9aM1HiZDalmT45rwTjHnB7NqJHv
FyTmbWCHNOHkOu2vhEjoijdXGPxWeqISyvL/N+ofGQIcAf7JRp1/L+r6TyUgn/9jo1Z+NS1ATjYm
dbz0lq1wPvpto/5Vo4y3F6gcO7VqLRyznzZqMgLY2xesv8Gl/vtGzR6uqcCg+ULsdMT/6H+n9vti
n/y8dXJ+MZdr3qReAP+i/WXrFDZKRQ1Uq+NDwH+LMBdftbEg18aYaVbLXYb8JS12Pp3Xh95M263f
VdKDX5XHCkDSxk4lmq5I1ficGEX1xdQGiwDvMXocazaUSNcgvXHBMf+jQRSP/Tt5Uy8zdotVL003
Plcoiv0s9cbOxhQLVG1HWAuu7SZHVhWgzayV6IVYmm/lMMervFAPeDMfZCNU13k7hRvSrw6KRWoL
IrCH0lC68zzEHz6bYFWgCcfFv5LTIXuqpr73mmoy90IU7UYV4NiUTDG9WGosFElj+65J8i1PJTsR
S41JaKgR+xFLnSNAgkgxiUswW9E6U5iD5tx4S5wce++wgOolovCSoT20NYQgjIy5hxuFtNyhxhFd
qN/Rp9NCHywMqnq2wZrZkyJe3pJASoSq9KT1vuCVjvRPCXmfNUbhvZ/U2pZFeEsAGVS2xK7cMivn
/Yz2/gcB/291d++LjD9/VXG/j//znXSyOgrC9n//5yrwzUdxfs0+mr9+qeXZ/P61CJv67dktYc9/
+ouXs79MN91HPd1+NF3a/qMMXT7zP/vBX+hl8lXup/Ljf/2396Ij5YevFkDt+LnpIP5pq8L5SIOo
y/76gB93tfErkzKw47R4f/Rxf7unkXvDogDGKi94fpoEf5zndOVXHe4FTQMbtBSVKsfK385zmv0r
cSDLrf5bZa79nXuab/Fzn4DzJDezrtGcsHQDCdxfbmlZi8eUXrDOpTbJzHpyZhPdU5dqB7+vW6J9
ms1Pi92/V4Dzuv3f39FQLIBE2I044/75AIkoATAlZ1+KMKobJXklQRmvaXzf+N2dsLsbq0S07A/q
k93p77Ja38ZR+TZlOGlqSV3Xnf4R6jqDRrAMVfNcqFPqNb3BhtlY53/+XPn1/OXJKkAzhUUv0UAA
wrl3efl+0sl3pA8YkDqEUwfD7HK/j05jVMkZe2FYo2XDZW8ggNy2Vivuay2ZbxI8uHVYD5t4nh8I
ODI4OxC+1auY2zQ64syPbQTlQjTndLFNR4SBEcwwuRT36ovV2Tc1GjKVFZU5fyj2s3UJIuRlJDeu
m2Fkatiaqtfjv334ChvSTXJMSOTdsnvEvecH09so2vPYayauNwR3uMjrFV1MBpkAcQPUDbeiLrX/
Q955LUmOo1n6VeYF2EYJkreuQ2uVN7TMyAgSJEiCAqB4+v28pmenqm13bOpybG7a2rIyIjw96MAv
zvnO1oBRO64ps/Xen/Nrqvt45xrBiDhuf9TrOdRxVR6MRKq+XSMIOTtnKz50o3Xw3mEATP1GHtJG
Byez0iJh0mGjgG0wdcbbGMf2IQNuZ9EDEp7FuVURgxmWBwxQ8270VzJSjAPnH0wEpdDTkPTqUNTN
G3679AJjBUQM/RQNdGG5x5xgVtVlhXb0WBqX6Xi3rtdce+lFOWWv3owzyJ1R+uIeJLYtzfsdA0Hn
aPD9H9y2G/bsCC9T271gkHUfV0vZVK+22aPvcm6qSfm/MJOVx2wJjvz+CBFtW3NHakaxpSaKyFoL
L2qQDpN06nuVZvKansMgPk4RtEqJBqSqi+pYAqGzyxSgTu/c6CJKs0RuHLJIrzD4xBupVsyufuPv
SXHvCdcs92PJKk/6KOpRiG/4BIYvmHyQmlbpRbr6P5u0pxtrvXULcWnmxmvqvaeC+2iVPUbItdk1
AwpJWfQtKxFiQm3Vdnuy2lf+XzRiQDX6RtEDgW08B6YX+W/wKj+HZVToLhVYTnAzxMGIGo9zVpcY
MsnocYi+2pTkzwCD7PEmesRn9bbID1Qhn0js5U8/cV6nQgV3wSCra0rS4ehrJ7gqsP3Fa6veOzG4
T9XSz+TSxKw28ygbdjrIwxuUpQ4OxZSBfFQCHWhi3VzSwd6mTNW5u7P4VLJ82RAsT/wWsWkXjtQA
nxdAyGEPerLX4q5g6fM8SuKEvTairegx7OquLW+zjPjbSqXRrxgQyd7plgih49wfwrm4byNFRiem
z01Zp+mJsy9/6dz5sXXJOrMBWvR+XE6qzU6Spgj1cT/teg8KQoa9fZ/nxakniXyfdFNGXjFKpcjo
iFRaTLyOm67wKePpw6zgVdXiseDtyV4j3A1roi9pMuL0gcAjg7x56Td1tEw3YbqEBg482F5Smo+j
cX2UPY75peboTnh9s9Wq37tj0W4yf7mRU/wSLsHvkLTBa7DxwDTbxOyjyl1xGZbj+GBrTOyBow9B
n+DJEZRX0xR3tEyeP+wHGRKWi0X/t52ddAthQ3zgMyRwfZSnpYDmB6s23QyRlmKbT1n7Gjbm5+rX
+tZDq3GKe/FWBn750uVieBgCk922g5ffcATJbWsHb48xFACpF/l3Dbb5bd8u/j3eoeTH4jQl6Nne
POgOfb2WDeuXsrLbuC1oVQWOYV8SwGElcgI/0z/LqR7YAbbjd1Z03gbKRH4OugOXIlEzT/7YvncY
G/C7816a8XFcXO9YDFF4VUc23hjHvaNRfnb88G2O3NeoMrXY4r7JbyrVFacq7H2x9UvrPQ6BO19G
yvcuIhyUpM4685c3N/GVxwf4pAmVPcvzvT7GvlcDoQQf5F3UcceTaA0aJDhSyy7GlncKYs3nmtEF
q3v2YCc3aJZjh7TYhwVBdsymXTp9pztS3LgFOo05RpuPmDJQHlRmQrayRWFArGaj+9wu7cw72zff
oTb1aR39AAl+FpewerzjiHUkyaT6TWXq72SXtFehntrTTPMLySnOYjQLeQsEWGY7m6YIfGZFaFKN
3+Uyj3o0G0pgt2whaCRBqR+yXlV3oVLLKZ9D5yIHChSgJfY/V1aDM55ukz0PMZIGaQjxJOZYT7cZ
8t3LcR2ah7w03p7H+gLaO9kH1UAnzNxiOZDGRbg17FJMwIFt94CEIzzRK+L9Ikrv256KnHdMXRrS
WHDkRpu6iARC3ZZxBwOGGzKPs28ifO19n4kpPXgNMjc+NQfXOCtat3LCGhtCTYGZYpjB+KtKr01W
fINTTF/bfkj3GLPDn6ON0RCZcNJMAlaDnKio9K3GinqcVFkTVu3VCiOwre9I0Ah/Ocvgwred1tMc
2ie/a7LLYolxb7JD32tZrnvSEr6KOle3oFDavYgn7zCo6bKPh2rPdme8H5hUHYgbfev7s2lWUDtz
G7TFaZENNgSW3DsMo+WNct18h5WEJCm5TGevauqiNATBUCE3QfuTsIYlNOH8OzwHAKPqVBHiM6MQ
StbdHdEbkgzwCVp+lV2DzZtuqAxwT8xR3WyU5ZI0ZVntSPKYnnRMtKYzktBItu863GZp9TjWISOU
3s+ukXsHbwF1x1avTXMXJV14WnCEsKPvC1TXE2SF0XGLUwun/bpTgXdRhV72beJ5IqvYa69wHvQn
tqT9iYDXb7KmgguJ1eWqY9T4KgceUo5sRPbFbjAI/i/dUtv5UTJwwD2Uu0B7gzA5wTEzzIODQm0V
2B5MW2RPrIOYb8LOISlKfPuqDz1iEtf0oOr5fokGMriUN8S70c1v+sJD4qX8dDcIaw+Ek8PorzDy
lToKuZJEdDv1UbdTxtHvq5wz+CNtexrCKbsq5qy/zu1cvpHuhd9LQzKruP6uegtxn7wOMx+Sri8v
m9nRv0Ils6uJ8OovhxwqJkl13u79up1upnwRx4A57mMopodxMlABmvxpGrzmwvrJhMXsHMoUNHbb
Eny0iabI3QWVP54wWDR7k49oE8u2vGo9J7hLpkSQsheE16FIhssGdMVxjeJ7mXnpFgwqioKk+orC
LjtETuWe4gKmUBLIg4E6BwtOoRPsCVihIW1xY0/LdrIdbH6CaG69Wb1VNpLXRZg9YlGKn6caKRrH
SwPM0f/dtFN7ySR7I6I6eNXWjg+5XU+q4Me2bv+7Z7/Trr23ySyemcqtKN+L8iF2AKhKbc2DSQxz
vGBNkltu0vLVGi7PIchbTseuuxrRtpYuYqgGEvpXFgz6ZmCZ/ipljtkILjuVwpJu13xK5p0uG3FP
wth0PwULPhF4ccVuZS0MNG8yeKxlSbJDWg6MUsv3GA40rugJ+08CDcQPVH+Ln56C0FElZ3d7n3n1
czg4A8rlxt3MXRkdAxNd+s4inyotbjpFZC9zxD1gZnUdBMs7lAI0dSJVwKiMPbQ9GunUtYdIx0+c
dLAyY5nuI8h2W1uU37o3644u73dlxM86G5+XVj+s9GI3qko+tQh+MhUontu0IIwhh8qW1M+aIvuS
2MR3Fc5kI/DKdpJMF3jXaM9SR1FN1jx8E1PsQ9XZCT151m0jD5qWUsBWZIa2rcYRuGtLH39gN+u7
tV6f8MElB9p3FB3DjGoth2Ehw3t+k5gvlv5GK1c/av8MIKu5QUPCezAfZr8dIeVGD/MKkIEIDoD0
B2bYGN/cvNzilcc8My5qlwdnF1Mz6GeBzOe6EplzjER1yD3A2nlnL9xhqG8ITq6RHiKFWQ0YjOAM
VwAz79+7krzbEs7Ogam4Qnc5nnIvng6lnpKDyuvocZr1b5agpPosSEZKguJGF5HsHKUIgURwadXo
3nppiA6xXoN9nMe4fZ3hBNR6voOMdFlOajzkZbJeNTpkXtU4fXG9qGjXTCEN19AjBAGVnS+x9wDq
YJfgZkYh7ITXBI7U94VEZumNWPPKUo2XwxybBIkdK5LxzF5o5HpNAEDyGyjZG/m4v1xs1Lugo8HZ
MD/FTOW79ldenWvfGDq/j8YKiHHi86DOUQ+KpE/MxWLacEvas9lhgobAASfVoLXOzcl0WMqMc1oA
CeAucg0M9bqcNI8eLeaaQfaoSErE7cBxLAnd264j+l2f4RkCfvejG5AczvOFrZMEZZOcP6bJpndz
4aefTrWuO1Zi07alQoLtpCCsoS08zFVbHxnNPQ5YtxG8Bg99lf5qevdJjUVOzASfBrnSRo6QwGRR
jicfZdz73GBxw8J7O9fiZUyBNQMr+FGrbrl1zyddjMcTWhJwozSNzb6uwwTFcUo3u6HUb6/T2rtI
FhxzpR83uxS7G4Em9VOVo8Mdmsg9hnl1p/jw7bhZ1k3bR9XFVJts05OzrDqTXvKaPsTySuLyQkRB
e0ez7j/2MeRjoUhJhpb4CK+M1IQyHj5aHxAhvE9xNFlVHF3WV5uwPLeaMz6JMfXyTb/SL/H67MFl
3rdtsTKhDiPdC9cqKjPFP2BPjuklhDcS7mIKIlbhx3SmBHZnUBageQb68G2cPaZsIW5ApnNlpTl6
el+8tMQphPnILz0T67Vc6VxXlzCHhHNxtU74FLSF80rNba5tIJYLssGyz3imXxeJMpeBC5RNV8Mb
6amXcYVxTwOz2cYpitSW/nznRJO+POPCEC0H2n0ZpNXHTLnODXA2/2K03nCI+xapG73s1xos+nMN
iJHoS2Jr/v7g/3/lCJHN9/9/L7BpB/b3/4bY6d9OX/36lbc0O39ZE5xFHf/cE7CA98CYMvVH7QE+
nLnUP/cEAHchi59BkjBvGf7zNf+xJwAYDdLcd9l5x1iQziHE/zFTZBTJ4uBshGIux0b+byUNQ6b4
69gMrRWpxXxDRpsRO/3orIn609iM8GAd0QaVf0y8WJbPZ3trVqvkxnNXDnmmRsPHucariDXK0SYl
pDwI5Heg6TYwbKfyUJIwtO7CgTzmfJw8gi7QBADNWptoSwZnX+7nFcLQfrQ0OlBPR6QCka+65EIL
hcHPtwyEMCXUhATPgoHLbeTOTbZLh8X9ZvE9EcBkBUHaxmIo3ojKUa8OVSTFhvDzdYuxPA5ZW+It
jP2RU1Wyl3lFei3fiKGvcASZ1Nt4KoHOOhXsinFmAn9q17m+ABxjpn0WwX9lfOV7J09aH851k7qX
yZJM/Q3o2mQ91v7QXyWWkBbMoUrsc1SfVxD/0ieX5KgbuWBbRhnOtw2axN5OJitv5YJpf2tKy0SB
5WJdb4TBmzqSer/n1VfvWU6Mi6pbh/W1YAm4ldUEvtRdF9lu2o6lPWaAsnvsnWn8HgqOkSsV8r6D
8XZSF92+JNg8mFSf7Ds7pMEJTqKbXVd9JS1qVTfbQ9mjnMwE6at0xqn8MYVujFVljPF+g6vFYz9O
EYRwq/IbMk7ED6evWUOauLGfbeXGnw6pcMsWlg/FX8QqnwmLjE95VibpJkhqRgKW1MGXGJgQJiW4
UvHOuhWmV4Itbgd/wE/mJ3ZWsJYznjLstxMJKp7nX4tKZz/8noD4DbR2/9XvHdxP5VkJ4S3E3NYY
anuUtyvoZjJgDJFTdShfLPl03YbPhX4p4zr/1RQCa7rJ2jhBKl2vb0S6cAXUua6dfbyEf/xo1+X8
rhoUzp7rRverlTg0Wo0sj3kpafcHNlJ+diUECUIALds+3ieZ8K7KZYF3oMmSjgjXK7GNnKdwhLiE
vLQuNji8FkhSinq9vNBE1/yiQ51uY7FWvwjrZbgrBP7a2ube9crw0t+YSGRPY9rnYmMbmI3Y/mLG
Fqr3YMD5jpnAoY0CtXHdlfXN2Dic/2MMZqBd9fSDLN1AbFdwl+s2bOqFhKFkKJ4cgqZWvF9L8ilL
67wlrAqp4k05P/ik9N6b2Q0pCErfFtzPfOgOgi8+NkVc6V0dM1vZBWkmGFtkZbBeovnyXqMO0sqm
ssP4nPgZO78+XJZ51y9N7KEILxiqO0vclrgYKIbOaSb5WfsyzxikqOt+u6pEgZ6y/r6vEJG/yVn5
n2lW91+A/zpvzzKfN26pmLRN03sNGepduX71GBB7thwRMjR4a+ZCT0fSEhMXVluWPGYWEekmi2Gr
MdKfcU7M3iJqPGhJD96wcUdcVNBmHyYQA8Fmyld3G4/kVwZGv6FcWD9RC+BeNK7sK16nq+NNqxtn
xyjKHovM0rGPYMkvQT0QYJOQr/170lX4Maa5Lvb+gjqA5xmCHlczibkzlKoQhvC4vBCXTstdJlWx
7hDiL+EhWQzj0MHxml9qqT2qSdqgTeHOrt3PoaF1H7MmGfZQqZvkKspS77WH7EhFPJyL+IxG6bUO
BFtKkVV5tHMQxl/HLTNSqtNzc12u1fTJPeE0O6AaeMgjIJZXDllL/ZYPAbIFX5SK5E3a1LehpRPD
OCTx2YwUrji3plm21yXFByzEOUDM4swlaqISuV99W+d984nmsfQ3yzSZhzntmB1WtPaPfty5X8Nc
BcDX1xWrOM5cboN1XMHiIY5BGS6HtK8uSVkt5m2sQTFvC4kUcdO4KzO2BLrtsk0ZInGm58I5DfEM
blMyh0IYlef+qwfRJT4W2DPCUxPkyZOjKngPtdAqOjhQm255sFCuCzTv+qGTmcB5NAyyR+Kfe9/M
aHyFqbSOyqdVr4pEo2UloYlxOX+94MJKt7HTjd6eCJcxucrTKMdKqz2QwYZL+0c6xYhjvIkRJjnu
Mf5/Yrb8W1dU62Pb8jvdpQ7woa0fwxQ0TaPehAlbc2rbLL7KQk8RZSgH8zkWcrqzzii6q6gB3b2h
iC/oBuy+dwr8mnKo8mqXmaL48aeK5P+xvDvf238WAEAKTsIEjQFOFfBW/r94mOFwRpzkkn53LHFg
Onlxwb0dkwI05nu/bKId46bmaikZwf79mvG/t1P+n2Y9Or+J/0VV+KV+EpH1l8UyX/DvZWDg/4PL
BH0HGm/yOv9EGfODf3jE5jHZJPcA2fs57uOfZWAk+E+gxFwXHfHZ9P6fq2W2zggwkR7x0fKo3P5e
7gLSlb8+LghSiFtmsYzF3mPF/K9RyUjv0CoCu+cecOmsFj6tmF+5+ptDDxfwy/dM9QPZuSkOrDiL
R4QN5XenXbo4Gy3xTGpIUuH5Hmc5b/I+WH7C5iMpPi9AtWTRAHuii8GPMwa2ko9+4VcJtr0keFqN
i2m1WL3wWRgGKitRm/12hAey7AsnncjvshUzIs6v7geLNAMbSOc9XeE6I2tLAx3rfaf9mmvWaZHF
hd0IwshENulucZs0uOlcjHwrbKtnJIHTB8794L2YbPUsz5sR4nH5WxtN2ijyL9cEYITKRkIOlria
eTERnlpr9B3Kx8jfeWsnPtywPb8Cn92W03sAQKzBi3QMDaUb+MmqGLYLhf1RdbwhxzILxIMaB6z6
aS0qday9GQ8sTgPJnNOrg+sVCY8+gf9qh31bF/V7NFJJMS2s41+oHvWTMrlgodybEQopQpLPVKzO
Q8y1wrzCG9VbCxOTvJchwyaEs3l4itch/Ra5F91GvR1yJonnGIO8IY/qimUtlXgW1m6xa/uS3VNF
9Ht7MmHM3NRmC0rYGRcNLX0wTjO468W9qbkCHa5U1+/uIrDob5ZtbrIdTYfR3cXM1MKv7dQV9Mv2
J+Md/3KsLfMr6Xeu2FRDEXyX5NznH+RH4I0OWBbf67BK7YU+v+rtaouYsMV+SM7IUlUHm7CvJfxx
Iau3JRunbF9VHdinJpideA88IUI/Y5l05ASzUv6Iplo2w1BqtI1j6782INGrbQ/8FivzmvThhjzp
0dnDwRxLJk54yHZlqpjKEoQ1+RuFsvSlopuA52Jrdjw9BbHYzElM18HQx97lXhH8WKslnfeT4wUP
slMi2faz19xyk2dPE/uad2N8190aLzYlGEqEkZuKSFB9sjPJPGBztGaNZpjaHdxgmG9Zl0Vnvi1Y
TrJqFRZ2tfIJCdQQFKfEb2sUmVh+a34hlWKDkniOD3hPqIo5Z5N9APek4uhVoo5/9HIXRlQ9xrrB
K599dwmvmbj1DpRY3X6cy9v3MyL6nRxNcbRT6MDrygfvZ98MgK+slt493gCmHSOXlMIOnhnuUREx
bXDwE/ebcy/xLhNRCyBIKRjMYOr6cZslETLYQjO4OTTOFF0P6SKY9jLoeHFzJqC7zLcYqIFud1eO
11aYcaEhRFto4uPjFNe0ZaJCvUuZ6WNYlv0Ils8pdLwlJq969KY2kruhnYmYdLog+r1murmHXm+Z
BMvEQ2bZkbcJ1Njq/YouAl6iTcYEwSdVH0Mld4GxQHxiwo+ZuyfiYtYfjs88EbpEhKnMoLYND2E1
qhaSg6jEcY6pS4e0W76ZEnGUjXE9PoysQlgGBYBygNo76oRZ7JpJWvRg+2h8YOA5QH3CEtxvxsgP
NGY/r3/2mwZmA3hTASvNzuQ/WtOarRpCrNQo2Hm+POtR0zP5XX/JfnGvoo6gqU1Ln4ESxC/Gm7zP
cIx3RkMnJbGXuJKyDR7z2dfdBe4Ucz/2rMi2k/Rdms72vMwrLVXemqwxISDEJ35Dx4mvyixPMOgX
iVsf15hOe8tPLk7cD+UAbqCW3g70YvMRofp+Lrh4vkWLCQZmauzzT+swH+3aeVBPw1ifnw2f7eEF
WfYcTHXTLgntkxQ1y3QHeICnZyeC96CTp6w13S1xKIXct2kSn7Oi2F3AEnGo6P2m7wjiiSrnsnd4
UCCqduGv0J3V1zyJxB4HRtE8IW1Rvk4LVKADQ1nOlgH1FbUd4nAIC+2ZeoAqF3+7rgJSsWTjx1ek
T2KmrHObyGPYNK0ET530X+y3IPvarG2//V5xP6S0qu5GpEC+N26JqvBQFzPwzCYRamDdu3TN3nYu
rkUfhDBP0cK37QrP4MTHNkjdKqrR0DYunD9JNHAR8PbXV8uZnrzDQBDATxSq9HZ0vIjUWZ6AdzOi
c/dOrjq7r4Z15MiXcgC/GDT+d5K5/kuVec1L5ZiBJt1L+09OSm69jB3O+Uxyq1vyRwQsO0KZC8b9
Bo8pWS4uPjWyCCDkkbiDi3Pi0WnjeJ22VpCZtKl596AI2Ew7x06t8yedHCf/UHFolHkfTdt5bFL/
il19exhsvxiiNysaClsZr6NjwTO4BakmxKWDIIuhcJ42H3mhCa8lB8wDeCer2N0PSczCsvEXiCuS
nPBjFkSO3J/zk1jSZ9MYbASAqNsEjH94GJZqvsmSsjR79DjJh2pYfPFanfxrTnsioTu/xwLSh9Er
NLhzsKXDJ31X0SR725K27boJrB/sClkiS1kZj4ywZ8xwh5pmDg7OPAwrq4g8mB7Pk+hnmJuSK5Hg
PeRQijdgpyfBJd3MjX+tA7bad8PilLcjtCK1q4LC/9LzYhxEpGp6XuBnDYQKT8G3GSg6iEAKl9+N
tAFnDFtHZKU5Wu4x0QTdziRk5GdpfSb2RNKyVK2y2nhsFJgW6SA8M7c5Ow3SUjXeC5vnH5SS64kF
Vh0DgOghrnU+U/5TwCoG4rAo+g8mhwC/IqWjt1TG3aVcmL27Awbsjbc6iT7Whtd4aXriO4SO0+lQ
+MYdTqUDuH4jPZkCEck8BLRd4jEh8hqZPCBsMdd9nk3EtcU2IQoV9VgPrJtXtu20194HUFzt1gDG
jbeZVR7n/mJx6dRTQhFG+UhykB2KhNAjV5iOc6895/iohWiROaeq2I1BSQeEIVt9qjztua8H/iXb
tmxYPzno1F7jrDQ+g4OcfKcsjWgOVzJn3tlvOjnf0OV/kybGxeDTKvdbCgO73rH3Oe/DQDdUh7ll
iXGBhLvAqDDn46NnIgZ7S2sUrXYIBWmoe3lvwC+8UIbqYhfMuD8IBphxIYdr1Odb4mlSVrm1233J
XqZXSaXkbzi6/CaJNUjWS8taxRzlzNN/QnjAHA6hoCK7zEZ02S0ly/3o+exc534cn32ZJveYcsLq
OkCzs26QDBC2Qy07cQsFI9VBF4YxOKjcERAvm2VyNxEBN/fGLAF3ZyLG5LLMltJseNiDZ7L8zGfG
QAuf/uo2UKPqbn7AecEkJ/CI2mXEdNYVynCQ/q2pvTN0dLS4mBgOJcU5VtgO/BEUCwKJJm2C6EJU
KZUokhtY6U0b9y+QuNjbxTnzXahFE7/zCG77C2saZHhyJZgeDGCNM+2SXEBfUPSFiz1qRinzoZTM
Ig5CeegxNnZYhdpjEFGPXWIt68p88C/9qpns3RoGkvVb1tXjxtZaXQ9l6EFL6a38jhqq+KO1Nv7M
0jhvN3Ufd/A9kjNHz7rJykAoWTDkpDKoAIb6aj153NUhd4HHwZVkltOZSVfyiE3SPC0g5/K9ncrm
WfVTPm6bKk4eDMkuK/NtZBit5nypIO/sXPC3D12zEntQklYLEQRI7Y8xTRn8JWs9fI2Jj0yl0ja9
RIvlIjTqXU5qZDIQxxUnc3nyh1E/NHnrRgevnuYXUplJZI8A08OjpYYlBqFDlLcKCxSFG1ELEHuN
STYGBU6zRejvlwfoq8gf8CIRGlchrFDwgs+LbGSN+S5kx+Dv7DzpdM+7Oa8HzRviQLwa0Yi5U3Cu
6VMM+7DSyXu68Co9gAEtrDyMhOnUtBX8Jk5eOsJWbWk3wKx3BeDQJhUMrAJfynrTDWnrnOrK1umV
FLhfYEgZ+TPs46jbhxIS7cXUVAWTJNTQ7wbsxsz0qUNhAoBTX5VyzAQk9vNF5FmnOphUslauvYoj
DWlH117Gw7LyYacIdLaEBHg/h7jkx1gepdcOMLTZFWSJid3imvSii2Eg7Fj2IR2cTMJrmEpbQu13
mdGKAukHqtm21aAE0JXBnlloJMjk88lPmlXyU/Vx2J+WsAHNNIYFukdj03FlEoNzjUyHIrqOjYFN
2ehEcDJqp3d2RVwHE6I9x/8g0k3fKcdG+ZGmRmp62TmZkX3JpT1fBAnTyCDsHshp6PyTRed5hoIR
ermTfHpI2gsDHD6JKHg02ZN0j50nbIi5sGI0moPNe2To5jlbwd07besxr6aTS0et93yIm6smViTn
jPl4FfM5aQnDCyPO/zqKTlVfAgprp7F+Pj/zGYjhHjjCzFCCmSIHOHlRNhyQKA/0IkcHmAisObQx
48kMDaZFNRfdCwVv8T5P4fA7nR0wCBn51hNSSJMFRx2h1bgZvbIothlarydHSzudRQCiQN5g8+da
C0j4dR/on0hnnBdnCcVTxBjkdu0dvg9RcTxYqSPgUAvWqsCGGmGabTTq7Fe85G1zcJWlOoyVW7GA
1i6IiCXAo0dlVJKxQjIeeWa5S/8cd874gfLPuU6tDn4ii8A12OLJcLamssG1P4bte01yOqhtWRGO
lYeV4HVjE0OxFOYdf6LQewH5rb6qIV8RxdmCKbbT5O4eckhbXHplq465U1q4ccibv6S/kPiRtjXb
jiY0xBZpuy5g1cYSulBUuguxTUMVf+diZXEGFllkm2mQaJv+/qztf9oU7Wzz/S+maEblP/8lv/T8
Ff8+RvOTfwh4+AG9zx9Tr//kR/gEkUYxsytcT14YMWn7v2O0MPwHtAk2nVAlz4iIPznuQ8ZoAH34
KgykDNj+nuP+D2vXX6aubHH5HHm8RpwiofvHtvVP29RwkhmrPz4MU55zGqERw9cZgRhJ+tZFC1/M
dqurLE7YuoTiqyIlJNtW3L/eTrpD+SaSTnh7qyPYiqHMmCIhdm92EqAYwBd/XN+90CGEJurbge6q
stQPCX8ck08R+e129Oc+vdAq6x7XoEnxOss8RDyaaJqGovC455wodjbe7HOq0UtwPza+Au0WpLn3
G+lf/rOso/m1LJbsesxWfiyyrQqthtaxe0GGS8w8I2MeiKDLVDlCdozDxYEVxhsbzoMbR3c+qO4i
gsO+csNNyY0TITDi85rWw46p2yGDnBcB4/PzeY8/al/o+ZSRdeUP3om/h/C5DOweYbV70SXsd504
Csb7OXWDX5H/2qdthIeg8G9KwrmaFPpj1u8ZlJ4GV//sxvg2cxCoJuWV7sBxV/PDkggSJMtxv3p8
pYnJcMo1G1hSQgisc2dGjEPbMTpCkN/lMcR9mmO2lMHCl7DZzgpnq1k+xCZ4JzLrsDT1xZikmsi/
jgsmQXgq+dg7Ytn6ned8LesCb2euX2VeHsgCfJCi/ZV3brwRekKtDWXzrFQUaKu0hxizeg7X7iBN
WIAbKx6G1T2A2L2ItH0IiUjh7X3vxWvJKKx1PvIkOJRDe8mUBoDetK1GceMA6nWYwa4poHInmPL3
pMv6QzQMdKK5+0Q8Ks6dF+tzSEto8VymuOL1TtFO7xJjDsQ6EKDYmENbUROu1V5G+tKltsdt51+1
S4kdOLwPCa/D9r5NQlp4rNVYwTloxaNw1RWF4baUbNxIC+Sdo62qnXrbUTLJeLoOBsojb6/LiLhq
0H3qwG0H2zLmX+2/mFxfAVI/5qkKHkfnhwBl1WqkPVX32ScTaiCxIQEGIqHey3i4H3LwlH30WM7N
twn78zr0NST2LBwGtUsWu0P+d6YS3TXAsgeWkCU98FyKi7BOwZz6RJeRVMqiN/ApCUfqcAPbOnvM
Jgc9dIPBJlb3KVvsl2KiN5lxQKtMnUjiOEX16qHm0nvfdS7JZus++u7GuCxbMd5H2OD7V0aSJ9+h
/1wyc1e3BR7K5RqCyLOqrbtzE/pCaY/EX2wW0JV9AxPJhq5mb9kN0FmnM3hbsDZUNYhYyRwo204G
X0zWF0go22bHvvoiQjOKUuEG/f3OS+Zk48rkdgpZxufyhpHBydXqkl07OrZR3Md6vujpbluX4AGR
kXSGRXrjEmGaTtUtGWwX6M5Os4i+Z2T1ST0dSI7c+E594RIsukWI6Yv/w96ZLMeNZNv2X94cZQAc
7gAGbxKB6NhLpCRSE5hISegbRw98/V1Q5q0SSRVpOX5vkJlmWZVCIAJwP37O3muPxD6iOb4RC/33
FmVTcTZxtNnYNqXnHN9maiHI2Ks/IIw+p6vOTD4dzaNhxIwD8h/Q/rfpDGkZiGCXz+S5maQbGtnD
zHF+09AqZefMg1SR4dAirO/n8BgLvlGOhRa9tqpJ9mNWH8qIY0kP5953rkdwXF1s03DgR8rxeCUF
CPKWTqKrs9vUUrdFx/MX2p9IpttivDzkIbfuRWeuVRxT2W4SmoZrpzQ5F015wzHuap6WS+RbF2Y/
7XBeBKW2t1L5J1TK29Zxjjb8rDijvzWK4ZLM2m3NIZ4X9+dU54GBfld53dHqLBrq/dYqPsgEaGOj
yVtGfXdPRsK5E87XdqvPVNkwBiEIxDIxHUUB7hgsqemJTg4/T6ZWgDcD15mZidfNQZmbuwyH+kaY
tBq8Sj4uDcrA2OOWfPrrSjVEyaE7T5Mz17AuTUufMaEutm72o6Fu/FKLhi58SDgs0QecBi5CM4W/
QO5ZEp8oHLfaWW7hv1zGTrTl9DdhpJu2Yjybh4rHqdRbB2Ja7ijyK5oPZi5+Ll61l7MsAna16Qhw
47qltTS13s6T0xdoEGje6cO28UgtrcjRJvI3XlpqU7IlLe6t9b1DaLhnnQuv19EX63I0hTEWdm2f
JueHEfrbQZJLLdzvU6sDE9+Lm9xwtBj2qIs2CWOhxgWHRo/UWMg8pSoFuO8s7rH30otUzGRsVM2p
p01tiulqhNo42EW20kC+2nAF0iXGntsmN0SjbCOasbtq+ZjU94WuJ4BxE2G8t14Dc9dPzsPMvNSd
gdMpLDjy+lZBa8XFU82COFUz4h0I9Jwz0bcwUKjC6ns3qY45U1d/sRu3L49jE0YLM2XhfxAkb1qb
riL4dYuBG2G2L5rP0+LnX6hfgZ6Gg5Q3axMU6S3asq9VXCAYnAv5iL3MIs1vbuYEw15bXkiR4lKB
osDbSKtCXodhykSfVrz/JIpxZndDNfpp9ovB2hY0/+GN5HH7SKnbe+Q8RmOyS8PGrnaxjnz8LQq4
C2Fz/nhBOzwdd9Nk4gh03BHldT01F8yxQpPmdc+tD+YaZpLXvNcXVe4UP3Clj0+uaMyYwHOGiI9Z
mvHuxGNbHrQ54sbIXKPuD7Hn5HqVMYbe0dWR5QAOyTon4K+wITx2Fvfgq7lH6iJ8JDqUhDZODgK0
RGXlFLjjUFQXpJqnySkzMT2eqs7NvEurLCSKsCVDFdwzLguw8xAJaisDhG3s4sskjTybjSNdxVWU
k3qJOpBnVqxcuwYdZtxhb7ta2g7rd9GYhrObaEKFdHA5IgV2asNucSKSn2FTDMyORmVBMl09Iz68
1h4HZBH7AuTyNEbxVWRRUAR8VZo2cdsKgCy6zc8cqzYfBqeCYqu9IknPXBxprHpJMugjnj/ch5Mi
0DW267bd4kLHd5JJD7oFREGrpndu1gQpjrDLMTg1BN92ccpwxqQQOSI2QahDmaeqne80pjh6SwI+
n8S8SZ9PNCCewLw0Ax+rLoh+mkMBErsrAXuMubVM5N0x39zKMXftC6NXxnKs+7Cztn5epvG+mnz3
3q98upPxMMO0bUYvbPda54N1sk1gURtskhqUn1/KGoC3NIozMS/CPzPMsBwvCnz0OZq7vgQi3Xr9
zcSs62quZmC1c92gT8h1ElVHReD1iMDHxXvf0LrAz2eFtb3j7B1aB+HiaKNFsYBxDtXEAbGfRpfM
JixUP5jR4t81cDfN166q4Eu7g23Fa+M5PZlMYOAODwUGJzeqPWcnBl/JPY0mH1V7k+HPGSdZfvNh
a1yEGjjrxvZR7mIhUoLVVqQODbF6sPbz0OYc4Im1Oa9rPLPbkPqdJcXsIAN3TaElCRUmYxI0266D
fIXQqE1nZM7XBmBbtEujwcwD05zREpH2XQD6GNQ5Ke4GImwjUxdjK/M0MMM47DecLJxhYzCJz0jN
nRwG7TaURdp3KFm2ErAnGzrFL/+mEGUd6MntwHN7ow1IMSZVPXCQIVYblILt17l3B5C9dTiO1Bkp
eE4vDbP1OJtaDqPhmUJnAK6CxknEAOgIBsd54Fb4THdRvlTfi1YPjz2qIZJAe2av7KOhvEj8vv7R
6kigdMFOPzODGcI+4JgdtJZ9q33+cKK9VBSYaYzvVIp+3sR5TjgvVlARNIJqCfvI+MVxigi5QDcF
iwW7PWjT0X6UdWUyzwhHuoX1aCVnQxa15/lA5cdYNywZrVdFkhxohxgfOKMvCdDnKnqQ7udI0qKO
C6f/jhFxzq+8wZk+ZUMjRGBHhE7SjIn8Jyd0E4cSuJuv59lg6hqjyPucskSHBF657NEGo/iQoUSp
bt3aEU+i6iqEViQC9kFpjvWTh6aL6Sa0GXEoQrL9NqMZohulkWqeYj21y7agr3g/mwbTTcolBXa9
sxSUBU/8JJwb2yh2iI4cUyDoNlwZ3MeOi8u7mtceEX4N+sWJaTlFwPjZ+hnBloF+WQ82BHopM4r2
pQLuWtPQo1QAwor+NKvcj1XrTERQLln7NLWroNIde36+TquB6UVl8iMJZbMx4U/vdsKek3iLU4zJ
Z55/FI3WxbbJ8xCjN3gcskHdJeRpcn22Xz2TybK1CyYjQVtOKwEARccZHRkmgrIkM2urvWzcz7WL
L0YNIdbyUVT6Q0yIKFmKfRp/5Z31vy/tAsNaLmr1EmFfGbdpFA+w3NU4pPvajqePuemUH7pEWN+g
h+Gu8JeSLQxiDmXXZDKA2y3snGfEncJUn8qYNlpV1BNNpipl7kE3BldvC2PH2S1YzhFltIv9yMAp
e+z4O3qCcIVqkXfNSM1HMef8f+4dVI7T9//7f8C0vtXcuQXMfEl3p6yeqaTW/+hvtTzqdsvDeuqA
zBA8vIDx/lbLw8cxHYkWykRIBZv5N7W8+BewHR/Jr41e/pck/t9qeQFskT/KI03EXtVV/4jA4bwS
1dG3XXFrypE01QF7PBfLd6ksOQkBxCDjd4HJibbH9+heyhLmAvuXf7BjwRk5Ha5pDR8snZwcmvB7
dK13eWqTnDjegpEYNpIe6wUWjs+iQFksirlHpMkaFhO1hIFfNCeVh6iCHWTlrLPVPs5SD8Vi+IND
t4NNSKRboDg1z7v7061XjZRfHD1kti7NTGYB3oTY3LodFEcwtqoN4eOQLQr+P7J9qKP+VCKmqmjF
Wp0qYNOFd8VgX//z5uT/i+YR9SZ/JvhRFt+aZ2mk63/w9/Mv/2VJRHjU/FClIL782y3i/ct0eb59
x4Er+jc5939lgu6/XGnzv9k2Ok+Hf/zbLSIdckpXXiRWU/5mOf8ojJRX7LfuJts1ATugcda3zCU4
1Fpfj9+6m1UJMi1FOcT8u2HZ1bgPgDjo3Zzo6vjbunDzl1D1dyruKk/9j3z116WI9MEWszIwgbJx
S79fCm5iuDh9ywxJ0EHgcvY+wSFxMbkDehszwgveFPmnFBvegelDfHr78itt+NX1ccaI1REDPfMl
P6sf6X8W0dJtEyeL4hvLjr2dPbE77OlN4l82EkwzfAVznELdUNolYieybl3BlDJK3fAGR3njIssi
iYq4MtQ8KL84q+7BqxRw6Za0KA+ulY4/9aiBY5TMrDBjeHyljZEXOLiHivZa3OiSY21FlVfYqUsM
yqjjO54fj6xAHMSPkTsPX4ZB2p/M1igvfQIyu92IoOjT21/IL/Do62/EYXS8ommFUOvD8duPP9dm
CA4jxb2Z+Jw3e5rf38pB4peccRBRFyFK+kIHwvqWtwoRBg4mUnnqql6n5YuAr1eM+B84SiHgJlZc
BS0NvafWmtDgM7oh7lmWqecC4YlkeuBkJ55oU0vrQOXW3YWdjWgiTvP8URJKn+/JKmymo9fV1f3U
e4QDJSqcP0pdNNmmITSUCAtlpOh6vKZ7Svt5umMgQwqqwV2MOIv7+GqgqWBjl2baB++yT7O9WbhF
e+IQzRptQHhniOXXisQUZRMfkY0MRJmWOnETAAxBoOnDQP1m5iZBRqWarerU9rarLumMEEfDcc/7
GlrUPcfKjUdObUNjEf/STK4bWMQsUm0vfXerpBNFN6JMJ5vzgxd/cxt070e7siUOSHcqBmTuLqfg
tiWkdpd1oag3dSs5r5lLQtMvbhIzA8aecMSlYc1IWS8DBgO8SH7vbIHKmJr8jTETFwM9Ffe8hSWC
CBER4cdE+Ym5cyejtAK7j7BjOR7D0WNiTb79xA0TJTqHvsJHQVWafMhCzx0vwwhYzn5JvDrZ4zgh
3DLnqSi2nMRtAmmFyDEKDVlr77oaFt11auFV2FQFI4xAxmMuAoRQzbWtyqUKRO4Cthwl8RsbGQ5t
+NgvTpzsnU64aBLpBaDaMbTSwQIxMg5cUuTQaJUYlQI/S5t6xwhuxNwbTsnenD1zCN5++P+0GBEG
5uGVU4B5Jcv1749+m8o5G0xsSDAg/YNC3QesoKUhatkcDXuO1btlMKr9ACIBlkEf/nz7+hQ9L189
YIIOwhIfNigq8efX7ywjStB3MjpKo3K3wnDP7RWGT/yJdagsP/1nSPJfq69PHfZrIM7OISEY/n7D
zH4txHQOeoRypPx30Ng2sCvPk6byvvV6ao6hvRDpIicUNUgwT7muxWM1ZtW8n2ba9UUa5vtFwhkS
Rhr97TCAJBf9qG5ebw7Wuvo/3x0ALtDbICBlnbOJF8h0kNyMsXVOq8WYy5vKn+WBkFRnN5oZOsto
ShhGABs4lpzxfVIQbWsLU3XZV4XRHZwmMt/ZrV7vFuzVJtwx6bNvi3X2+Pv3VRptaVqiJ2uncGgY
D+kYMS6a0+Kvg8N/v/H1l35+45L6wGE/AutN0t2LRRg5sRxND6hsXI3DTZynbQrMZRQpgoLWBWxR
0e6bUqnITgRtZgFgSdiqHRXjQrP6MZ2DDEHBvZaLsPYgxDTTdcPh2GzQ1gx61MbtO5/59cPLfIah
qGsLvhmKkOffDcnq0kVRzkcelvrRElV7CIEU7xO3jG+TxXAOb78svyj9//mOXJNTgmcrUlXwz65i
rBdvq+FmFeQy29wORu581iEaLuTEauy3DBNFoPRYxijw8+g69bPs8zg2dOtG3Rr7tz/I84eCuoXK
xRQWxxJLmkDiX7y18SJrq7ZS+uaeMX5A6IdKfsjmu7evsp6Vfnsk/roMbqh14o0dhBrt+fcrlMXO
mOHDNGjMfZx1kdPlhRP4Menz+akn3nLfYRf8hKqKZlZU2vT6SAsAz5SqjECQBHXzAaslHtJusi/f
/nTPV871wxFTQ9kIEdVDXOW/WEhq3GOtQzNw24xFeNKSTGrgRvEBJ+anqM/SnefgPQx1Fp+b9NJu
//nVaap4K6QfC83LaXzS2C1NfUTR7tLhd0DazcAyI+l2MyN6D5apAinHVBRwG04WcL/L+I4L6/n7
+tf9MwEzefRZuBkUPf9xPNeMKfJ4BoYyLYlJRZE2brpUTzcV3mfyY3JogHM77N6+8RcL5HrdlUlJ
4S9ZJWmKv3j2oCgru6nJI3NSgeI5xJHwKY80pRHwtAynr3J3RltZ17JArbktp3gk6V4mWc4cKl/q
vUJUOAVvf6rnK8GvD+Wye7GRYjBy7F8Ex98qyJWaK8iz7bdLSM6eC0Lh1JtT/9nJneV8oEH55e3r
vVoJ+BY4+JMm8quIXw//z5ZlMbR9W1UCKVju45RdEiOggrf2mWHIHZExpB40Xndb0JPajRjagf00
xj/bS3/d9WrvZyXCW+XKXx/yt7vG40B0sm6AsNdxcYwQWl2KRsC97q3yDulQc2h747FvLULYixYo
S+JGn/wuMi8dfLRnLTlOp7Rxym9ykN47LwjylpeLB9MJTxB5wkolWAmff0N5FVHHApsCm5MRAlF2
WKu249xAcJeyyZ4SmWL2t9N0uU7tic725IbEidbxbHdM+O0ehcpczgbM77FPCd6J+69wg9AOdtpw
sKX6JimErTmjK6MkQLT29k/smOuO9/tqv5ZjaHpYZmjL+Kb34knHRmG3s6+INK/Hm0gL70OCzrvG
aIoSniK/CaDtd/h/uoEyEQ5gsfOzIpCpcfDibMq2CuDWOYZv7OsRB1ESSwWjNRBIocJmnnfqqbCr
jmFl7BhVUEegbII4s+J7BRaNyNSWIr2Gd3zg9VpuHDhIaWRGFy4bE4Ylw4sFZ6XEZbOGaUgiXd7/
lLEf3zsGWdx843GyoDIj4pzRDgkA+3KqSSaNQw2/a/TsEy3agh540Q0TsywyqJtS0RH2IK48OHo0
r40aTjIwNjXgUSm5+Hk2IE7d0jEb4IR2YXJtGyM66ra27JPJnKo9UZkDaie4RK36kxowQuWP4bYf
NQa6xll/43LGwrGhGQd8kzOIaA5lAmHxDBN4t2eyB2qUIt376WmDdABvUvozlGZ/3GiOh1MQoaBt
N7LTzQ+mQS5h1bKQS1DnRnLG2JKaPTJIOMQI091NUlT3eZi0P7xIaBIDoaEBxG+blERYDhrIuHnB
GDDMg9xAqhwfKQ5JfViou+5MJyqmvWJ02hxZXvCypSZ26X2Kax2hU2XN12WfWz/QfU6PyNzjK47g
g7jjZvzPQ1tmHDSgnV32+LQ5fFc2o4AkqcDGNBNKJkpMpKoYygqYhzb+sQyAXFVamzpipdyM9cIn
Y//R3lVei+SeuD5/Dmxr5gftTMh1xHf2jQ6QE/uIfN0S/mLNqBDP2LxsQ0uKU9nkLmazuUduM3Ja
/D732fLZgfVibgaAECfa6RYT7nFmBpfV84DvhLQAfr+8TT97aLi+pQMuii2DYPPBpvr9zmFl1kFv
FctPlbnRfZzFXRlk5mRNpzmfJZlqRinuGiPTDxUy1w94NvwPRj6u06hZpGdFldI1zEq+8y0Qffgc
pVqmq25YKuaRdPXdE/flPlkeDDyUXUz7SbZ1xJnMPBUeOBnRI2AC0jc7u5bRcB45A4dQAzitfWgJ
bY32A+etFsET7Klg6DLYDLNMKo63cJlOqRfDgchnQ3AbPRFJZwJbWxbgBQU3B44HnsESxhx+LVXp
b6rIyASTbojAir4DMc0TkyKoXvWkfzooWr95lYBSIKd15j0nmTfsCrNHHxzBXyCBgllxhgMn6r2z
uSH1gIDLzDgNs82APotz0OAd1cRjaDjoX1zGi/UZd15PV/0sgTxm8Ux514P2oedTT6kZdCFJApth
QZLeIdSjUj/gOFqnzBKh+CrbclqcQOZcAtvkOSGOoI3EPrcrnwcb++I9bYEx3XpJKK4yHlb0GCa9
2qOtBoQUKE3RAoeLSXKeU3rizif+Ai1elPlXFb+Rhyo8MlFP83LX/IJJd6GNKluNQki1Nzp16BA3
RWTfgyxGyqelX2tObKn6PLa5PQQKXye6pzJM7x2BuRM4sdcbp4y8oa911ZHknJKH9YTEof5gDJoR
ew8OQh2MxPD5zeewPG8WdpcdTR4mT6pJGIJ6yPUI6BP+g20I7ydC+hDyQ7nQRc7x9bpUZLx2wm/v
5nmx+dxLDaXUQoiDBTeJ2CJb1zMeLBlR1HUigwYfxlLcRBYKyb0mRAukFQDVyy5yahKxF76anaxz
5p/1oGlVoHz+6EukhYHbeC1B3JPW8cbO+vG2ntleNhVwJeJ1sVgwxbYlwbjRMhQXSWJJ8mNxPoOA
9ivzHBXOcjNMSX5ropGaN3UuQgyGXSNpFuUx02tGaAkJD4w5mFvLGsFBV6IfbidlXdVVKqY9vabo
aC3rk7+6L79Ly4ny7ZRN5hn5oijyCqggzqU1Oxze/K5A0+6Gg2HsvU5RzrU5ifYRrrEPxmiXP8xF
pF/4E5yfrYEcOkgnXT54RTP6eKCyBCFFmCCuigRz4mD2nDW5QwEkELEpkg0QmeQjhiC1nAMhRyUv
bFFee3bdhdtKCxqSZuOrj1Oo589pOQ0oeGxv+jLk1VSfzS0PyxGDyJztJD7IAfwh7YWA6XueHyeL
qIsAvnrVI34Zl5+snNaVn4b0CXQLNAvpfRwlAYErHRnUtalO/QiubWs1OmTybFZ4uPYjQj7EpmAa
Mvu6H51+vIhj1QLEC1vFiLhSKI3SvGVE2UwapCYI2K84N1zUnaFJqwvEbUYViNnRmQ8JaAhxaYH5
AQwEuVHC03VcYydsBuvYmKW35mTXYbivzH5YWWpWzLphxe0Zb44SQeErApAq2e8RwqrP2p6Njwv0
545kxSK7tKeWnTC2Y5NOruj7/mCgqszHitzmPqyToxNmmvzy5iPkCmbleoiwn2jCh/2y/UFgYf3F
0uNNg1tvQ01zRkYsQ+a3a6c/HBI4Ja9lH63YVVT94qCsJ4R1+aSmra/NFkOQSA/1DG456OmufDdd
feskEuod7ojmROfHfKqlM90lYqKlO5jYsN/7RKZ4Vc3RKljnfCCx7LV2fl6PouYD/ZYxSfZ9FrWz
AdgoD9BYiW/KU7RH/Toh4T63jeSzi5AP7W+TaW8LpyP9TJQKocejZw0f/BJQ9GpVp6nJe6A8DKF0
R6+BusU/pK3iIvAB9kE4iL1m5hhmDzAJ/HKmWkSx+B3R5Apoj0en3Nq9zeMUiTp/xFIZWmdL6UMU
TtDXHHtklqyxlsEIexjm8BYh91AxHpmju5Cn5Rs4pkkEsAPFT1qp5kO+RBCHCX0AaJihV8C5Ac1w
Chi4oIcDtzBl8PSp1o8Qs5AlqggkX55MsGLIbWseYkY8twJLDcFDmCPRPy9Jeci9yKY86joXKw4d
cONcVCnCZUCE+OKVArmbY7iA8ZpqBUyQrXQzsh3LwBEOlr02NNXFmj/w1Rua5duQzmlOiGlTVBu3
9U0jKCMJi6oYjSHbeoiAwkDOSQcNtR+RAJYQAVGeVeEuj3r9pfeBCwTwEGqBcYXG6bZs/fwr2qiI
V1FWGLhtOVgHD/zuT0WZ4xzzfnD2HTUXb/KCF4/coKKqt0kKImqbq7m79pfVZEPvJkdLy6h0qxFA
tcGUxRHGGtuvLynvpIXwzsiAFPhx5f9ltfivvbfXRyXJNEhZLm03233Vc+wr/Mx5SIZsZjGojVDd
cpBfKPJq1zinOVvu7C430a6n5pUqO/udbtIfDs+w46TJyZlBnyPWN+e3Y6Q127kZ0qXbNrE/Xy1x
iHVnJlZb9b25VypJ32lpvu5cSMJjAJOY7uq1cF+8iXhWCQtu2cEQc6Anr8lKLa2Vp8ue+AnFB9A0
jvEf3lmS1iXnxWmOdUbRzLLh1pC48fwuGXA0AwoowtX9pL7I8R59SVtzOJtRYWwmBB6AwdsUElIf
Mvsr6f8bwHZjv27eyZP4w+2Tu+zbaCttRSLji9aBgROWkzqCqraCXdQWnSI0ZhyQaktQjTGKRjS6
5unt2xd/eMZo7oJ1WcNECPp8sSJnDlE8kNfalf4wfAedCQLZGhqW5BGyfrfvjC5LtwZt+PCA+qAD
DeHH87e4s4HJawqOErKk3ZS7qVuivbZkIrdh3veXWHgVmFa3oQYmyWfs9lltGQ+maKnC7Dq/A/+R
BVGcEjYB32KXVb649OVQkZyAiAg1P0pNtZXtQEY8hLup3swFmV5LaZdR4DGGBdal4WEGEdOw9uAD
MmG0ZJLBPhLcHJJK7YbinTdy/Q1ePCyusDFAuoroQ/rhzx+WtBhiZO/ZiNOvDL/QYsgkNu4SPcbb
P8v657y8Dg1El8wRH/mJeNFiMLgykKmw3yadhYmS2omq1cKnA2XhA5ZuViqKxgZmcTO+d4+vX3vF
C4Eziba2t8aJPr/HJfJxiE7ocZUdWwdfTuMucpCC1OhOzowUgsnb9/qH6zloCRzatUSlOy8nGebQ
VAvYFYAekb9csevphHHyFF53vPzwkpkvGO98va9/RoZaZNsowThHoe15fotuX/Hv6+4XFrhBfusx
Xud5Rtf99q29frloErhrfWGt2oVfvbDfV9C+atvGYQF3ZxTfvPNrwgnHi8hqjPu+4DwtKftOtPGG
nSiM9Obty79uVHFgoxVJT5ZahVPI89s00XAu5oCiYJg6b9/3wr+x+nraFqZZ3b99qT/8iJI+K0MB
NiybDPkXl/LaKGeF5k7dZb4lUM4OgVu61c4DBbMh2rX9/M8v6NnO+uMxeUFx8vyCOaB54smRPnuZ
TPeI9opjyFn1DoTgfKHVmL5zPXvdfZ6/kgqVjM2IhZEH79+LV7IqZ9Uqk2emKSjhsUiVgn5kUZQg
Ijz3YLWWvxyysZ/vaiWNFm+N7+DMIa0FnLM2063K0rjeh3CdCAXwGdYDJsJKhHGh/5h2hkRzS/5g
vpkrvzaDEUTOez36PzyOYLZ49FkpXFiuL74zEqVbaxa0MSL6jWdNP2XX8LU4dWppQgqRUXQ2jYbA
p5ZiWLKnRb7zPrze4ljUHBQdcu2R00d9/qNFNG760gG67rak2jReIQ4QauqfXYj5RHQRCjITicHb
T8ofXnZWUpgwAn2ItF+u2bXvzn3bwACfbB7KhWnMmYjT5Z2x05+ugnqIwSPv+tp6f3FrlQt2Iecq
WMmWDw3F0hbZQ/1Xvtp/rQjXP+XFQ0i2rpJYrBn+smU/v0pDDdibbUguaYMTxpoLIEep4HANQorz
J3abt7+7P6wgLuWBxMmKxoun5vn1QAOYcmzIQSU8U577nZF8WW3ee8upOES/fS3rDycxUtVdl6Ei
ODRvzVT7vd5kzXBpTxTY3W3xlaZsc163mnYyx45TUnd6KyzDvaGTSuu50/MuTWL7CtzEvM9MFUb0
1fLGfO9D/eG1RxLKysbhDh2StJ9/qGFpfJ1kU7/tIiO89pyyPnpzWn3urHrut8oc1c6rw8KE1Zqk
DzzgK2gYp+I73816mRc/PCMdxmvUHehf3BeFR9lFIk6GglNqrx0XS7pjf2qzAnk7eQVkeTWt8eBm
iQfKt5qmH14z+PMNfB7riSMCxpGKnJBo9/aH+sPb7DECttaBH3COX4GQv+1u7dB6BchKJBtG+A1b
+3wSrRJneB2WnZ9wSMSAY77zRbwujFZtCEMXOmHM2JwXZxIvN7x8iuIeFO2CcS2M8sAC6Ia6ddFb
l31ut6SDeREPQ/v0j+8Wozclg+CEwid48epFE/tN6vsDR+3MvImZhl4D88IZMKroOMume+SUWn17
+6L26+8YXLdrcaeQjTxGys8fvyoporXbxLKiqsbbGrInvo2aLamDltohhJ/UESEba5/RB16cqd+l
JpSFC6LEui8uuEKOzLUTl9sZ/zJJVxEMT/RWPVl19InHlMZgbV0hEyNIMfOcH3EnWZqFFdKfieSE
e1Y7hbGZqebVIQb1hRczaufLAgjLOzXE68UGQQIFi4lwhVf9ZSeG4Aqvrjy6cEaPkpm8vHxH0Yjv
LUyq09vf66tL/TpVu9SdvotCdfX0/77UZGFapHHlYYuwu7tFG9MBOgMGthiayNtXevXAUqHQVVon
zQwgvJcvSeIVABNHOl70xpNgtHR4wiQPZMWwagDkVhhoUbcfhV22+7ev/FqmwcPqWat6Swrp8Bme
3yQbg5Ah/j/sfrl5W1oxLp2ZznKDOf24zIu6yUsUeyRrLwEjCXHV4vL+YMXYE/oucgFj6/aqrdbl
4+1P9mqvVHwyutC8w6tQWL14qE2/EODcyK1LYa9fxl6vziWk4rO3rwJw4eWiyekF+fKqH3bppDsv
di9ivexCVyRAT9iQvX0CahcAsgtmeYdn0rvHZFLdm5NcVVRyatAPlunI0FGsKnUs/GDZRgZ+OaZZ
9mRQG3Hz1Z8y75HoscnaxSUQZfzQS1juxsw0bw1DD9eF13aaxGUzJZwpnTVmfjutQjqIq8PN0gbE
EmfUNnizKupWFz0jFaSSi4h3AOl1s7eG3rv0Ux2WTLfpF2/MLKa3ODuJ2W9aLJ1iZSLTN0yy/qG1
LGSadtGgPqKj10Mb6elHYnut3bsqzmPznHxnpzqLNFEdm7Hp24EjvGm2J4KJBly8fp7Op9o3MJPn
rPUGLifRt8eeAaP7sfDmJgyginXRT6FH+cnX0/BdetVSHuOiSP0N61eNLrBpcL6y/tRiz6Gc0VOD
hpi80GHoHsOcfHlmMmCKBiOCt1T0Ex1uORT6pis63D38UCHiZBfsmnSjeZ3f48djyKmdp0Q7doWD
UvcPWRU6Pxnd2ufLZKPuNJoMAJGq/LLcFnNeXjJKsdKzJc3wHym0UihuRNTdMkKToJU4waIsAPSO
Rxc9CkgrNedkkZUtJz83UcoIplFAQGqdurklVKUxD3WFUDiQQ4fsdOzK5TMB7uYnr431A2NR6JgL
zwKpv4qx2gZRqA6Dvh3r68iZxifPLidzR07j/LVbwoSkN10Xn4xeK7mLs84DUa0yoTcZp9Viw8ti
hmjWRvJHRgS5EBIXK8sOvR2VRxO9UHOkL+LlhPrUlhkQQIIt2zU4SwQouVdHVDbjj0VfYv90kq4h
pIkuRc/pjxVuMyEMaNgFLPiCJca0jT/a1SUausIHR2MwOSyKbAT5VZSr6IKIgPqku7qOwP94JEI5
ad87gClKEw56GLniQML49FgzNhUXsR36e7NX4AT6udHpRWUoKM9p4jT3DYvcDTg2r9rmse4v0QeV
X9JY23c9Y+5q1+YTdr0e/lgEZLzxP/og1e5SfwKEhv8+fIQ7UT+2yzDadKR9dV9QqoEy0BahzLxg
yC+NZIQuoD0tZQB4HPn+1IZG0Fg0gBGGGvYniCz1jsB6/cTZpj8VmRB4JolryQJS9fwnKmmc9O2g
u33pLHSeO+nwxQxth6q7Ic9M44cp6Uo5s1Hl25LiHAm5h3p5U2a8kZu40P53WSl9D9uQM18XCwdJ
iG3V5xYMqR/zOEQsBSoeeJ8hoIFG6D0NoiwpY+a0jqqNQCBgKoMOrqm5byPE1ee4UrMrTjY47huj
QkfHmSCy39miXi/H69gDUjSOU9wP/ou6O+myIgdeNACB08PqhsbfYNTLe9vR653QZc1HjUkZ8yuq
/Pl2RFIXKVYqYtraj8wfGx6Xr3h/yWkLDe+MZ6m9sXMPV6tTz4c8rvQDQ3uemSr3tiTRoOFabH2c
ZpQnIGfSAyPZh5ogi0/EXEbNO1vUnzZPFxA27hOP2dCr/gIBR+3AmNQE9+C45T6yS/dTqVbaYIpY
6ZwJWrpsXDVNH1l3wo+aOS0Gpyz5MJZR1p+vAiIFydlqvjAQgZ739t72h/qF8ztkGz6d5bPNP/8u
KUHzEg8HcJUiFY9wM5F4OOX/sHceu3WsWZZ+lULOIyu8AaprEO5Y8tCT0iRAI4X3Pp6+v5BuV4qH
ShF32igkkEilRIb/zd5rfYugojL6ZAX6UdFGIZD1LjJjk80t0q33h0KOUGZC0I6wAMfQlQM09iw6
zeQbBR/91MPo35T9bDr0jcKLKJ7Kw0Cr9O/uezkJKuLUp1nJSIjH3p8EHlyFORPRWJ6T3DvOZC6b
9fRF0Tr1Ek629MnO5uPCgcOx7aXlIvHGnl/zNFBgNQ3KvEM0KJehmOcvk7qkO7wDOJGsOPjk21j3
Du92d1wee2w8NKzWsOmcdT5SJhlBjKnMyQJgETPNK5Iu8mK+KMQIaLYVGFvgjeZNS0/Ka8yAqe/P
79OHbcZ6ApTuEI7KJAed9x5KM5xHmDaTI5bQTckyNyB5LMazliTfBuJFnqZI1R7/fMyP7zDHZFVG
aUGVkamcXTSA9IiIm3IiSjBN6KXF1W5CX4FyNDQ+GeG03zxQSZKZ3jX2boZsrOfyy1Y1sGYhUmm/
OhQz4tiJUYEAc2tU/cs4WgR3GtHQfqHskIUbNdEoQOtiHB/JvmJq58tWbyqom48x5LrbTgiR12AQ
WfrNoFXSvS5IwKunWLvErRRci+gVgcdoOXYjpWyoBwhLJb4shaLiQkast8moIt4TZxo9Q9sNkTmx
TT6MQ2FdLPFgRr6sDkCj5i7Jr0y4GoOtY52G9ybVy2bSrCx2k4x8Cg/ga/FMlBh441xQqhetZX1L
2xXENotFpCadkOAOIZZalJ1RFCJtYyjh8J2y+jjbcrvAG+1GcmEuBqQwNfnAESlr85LEpQ+edKid
Gu/fZ1WD3z0K3jIiDCWZh3G+K6Gr0umaUrMhmrIvea7Lxynn6oRhRNOEVKL45NX+zfEYM6jZss+j
v/ajAfbLowdpGy+IfFjAWBKYvpmwKRRORpU7AiOby4stfjZk/ubNxrROrAIXaEF4PButsFlpgsT3
hP52WS4nJjQ7rJTyEslJ+1x2UepHgCRcNKvJsUkmxFpsqfEY6U+VJc5bBGCmNySi4iZkkzafjG2/
PTkmeoh1bLZN86yOIdQjnl2VTVEtTfGjElkp8YyDQQFL15dPttm/GVaQr/JtI/igg3xuFOj6fIwE
xeBYFkDXuK7rY9Uv4gG5Zs0fy2gTEAXzyQXKv3vibLQV2pmsM34GT/zyxPsyiWJB4wqHyMLBVM+6
HhyKVCc6slLlQWeBDlnFNwhHeoxqAbejFZAdLQFzIRQdHsp85ItkmpsT6lkwifL0tTIDJaPHmdSP
aJ26Wxi5IPaaVq0nf8lr88TvVA2PslzvDVqS1hvwm+V3NLa0P3th6MxPhrSPUhr29TLOc1xaqq7w
KN8PaQMf7hRQ4HNMvW8eYgpSPrVp8l1WCo8XBg0cJlURnHBAAkYaOwViaFoqThi9PTa11Wz/PJz/
ZhXJ+ZjwDNly45g/22w3UhVYqJCROxVVGrOKpfVk0xULP9nW4x8+nyx/gA7xHzN4qATEv7/wBruo
VbXjSEDpHG97SSw7b0Zxej0bBSAJIFdMpCNEoWf4J8TcS/o0AvLpcziDE4VrOyM6eBc3AaQYtdTz
G5G1hbGvVZbf7MlbCZa9MU/XFI6mxzgTRHBv8UjUsgo6KUa2HgWkD9M/PZCjs6hAO/XyjY2v9C2V
J4O9uKgVNzhuyeKeregqJXU0snWhawPfFEXEzskY1I/SUqF+Tw0EYQ6CIv07AMVs8YmzCPk05ET7
rOf5o3z+bpGBPI4uK3M89XwVY/f7+xZ2BriVuNIcZMFS6eoCNlZ4icqIOGYZkPAZ0iO1OfnGFMhv
YHSapnxf5ab6EGuBcp0OahFes/QgcRkAdNkfhWDKn4sZ47JbpQZ1Couz7z2jBdVxaxhJbXjMqHHz
097wn++aIO1//xd/hj9CE5vI2bM//vf/n2E/q+Ll32NKPfhPZED+irFYf+B/KKW0JpGwkE6NfuZH
p+YnxUKW/mkY1MDgjaJvgZbBAv7/ufgJiqSszLhMc3rt7sj/cvEb/2Q/yJdEoR2D11o7+/FE/uWW
/PlI/vXnX631H3ZT9N+YCDg+a8x1Ljhb67GBx8wcE0RQoE49GEv7VIV6uxGkRTt2YGz3sZQXB0YW
a2NKpHDRn8TfbBiYPMnpMSzCxoJ+T0J2cv/LLbz6+fr/embncwUnZqqItdjgsfyGO/z+o4D5LpD6
q4ouIcj1oWDGgi/Yjpwou3pHo9vwyXLkfJhE28TgKNGRXG2VDEDvD6iKYxO35NJBGKY0IzZms28U
oXv482Wtm7Jfv3WmXKrOeJE0xETr+vrsKD0kAQIPQBEqvXicgoVeNbUEcWV1yvcY8kK8cLV8Vc1j
9NnEtI4j74+9ymPYM8NsWK/07AoDU4EeYkwh8R16+hUVabZvyXqgPcfMA8JbKTZom0bf0hMs/K3J
anqJenmT40a+zIxWP3XIfb78+YZI61HPzwqak6bgzmMePB/9jIqVtxKEQNUmRfDZ8BvbWipbMtOE
VUsN0+smmcZTXPftoZoNQvMQU251fRAfCXHkBVzNCn0OKrBRjPzTcsP6QD6cHvv4H6ZVSf4x2/+y
ZjEXw1xIvwtcWOgmBFdLgValNs8T2XtbY06lR7owoFb1GKivJMFEsBqN5RMQOLqkQLn/fLvOPwuF
YUQyGTP4VjG0/WjV/nI6+kLtO2qbyNMSkw8xifLeqxqAFEYlCk+4kOaf4JZ3Y/qv3+GH5u96RHYE
+qqukOlxn701slFn9HPZeVmELvjL1DOTpmUj3lJYpvZQwIUKSW38XvMISIZuu0sYEKmHiaTaC+By
70Uo9J98q+fLV86JV5mWK7IBlrHy2TmR3aHVcqZjZkS2eN105ME2IkYFNQymLakbrWM0sOn/fOvP
BwiUj6sCEHE6mqh1U/7+05X7SunpeCVeaQThxlTaYbNoWfnJ/f7NUdR13KOgb6Ky/bFh/uUBF7rQ
WHEapN6UIsUgESUhA6BX8ps/X8yHOyjRpmVRuJKLaPScm0KJjwcOliS6m1Jpv8DopO4KHXmgnfZd
sFl6QIjscfSrPx/1h8f13dfEYX/wtakuEH2nrq/3L1fXqYWl1YAJ3TJfhGDLzlf4rkpTVPjlDDk6
H0mqcIjKJWl8FJoZdFpR5uhclxFesWkiLHIF5kaiW62mu02FOoo2pQJD1CR0VaNZBBgEz9pc3TRG
sfYOsOjcJIkWHnmVlFMyJtJ1rSmt5lUdxWpQZUF7xAkuATrsNWKhqlxcG19BOW16zCObVkzk8pLb
SPAb6/XJ6wql8iEoDVhmJrlEDW61CLgBQXQPwKv1S1HIx8InL4YUgyCk1zQRttI6qRoptZPGKb5j
uTeITDJjstpNqQ7JnR37akDYg8T/ehqKcFuRFGtuFAkXFC2lIfvaadoSeLAusgdYHHGAukoQBhfu
PtEYUHwxpynCaLwIctI0LoWFhHZTvWsrK7gFRF4/ZGoCYC5vitb98zP93ZvEcKRg7Ge1wuD0/pFi
OyMjDCGYS8NCcEt00Ru0Cbqno2t3lSUbLqMMZd2fD/ph0ljfI0RmK+9hVaWcLZlHuqe9ElaaixeR
EB1aJV5dVJUrs+b/u2MNYx9oCY4k8Z+fvcxfXtm2DVOWThaH4qugZdCIfhCRJVcplbpnfTajuBay
T+bq39xUumCKDtkCjSG29bObGoZDQMab7kql1V3QPTrhm8RkCZbUFQ3WJ3rXiH//nlJ7oPhADxgV
0wra//XbxLAXCeGscqFxrPoWD9ypYrPwFTjo2z8/vg+zmMTovaonyAVSVRZC7w/VJmpeSmg9QafA
uWTWanbwfEHPitZyIeX59MnxfryEZ+MODsIfUktEblhK3h8wI5ik7NPIcHO9Y4GTm9Z3kwzmlzha
4rseuc6TaoKS3oglVB5Qr/VyI0Rt+qhZEeOvCJrScPCflRudDkkJ+bURrwDV4p6iuD/v2kIwP1PH
/eYVR9dE5XmNZGcCXieKX967oLWqUehKuEB0mo99H4NQr2Dt6lX7mRn/d4diUWpa5IUw65xrRAc0
OVZdhICI6DHaoynEu0QQaO4wNH/yJH7zYtMrWD9b5K+rvef9Vc2R3BIhlBhuu2jBsV8DgxbqVKBy
2hjyRpclB9xJwydH/c0FwodZ8ROQENbS9vujgoGNp0hYDLc30sJLIwq+jdzOpIZM8ubvvtpsIxRk
qKpFvf5DFS+aFiMD4qCTC4ieJ0FT6dVL31C9xhAiESn4N+WNjEkISCgY6Ygc+d9nb3YQKSn+s1x3
6XBqfivM3dFimv1kkP/4wfKblVVBuQ7xumy+v4F13AmVpbZkOeuz5QhS3G/wAfaXim6V6Gdr85Pj
8Sv5je+/WAYYxEAYQKgqseR9f8QstQiYlwsEGPogUHCNJ+jzhaQOlo//leJ9USqQmNs5qvbtVEPK
h71EpGKAknawSYRPbozAxH7a0vWkmqwjQS7jgQANfMRB6oyAGJwSve9g01tWthaJ1Xcs3QmZI7Uv
e42Dct5EsTJ+bzG4n9BZZLJfI1CHxKgAOPAxKPW13ZqIcz1iL+LLacmbr9h9WbtgE8ihejRWaBda
m32pk2nSbVVcM+ASsem/RWWJZ32oQEDYoyKPL2QPEldmkVzfsa9O6gM7NfFVpWIGdx2M8H3b9/V9
ytP+TqBscBnIE/bZYViC1AZqJq5VW6EAulUbYJzNVlLJlBWn8kUr1S7YW0YGUDeJg/mKzD2EFOC+
ssBv05iO+JxHzaUqNDB9E6HHAd2lGBdtoYsN6P1pSTrPFE7f5K422PSHev6sI/rMvamv5Dt2DMNj
ls7EXBBJKoXHPlMoyVmgAV6CoQFs0kJVLu2aKAkyjcgQeIwGo6j8blHYzE0lYb1+GteQcKWIfEQS
1AyN9dOkkAfISTEgIQDKX5e5FW6q1EoSt6wDTmTUUm5h38w6Za8s5P9hXai95k0QfdflYeS60jjs
/SYew5tsztD9yjX6j4b62gPrt66zhSDGExcPS2EiOahxiuOXaxE7kENJUhrhihMkeAkdQ7K0nWAP
3YQ/kw6zaBwREwQ9+apmd5/BlKaS2+OmtpV6LvadXEBhShcTyYRS1NamnvTxIEoZAU+5pAIWryyr
5bbG8OYh1xfBgSc4SQ5LUBhb85KTXTaHggGQoen4h0aFqdkhOri/7M2yQ2xK2OFdIhZkqcargvSC
uL1yJ2hF9CaXspVuyAMNdks36vh3krrYxUoBtX9QxPB60Bf5jgOJ+IvbpnwYp2K54b2OSwzU1fCt
pjfWb1LiVQvkS0xyYLuD+oRr28i8Pw+W5+3VdUmF/guZHyUEE6Dq+488xqWXSfQH3Zoq+aamXosC
spAv4IyPHmsPAhnEcXSNYGyoT6ifNEE+bm05PG0IHK84zNjfnhWs0YDUtZyXslsVQlTYEBJqKI3y
4pozpq68w+YNM4ncEF0o3Aqp+slSS+Mk88BdU8N1jG/qrxSnf7vf/jhV8TnTa15dIWsr6GyqIlTA
HKlR6y65eJOtqlJ6JZgQI2taJtd/vvsfin/cftZe68WDEaVpcXYsK4XJoBqd4lKDHHdTOcwuCuri
SByRephpbj5HxM65uPBQFjWx4LELIdjZJJq51hGjGgTgHgak1/6fT+zjawE8DQUoe2BK/NTFz16L
TB9Ri9F7FJuyI35jxD+toMPxSxN8C3If9mJxIDlELkuO0A3jJ6/lhxYOq1JmHg7P6CXTsTqb7pak
EmPQhED/gyG8rGKGfqqC1a7oaVRCP+/9BcEmvYPUuDLiztityaL5KvNtvyLQyZ/+fD+UH2a/d7Mh
9WP6ZYaGR5uS8Pl2XWqmSVDANbGWGPo9GSOL5hPkQZZRrWAhJ7hojuUNyRL9JWFT7E7kiheJaFhR
2Ye8zW/DTAnVgY5t7KZUEnm7syjl81rQp9KvZqXpBFraVDt20Ix6BW34fViZVo9Wq84qpwoV7SHt
RRHmRIreq5Bq9FJ5KzVbOYlCmtlBmZV2n0hMqAABWyxcs6Y/RlpYsICeZ6klykNWAj6rPr7MZDlq
7UGmv2qvYfGtQxVNf60KfOgkSNbjtFN0ZCx4X5rxnjwQBeKlgBLMqdQx3Ek8hyelIriWUJKwbN2m
Rg/JP47b/LUOS9yIYJRFxEsziTspnXZTQkNhTFJWqr4SG/JJQ9x7ry/j0vkSRNJTzwisODiVpNBX
k1kknG/Sm7vWoLLg9fKUS1sIPAK9e43487LRi6uB0aWzp8lQJEIKxeyh7kPFiSZ0VptuKqh/EZzY
YkMiboL45rirQ/JSyO1wlL7urqay096S0iyEDTNkln+DRS52dzGJvcr9YkWavK1nsj7scG4S0YPi
b/R7pvB2t9CnugRspA9HtEbAXlKF9o87Z1Op7vB61c1mjjpgNgYEBulaTs0ezKq64lMaUySIKzYb
+mV9VVdOmbXRiaQJCzM4AR93YjhpJuUM+g88zRDQ5tw3WNrLGJmDiw5SlP1GEdvXKAhGNMlz+Grw
EsVQ5WPtheXvmoqAe162S5WYStxGTJlFJKLiiMiPcLKkCRKQhTF6a3MeYzKm2nGgdJenFA6sLiYk
Pm1J2gBu2921rb5OAtOcbbq5NFv8hznq2Xo0kNk32eRX4HkS4ozhKqDeC1KC0IUJF/RS8JracZtW
KACx0p6SOTZlB0taDrU16CLkgXLXPrB+aEXwrhb5AuQK5bO78PVJfpPF+X2nlELukYqgsdAThuob
YsYy2iIb6BE8FZKMDVRPIfVAjMmaTZ1F2jHBl0JoTxya8tGC6DTaxiy022JSo97WylmeGdRbHUxU
B1EeECtZlryEU3VEGSneR1LBC0hbRHjBKmcQjExSGhyZpdUgx4L7f0L7P26FHOqvFwfWBLNRypSn
BRfcl77rwW91faCrjpzSW3DntmGB2E1xLK77V6EG0SXONa9UMX0dBeqKRN1m09MiIOFzQos3DaeX
Wm7qZlrXOKH5JJTCRLxbm1qFK1rqqoysWvG+b7uwhYis1PtpURPUwa1wHeLPXvkn8fBCvGwjOqRn
iV/S2hLu4KOAB2Z9KVznnYI3NqZqc8unTpDKqA/ZF6Dm+tMgW/2dJiXp93HQh4smrBKZVkSFjxeo
5XKPuT98yTr0yHYv9n3uJKgiJ0drIgJv+M4ges1gSomWrSWTqQLkDzAHU8PqiGocDW4QzIZmj0hc
yEGn7+TJakiEhhxkUsxnmUkn4nACkD+IIPJNwQbgK+qblASAtJ735jBWfBZamMi7VVNeeH1XoI6V
zdh8bSctHNGbwyw6YN1WB39hj3kVTDUqrbzQQbXrhXkPs0jbt3UtkTWRDRPi4GgJL6QBVwBsIEOa
HeR0ZobYu5VxfKc5Yc5tMSvalomliXC5QHjZhdkkxruqN8jOI4c1vsxJTUfB2bEXdBQzMyWv0cMl
d0lRDq6rqiwfwF2J0C8tFciYLA/tmyIIjGdmmAingVEypMJf9AOkKhglDhomOG3ClIoPYydYICX4
KpuNhQuZxy6r0QO4IQUF/tIUlgP5Zd6UMQkKLtxVulmhWabpyVC7Qndxmk7zZrEslOpzjaFwLHvh
kSfd1LQJlBwifTSy4NaIVBmQWUsxaEI8u089uwW7qsMk9RIzoUiQ5YkewWzr9fshKJizwr7M3mKJ
wGPKn0b62JFbcV2L9B1cqS+KYz3Hi0Io4KKS/NyrU+B0KqQyV1Q7ofFGpUCWgWFvegl1GTe7zAr6
CUrz8tJEQjBsoxKwsN2R3YiZXibpbFLrkpYT0YciiU1AjhDFIek3GrA5Zreu04DQSU9501XNNiqU
NdtEzgcASUE8okhAsElBOKeX8LNg+L+993+YrMr/fe/df27Kb/+xa7Pn4q39tQO//tjPDryg/1PG
ogW6nUXUilKgJvWzAy8Y/9Qx3a7SZws5MXa5/+nA60SIWjA++D9Bx2I6ZwnYln0X/Z9/6BJ/xX4F
hCM1b9HE6/l3OvDvF7urMVVlVUc1Gz8GDb3zXhbr7UhSMd86jI/tdZtY0g4q8V1gdrG3cmR2Fn1p
T+4XtKWVoG1kM4kv4SfKe5AohS81o2tWenQbiqm6XeLo0hwNFs3QIa4nyfikgfODb/CvhejPs+W+
GGhDUaWDw3i/NB+xVCYluDhnCqT2gZAdyXAqDHB3yOjgB5ZqRZZoYu1kuWIni964vsHClsNHMRJp
18XseD3qZrmfRIq5VTRcHlmUdSVrBmJfAHstvYV3QPiWTkl3KdZ5d4lcJSDjjLnPltVkuY50WYBO
vGi3aL9CGBaWAIkhCfK1oJOLCxP5EHT3Ua2RJCizRofYT900zoyKdWsTZF+BPtKx/eW1u/p5C971
Sdc9wfs7w92hVcBeFmcu+4f3d6YbMwYZighOLZDUnnTk74x6/iWTLaZ/w2hjJzFZPNlDBPOrYtOA
iqKY7ohSLXM6qATXL1VseJk4R5JX6JV8HVP4pQyjkao3M89+csI/LMlnJ6yhauasKcZSkD87YTp0
rdnSbXYaJRRuuyLIAEJq8mtHu4btNhugvShXwX2shRp2lkAmnC1Q7uR23T4k5jKwkFSJxk76kADT
sGZOHhVxfmAd3T0EOdfo9EE6gv8M2uiGRcNEb6vvJ7p5M+E88zBXUPos3E2jMiVf8QbpDRKwjG0m
rmdAit2IJYb3JHrrESwMxCCoRLKDWDOdfu5IiGynqbpexq7zAmLksJkKc0qUkBHdITgLnmjgJc4A
4OmGSlb13ItcRoLmX3YXq+pZkoURDrQciFwk9wSAS2b71mYVKyiobZx8mTezOyy6dUHasHCFHrk6
lbiZ4jWiKb7+8/uzjk/n788KRcZJulJMuMD37w/pk00TYD50RqWO2coFMQGCCbdEycwgdqaw0VNv
hJ9p0+MyPZaJls9+T71JRvqljiDgGCM0bVCb4So2EkP14PlId9DEaL9naD9OLEmZu3WlizQby0By
Yc2VDKNzIevOG6VqvuiDcltFRTPaTRXzkER1dbS3UBZHaTjSKyU2S8t6lR+iOoiAMyKmJkoZnAuh
f8iGkt1UmpZ8gW0YXcCyJMQ9BK9w29EJMm2iFhtHEckWw9ATEsY6hfPM1m8USEUlJE5iZZ3YhDaV
nhIpbHnElgDuVs4PmNPai5UOovv1INSXc9rObklEyaEP55pa3dRlBKFlBEdGeQYtsNdj5SqW9RM6
FoTcfdFH2zq9lvuaDA40Jb5YzaFfVIHxqLMja3291KLbxlzNhkYsHAQ56EanRv3b5JL5oNfZdFRz
JbuRFwse3CfP/jePnkgi2vBIsWhSnQ2qVJxSCLGdDJuYlyumxXhMFUu/rKmdbZZRYQmlZe1LSbzd
J92DsxLQOp4jsGJqpBuPnAzjyvu3jlgTM8jHRHZaILCeJlTTl2S9rY0mH1pzyHZq19cbTcPaL6JI
yiwqjnLcRxeCVaserKXRHlux+ERqcSaJ/HFapN5g1ZJWNi4y8fenJU2A0MxsJmZwjBUSDo1hk1CA
s4PY6DH2jYvP7l/HdKLAPx0bYJdCmN2HJQSLMmoVarSDuOmxf5Hnpoh7St6QoQg8PVL1nMioLMhq
syx09NhLPxlXV6nf+YdMz2K1JxGeQNfk7EOee5XYEZScDoDQ5KgXyUy0tSTPxTZIpdsiQFTpJElj
PYkZEQTsYJpTWlXfI3ISUNZo0VDZxtgbiZ2Jlsx/57l4UlOpTnx9wvQnkxniZ+OS2OBsjcUZR8Tr
NlmKtddIUk8Az9JekkhXuwT3VZ7GfXzMNGN2JGuUvLGUAnbYlVjBOZ7nNxnKj2WzbR8PbSOckmA8
LXojoOHVjfhO7jAP4XK1mhP/LntW5kDFACNFxkVCwIZbYLvaEbYQ3GgZOcp5EfPmiuxwGazYTofS
gSDsRQBXa5kHggwIRWRhEPv0AJdtkzJSqUo7P8mdGd1mQcLCOZbwsccymABnEeR0s7SDaJM0CR5X
UBpI4XNmuQB1dfAa63xB3DB/9+fP8Qc842xmXG3Jukwjb13snDUpk4UJaKYu7ayz/Z3cS1DpioJS
WJENiEEN6LJLS9bPXAP/nJZ4K4kRYbeCOaOVG1aabBjZSYZ0H7kU0ZyU7z1d0D9LN/gRbXF+nivQ
nCI2JkH0PO+/kjYkcrOPQNuSf5o+1rViHgSBcgk9C79IdN3nDVI2ol6Cp8Lg5zR1/aUe0nFvmWNC
7HSMrFpUFQc7SuQUOkTorh/qwyKZdoHN0ZfMSL2v54U+/dIZHqDV+aqKEsEDS6t9oRGeXHa0Pja5
0efbRqiFzx7E+2I4wwDN+lXoRSWc5TG68vcXKMRxYFIM5AKlVL4KIQ/sxZ4oEviCwHMbo9nR3YqP
UllPzFWEx9iDNeER0geuoNdEsgT1N5H57LOPXPowW3NmawYWgxMaDTya78+sMrFFi3ouORIhmVcY
EQcPBB+cUmPYpShlt2Q9W3ZnPtF89Fjg7yeq2J+UyX9zd3DDYU2jebF2Z88GmjhOyHCl6e1U1fhK
MqG+HSxySHM5XD4bjz8sblXeLuqY6GDYQrFReX+5UzsnQiZSbW/DKbsK6qo9zYxp+7KNlQDSuFZd
AaJpv1KICx/o64YNck6ZCq+mCQcZgxULSCuTXojjWDutwB/rTMXjvlDxtJc8W9aGFXzTkq12stGH
ark2yyy5E2tgaw5yw+ciMzpiS8S43huhNZmeqiSfSO+09XV69z2puNAo+uC+0RUdWdH7q2STNoCo
rylbsbxxi2kGnE7N5jhG5nLfzyrhsOFEUuqShAlOs1E9leAZcpdyIPorYYxuW2JBWbPmA7qvQIyq
16CxZpJNmoPYN+XdKr8CQFUNJezy3Gyeydk2H1gXaD7++xK/UZaymNYGAl6lgBpOMlI2gnPTuybV
fkcdZmggsF32SJD6h7DUzadsTE2SdWTjZexUFswVkupjWsv0BoQSgIPRa1gX2yjdQaTNajuvs1TD
kn2nd/30VMEezzyrvGffBYeT2Nhyo0rJSUEH52lRK8c/X9r/LVT8Y9XO//tCxSZ+aZ6z7rn5tUix
/shfRQrtn/gf2QAQ7YSXlqo4n9hfVQr+ahVKrSZw+nXgN3kv/zIKKPqaEcgwhEB5la+vu4q/yhTr
XzE96UBb6GOtJru/Vabgp95/HRA7kMCJ6xkCvWGjezbbBBC8E/y+3yWM4btlV93lN9LTunMH9UbA
rKt7b+k+30fOcpS2SCPKzbhJt8bBOszftOPw1u0YJC6Lu2wnnLK35E1ytS2wycgzXseHjpbic+vB
h91RAPWsrexUu3DLEvOw7Ia3tYwOpMEJ95lLgW+vP0dX6vd4W15oR/nZitw+20rU7x6au+7Y7gWf
KsMJq4xfuCxad+mDfF0dwZReJzvFL29kR/ayq9mr4YHhBXfNO9jkW7LuLb84ldfj/cgulZCE6+Vo
bqZj/9Dt6hvhpLzKe9WJ/HHTHfVNeqn59SZwu23qiXvDjxz9e3JV7jnLS+VgbIOH/EbAe/NqfifB
OTTdaHBC6B02qG7Qu1nrmvt6j2WJJlJzsnxtK96H06neV9bVS38R73N+bXgZXc176zQ/cAuPXMN3
2St8Wvt2vKev5mmH4kQlwa787Da4k3d8vQ5gcecOk5mXe9VR3AOBcAdH9KkM3QX7wkeb7ZDXZeeb
8VsR+E3vRU/attxLvuWz9972F8F1kzB6HIKvxjbdqLcL+plrIDUdjFGfonDrVIQhoh0GocG/jy5q
4OMvmXRQCmc8aDvkiU7hTweF85qOqMRzx/zS3c6Fq6gYwGztaTnm2/i6OtQbmpDJrt5qru4kXBdu
CG5Lsot2hp9vy014kPfFHV3Vy/zCvOIIj+h/YGl50Y51psltRzGy0V3jRtkSNJy8hciTHtPDcBo3
5vf5ogHG/GjdUHR9VA7dbXMCUEHm0IIDTtwCUYceI2zFy9iXPNGtNkzgfv8M93/fFY5r6V5+kE7C
Le/n4MRRcYrzreFLdnnBz7skPduhrx/Qyoi+wRPZULX/wsLExrJ7Fdd21NnKJTctLxzdnbY0gBo0
YHdT4CN4FnJfpJ15HHygpYDTXjR3cutN5HasLC+ucsdWnfIm8dm8+8Y2e/O7u5D0xAe5cNm6k4ts
7r+yY0Ps4xHW4VAi9AQHtEe8qb/mF8uh8LsT3VXW7ym/4i3hNRKdaTcZtiqddPbMaXFcd+B2A7dc
f+oNCNjdd+YRe7bwvB00RM2aMynbSbno7KvX1jecafKyA3nnDjIrtxMd5X64nm+1+5xde4F2GhmL
o6V2NtNWdNrX3oX3cZ8R1e5sm5IkZmeWHUr8YnbMa7dglsNiSzMf8M1o7deS+rwVXyeVBgPvrugF
G3Yb83O9Xx4Lkarinv63S5xbsg9eyzuy4jGDFJ4OiHra1zuEfcZzto9P2l39na3/djZug0uDcanz
531xVDedr4jftPvak1u3PfW3lVsYjqT47Wm4mIlHsJcL7UH1ERY4matPdspw5JespRFlJdSmsAsj
XRdUfBcGrHyaMA5gTS290Jc7tTLcYaPcNXs+YVu/x9kt0Sorr+ltGt1g0yUkzzK5KK/UN1O2dW/y
29aR9yQRRNPOyC6y5/hW2OkbS/Zxpteb6bvgzo5Ye49l6Vhwye30WvD4qHcRddLW65Rn7q/4BG9I
Vh9116K1/q1qHukHqW4KvR2ud2IvW1X3ZPMCj2zxMgp2rG8NywFnbDcHNsLtFypgdu6NN7VjuqHk
6tFBkViiefRweCM6bt9gY3JZu9Zp+ZVsCqlw0tHNgtcgznzFV277ZZtHV4SJd8Ne9tIHnX/zRT0Y
8kVxX+e7/BF/PsBKgP3mlkgOsbHR2V40EH++khFBU7B9SCNE1A9d6lviI/qrcouKX+wcMYZB40Je
WZ56ui7LBuxwuputZ+71fKugfNuOt+Ot8cA75UC0I5PkRgSJWNkUw5p9d526t8ZO0hxqBoVTmv48
vkXmMbSuQ8EdH9tH8VpESuKLpDELPrEem15wtgrZ7ffCFVCH7ZvlogfMRXdVsV0I6rNxsfJO+if0
Ailx5z4J7RdSeINI+kSRbNLs4qvR3+OuRo5nbGSd1vQgONNr4syborRz29jFbuZ0bnwzerNHSqnD
Vtql9hXd8XueMie6jmhQlqPPxyEBt943Xl9dyNaF/gIkygYx4A00mKMd44YdIonUH5WYiKL/y96Z
NMeNtNv5rzju2ujAkJgibC9QI4vFUQMlbRDUBCAxz0j8ej9g67sfWeRlub10eNOhDopCFZDI4X3P
ec6udoaNQUNNBdSQEITlYs38luOBGNba54wcxq8+afZEs+RXyRe9+GLcNN03I7pwSaaIju1vi1iR
uvphN5/8Gzu97A+5fxT6bl1v+oCXql+ThvBp2GzGH3m7cQiN400MpjoQD9H8c7giHimoKnMdMVFu
qqvBWzG5w2DG/8DEmvKDu37b0c4F7UMbMtFvWbFQ0/1ovWD2is8C0bmT5g/aOh6vOGynH9AJaBVx
sJtip42BPPQX47pa1d+9e++a8ghW5qs6XbWo1L7zn+4qO6hjeAMNf11/HwP7gkvxUKuVs8mOHiVH
Khf76sJhdRHf4ov+e1UH42X/3bod9+LSFmDwA1Sa6W159Op1/WW0b409nvS1ueW7Ar80tu604w+x
CHSqF4taji32toj3jFWq3UlP4WZPeJ6b7urqQiaHcKZRse/sBxQz0c/+AvX+NFOm3hT5gbCWdNqW
7u4QHxhkjObhSsCakkG/T9aP3j6ewA9sHW87Ooewu9VLUDyrqVv/xPes/6kl/KNt+ccSCWz+P5bf
+U9/70u37//a/SqvH/Nf7elfevE7GFD/XHf92D2++B/2A0nHEeVXo+5/tX3W/atztvzN/9Mf/rdf
T//KR1X9+p//8aPsi27516KkLJ7vrSkfvrcfv33MHvtXf//vzTgxGH+x0eZgTQUCrvBiwvp7L44o
7C/D1Ol7Ley+pUT0n1txQrnpCho0GCkLoMVmk/5nJ24SSY+JgyKri5oMX9c/ahi+PIpzAF802Pg4
0ccJiJunfpvBrMO8LF119JMcD710WwQuiJ8mAwHnUCneQovUmsTKN8/uz+3f5+DnHa6X+//lwrQq
XWFQL6bi5J1eWK8i5afG2By9mFbk4GCM4NhZ7MF6Rav3L7WUd/99EP9zKbIKl5REaD+nutAhq2Pc
60VzLEM/Ix9pcLaTjd3vzFVeVmqfLmNiyAXbSo8XYsFJlTmJyHjSs7o/eg5caCy/8bbV7eyTq5zh
0CX6uLXTzDA3XUO9oTMl03ShhWII9NrjmD8psGPIogoLcQCaKzQ01J8d4nKJ45rRmNV4fOVqFDrB
Wkl6xYBDpVR0Sn0yBtU+pEM9/hySGECsRunKnmuijZJJDtcDTDE01FOs7mVump9EP9Zfu8hwL2lZ
gZOR+l1TkHiACw1FuQr1RbVu5dM3fzY4a5y5Ta8fBsUlDqSYvHAAnPIjTKPNTWPUu2M6uj1NTcSv
YT+di7PllTp95LhBeENIG+dRnGpRWU9E1I5ee7Tn+PNQr5E6x8i1d5bDVvP9L+S+Mbw4y+JzEr61
qDuXkf7MWkM/CyhQhfMvVAlQRH1lRqwZobWVCq8lme3byrQDP+WckyYrZTfbfuh2rcKu13FYbG7N
/jHV5QUaoV8RUrV49Ha5f2O1JByY19B+kMKrFZqWtZ1/9mjf9jVr9wzkyDoaze2QHJYFo70PcenF
+jeRPMjhQGpWVqw0UkRiV99gOttImhueRLo3SAToO4PlZnIe2vBGluouTXEah8jNiDeTd8r5FXaf
IQRdjsk9MoZtZhzCIV9BkM0p/Y/O1kIvhiqePz66VnbjVea+6O8b2Zy5uU8OnpN3FxyzRVGUaoRP
g+nlze2TohhgdbTHMk6MHf/LElboW7QKvzA/qhWW6eSINOkRAqi2c2ef/PRuYPuTptdJUensqWKN
KLjQoUPBRioPFwJM/8Uwze0gfg2G0SAiJNEmH4rmTrZ6cpuigUcSLz50Lu4tAH8WIQwkFHij8TOr
7O4iRQh56ZeDe+WItuYlro11U2cFe0inukinZORJFWpnFlV88f5gexIrv7oftINwBAmKN6dFxVSa
eiV7pzvarWchZU8S9rq2OszVbANLtobfPoS9AHvfEMght75EbWFeEKhE9ZqcoNUQkj2ZGCAa7KYP
yU1DS2rog7+CLN6TcVOV+yls+ZexsW2ESM890FPO3DLvW8RAkHZhUkgi+/zlA9X62I65sd0xV0iY
ZEeBso18JK5oMjZkdi2ZQyq9HAndAXHTP7jSVGdMVW8sPQACmKtZdXALnEoVxoLAwJRktqPmTcx0
viYvtXS2d54dOmeWnjcvxdqKxdskUOR0TShEXONF6fujXzcmAgdlbHIz1b/GBJOdeVVOKmpP6w8F
PfyP9PuRGD3NU8/mIVq+XosKtz1mld5d517urS2ZW3fj0I2kynlWkMazt3LHJj3GqC42tdlw5tBK
tXeRt9yovnS2Zifb6ybLzXNhta9nZKwBLI2UFfkvzbCXz52MiHls8ScfoyY0N22MvMd2dMpAsq0A
Xo+ck9zI8yhfWV/COrHW1ijDvQ0LYFsYs7NzaFLuNXIkyZwb9OvI5vD//rv1eitELZSVGyehwCR7
GiAgwggtkLKqYzl15T0KyBJ465QdHDSJO1dR8pbt7BwN0vbOXPnVCoJBAVfugjkS2FZOWQB1pBu9
GxfFJUIE9vsqrdbERYb/dOWl0kq/hdRmGChsVE50AdXgw3qbpLjMdXq+ep5w793iXDb5q+cMQRoX
DBQatndM2ScTthPpzpypYb7MlbEjGLPZQwIzcKa7ZHSO9vbpmf2jg8b/m5CghSD+Tv2fMw9xfer5
kWP5jT/lf5M6vs+2eoEjGFijXZ71n/K/iUhxYfTwfBhvNPv4rT/lf+H/RVMONCwDBGDDc5UiPyKx
B28PRxJOCTQo/3XU+rPVfxcTdNrudNmLY9TGhUzLGxTISf+P+avD2EoMiNHE/qWjhelnre7ltVtq
8SUqcnLtCMEjKKjqrny9bQ8NvTRYi4n79/D5L+1Rr3rzyyfhvXPZj3InPIub8Xzv1oV5QZpvMVEO
TMtkPSTfCE1MmK1n43cCq7gIPDP+5ik7RjQRR13Q03bZNfYYfe1ajZTeSHX2nZhbse8GhNOU4o3k
XqvUfKabuChn/r3uQ8vnZeKICHCH/CR0LMsU8mxyJ7jMClE1U1MZernVpGbtGnqX1PvHPK5XuRee
yyA5WU/+viQ5LixcZMxjmj2ZL5CQeUNoos4iH7LPZzDVehl/0AxdW4Da5TZylLUmEPRLkiJMLpHG
EBQ4WZhYUVxzhqzw0KbJbkztP5uI///W/wfv63uvPUmij91LNtjTb/wpNPCSsvxzyEXOhYhjAe7/
q9DwF+uKR91gISOxAvBG/uuld/5Ct8lP2TQQtfEcDiZMXvqlS4+P32W6QBHyD976k0WOYcRui39o
6ToSf3carNTbmD36he9TmBNhFYsJEmWofuaNfuJK/PtFWdDTuLvRUXALiAWABPvyRclG0xrAx0cr
NzH6e8ds9c81aXE6tfa6ucfhAAIS6HyFpIPU3CkYdNyvgfQmpa0Ws9RD3KoIt28xeJwUSGwuA8fM
tEu7wPIdpyrLL1MbM2Pgs8Re++MQY40uyB6n8zdJpIbm4I0BvU/tax4axocxI0AUxPTU79To1nId
553/ISkh9SJswt0dkidyWadGqq0EwOUbr7eotD4bJX9m4OfFFh78s9nj6aYAxV2KPazK4hX9QYWY
HLMS/eocQrMs/Gt39j6I4lNkP75/oWVOOLn7Ly50cvfnOKWm03KhGo6uqsrrOsP+BYPdH60N5N6A
bf2ha/4h4ITvxWoH3ILiDmuT651M41GS9AM+amJSFN2xgcT5TSQznHahG27FgCfEtJFIv/9dT1Q7
jOIlMYmaHhgnKhpsq14OtZro+JDTFmFTVo9pxR+STUrI4mpUuXlbpzll5NZ10u2YYgKO667cTUqQ
McsIPqOoOY13XA5VYNig0Bq8yICsTz5Kp1Ivc7JJCzgBxPV64JR1xRFoUb9ZU409qtQHTOCt8K+9
KBqntWiz/KpOgM/vyVPy6R52EOSo2dE6t8JGPSTlGN6LOu3BoZW+OlTIAQFlp6giMdIrTcGg6BXw
osYhsomMg6xgvofDGjel/Xnxl3LYtiQdAqN27e/LLKOz6TToq1sAmRUpsFLdV9FABwgYBVgm11ZU
sEsKHjQZMn3a+JSmvsW6ntZnjkonp7Knu4X8YYngXNQOT+LpZ4up7bjRTLa9FuSV1wMLcerPKtTU
92oy1Zk372SHwSDhybiIKtgKk5qHO/3lIMm7qnUiSbRh7xgZTv2OTpXX9t3R0qrkVnbUbibXIQiU
EvI1CbPVJs/q5s6WJZrGoSzINsdZd7StuDwovYEXZgEtmFLRyTPj+WSSePqkS7kZ1giHSWrCLz8p
IPQpVUitV6rQxh1KOo0cCW2kNavReMwHk3DaM2/Qy13N080hq41NKGYah3wJ6+Ul+7ip6k4N0arm
/UL16Xq/QpMcsG+qaggQJ9KBjlDNKXGfK+rnlKY5VaysokUqAuo2Wg1aqC7qOaHvP5LujPjfzodP
OHL7YkWQVnuOx3KyiC33CIkcAYE6uBmmnJNT7KyGToaCp8mLcV9bLd1JywbsfeZRvHFfbEBRHhww
/JH208zzbICqoUydDC11MAuhblBWdRtfEQKmzd1tZtLTrKqpOzN1n1Zmlu/GOwE3gc05wVunrDg7
cinA94RA6boyENOFFADx0NaY9GXZV18Fu1oSS1qXjZ4rpmxYapgd64ljyY/vD4w3brO9JAEsWw80
5adxWILzI5uJUmNm5WJOZ83bKOnDc8PvzctwCIHmQzWIIfZy+OV2hoTPxqIBFE2/yJy03KTpuCRi
WyE0kSQS4tswTtmFR/QCzs1mZgLM4x9kaSXXINVSumsehPnIJaHu/+IOsGFj109+Dbawlx9NwZfC
tAAlBBswEfe9rl2ws4n++VWIeqAsY9KKWtaxl1epIjoDIKK1IJJGd+uWI5kblWk9vP9dTgory8Di
5TZ5aXReGXH6lrte5xjzxG02rDjfak6LyGaubj2W1iRoUpHv55BEmjl3w4v3r7w8wGfbkacrWy7I
SU53i6jt5HU1kwlIN87KQMjW81gF4zQBZONod1Iof611U3mlA1z74qpxhJ1TRfLu/U9wcop6muIc
ugMIqjnoEhh5MsbaqEZj7C1rDd6DVaIV2bqRIsaW7sh7jRVzXzVdtGt7a7gQbtVcptLo9yk0awwo
bncwslFd2ZHCa+oRjnNmonljzucF4wEhPXZcTv0vB0BvlAl7ci8inqoxblLH6XFdl3aFNWMejl5m
VM32/Rvy1mBgGVzmNfZPr1aZqZiAx1gGOjVaGRBy2vkSx075vYjozQGxa2HZutaVaj315f0rvzGp
LsLHpVC6ZLQ9tRqeTao+3bncLq1o4SWwCwPHi0VoHNZ+JEhYTlsn3BBEGZ6Zyt64KgOQbEkqskyq
7skSN5lRM2T01VZYhRJcL3X0FX19jaHaGvspsIFfYcca5nz3/rcVb0xuHu0vXJXsUJeD38tH20y0
O3qUWatEzcJj0JXtvtVq02BpL+pDVJShjQhfr1DpsQs7VL20hoOV99pv7HAa9rtczNG+HnQd/VMo
o32eRmivIvh2+WpxrUML8tX8Pcmt2UT9VrchpuuBxAUX51S24Rg2j1sjw/TgRQJrdDux8dljT7Vh
3Jm5EniX57ZA7GCG003kJlIh3pLDpRWx41zX9A8+md5k9eSlmO61HHtBU6VpFzIIhoQePVEP1Hfy
M3pZ7oSvJFBTb08bFDPtOWvTG28Kh2Bk8bzMi1r/ZHdk+VrW2zruk9w3u8swGseNNLKBmkdDvkEf
Ff1K5qm+ToZsPGq2KC99NenXvi/FXqV1CZ6iR8URW/513enmzWCNHDDPPPPX0x1zOMUsUD9EEZ5O
58q06fYMcbSCtGHdgp63N+54nm39xqzq0VllMuN+kJB+sqUVJBIoHj+7rxhI5pB7cb42icck0qYj
/BDcqToCIl+MZh3utiR1z8WDvjW2Ic2CGFzC0uh0vxzb3Zj2iVKOFjhSM+jlYfuTvhmd61m88e5y
lnrqpeDaZqJ8eRlOcLnOwZlaQoVVUGR4kA29p5cbinyrbHo46O4rH9uIbu5ss0m2pBUlt0Su+BdV
QospyFVTfI5L5m2pz/rKN2JBh11ifXj/yb+eVXnVBRUPijRMMqd9JuXrKfleLLFkrLBSFIQM0vyU
DxX5vdeA140LFcmHqdOdMyvsKdyIJVawEV5271zZxPn38h4VeuNDMWk1bFU1Cmwzsm+KwS/R00Y2
yj8NM10yOL8p91hBHkXtQepyvG7KvlzDF6OT/f6NeD0y+DhkOrGWLXv0p4/7bJJXBplRel5rgaVR
dsxLWLm5IoTx/aucEkCfvjVmZxvqIn3/v3mDzy7jDGIqQgMF5OT0NPsnnJ11o6aYw+4A4two5tuR
E//X2dAhxTWQgomGAQfTArUQGKmsYoNUyM9XzQCsbJWU2Z3pzu6uqBPgWHFkfH//Ay+T/cuNEGqL
p/PnUuTmxX35lKjD5mXXUR8Yx/K7YCmAfoGpf5XYU9qduTmv3xpBiY9eATYr+kxLg+F5qTrKRakZ
inszh9K76WfgNyuSjD4hjXA+JWXO5sJWzpkv+OY4RH1Bi5WuLia7031WTt2tIbw3KPz4kyvCequT
wW4FdFuLFTwSnAFaHgP44lyFDXgWiOSwpMYr+vV+kNhOdSbA5K1bzjF6EYSg4DJOs6hIF8WkxZEK
KGGrb6N6ogqlVWMDxyBBs/3+831rQAqKP8DEKQQxKZ+8hlbsUBzwuelmoVn3/QjBK7DkVLPnIIXH
h/Zjala6RnPmj/soCW2SNOl9oBDNPNJJadZPSOVNkexcZ46nL34WVe0qc+JO3gBy8RMIi4TII1+B
Tb1//8O/MXnhAKEOQ4UEGdqTfffZy5RrSJHSns/uDsZ4N0gp96VH0GOZDc2ubERG+GqPjJ1iXHtm
rL5eypgrqHU81cu5cSczvDTmhtKET3UGAjvKHTZinwnkQjSva0Oi3XV+RoqOjGz7l26N88dpMM5q
XE5c08sRgQ8hoCQzfRJUfJrioOw0nKrB4EOIIvk41tJel1XkBs1kk0DatPth9jgw6Fa36Wdt+FIR
8dAio1byUz0CIpO2z+4srM76ud94MDQRBXUyoKmoEE8GlVTeQHJZxI45c42v/Qg9ftuC4r9KBq2d
dyTe+OmW0DUruRiBweWf3h8Xb8zlPNKlao2DzuDM8HIiUcQR+q2bcDIMRR0wNor1pKJzB5I33lPH
5HhKVw0+BCPw5VUKT6nOK5k4RteHPGfXuFdhdbqwMkrynP/xVwJAuDRnqW2Ajj7ZRcpySPU+Y+PS
WFQ1ggTyA2fTpD83B79x6xbkI4deOrY4x0+eXEpGvG1EyytVhPVFDIhpk+pZcqbs/NQCPFlWYLGb
YNqRI4F/PLmMC5pLiX6Z43yHo3w1j59RtrTWBRy19ptDwKt54aamD0zOyIgXNiQRaVr00xz7Hrd1
lz16vUE1DUja7zyJMP7oTgJYENxChNvBJO5SuXr24Z8/BModiw2OfjekgpdPnJqi7Slr0MjQwxSZ
dL4KlF6JM7Pa6wMDLKClWsjzdl4Hd2U5reA54ipaAaiuZSrdJdBOPlll7B7ZwJ7LAX9S0Jw+DEpm
PAYaX0tr/+XXquNUg/djApaNqZ3CKoOKZdIMsOa230UN3pwkD6cjxJB0FWXpsAYthu8/gRhMsFMy
X/QjQBQ79fK903rRtvaQLIHZEhelZh2F3xXtUXbtn5yn/7IH/9ZQRW1gLrhpIipOkdPmTMZ25YZa
UHJM4kDaJHtN6efS4t68Cuoo3nRaoyBqXt6cuGu03s441Zaw7w4NOdGBazTd5v2R9dZcYi+QaRZ9
3u7TlWyO0kSM4dKGQWq8biYHXmDlW3KdGTlEuH9+MZCiKBWXCBfCC15+pWm29bzJlBZUcR4fkzHB
vw5GbyfKyD+zy3/r7i0kIlQSFIpYq15eqrXSeixqhtZsw8ErjKa9yLpcnKmVvbFxBKy16No5WC6t
mZdXSWPlNpCaGcAJLhL2+M0WBAwN4/aeZMy1HJL6zPN6/b3ozPC6eIjy0SSeglDtNmkqMH3RKuIk
G6Riqm5siI9nzpGvRwVUFAvyF5Cr5bR6Mt8YQBhT1bKODejDtzpJ8HGQz4a7Mdw42r0/KN76Rshk
6fNCm2B9OZkEeomkRiNrbcWxjbQrGI1BhALxzNxmvJ7cKOCR8GXhbEfNaS9f+dmWLVWxSsqwICBv
aLUfTYa9TZiiuqpnmwy+URTf9DSS14s25dKWqt9LVwPmI+GIGE3/Ix0L/8OEBeNKmLP8DPIl9M/s
7N646aBvaMKj5luaGic7O+hBVpL7DKa2i6miayXdFLcbfdqvofn1/Zv+euBSHDCXOCPeeS52ctOF
HVICMSiItLpbBRZc36PSICcWVjMtC14TfUi8sbPPfMU3No4vr3vyHf0O5XxZMny1iOKl3ViPsqqy
LR9lXrtebn/MkOLvUDdrF67qnBt/SB/z1J+BgmtpuR06Mp9UOpaP798O7jCP/+VSxAdb2kkcSJA6
nMat5Y6ihezPBOGSAFrdkaJLfrdezVl2IGbTlh/mYjAzhPKR8duDWt6smiR05NptOlnd2RUhuaum
0fRryGWZDd2th4VI6db7QGvPEXsePOlxSRSZn6XdKOxa7tTQnR4iR2Mj7NuwhJC1r0p9NkzcYWVs
BQtrjkhYLwXTJVu/SQ+DPwMjoYVlYmvzrKnENDEbct1NqcVZYHT0X9ncOvfUwjnCzuPY31GTwnNW
EOH1YyiNpL3servCIGdX2DiJHJug8UJItlcwh5PymLlUOFlhl2ZtV5oFvvNaqgfLkRngycZwk1UU
zmXDfTKrS2qF8EWJN0Yak87p+GMya95fD2FJwy/60NHCNCJRRVJlCjTXjz+7LsjaoO3reYQk7Ruf
6wag2aU9Vn67YWtGLyvRJ32AdFsuxL/eML53mlF896lGEl6QxbrYptyTea2TaYGAQdPERz/lRq7a
oYk2Bvw/PHD+RA2lZX8cb8rCtL66dSF+tm1FwN1kD+IQhQMWk8wehl0B/nw9oS92A6qBDXuN1k1d
LL7d/AMLS/XgdJjWZ+7wGBY2PF18D3eDyRY1aEYLt4ORk7y2tcH00I2STSfQETQCwCoMi/sxptfD
ySiuxl0CUGZYaUkcW7u4SbJ70FPTlxZNxhdgG3cWksKLJnEaYwOVqvlVt6bxA5dM+YDke76dM4nO
X0mwyd44TRbuQKAZt0IvqmaJVK3kmlCKuCHVqXCNVS3IIFi3mmVjCY2i7qMx9Bh5CbIzPlPosOaD
tGPP2mSuHAwMBy4iXrvI1Q4aejZux5gIPhw2nd2t8qEyb4ndme70Bg0dcnxPe+gS5f2QVSPmoPCi
+AMwUVrdamppOurhKIjPmavxW2tQBQ9IiNE/ZbXMr+zOyeJVbk4TZtkGFOIBBnvPOPOizuCJNZED
NsUJPyhicM0gGyLjODrkQQVyQiU+qCT7npL8fZ0Jt/ueNgRfXbijgYk+Y/c3F1CrkWcY7YdSEg4V
1E2S4CpSBDQEqTUZl6osG3djO71J2pVVVlhvjUl3NrGvS7lxkH6UqyIMtQkfeA8VH8COHq9Hsmce
xTSTY53nAl3JrEJCD/Ah5EGcV/FuAhXrBD4s6A82LBO4Vr6D5bf3+jZai8lrst3kRdPPwtLkNyT2
Bri2CijKqjQKSh4UtarP4F2Lcp3V7VAHGq3J772b4i2rgCP2EMiFN6/aHCn4jmw0Jw+q0S+azeQk
Kr9M9BrXVe0bc77XBjtdXkJlPaRNC+kxN5R1yec1UTbB3P2dGm7x0eg5YAa9aY/9yu3a8QAQzHVx
csWYj+WYJ79K3xizwIUm+8UpovJYKE+O6KJC/5teFsMXUXqI211SFpYMjmnEWV9qOFITTnj2Svf7
/EbL8hLsa2x2HyH4YGNeShJ94xiLaa8o/ZXqzCzGADN3cBPh0XIUsNub2bAVGPXZNr+6QxzeJkzZ
/Spuk/6ew/9856sI8U6BLkRhNJ4ttUOTgKU/tJQYDrUnEpzqqjFAEBiFf1O0Zfaja40YVK2cx41d
SeGso0Qb72Y4j9/rIWtv9LEEeVHhtPg+1n1G8Lc/prju9RoPW8sytQIanv7uG1t/UFI3Y3ZfbXSH
dCvBp5vYrbPiPV7Y4ZWnz0FZzo5YA7/M7kcPxu/KmIAdr2TSuoepmrtmLWrRX2XEzTlrW2CFuwyJ
cZxIV0yyj5E11t6Oipb4aJhdB/egTuW97tXxd05pFMzDUHiPoMTSh0T13QeBE27e665lEgzi8nYH
yKe6Bz0uwqcJKGdKl/V14zo9bOJYnxkflhb+LidbPXToI9IPDlllX5i5fe+oC07HYHqq8kfnhCk6
2l6DMDWMKlMBr+8nL6vnfFvrLFaBNyTDh0anDbfhjEoLpVZ9BECQaDmX6k9swEaA0BjRKOubiVez
VAsiexqOCYjBo9WFwPTqUH9sjXbq8fxk6icYy6hYyYoK84VvywS6sSgItxF+7H9L9RRXd5ONzWXM
op0dgPORLOdLQiMIHjGvu6xh3eqIuTP2piLVL5Ak3tzQsMZ/jJIIPRhZjgI8NmVJnOkFc+ka085Y
rsuZjjZx1MqE65KbLe2SxPUfuUBo8c3TNt7GXmeUG4jH8afRmxtzF6LZaSRArsyK4kM08sIpraGN
mYYyb5kBkoocvV7TjHXJEFT7yJu169bxY0Altoh+zELl7XoWeOfINzOMDf2qct+SR8CaGRfjDzEL
a6R8ZuUlgZP+0sbEEAH3AvPduAJmj+rbrWBVBiLsve8O1GYM75XfHP2onDcpxgkauXUef5nnQSxw
SDFNgB2FfmfmMyXnORqteNd1Fg1JJofIuVh4WN8SC1IkLAEWjoA+hXs7GQbN10kP+fe0oo6B3Ieu
fmyqqdTWBHCSE6SEjxN8sjt9Z6pmBPhiDP6XOvIik7RqlPE9qedMMHUzXTE16zANAXKH11lh5Ovc
7HJ/DcASwVBrF+JmGksFPwQfCGZ/9G/lyqz0GZN6OvfeOoT8QzyA39XhthYa6Hw3pt65iVov64+w
Ev2fduOOXylgwpxRMnQ/+N4sgVE0MhOBVdf5I3vCzETq4GNeHAahE61oj9YjuQn5wuJGSLuKcljj
geNONhHZmsfMG/a+CfDHl+a10/b+jSa77r6CSXXtzHV0E8eGC3Gj5e3FnlNkbAeM6b4pljykaZAi
XXkDGsaVVK36xubPqwIiQ01JkOHCctQBgJOWXk84M9mrtHeRykwo8jp5eNGsFrxF77jXBBcUKx9r
LJ3sWF/3Ve3/lkS1PPYm7Ux9VmBOhVZbycpgDYUZU0TF1kxGfdhaljL2tmzGbhObGuqWxkyI+KAv
Xd8DUZ3k2u7MIbrn/YgrPPdRWK5K3kNywSPN+zqqNM4OlZRFdpkJMZA3lfRKXhK91CBUAZTWrNs4
k+lFauviqi9Iu1tVbt2DaTUomgUm8oLmyu7rsGa5yzHu1XZGsmzd10W3MzXVezvXLJLqMHkSJyhm
0ybaaqFuy50/NALREwTcwNd68CqNJj+UiemTgUorgTAC0hPswI2K5pNeWjBMxGwPBnuWFExL3fkR
2aK2TNW6H/z0AUmUMLHUlfpnO3ejj3YJnvxgulN8KKfFTmmnVb7k3iq22QyV28ZN2WJZoSf3gJxH
CRS/B9hAoYwOFXx0jMzEyhSEGgwJ8J3JzfpN67TuIkGrfSQzyUxGa+rBTbP8iXGtbM09ppNu5Bs3
a3NiB0oL3jz7qp7tS6z5OCbG1r83cnf0yAkdwp/D0EUuWbQZBJYmszGhm72Nhrkovfj34MqQz8Zm
5SorlH5tE0eyXBwRA2gJz/zB6jl95mWyidZCHn5HgKhNdaTKbysY+eFFZYbNV73yixt02WkIznGs
d+U4pGgWTNjtQVsZsDAirXM2TR/RQKcV0B6F6KEE2ZWu8mMz91q0mfXQaDYV4Q571ylluxYjm4JA
V7Y5bzOyl9tt4+SgMUpEaTZvWJ/KlUgjo18TUyFJ9g0LQFTU4cAUpX1WANsY4/kzGvn62ka1bu3j
WWkkppAmld+lY5xWG0/PwgGUy1DXASj7HL5SbAm1ty3F7//3aG5SK+qR85Q2m6uATSLAqg6o7opm
S2uea3MtxfiXB0uKGq5HeI2DtB/fzkndIct8NZiIxVJlVyiQu599LDjnEVByMDwj5D54NiXnUf/e
Nn1ziPWhPRBxH/5ynCn+53Udom510vlMd5GEntSrFNKuosmbiH6mGe8qLW1/EQgYrpJCQOw8c6Z+
9cU5UeOqQ0WGMAqXx8svbpPLY5VWxxevyzKIB79dj61sfxca3nI63uaZM/wbujVIBosoDKXUItE9
udNWjXyhEhSShEOHWO+GJb9bm/0u8LLpZxjn40fHLpgCjZwkOc2rbmrli01vm0NQh7PMV3How0TJ
tGnapbNLX/v9O/JW0cVBw05BFyUKPLuXdwSJpl46bYVcOeJTTgMpRjAOZLWaB0+77SrkFn1RqjMj
cKnVvRyALNVLUjS8erpS/kktTxejMfUhci7Z1P5W+n53qbuN+JV20l9bYV3s02HMHeoZHkWF0fHP
FH2XMfXy+rwAi1bV1bGD0cR4+a3NyA9TskWhr85SHcp09PbtkLdf4WU+sjMOb6ecYkGLUfbMhV/f
bneR+pAdutiZaQu+vPCUaL5VjjYWC23sDxyB8oOlh/VmpvQZB4XKvtALl2fu9vIMT74t3XMCDSjq
0J87NZNqjeFn84x+04qkdcDEwmFhZi+EFTA+8oNs9/6YemPUM7ksrOWFw2pRdXn5LTU96ae6Qg/Z
amW5LTuZbSJBgAvkXXoHoe+ExtqdBKulJ1L86yG+brZfIo7vfbAZ2xml7oERQodPJD7xKqZgZ/z+
h3zjprAUMguiPaH2fyrsG+XgVbE5RWxEKkJOU8rkenmMpbXVa+Pn+9d6PdyRYItlsKN0QSm8FPqe
1XlHDar0VLgooIayPPql22h7KTRQdhZgKXPV+SJ66GeYLTsrphscwJAsvDNV+tdGG2o6eEBoYxpo
73HavPwUaOtsJ1oUJWaouvxQmrPjQVRMxIfcaMZ7jfibb1M4ABYsWHrEWlkmmyv8Fd5PTdP9cwiT
N+qu4ChQO+GZd1E0m8sTenZXEsvTqifbwiAbc1MT1YBQnU1GNafeXR4TW2PkcbWLytpjaz6rNZHr
9bbuyYAhB2f4OlAPhMPVhuv3n9brkbF8LhpPaKAWuMHJ5NCYE5HeHSNDZv+bvfNortvY1vZf+erM
oUIOgzPZG9iBWSIVJygqoZFDIzT6198Hsq8/k9IRy3d8BvbALhJE6O611ptqTBY1jIYgX9FCZaFx
qnT/Et/w580IXitoA6oROK5Aqk+fA7oQs+dDBC9vlvD9CkgFor0lTI7R1hZkKxV2UU4wbbzQXl5Y
Btsvf7o3cIdsRGArbInAbU8v7k9F4XTpCr91WQfEsJjBjXMVvPDt/eKR8uWxCBDG/HAFeHoVuqtC
WxvTUNA2PpTwqO8GW1sH2Wh5RnO1vqTC+Rm34FTZcpO3IEmYIc+whJJRhWF4HGtTP2S3Xm2GcUN4
4d4dUeL8/nP5xaXIaUbxTUGxcVufbelzbQ/W6KK+EdWkYz3KIiENnqlfn6qXNtafNxKuwMdCjQsy
zY09fY5ZgNZsFiYHtRL1pT813XvEPFUHotiE14JYiWWXIja6qiPDPC3a/m7POdHYA1Fj3cgUeQra
9sId4FT2k6ETpjbpwZ+2hIeyDJaLCt7rC3/zLx8P4nkYv/BMAVmf/sl4f0P9zFhN3eQvTMPSMbzs
2YsOuan1+fev4uctBUyalx3BKWQNU04+uxgiuZKkFOxl2bHq22HCCSIecSL/WgicANCoEWqGqXox
XBTKzYCV7FzMj70tyjEZ9NBjilrDAosdMAz7dSeiLDr9/m/8wYt4suJgS4TswhuwAznxOY7pjETi
VabGkhdUcH2f5SrDS713NBaQjK9VnBkz0Xq+1Qg8bZUdrW87s5JQhMsgjVXgmURBTv4Ay4M9/tB3
pF8xaekZV4dVC3scKMi4yarRHg5z2Y/kgrhpbu9sVEmYFU2kElzUnjNcTzVRfMlYZSqRmYnhpTGR
hRMro1TrjQSqsF9YKT/OuWe3jkJog755AiTyPNts0rSmZ21R2w/OpI+L0Rsqrsyw/MQAwmlJ+Zvq
ImGIGJRxubpVd+Bwsg9FFVVlIhTimkup29zBPkAP3lVeeqmRVMAO9w6k9y9BUDBCJHpRE3898u53
1F/Tp4IwWQYNs7tWSaFyIcEXc3H/+7f60zbKFJPGgrgEFBHYDDw7M/osrUoqTrE3TNq9aMB3oRvW
5QUy5M+FFdwBuiSsfzYJOFvc0++bRxXmFiGF+2JKu6uiniJ1JIdOiriq3QE9UGjot+uQNgy88wb/
/7CQ5CFOXRvPxM3BU2y8yIgzklmMS+YdeMjMoSpesqb/+WkgfYMhC3JJKqL3PCnEZ+BtKYC9fWAV
6phNUu/IgDOTf/rMWelshCHirm0pPfuamIx4BauVUZIIMibjEAf2sy7y7oXP9qdNF5a+jZsHimha
ZZ7804du8N9tWfv5fuk6EXu5bxF5olWy1mPTHotM+ZfzhhntJS65F4PHd3n4/Z3+VCHwF/A8EWVD
gvrDa/zvldJiNrPTa/4C126x0XbNdhcgOLsCr81mBnmjSlzDio42cOHd7y/908nNpSPoUHRKUGJB
5Z/evAJ8n8ycjNds6ck1QXtyDdKYvmHXsV6rtHzJcu4Xn87WiwabigqDg+emJikqPvi0jFzGrjTP
qnK/kqcSvvBGg5+vssm26YU2heZWkz+9q5R+eMRep8Awu/belwyry4MghLHZD9QNIilkmZXAlAK9
TW5OBEloBKRrByOMVF4fNkbrzLdtLqcvhruZrLoreHEwuUQpzE1TvYdVQtS6IaYtiU0yZZf2ot/A
Y7NvqiAYg4O9bKk5SrfOFrkbBp9UZ0VGMpXl7MaaNeWzeIwlRfAka2ZuXtBOt+3a4bJQQYsE9W8M
4z6HC5h+Cyunn0/oZvzsUC/KiRLg2RQtLzThKi4NaALx6NajThg/bxa0ZZa5B456nJ6hYPnv7RR1
dTx05JvRlSztQ8sQaL1Udqmhmat57BN414pGRarK2jXdSAI86Lb8oKFlWTFZw56KCyFaHLn9qbWP
pNVHW9q6094aRhqMMd6KwFckVfivMwhXqBhUlT4UxjA/ys7vIBAgaJAfO2Dosxd0RDrTDerhjy3j
v5Yn/0Le+reFvTm3/unIulnD/vtf5y/ftjTGvxsd/fiJP52OLOfV5v2AnRGdMJTXjST8v05H7ivW
CpEmSP4oqdAr/WV64gcYJJFF48OTQsLEFvWXvarvvEKpCiOcn4HSAy/sn5iePJ2aeChDIATRKKIC
gPzFxvB0ua7D6pnp1M5J0IrboW2zZIW8cexDJWO0c9W+MruXOO1PN77tmptw3MZjM2IbwgTz6TUn
3yNMmazoZCAm8HFeFLGOi/W6CcP5bl7Ml1hIT8vkPy7nwm6jjsATgNfw9HKjOaZt6fQyaSjqjtKF
SEeHhNF20fkv7H6/vBQWChtZmyCl4FlvlE44201WKZPMMkxFBsyGyUwr3DFUNeUfK+4/8lKfHp5/
3leEmGgjPhLP9OwxynpoIW22EsOFobwRnCbHvKycT31RkjRsEOc+EA237Gx/Gq4xeHNfuP6vXqO3
BZYhQMb46bk11Wyaqa8qcmUzP6wvu60UCcuBo1NPBQQKw3mhn/7l9bZ5tosGgUbt2f1G6dLZNkyb
RKdp/ybUfX/tK2e+NJeQtK3K+D9djuGSudkV/pRr1lMBLh7K26QLjCAG2O/jsWtJjuNTOxHwVZ3+
tmvc/VGr/2cLnD9eJ5w0ulw0chv3++lnKtcub7ZJQbKGyj+MmW/dmUsVXZNv1N8uttO9cH/Pv1Um
5ljsMULfdiBko89WfuWFk3ZLNSRNod07oO7iIDdyRgX/5OPvb+3ZfAz1yLNrPavhI6hqReP0eLs3
jTyXdNcQvCWqnpLURyPLphuYcnd4Lcyv3TYy8S5d3FMZSMf+P9w0Hyzs3U0vgjzz6UNeinVm8sQf
skY17LLAQDEZifxynvrl8+9v+mll+eOeoYzTKLLpb64Cz+6ZyrrLMPftyazYaCv5FiKmLXVPsHsV
7eW4fMn4wToRGXD27y/9fGegePc4ciCV4jKFcujZNtRZZdQTE1kn9bs8MW5ckhY/GMeJsPcXerOf
7nFzTUBcQZeAEwgt2tPH6QzGMGR9RKaN241E9eXebWe5BNsGWDwndZQFZ6h7TmIvZv7SeO0X1+Yh
2wTWYYdD+f5sO5hzfPAMQvcSt5rzSyYL5onhtsKuOytxd7K+LsIdz5luXpq4/fR0LZpRuiKcQjEH
pGd8etNT5TZWD96dzFVD6rU7wn2EdXmxoh+M8xC9+Nwa85G4dIYdWdq/sE/8vJgYUdHoY5uIJm2r
HZ5ev4/KiNJUikRqTx9wtdPA0727dzpsLBK78q196KwetmDjGJ5Suaki1sxCtdlmL5x3P7+DzYwU
0wNGDhsj/tk7kBUJiGLsu0TJDpvcsPiau62z733RHC3MgeI+aqLDYpkvaaJ+fWFkolv7hnzo2TtI
l0kWqdV13K6cT95ShxBDq+aoEa7eZMXkviVw942vCTb6/dL6adfcTEMZJTMrBH3hlH/68E1i4CyI
kDCCilDGhsJgygzxhhpzUkx/f6lf3CPOj6xfRvgceM8J4osPzWSG75g0yHcJZYu8g/Tt+dzVUUBK
rW3BNJPhfRN5LznF/3xlas+QyhCPPkYAz2d9zrIESppLnTg1JIK0NNqPxG2/wwDZOTmtkV24I1+5
SJvo9e9v+fkRj906IDiv03Nw4UX2+PTpLtCJK35/lnj9EOyLBfWTqT3nEqbZawKAjfPvL/dMJcD2
sZ20NuHDnAaYz0bPrpe3hh31hTTwIbb045zngGe2GCE+wJs5hSodrlIjIL6vmwtxlekovw4Mw/k8
TuGQ9HlFLoC7uudu6eSD4Q7zCV7KkrzwRzJM4bb//3Bv2+XgVGNbt9U+VHvPMd0gTPsxq+C7pYFq
6r3pzYP+ZAG3V9/dcqz7G0hujbqqwUDNy2zMCyeBE4In8ewJpzp2erGLo4JDXN3LvGXABwOMWVts
TqmdfwItNvGBcHha96mY6mjvDrKDLNK3HpimaoQ8oW9svE+zvbbNyczgfsdwmQaDnKDWzMykDqpU
X4TCqavT5FjmQvJRJ0dsQKuqvnEWJ3yUUAj99+koRXYN63Lo4rR11nxfZhhSwLMax8+m8lf7whDZ
/E6v0maubgywXBs+uxwBcE+X76ip3Avl8EqwqS7dRDnVxudBznTXOwKlQY1DOJFCkbWaD1O4AHx3
LQQcr1k/wINpsJjH8YCInDnK3tKokEkV1GMYt3O3ANlBvG7utMD55GyIPiIjq6oJmpG6M656FiSs
pLGWj5E7O4xQvWHBCJ/j/dxnRQDIrGeUbDoQ64dpY9sNPajCbtBe+gn7nn6+yAaDFKJZDcGNCsEk
44WepN6t0GHIjInSbmBLEVAShesYbeymjRXBwWr7OlE58bCDveLRI5HpPW7EDqiDqFbehdMgbTT8
WJDtjXHIFD7QhXpUYTPfTG3gQ+42xnS+nWe10XWnTgAR5LVl7FerY7ZN/W5ACMq9K0v30CT5fbBj
wiK4abRovwPljQ22JpgbngGaxmnPfefQGODmoOoNcySU6aCbK2ZCApqVMLv+QmSmkZhoOQzMaL0x
O1jaAIpq7Lx29964QpYd0sy/CbD2c/f+MPZ53MHjLpIonIcZ5pKNUWEvRGgTCKOC8iJ3C6b5wljl
gQPYSZOC4gpUt67VEluraImlk+tyCfgwIaXvi2w8+xKvtv1k9fg4Vcpqp3NktX5+sNcu/RZFxgKf
z8TgDnPdYUmgyBKnVgZ6fnAYMaeEXXQUxPWCSHFXjkZKEoQ/t++r0rXzxB1Gi7g9Npbm4CJAe3Ca
LOc1DCNT+FWmpG/pHJ9ueyJLNLZGG+smE/1AYnulqi/NVef1sbaLMbwdWx3OZ4de7mZZUie77MHd
7pXvAOmLFlA7MVczDe+7kYyQTuOXmEQiaLnCsKygMMU8kcxar8zQGpE7gI2rRehUMxXtcfLc9M6t
BlmfOMPJuas6dGp7s5c9BWndwYBsOIJgw6hiZLOvzOKtJaP0HWcLqZ5kcKNLcqI0uptU2gwUFbjz
7OoK5c7e7+wJynS2tp990ixqxBieQV7aEhE00ZhFP98J8pehnQrUpgnDhuq1ayOBOTqt2R2QojV1
UuVDC0dlNafobu38PrqjASGruiNrtbtegkDdt51tlRdRbU5X+WCJIbHXsvmiyrwEUlXTnMZe2Kbn
JleW3iuqp2If5RaQDixLG51uZcJKLj1wOYjUyGjiJqqnNanbylt2VP5oYJvZz74Wo23qJNOhfW1U
NCJxriNxmjEvIdtWh+btOBT7tJD5HbKLHrOs1BOkJHs0MaJGnkDSGyAAXsSI3N5nRg7xFXfFZgYs
6kaS6/pgFLdTZ+V5ggquExdlvXTjuW2XxuZFB1FwwNa1lfvMrrCV99bOIourjrybCSft9W05ly7x
UGw2DMdH6DBvoMF7c+xWJoYA6+qF32pzTsmv8mlVk9zfaMw+phNkZkDC2Y9Op+9HuFDlzm8sddCl
NJodTP7JPqDLMcMdPEULU9Am0umuC0Rnnm3cDm6btcMWDG5bRvCX6U7vAnMIzFNmTguKo0w8pOHq
f6ibmk5nJvMVY1o+G0zCKuiD/sy0lsztsot2ktIsj3GdcHsQUoWSYFWN9vHoMSyFVi/vNOfOstR7
f82bt2WWemuSp01x5w8FCcPtlpSzC+sxoC/vw/peYcTABrr61n3QNNkXGc1Q9ynRmF/5A5FK5UpF
d4aI1a7nknWeHTDyWknahr0oz25UEjiF4HmJfeQGHEdhnn2rs7JHqRGaeXbsRyt4S8oyJnc2scwO
G+OaotSroXPsa08TcdNV61HJsbnwQQDBY4hlv4ciXaB7EsZyifc2NH3oyERg4iue6SMWMBXiuzYw
PgxS6+9N7agisQoYiZjRp+FeSoQa0PQEkhIcetDrMsip8wOfFNtShiTxmiCRRe7sJTW+WcIbX9e4
t3Rn2KJkoDsB/OfC6swa7X5hQcczTKI8tePOcV6CkcYOhNb+kFJDFxgmOlBDKZQ4iTZCGrktCuFn
HC6DN0OadxoMVevZgKyfU3SwPlb78yLwnTCFjD57AvkJoX4N/JKUKKMD1pgwilVbu1Dro1x/hpxp
dPu2M0sQWH/RLYPzwL/tbbK2d1Hrz7hAmWUo+J9rN+7HdNGE+wl5Idr2KzIYGkgnaIMbfEzlw6jq
8nHKKnEhPdGYsV5avJSpTprP3lzh7WXMbnbNKSjnuJzX4HPr9hKZeG+R4qAmGyoenhmImNayJgFO
YbZiXuVjT8RgsQ7y2rVy/ZAFqv9YraM57YSW4XC/Bshgjh35s/0+yKzsqzFloX80ptASb7FdLG9b
yF4L/Gxbyx2+69AAZqMqv6ytu54HP5v8JPXJLDoiQ4seVj5rN64K0/N20FHYP3RJksngz+WXNC16
xD7WJCDFhz7x5S2aY0pOh9KHsFpSmRZKuMs1mKbqXLtKVodFR0SFj5b6uHSrfeoAM+GuuzjZkX1Y
SiKb16YxktkKMzJXg/mAg9jaJYtILYJ0zAWCqjF2S8yQK7pTtPHipIPZYhgEhqxg1AkTtKUhjT6m
Ygov2sYg+lIPZva6cyveFsEZiD3gTw/WtW/5Uh6qqSMjUw9ORBAPxcS0dyuryY6Wb4ggVq7jdJeG
JZucTXa2H2HnVrjEK8XuVflD454wgnObJGJBm8RLEXx/sKesWy/6rIreLS1JeWn4mWrSda5xBiEM
TIvI3jmj4fAbTbH3VPcerDR/10DBJhh0aMGdxi6QBb4OrnprmFObuHMePjQaeUIc9SmosqD+/rpQ
iDKY8YX90Bhz9rAuSIpOBhqB9xrDqu4rOLV1jNxROweEBKq+bhCHbmnsS4YOs7JVSXWb9WTzalFc
TaP0utvZww+/SMO5O3RB07GLGZ2znDXZ9AHikxWTSaP2q11bMrtBB+cAIa3e7DeYAbQtabsQEdBW
LT0GuFgCVcNBpKNR3wyzOYtDaEgBiOijuiF1sod+0csKKQ+uWotDbKHr1ueqC3WNvGHB3YtB2PKx
yrw02CnRDERqL9OYn4oBW8UdGBnaM22H42O0YnqJzmRu0BQNVXUJ6GfKY5kNNZVNmGandhoddGSy
2yKglHBORKW0HOuLLCfUJZb8bDiT9aXDw2+jwpJgo3OUwPEyNfAyZkg2aMGBQB5QQuXrzkeJa0DX
gM6002YOcZv1XBHbGUz1IfD65cbocWTZqSHkgw2ifol2nou3y07YIuIXmlpu9sNUuXt7LMM5UWsa
Tow1u+J1gbMdms3egkEvORhPHTrNeUcXyDWb1Q6/jrkbrHyeq/piCHeS1Lo9O1/gLmMei24tiA8t
lpaKE1lofhqzFsZ5Pxumu3OrYBnjpbax+R6CwvnkNHnxOJfMZY4SeT1azClqrvMqjZDxdQFsi3Z2
qvcFM44Gr4uBFZqHaACZGi32GeH/SNkJGz6lnLTcHrUhfKLdONQBYvawh95rbHlEe7soUaI2keob
CuFmKM4h4v2jKaMi2jlu6Y23a6hDuPaAf93JdaVBFbLgLCmA3LMYeKFbk3U1TC/GBLx8P3N2qVgg
/8XxR/ktMo4ORZeKMILZyZI680JV0D4Sm1JvgVUYzjuS7Ps7UU/BQ6ZMeRGMajAO5ZLS6PmmWg6t
6xlmArmGGtLGQ8WkODNG4mU91SQIkapTY0io2ZMxTe82HUnAELGbbGRhhj8fW0BtXiiPlQ8zWFtG
jEp3ftJl9vy1WJgEXrhGI83LIu+l8zUMydZ1sXmbkqLKm89hX/XuYUpV/aXgK2WlID3mrGgCp4vL
BQgO7QwnXQz23pCd6eIQiX501McgGkc78XlOxrHB96ze4xBaHBp7qtBALWN7NlaskE9zUBtfeKaz
BlBuimE3dPS+u6aao4u1VesbuliyzXJdUBy5PqvMMmxV3Boakchg11Gzs/pMX27WLzlFqWMsKDsD
5ItVodo35QzJjIQvLyINd+J97KAYLUMM6Kxv2wFtIruvubydNyknP75GBX/SPN1hwpS+M/zKG1Cf
M9HctZadvp5cMw32DUrILsk1DKm4yTSlr1BpfTUxPHD2mBYEb8vazPlMMpftj1nrtKOP2QhP1WYj
r1i2wymqnFHu9DJS0omugawxmw0VixXOtqI8J9FTjhw5Ay0dEUqVjVQdJoe49+qekiFEFPa2Cuss
nvusDZNplbM+uqmEqr/2hryQuRdF5xDVK6ZbtYl6w1O5OoydIKcOnhl20Gq0vcRyEA/tPIx5yj2I
GIZ2gUOewd4VpQbB9yVGM5lbkUseNdZnf1JiOSBpC+5DOTdXuTuiyDZrEaZ7IQo884N2jdQO1t1o
x06Qc+o5jEWyW3Ah/8GdNDnf+CY4166cApeNzR6jHUVBHSQ+Qu3h0qirtQVqh/m1yytDLEm7jgNC
r3nsbkQUTOsZVsCSHbahT5/k0m/45Bs7JAO8F8F0ZNMnQ69pVOse68IXEYRVeM080TS9D5E0bQ0q
RPP9VNQuOVnIr4dbiN0y/0akQ0YwtTexV8cTdwXeYiPYxnh0JTsRhLKMzn0RZOtu6IsCtQwK1Xw/
Fi4BzBX2UPoHN7hmBNaFDz5miPqhn1NoR204re9Cs1zsg2elyzltG/KZDUVBt1f4xn3SdmecFMIi
8rSzgjPJzLvpm1tKfZUZk2Ybcb18uco1Nm17Keym2VUlAXpxTtmhrjDvqqc9Q/tpTExLAkC3Idsw
9IY2Nc5daCMTctDIv05NBf+q5fSQt43BCb7znMnJb0YjENEh5CDDd6awg4zcvwxosi+NqD9U1MZz
7LdRkMfaGFDcpUiJKM3czDnM0+qRAeWo+rtbGcF1F9naPjjZ9krMwc048efej31aLHwUM2bEeCkw
L9zxGciPMM/HMAlLi4OQpYnG3onGxb5YU91/CnVAhaZcYfhvla4nj9bbti7UpLNwX4AVvw5W5KT3
SrjDuvemKA9iLFTHCtVzy/Q38pX9pa0HN8USuCoG0nnbeotMrjKHgN5hUFejlxfWXrUc5oi24Wwd
OK1qut8Rl0Pwpi57a1KBEeLRzIOAiC6hpmKmNAKG6SUUR6Q9QmLBhJc4lizGMmB4bRpDjPRdBARH
0EPSWgx2dlrKknhFi9LzXOISK+KiWKZrZgmBZoyQLnncwIdWsdU1AwSeEBXZ3pxy/B1A3PJHZUvS
LilqWait42+qxhk7LaYbSDoFlkGaXBOdvbPqnF49tZS6GqqsxGDAxJlKu8ZY7gu/S7/n7Lyf69EP
3w4GDDHSn1N853J3BvzQYTfcc8ktehD57ztcrQa1c3yRfhXrQHZBF62GfSLqD/8CLJfQUDRdH9xS
Ier15M95re6wNiDQCIwQF9nCrcMVjW9DNBmzADwFqmKUN4XMxLKvp3b4HFg5dhmIb4dvxloFn82x
b29dvK2YWqgwpJpv/LGmpGbqctkyuBFoFDzvqsjAek+jb+v83Ped+W7gyHlPKAjC/BWx/Vss5syv
fWAp+6brG0Zks8hHJyZBFOWurpbs2HZ95h8Ehgsn18ts4GNmZePO0e4XoLtjx3Fj7+fM8WHeF31+
nAhrSnftQGG/U4al7/ylcM9rsZZfnV5YhC32hvWZ7WPq31BDCx958hqgdQ8oIGLmDCXfO+2YSBCE
UY0wGlqZLAIFfc2kkao9XXMJ42u0zMSTDhMbGWhetKt945OkNaRhjkL+HawDRsS5rqD+I8adnDha
KKI6BiYYlkoHJeMC5xaHYlOYSTflmF6YTqUYJzrDevDymlkDs8dZJl1tB7SuOOWPiAqC8UPtlAbu
Gw6n8WG2ZvPzRGhlsWOECTDlwQi5L3y3DC9TvAzCne2O3bCzimrhi41oJC99iNCHrJ8aQAEksRvR
MhjneHC2NYvke77gYKrLA99CeGpbNO67tHHK28rRijqmHXHSLDJpp0cbwxTnIIoIl3WsCOiiZsbF
n9jqymb7HrKbsoyyb4GRCYuiF/eBhDl0wSvrsco4dmA/Jt60LIf95CL03aO2N1pw9JoFM1NhTAnI
NtkAvMZ9Oxl1f7J6h37K6eq0Svp5jKxdOUxY3GV+38NrrAKiM/q5/YiK2tUHP52XN01QzyskGe2j
z8JIu9kjr1Zna6wHZg69X9enklCWnitI9qGyKbt3mQkOdY5mNv17BjZDlNTaRTHdMMZ0D7OePLkf
slFsIvcWR5/SEmt+ZBJC585OYaGsdUl33hX2iIeGn2J8vuubjkyFwpjn6shHN96azL+RaVcRrWFu
9QdcN3RIT9LNMl61kExuQ425RG5kNWkurV/fiG4SjKKEp98xywHIIqyBFHmdMtcwg2L5IN2eSYPt
i/dTNM3e3it8rFZH+hD8qPDsIIsGxSpvm6kxvO95nZlIZp3ztWDDYqgU4PSNiNCBLuqFPRliAyJD
iR393jEqcdmBGm0pMXq8DFpKoB3yN+/IhkAnMy+ItfZdXYVtHLYaCTMdH741VRexHI3OH1LwFjvA
E2CiNtivup+sAx50TN4bymc6mrDAtlpkGmQfBxAr2INBztPVWObrrZGnaXTAz9CTBzb6ub0yWzb1
Y6gRC57UbNZUNdkYlhjj5MOIPrLrPzLPJd6JSZxHcP3c9CeczpgpL8BU89Ho7ephLFZRnzxCOE4C
Go6FNngKP5ZMcxGZGaZ87TuD116iBs+uefYjpMUwNW5T6JwotzkUUtKFBcYrY1Y0zJ9l6l7la5rZ
O9/L6b5st8/LhCmX0LsRnv/mWEGS2K6363QzJG5hgOOnVL6JslrQhUBOfxSY9WL20qQBVomLM79T
OSztWGupOWVBg+JuDIcPuObQbq/MHVLEcpihxHi7NTIW0qPDsvwyZ8jbyvLTgIcI7dAsm+Z6LDRf
YRtp+4s9d6IF0WrCL37Z2w+ujohV2Wa90y5F0tSxzO3ykK3C+RbIgYihtZn69/7ghEe/DxklRqlh
gG8EqJw5IP00P+Sk9poJaLKjYBQtH+AZzJ/VsmwZt3naxoZc+upYo80CHcEYyj2njEAwI+KzRHoT
VZWP0RFxEclogHAdW6POL0o/KL19lOk+PNVy9d5EdEYF++jkyzvipSOLcRAmJgy49RsvkoVIOle0
+REXB9++pvqjY6kYyKWXrtPO6ZscfELGVSPM5XtvlFE18CoDGbwFbom8uFqBIo9tz3q9NFZVCPwl
gtq5mZSa19uwKLroTWsPZXDlln4+fvLKyCmZCRRMl0Ep5Z3llbWzA3iEp/oC0+cnKNnBjxV2AoJQ
rD+R+j2Fkt26W32aRoXmNV/OanT8W1PZUcIm5xxQyP8z0SMY7SZ2tU2oPhZXhtb59HplgRGSAE+I
DZCE2IXqe/LdqjhJQa5oxfnxBzvgv3zbf0Fs+RtC/hPf9uLb8CxX9McP/BUsSlrMZiqLwsdGFbUZ
zf8v3fbVD0I6DmhA/h6U+7/YtoSHMlr/kX8FjdJi9f/FtuV/WdjHQQ0IcFjj/Vr/hG37g2v6dyQf
rUPIJaKNdUBcqfOM5FekE1v04OIktmkC0Ku3Es8ro+2S1cWpg8XXlB8ZJU8n9AI6ov6j/9z1WPft
zGVRX2W59B/VgOSKmX75AA+m3vy/Rv9DuoTZu1QNA1KsqB4+QsB8dNnxvvx41v/97PjseOv/OdD2
4rH5f9eP67fmCdF7+5k/v7zg1eakDmXGiRz4XqENq+bPLy96tdG7EaKieHXYSjfv9z/TLQOL7wsp
N+Q5JKqQqGAkSkam4t//CsxXKJL4jv/4Iv9BsuUPVtLfPzsIj2hDN46wZ+K7+dwrIXfxSkd9QYi8
rxuM89o1O+MC50IoCsqTqFJq+ww545zA6Jtu+syb8kvyIGLICuRoVORab7PZLHUCawdWQrcmxgXn
QMMVFIdBEOXvZ48p077Ng+VTxXA0OIgxVRrk0UTqrCyTzr+wibhBazsTU9tqc9fZnXMHoKC+W5c9
iAztrNw5UD6iiZ7nqJHskF7vds1joUdNlZMW0/0IJWkMVnQzZS7NtwsND6hKHtWXiMH1EDtQBA5S
gy7hWcRoL6kHKS4W3yu+IBQ5I8qQ9b5AFXzRKZegz9XvpndQcvEjgorZH2W+qAM51RYObsK9R46f
mnuKgekh82swGi9tPlV01oyk/bY+amFYjzY+AOuungBWV9CmR9UV46eGUf8JIiuTiZHa+b/rcFzP
X//9LwjXv1uHV4/j/CxgdvuBPxahHb6yt1xVJPgIC/jk/1qDtvlqC5CFuUnYKEqLjar65xL0wlcm
pDMiX30KSg8t2F9L0PNe4VSNtQO7LYRLNKX/ZPeH9fyEyLUN8mBKcgTwD8J85we182+6/FIFWDVC
rEEE6zXf62iMPjY18FTcZtOxgn7yrWxmBnTMNcOPqa7KzWRtUtcbW8M94DXhvvMBG8lpsIwBy8qC
EVuyguofC93RFw7E4qg9MrnATCxGaXLXulXVxLhAtB9TouwYh7MA/ItITVhGDtNs95C3SuYWKD5B
1qfVbA+WF6T2pTPSTu43k50HntpYYsGm1RfltoNxrD13xG2lC+m+s3bjexkLbnHwTtXGhfDynhjI
PrcOpXDNZeepFJ5VWlfFB6cKCZhx/Zm8bLn2Q5c4xMh5O9zOnccqV/jOYenoMr9p3cE82UtpXFAk
rztPLvpujtLmO5iacVFS+sfp3Ks3QaWH/2HvPHokR7It/V9mzwKFUQEzb0HhMrTMyA0RIoNaG+Wv
n4+e/dBVNfMa07tZvEZ3oROVEeHhTjO7du8537kHnoZRUV31ft6Vhl5AkaVT+bpoA918Y1Dda0me
042pLwvj00wsL8AyzSScGRMdXZf0kV3aOdrbUqGto+BmdLBrq2j90WHASoLcrZr3Oe87y0M+gaQE
/qojA/buIoJ1o2wETwQZX92kMF8GCS06rFypeW0PFrPHti1EHHA9Hr4TM05fYsGPCQuD6S7saOwF
SB3jBJSVOinXGr1hWJ1LFz8vjcDO5ZbT+jqmBSPPithUui3krJUBBrVBMijr4xepZrjAu7J2231H
LHDr2ZnVdV5j1ZM8pTR7oFWvuLvDqkhy5BI59FM/ost6nJaKa2U8ZtrXMLjGyWiU0vEmraOLPo75
cNMXsDz2rc6vw8dr0FnbAOLmrlnH4bSAhyI9Jhoi3hLqbOFreokcR/a2GQc0/5qOm9Wg/SBVFEDu
DEYPkpw+BkOtLHaI+qxUvUVgsw5UmoJXA1OkKgC7zGsY7TaeDoNlLx9E5VQ/BAFhPDO0Qz8Erm3m
J0JiPhmESNJAMqciVmiIeJS6JV2RaWA1uOqAWYKbTPv2Xih2/orKk7AVZD/5F2xX4mU4p6zncuuu
h7mTqTQfENfk4TgBE0J96v6QIyojcpALi5PC3j76mjEwDGUXkVw402x5FUubW4exGOJvXMTTsq+o
yqwAqVea385qDkyudvWqDaq5WfZcw1BYapFuFL6ld8lLtMYu6VAiizog+NDhvIw4yZcGEEcK1VJv
6csz/2uYNnQTyY+0uZKdkouh8EuGgxyl2cSgmcZVhphy6sical35c2aE9Bo5XRcFhraKxG+aLuqv
DScfM08zcrsEegRY9VSXdiWOcVwP3RGLdIkNpMiEsyFbTbmnyZlmt6BNBqAHzPfp2fcrn7kG5LNH
KBq1qCbhD5s+5MR4CroWYfGeSC/GS43rzmj4SJuaT0wEoifmdqxkda0hzaZNOt47nVNrp1QRhXmY
u1lMjzMqEe1nWhkCPBpiYE7ZQpsbwovW/kfHgyAQSk3EYmN0RNGkL2COfEqfhR53Y2V5l3kNTarm
Ns0TM7pnkGqnXhIpqEF0Sf7M1YCCUtuXYyWSm9xw028JdwuZS+6OLlsPDE7PSHOj34/Wqr6gAXed
0M2b7DPvZ1uiRcRJE9hob+MPgdTkJ63k+GtkBv7VJaVahERZCMYbw7gNt7GivFRSF8SlsI+EnaUp
Jrxdkb9qNL6lZyYjI9rOseJXG/xkezVoamqTjGXK14rWHWpK0QkgnCOTE0T2dUX+B9bs3Bc1w+0Q
UrgV3+uIFRzLaKqwRGX74YJnmz1QxYAQZosgi6BxzBVpRJUaT1BK494fVI14q0K1oTfX2djle71Q
o5Nk+Gl4/Nj+tRVF/2FMuYzIQW57UMlRDXkt0kRdMUxQaiZH5uAAZUSxoYV2YtXpbkB3EXRDAZ1X
gSL/TdE5W36aRQZqlJFd/AhE1zVCE0YVWJQIyRuPU47AwxGtHTruiNDXaZoSTWoyuyRhJtYkD6hB
nB8pB4C2V7hXfXRqE3VsHpmlBp2uAFCjsSfXQ5LmnXsc60Z+9h09M2+W7fqkaFH01NuO0x9Kx3lT
bPp5ohQZ8TBJbJ3WqJvodNfxeSCfnL5jDwXHAxLmD/VcP3XCkde0oMvvbabq7EGsLgepoBH3I37E
Z5OZzTcwYBUeKGYgDhMipunKAYacvamgTCQgNZ5/sn3bFiwJK/thSqFNT0qmOQ+rY8lXp9X62h/T
ebgjNQMdak7a6GvOSBuxoRgIw+ADMvc280QwuulSHJnItIh3UdvWu661IKVWdgZMNcoXXQ+4b6DQ
1OS4F8ACH+uhmOOgHPM6ChOTRhoNVip1D/Wl+0YYIrMd4UbJe94PdFXrJlML1Ehu3e+cCH+CPzaz
ITy2o/Wb32fs4NaiUN8vUJ7EVbSpPIMFnoYMHEYjt0mXLMj3c21mUBu7DSiNDjs02OOI0W3aV7nm
m0qSpIhFosX67c7479spVTEXw//6dopCLRneq78XxnzNPwpj6w9nM+lwOyXqhRQn7q2/L6dbYWwS
OYrrUCMRDcXZPwtj6w8KVRqiGp0tUAx/LoyNP4jstJF8kxN0+Xb/xvX0b10RGzPT1j+zuM6xIcL0
2/wofyqLRWQW7LtmE9g2eNSgqdhl4JcK/V2BEp4HNYOJV+qQ8amb558FvWNfXVM7361MjrRwgVLR
B8hcyvPYZ2UTrmA12cZrxVFCuKayCoe0Hd27KgbBep5nTVmCrrfmlz+95f8XB6fxd/gB9T2/Am0A
/EFb7NDfEQtIpg2bsTIT5gk12mGN22Qz5ZIzSm+21WIPhk76leqde7aRMvxKOe4tPyYki+2wSeMC
4VC6rTZzbZOAqUr8zPQlvbPIczR82kIF5ACNuBZkpPJBjdHsUwaRRnQE7Ozku9Yg0chXHKeID0zk
5/bQ6xI12aSqG/tyisE+LgwhfkTDpJ6mciRX1uknDHsGEYD6nRtP5YtY0hlFWg/W1U/WtmMgUsvi
syFCAkw/0sgiSAo0sP4E35Dhdyrhl2czuDpsJVZmhrC2yoLSZcwBvytbK3/ERAYhCtAyFIMubu4S
Q06F7zY5aqDehhe36+NoQu7Eh3zFOevcW06RotpDwzGSY5q6hCfUfV94srS0/mC5sTLt8Hd0V7Ta
F+fEfSpq9lrPxJ4pZdF8OandntrVNc9Z55R+Dr22O8L/794yO+uEh0LC4E0CzdZ5Dthw23fBHx9a
CKdvJmqWuzGRCHaKWUcAw8Ex3jDD50wBWbFx8pVVsUKtsFXm1oQW0QlZ4gFuN4La2zIdDepXt1q/
IokfwCuTyfhuOZx6folietKKYUTjZiT6r1jf4rySvEtDMm2zG408O/22niv9qp2siWiBomYFTLzi
0og7PDF2hoTNVKcV2FdsTA+2FUsiHHrcHzuCoyCblykQTG3Ch0IkxagbgdHi7XB6WteYtupt7FQO
JZaMTpgvVa07n+llL0aZyb6cXfZoSnD2a+2ydyeXfdy67OnpZX93t61+vez6yuUEgLLMaaBcTob5
ckq0lwPjcnYg1OQcUS9nCk8i50txOWvEOCXv0+UEoqHrvi14C/h3Am4ievztvIq1ZsIkk+GG0DnP
6PxysimXUw7x+DRgfCw4/Sg7OAnx5nEq0qciDv1yVk7bsalcTtDicpqiVJ1euZxzxnalM9whCubk
VUbG7dF2HDOMWacnQ++zH9nlvE6defopUEnNtFuVZvYQNCBJAytqJcflcuq7iAO+la0UGC5VwboV
CGVTO84eI0HxXZmLvOaKXT9Z1BQcslQX46XSKFjEZ3UrP8qtEDEvNUmMkQHNh/MmLxXLmizR07KV
MXmi8PQhRZCfQAbIdHVRSq2s763+0S+1UH+pi2wbedMyUG/tlb51frjDMMpDcqmn3Ett5V7qLIAh
doj4mOoru1RimhnBrR1gihhhfqnWlq6hcqP3QBUH0cD+7i+13biVec7vik+xpRb2l0pQ7TqqQuVS
ISaqHjVef6kcVzfuqSK3ghLrS/9qAqYmlXgrOLdRY74vL3XoYAgJSwmi2SZl0/QnBlss5uVSwVZr
TDWbTAmVrT5xJcwjva7CaAY8BcgoBmqsQdzCl2vn/nSpk6mhwVKNl/o5U3hogGB18jVna3X9XEfw
xb1g4IKimInNWDIdJwNUalmGfTq7J2xpE3d7ePgg9ydairAOQKfPJFaaXkMk00PiYrzxtQHKmK/1
TlWdXXUBKIsaHyC/aN2InAeGsSZyNGPQvc6aAcxblpZqdzGFdLxLypRmj6ppZb2zuGOgwhtGYYOf
Rvqyo+kS36QdlqyDgvCn9QZ7sh34czkNVQST07vO/fGJXEiBmQBI1peOwmEOVRQB4xV+ian8slIU
WAlr3PIcamSdH2bQfyE6w11PNHWLBEuGBbim0avlzG3JKYPJUed3IldIUZxlQ3MgmpCR4FHkHouu
0gNnwZZVp1invMGV+qOL3eTMuHJ5ThajKHjI++q+7mvn1k5y/Z7s7P6bix6mgbGau12eG6SqsHpz
ifqqtwuvd4ngY4XRTuGeIa0uLNi4Bw6sJL7N4GDTVyb6TXgWTxfT8oiMEKeR/Ts3/Zzr0uD2NePi
zRvXNY1EfyVt+YySl8vVjEs6JSrGNpcDU1igu/WUDu3OWUb5k2jbjMkwnYXMA1SXzmE0mfknqhzU
S9XoDBDE4b5lAfpR8ZRGQKq9opSjc5IDei0EtYZ2ZxkA4wkWVxgKt8h6Fl/RUeuTp2uSvxzziHFJ
irkt6/GEimQ0hZlf6V3t3k2dlE9ziYUaOdYU3S0dkx56S0nBDaJFyBVeCpT/Lo8pj//lzPCxqMf3
/O/VMV/yj+pY/wN4NfrYDVsstijR/6yOta1uZuxHngiSfkz3/2wbMxlkuEwPSCPSlgRQky/6x+RG
2H+gUMBWTM0DqETAT/s3ymO+kG/1JwMwHWu+jcNLMLcxjslr/GuB3PdLjva+Gf2oo8B727ZrGoyu
OqqhMmpr7jdMIHqiEawUcS0RB19ORktuHZAujUN9mNJ8QfDjRlpPvrDu7NfIyH4uY1odo0lv32gT
Yhor6XfFFDMvZdazktT1yWzo9+EBH4J+bsonSltzP8Gd9BfDzn/BkM/Oo8iTHxNKl4esywJmHvFV
SeDFQW3zmdiMsfrUKSgxus7jC4IdExecqdxHjVSumoxAU8+x+3Zn2lN50FVa2EtrdfjLK275L+PW
Vox/Fom9Q6b0OWXVnZvfJeKlgXd4T2g5cA2jHI8rR4Y1TOILIUL5KNi/byf0hkPQ0SW5sRvN/Iih
sj+A6Fzv7SyxfgDKp9FIK6fcQ6zmwM4miyQD9HTuaEkiwGFAYoKQp8ZwfNtE5I6kmQHUkEFUAOXj
tU1h7boYPYs71O1hAjz9AxmUuMEprXFnDnpsqfsRMPgO0YfqMQJcsdNmz4PdKPRAcbGMIeFj85XR
NtO5ZDS1I3tV0vCJkytkU9E+Ypxm9eanlptDIGmZ3FW2OV+PRlldRbmu0RxAO1SL9M4xGi2Qhjrv
qACy+yl3X3S6K/7cqc55KHt+hWIo0OOSx1EjdwsarT+h52oCZK1f3LGsY9rh9XKs6kkxFfPaTdDC
oWCb95Amq6tZx1NnGln8Oq3EWzBL62A89NZzlppvrRqbd/iLI1RptnFVk1S4j9KU7gcRyY3nVL3Y
g+L/jLIGxNtSGgeOYOWkJ2UUGp1Rvw/li4V7BBdI1t1byqBfT9wO/NGV3yhwiY8smkG7LZcoDyqr
ltczrwt/L6Jgq1rV8zqbaO5rIYsHB/gpoPWxPNh5XO2Rn3VYA3ENj3KWL9pkTy/zyBs35ov6aiAS
gvYGP8gu4zOuxfbUcPzudFOZgrioaZjSgC1bXUV23253so6TRZ/16RRNWMwtIxE/cfAwMUwWF7dE
o17jSJ5DQ6YrNq9WDwVpNLdZ7bRIiZkPMDnNoM4o2fxW6TOia+4Bt3W1mfVGZp/BKJdXlS/x1xml
0xH4YOn1hioOQKXtA9I3vDCtad927ubJ2HifeJtWRKndtFAzlkvI7QcX3azbp8FVLALDVpqOaRo9
l03ME531y1ln5LNDC919ShKZPNmQeQHIV3tGAd0doyhVtU3ShuuoaLSjpnbGjo7422RL1atklfng
c9SwiLOH2TW10VOJpfri6Xl3MwXjBNK2UzLVdWCQXe5lS9X76iRqv2/Wap+Imf+n1vFuXq2fZEYj
5lYXxQ0psLhZ6VmyK8lxOBPM4R45iDlV7RZJ37paxGcJmx0oV0wP3zma7wl9b5mm40m1a9zLdZ4B
oBnHs6mJ8hzpAkX4pLlPVja1Z25O2AS4g/I2EfbDNU1XSJPV8VXiLT7QsBfvCWZ3KjUMnO4cd36h
9c3ORFJ7dvRGf1RSXQ/jQlwRB3ttOlb6Bs3yoa9zFJQ9yRV1rt/YQmmukiROjkoeP67LuoSNZd0m
BH75jt0hdGdJU77OlJHTiCUJ6TlxzgySusXOPUUB4quj+g/iesqvIujevhoL+0Pky/I893OKCFTY
j/hr89XDe3eOKC7DbJjg0HIQXXWlK1gTMoZPSKRSWDejimNfvQNl+JHqByGUPlxsfacM4mesHCyr
TNDCUxsyDtjNTfshhC7qHdfVqyUZEAaQ1YJnX0mVB7rN663hLORNNcYxV0jVsl1kqmM3eCrazSBP
xybEMhTtxmbqjqDHenoI06uSm1moqqWfmgSWEHlvegTcIwrF0kunA8AY9A09H8+xplfHATacN8hK
P7hr/yic9HbRgHPW5qiHeOzLmwFN7900pPGrGskmHHT0xO0qvTk2nTuM1wYRI1WYjtGPyrSPrb61
jxfdPU3CRY/lnFRTl4/2mu20JB/2ymQfbdlC2wKcgdMHS+wSY4xUYysNYjolu3hSTmAfv40suzMh
ToTYwSKUCvG7SthgqGiTdoPlqDkJK21x41C1dp2zftIToWrsWaco1WFBQhCILeo+JVdxgusRCScl
fEoT5ec3zOg3bGiQjJRSf1Iqsm/UwvBzOU+/kG7MGL80FIpg/g+rrphvqZU6V31D41ZhOsZNQ5zH
JnbCmnlogfdHcO0YTQY7ESQIx2538Zq3FMzD9YwF/2Qzf+oM7Z5FttOsZMp9nWEJwW43Guk4twNU
E9dCwB3W+mgc8QYwQqXiph88OmgiRi7UO6tBqUxPO/l2x2h8NjWjORRimvb2aqg39VT8RNhk7GMk
00ern4yjlXTfJGAUOydxO1jJbu085k0k/Ip0Bb9v0/isOL2yxyrUC0+18WpGSmQ+kNcqbmJ3aO6g
n9sevbxlj3K+fGAire4ZpVmnYZXRNR0aa9e2Q0NzvKjPYAeWo5Jyn52nngZMlxHvOSZc3WuM9cuS
cdrJNSXWXE3F+uzGKWQEx2n6X8IBzOC5S6sHHdW8b3NOcNs08eZgVzu5W4pdwejwJcP6fQdKgSGd
XKaviviTHEGXiM900OPrMssdnEASuut4ZeuFsROldSB9Qd1hqm2PKszTHRraAFzWo9nU4ou4Bt5Y
juxjoRrl1WjIMURpzZ1ErTSPuW5he8g+rVAlyu12zhbz0FJkBYmiO4wfnfhnr6yUes4R1iN9wuWM
w97LhbKzWnVHGi9ycJPkNO7deTpg/6kOnZudB0fX/XZl854Ug7yzrLg2QdWn8WLgPG4EgWB46Y0C
Wy2ZPFd4sCBj99U+H2acFVFzv4yWfT9EVrmby4mLbLx8Mv05RrRL1p7r7bzcLfKckmqnITU1UPDb
WfzGNJ1B0Fxfq2l1Q1IiWYfKcpamgoKdB3k/mN2rlq/Xo00m4ybztVSkbcvmSum4N5ZYU+kD+Uo+
Knu9Rx9e48xWi0OpiGOxrJvGl3hh1/1MgCsFScZDzBrZpZvkHo2Tu0+wsAz59NEqP2UDNoM1qs3X
DkdZAAO79DoXzx4aWifquPvzTs69ZuwYjV5lQ/4Mg6uAazsyebOpuOIaRlHR7NPq1l0S2AGrue9j
gCcLph1aakBX5aKWuOzGr07Tp8CYmCCpCvM8dPreYjhBbFN/M6Qrj4oefdaj+2Jap0XHV0PZ7VUG
vg/A6w8d+YF0mM9Gu/mYeY+jQhosGDaZxOZsLOgyN3QWvcaNVn8R6V7E2hOG+4PGqAqfbr/cRon8
wgV5nhP8DPlSWuFkJy9S0PdRB2yr9SMN3y/SVb8jEs8nNTskFRGTzQhZJN2i1fKFpqKZ3kcIEP21
KcsrRbWanTFS+A4I0ZdFuoGmlicR67tksATBVkMa9hO1dcEH71m56Ty6fNbcBkYGtwby6fE1QX2A
811r4f/EO1wuN7GJCJsWrG/XNMoBHj1XmxmANssLzitI88E4s58uZinv55hENS0+ogWoT1qbzXgr
4wkCL9smRhC3+VCk8TSulYJXWEuvFFYyYSCnBkf4Mg+HrmufGjPVQ03iXC9T05+zIruBLNCdSKQ1
Dws+SGbsHCc/8OHQuC4V/btYM/NngV9wrhU/WcoT1f42e5BhG9OVYOoB5re5yXkMuVvMUK4LYDQ4
SWmdm63d/RppO+/ioaXH0fKU60LsjNZew0XNkOOllXIzdZhupKV98NudwO9fl6O0Ahuv96065s6z
hL3Pi5nVGxt1GkXR6oStQi5qzrcNOgfeU14O/auW9ZNvu+NtqWEoSNai3o+yJbvRpK9sr2553bqx
9QwQAf6AZTV7vbbrUDYPizHzsl02OicwtY54TDKLdUxwmXwf8agVroPcgXGMai1XzkTjb8HMIfSb
OkpPTdrWqAur9NQ7KM3H7G3pZH2bSZM4wXwkNGfbmRgW4BaOQzk5NynY7HMvRqgSNERI4BaWZ04T
dGRj3llFfQ36gFjI0dptoWewajjwYOkex6yQh36dsuPQOnccAbqnrNFZYtINC5IKXkVEkuvYTr8g
48zcdmJMRzI6ofag0O+UyZtiwu3Ktpv3BDJfoxt5kG2R7bhFWiznRrBO0h/FyDR8LcksLLFq3I4q
6lv83USNs50GtiL6MFHkR5GmFoqZmN+rMOydC0Ea59OTKMqXSiVvuHCt71FzH/UaT0NNiEZKAhXr
9OhY9L873cIWu7UTBxy+Pkmcix9N2C5ShrW4bXmdBD7SRpPrfTnBUbGr4l2PkYbpyaIEBJlTQDgy
DdUUBwOjqn3FLR4tR+FPOFHIMz9VeV0EisYWFjtNHMZmU74iYg2Bs2in3jTxSA1QuhSHjTWzX3QN
tgGA7BPKKr8t3KtEx6CGZmg+NhqaTXtlU0Wa9TAuqGngbF8Xjh2ygUUb7dvCTwOnTkY2OrStkc0I
+rqrrSUcU/1T6ni+VXmLHCi6w91zr5vpmYbfm561cDIqqp8SZ4rjRBFVSabtE019FTmqVWCM1OWO
HoUAbCquQvULng2ckUmiXhsWIyQK3mJPydn8ctJyOfXgZXgTB0JJTSAsxF0MXwPNf57iuZkx6bmF
c1wqJfuxNTuvTRuil80IHyPlypwsaxb7vSpXfd9ZYqy4DeXFSc/K6IeyjsYr3DKkalaqnFM8kX6c
YAjI4qHessHhviSle+y6tXmGm0SsZNkbYCCsOUfdbVNgLhtyI8mgos0u8PRSKSZM6276I8kkTYGV
XZp8Xh1/la0uy43VGgvVdlU9W634Ocx9eYQMVJ7aGnhMjlcWNDilMQgLnOOxHvs60KgrJRXiSAK8
Hdiytu+hFTBrzWv1yK6XPlWmle244Sk37rpw6trSRr8aif5GGnpFtquqvE9RLu8H6Va+FNL8Vkru
fPm6aNfwBuYn+BQbI64g9c0014qIDKZjo5m1r+k4qweprvmRxTjesqB0xkIWCAomJUS40seOHplC
QA6G7F6HVlO1D1NXZz+H3lK5eXXmwUxA2eH5Uh4Qu61nh6uAr/fc6bumMkMDHApnS+TsYjVS904G
2k/WabGzNVISvaZZk3sXqct+6pDeuXi7zgXOURw4vfXBsMM+a0NP7z+rCflNmKT4oh/5oSt4S280
jCIkyJxjfK5EmYYNJCDDI1kOr1Osz7vJNbodYSHOOc9nRyVGeyIRQ7HTFfqRPfgSWcStkzRtONoO
aK8q6sdzkZrWG7gR9RqfnPSX0SwCu83bUw7vkNBWrT/qFfPYMs2jnSP07BkFz3tL7+4eNem7qdD9
q8HA7cGwdkczio2AaE0yJBO2q5wU9O0jFKFJgkOu1gEkmoAp8XVJhUKsLC26aAVABbNUrj7iLx+F
+C4nC1WayZNwtjS9PAmaedC+zMF2ThT5bqDY5npIFVxGZtM0eyRPKiJK03ir2sHPKqy0gL3A4GCk
y0lU7pS7qk8kXMG5TE54xdJDpwj3s1brhjDTTvloUGXtZK0Pe2vjYoWkdunPiNOsR61Ha54pLtuV
jeoLxJPxsKp0ksA8ZYCKuvhOiegvcNwrhFo53aG155Hk2gnJn97YCCf14tUdzfQpTiL7RiVFfl/r
vfFARh6bQKEpdC6h+R/XVCteqta6YZxEToGcqwm9/BRNj3mByt1nhqm41Fc6IyOs1uUNsjTj1TAT
7Xp22jLx0nhLA63hnR1F1Wq3yGYmtDXxkl/liOsQeQol29uI4O5iFaSDoGVDT8AshjcYRsqWK2LG
PybOLQSy7AmPCcP03DcdRdXoMeFDDzHwynNhZNZvs9S/NRi4bX5Vj7L79Utevzf/c/vSz7pZujRO
5H/89Y/97z/Hv+rNnPOXP4SV5LZzP/zqlodfTAP50t888+1v/r/+y3/g9Z+gc/2v//FZD5XcvluM
7JOG/eUH/NaJo1T5V4qYX5+J/FX18lf6f37d774/HXz0YmSDmTT+6eVb6LV/q2LcP4SNrsWl4fF7
IPCnvr/9h26jpVHRVTjYhraky3/2/dHPEAhoaRcpjbD/nb7/prz5S9cfTTp6GJTnmEmITNsGDH+W
xQzqhJUEfRc+CYwHg4V2ZZXilk4XgoBIDrvYLIwbKJSDJ8XWeJxXlOXVkgeqOlhPNvySgA1guF5r
erAYowHixB+KSH+A2+h8nYkzy928xc04BTnz2kzmV+MWAY2Q7jW3IOt0haMf8wY1jcPJB8GGqWLY
GCakpTaNWkYOZY2muWgCUePGncuCdFEwD89KWVNU5bp9bMh6Q5JhWl4VO9UObYq4xSTBUUIsZJCp
yZ2iIOx1VIgduTaNnmFk6V5WVbJzCWraR3AqHkQ7iODfH4Y91SX//evTfXli//noX6efHYfNt/yX
f2v/q97SIPq//6W/LKP/X9YNT/m/WDfD/Kv8YD+K/7rY+KLfi8b6g2pR8GBukjAWwhbv+HvRmEy9
GFK5/IdUsk1L9k8pmfqHxoOMAI1PmnjOjbT7n4uGtQZ7Fy0ZtjjITYim/nPT+IfmivftvwxFMMy/
Gj8Rk7FSWCusbG74DjO9v66apTGT2Bhi4ek9HgVjmJdQlpAx3broPtumcf0Zl/EhyUrtnokYgw2i
CsJMzfD/aByAY74iAYhQRuEI0PcWERYv1AwfZr/K/apN3N03f7oby/e0tN4bO3qpO/G2zjShWwp9
x0y/cS4/qQsljZUUSDGTrQPYGY0vqyuZmO7JXuIHW3G+hNiASqJpj/Pa2l6TgEazwP/7OkHk58pd
MPcl0Uc7u9Ob1CCD4GpOH+GsLJjRmUWvsWpfS22jPFpLRXeBqpLUvIGduM75PXu4g1W/7pwYkGQC
ke+Wssg9RNY0X238QApUYFk9eFfbWJ6dKvoZc7c8kax7n0QGji2UGY7vmmO7z8wlPw0KA7sczTzE
C+0nqkLInsRQoeL4hBVQnFxZZF5J6TZr0dlJZtLeY8PZVXX5AfTF2KckN+Nhj9sdR24E2oFiQ8WL
6/PhtMzUxh6RWwzWpTRVfiXnfZKW7o1TKgMk+vIEai0+99L52fSkGmMn0D9qvA84QTrbPAi2yXOS
AeBD5ap78WQ/V5tRgAv/cg3NT2FMCho0o92Mfh1/xFKsx9JRrqa01yh6u/ZmqhcmaYBP/XRZpgDZ
/gNDC5O5BnnGTUXlraf6dWH2GS+0oyuXcrNpqbx9s+lejEXHlIMcjX9sA1W3fTaypfCoARZmh+YL
AT5P0GMc3zHnNSiS8QW5gtzl2nJtTv3mt5+HGz1KW49Zk4PBjY23SBZufcpySCMuISIC6ZJo46uc
uDMKvX3stZaGdD9eSwK5vbqq6lDtYEClzbIDx7Qzt1eQOcV71OC6jrQrs5UCOiRDibZNbtYRHGQf
6R/qEluUtxnvXlPvGqG+DRZo+ZwhiVYmpJfD4S6YAnhxzEEAYPmjG7leFdV6q8TVM1LmXb7pAfUZ
LHRvvhY0yneSiJAdvJA2lCMKiLqZO5/Ydj0sjaF7mhog20Zie10kvuLJpAVSTa9WL4QPV1o5JrD1
vIIqnti34a0z4qcGaMSjqZDJlMZQro0k2TsYwoJFEOLeOwcOeQRiUWNxxbD1mVeOCSmtUYDinaJj
04CsoZvqgp3q3pCeCKaUjoYCxI4O2cAMspMMlMZhPozSOKqZ4xzcxdg3ZpUxzNXLV1V2H9JS80Cr
6iGotw8hBhe9s0By7NLR+akO8aczts+MaXVvphkaOAWek57X5JXu6u5R3lvcLXidxVjcNO5MXKHg
ja57+5wPdImQfa5XM36BU1/pSIIIeAgykyRCYzMqkP2GbIXhbkLDkXuFriL4zl/p8hS7VOQM/Pvp
0TCztzSdQrk2a+DQxkc43xUBoTtgKTUEcuyN+l706O/rDfXnlm2CaFWD1eUo8sbsaD9hU/AB3TCg
p7V9MIGj7hh6l0gyVdoOTi4eCHQ3n6CuOgG+kyLAosA8cGX3DzRtOTO+PNIo6lhqVgqFDa6DnvdI
cbm5IHg46xWj00xJNb96FyAxHhiJHyOjoacLnSSISoxT7qraZG3JGzdePrpoyveK3KJ1zQiKTwxA
r234X2o/uy7gBHS0PH5xJL2UCmSo7I8Rmlkx5izROrZwOrTGjuyY12JymSVPyaECuxKWrfqx0u3e
FzZ0T8wvEWBUVmcHHrRWhuX8v9k7r+ZKkXRd/6HDBAkk5hZYTt5LpRuinPDe8+v3Q3Xvs6UltXT6
XO+YiYmJ6aliAUnmZ97veRNLkT5oNyDAAb9nZbjusfv6nTY9jf2MyqitD+eTNv0q0QS6CfIsHQ3a
AUq5RX4FXOZ/I5c/Yf1XEb9JBPzPkcv596z7/iZoWf//fwUtwviPtHCdIqD/e/7zv4MW/glT2QYR
K+E+2mmbyOTvwVDdZDAUxy4Hny1HVQE8/N+gRZf/wQVCkxAGJNkA9lL/JmjhUm9DfU1jjEjH7QtW
BcnIOyMCdQxzJYSHCMSMnZu6mTYafi8DrzD76wLhTzx/73T9SmTfl+jK7u/7ctdpiWvO0TWilJ2O
rfyUnGECumnbWwo0bCd7FDS6oe11+uhoezZhXQKJZxdY9ra4XjRKtPJpqc5Nah3rpcfqTpt2gJu8
4VSpftKHxjVPzPvw3pyu1WxnNcTSDJJYIEyKQxfWjGq75OxuUAZ+We4XgCUUjU3w51nUnJT8T1am
+ojT7TxnUIdogp5F3PzO8sRvwNOp7VUV4sVs/DbKK3rRblw3t0OR+Gn1sowSN/OnuaKzk9c/aOdd
diotPZ3TNGX/CfeN1M+pVG9juiNT/mSnP4g8vbjECjw2XWQkLtBGXwTo/ZxNAxpfTX9qVXVWyls1
0HZ40056+SDpAgGngbVN2KAD7ciDB2fAkKzC8K+MTlHwUxBFKz2JA2kKD5EZMDFsy1CHvBL7qVXt
CRp8Mb1MI3PokVtZ13OMaPiACSCdq299eBrhAiBh1KgpIqzmAtWnt2JxMez1xuAn50Q+T4wc7TP1
t1h+2swsOd+FScGo0TcrDi+af6wDXF0YXzGpc9dDDkutvcT7pklTOJ/EhdYThV4kybXXV+NGMRS3
l915QECViV1QRpso8Vo0Jk6RebSDd0PYX+LsQCUU1D9Ds6kuvD7Sqc/DOTL7TVNhCUffQlfBgbOh
a0QV2biJIMSNCupETvSo/l5guIBLiTvGFPJOxyE6wQSWWWTKXniADXN8WqkakdKtXgMC+MUcF4Wa
0CvAbePNM9kGzfJndYp9DQNVlNLuirZTCkzjQx2kNutbZhCpQg+xjVvwV+lhSz95p5SqPznFjgLL
mZkPpxYBeUEzGXL8brEvq056urUJ8RwqtOwkNB+G4RtaGMT05xnDI6CVPaww/fWKoXwWPRHnqmwp
vkEL5zGxUvVDEv9EY77BCMCHxevXfG12pXPILP6gNtCGmfUPaCjTX205V5ji3hcRrWa0YsxZeIuY
/BgKUqH/zNN4X+SIO6YCp/UCAHU0b+tJuIThvmHRILLAm3Pj6tkgbqt0usy/Ml5fixKvawl/bTBS
xeqPzIzB9LXW8GrEBkiO5kQd2YaWvcRwc9v8PoUfPgb51hz9RbsKdXIa3DSXxj4z6uQwW+D8BwBB
y7RVgnFXZsF2osc36GI7cJiGxlUeRFvkj/wxZj3Fj2K6WRgdw4/gN0VaL+bPCEYIAJviD+wzVz6C
SG5Sx9WG0zK6WeotAHTGTNH8EYIZaw9Df4Z9qun0ZtQHRyk3Gl/zyuUabL5xjtnlzDR+RciykkI5
NdvTOmeKsT0k0XcdtvwcuQMRwnhHtR8lYkuUbZJFXLbRTY50S37pGX4ky3z3UI9oLr01M2a+pnBL
dq926ZVRJjCCUQFMqZsXz3NFbKM+IVtY7J1Ynd3q/K8ixj+nux8dHAbpJKpQ+mCcUm/fazEwc/E3
admiPEgnM4IO7YftFc4VifkDgB7uRAtaEdlsEBRJ7cYwD4XyVFuHKdikEArZl7QHNT7jq1dmBolO
Q3uXOT7EJlc19xUMdKW/fHUw/521/7PXHcepinulRpRnrb8cmezbX40dq0WTL0Mr4/zoO0JHFSq0
dTanyxfPZ/2L/gd88t8XAqGiazwe4Ry/obDPKKNByuQr0zJCcTB6nj3tYnsf1l9dyzoqPWgabBVH
pSJA9c+QQjPe3tYqnKd3D52sVs7swryxAnEABbqnSLYfzMFHrUc4Dzs00Z/GCnWn1HdCHtJyI5mD
T8dzDGzdrqBpks7J/QpXEGmG/G6F0ZF6hNhLc87DEOXszPcZffokRK+vP0R8vCTJv5SG+BrxhpPV
h3hQPXXdzfsK5cPF2P4UiAE6OV8teOba4/mE0Ha6NNTr2u43uta44XzdIOsBo+HTm5wlGmDdQb+C
NM1KKQA2yBQrxrcdeGbV85Drh1KdzqbVo1ewlYyr3jfba+FDRojeR/WhakJfiZR9yJTG8pIrV2GK
izMpW2tR1taYO5n8brgga9DKtZSo+bEg1+VAtIGmdcGdmh1im5Hnbm8xUaDP7OrVlmzdFVbLPAU7
xrchbLZj9ahImPCzbzHKLOfHiI6xXtMxzZc9bREQ4reVxVgAqtRZPR8ZlZ3mX0I9S+3aN5eR0YO7
OSEfzn7Ndn6i5hsq7ydzP7ip82KLXxaPAFqbwij+WHwH4UT+dmmJmyS/ZLSG5kfa0fUUbFVwZpXH
MB18tf5zAuTlY9c7fm1LTxWx3+OD0GpnI2zYJPWwsnHzEn2r3aNpnHeLPvtmVHkmX6tB0NbZNIEm
vy0ndk8ma8BxGO1ZbUC8BIzXLYwWL/qBVvSdnXW7KLQ5P2PpG8PoZ5axn3DaaPEFSUpofjw6esMo
GxGFUziGhVPz3WfidEHnJXTPifcR/AEGD/CE2FkzmOzaB7iw0flOVokg7EOvbzwZnkEh9ksj2hjE
ZlyuiNBANwY8oYCplAfsc05Gk2R8V+h0LaRbIIsKzAe6Gpuhr/eWeYVAg63cgvCfEHJRMMIuoiKQ
Qfm2RxLjIXLyHPNCxr8AS1xP6SagmSiSbsfS26rpNteebEE2KfljfbjXJ2OH+s8b5OlgEzzO0YlM
nIPMSR1tE98XoLJIurBud4v2ZtHkbabfD3I4143ehSB3IhAsh/d2RK/S1kFf4rCET7WNvzMjL3lw
g0JhZytXmCUw7XNd9z9RcBJ9ISVQmfNRT+iy+gPDPqO1HW2A1Q5SaKJYjZnx0SQeMTcMv9wUWIlm
1XgQeeBp1Uup7s3upmoQycLC59tah+RHA05nCr83fGL8iLWa0MxT3LLUDpFzRfg32r8XM/fsiLjO
QbPBESkeavuyl8KnJ8cIDHk3h3jucFArdzJ+7Kc7VVcPCi4+zhjRy4I6BohfFB2FmMsAlyYLSEff
/lRK3pfxhBTWi5zIx7DqJArC2zWkHKnAgK4HLzAAtB62UfWzaB+rtILPwpmRXlIu3nb9NzWO7ulc
ITJSPbMON8R3ertXAjQa9OgfBouTslkxji9aRagpKYrFFnB5ZDglvjGY36zEWxDlktwiN2nvWSzV
q4yqBgYprj7T+itcuC6Wdh6yzbbDI1Ab14hZl0wYdsayMdDbFPbkz9pTqZ60yqYCmDIjto3KQ1EM
bqDgmqRdiX0aIb2DYB891Ep0EiJUm8v0wWHadKR/acdys6YSvcguLSvcmFR3kAbvamj/sug2+kwH
kpZEHiGhyJjzyuBaBO1lLWwvNKd9gpdKZh50iowTRUPT5DNunkOQtZRaDrwtFMAPfXIvipeCWAlj
MVQDme+ocB5hRMbJQwvCZymFn9xm0y9J2lMDhcMqnEvfKIq56+blJMoRxlDBVqPmWmlv6nQ5BBox
LzIBs4EbGe/jBacCSqghpUEmvNxFnzZ2ccvR0IrIzbrsTh1Po4ZVmh0G+xRmnBiLPz+lKztfKFcp
hR2LfIWi34aRMg8KPGFV6xryJzMPNEX5bFWgW6xWHEHmCUdGLseIx5aFhH6nYXCw8HrOoZTMliIV
OhOUAdajnG9zA5Vem3lLWp4k9i/BGCtbXh+IUw72XRhjGiQxV/CsH/ZyMjh7UF9gitADaadBd5+q
+35EOd/s0mE/qN/wk3DT7qyO4d5YxUEal7A2MFZPx+tG8eMBt6JdFTBacqZPt1CA6mCfERXY4szC
o0Drcg+bp31bq8hVfrfTU0DuRezj0I9vU4294LRKpZuYu7F+XoqHar1Onl0gLX1WGM4bZP1s2o4X
4G2bPDA15tvUSonuUf3cNVYI7JREgkXrqJOrIqCiWO/10yWAampLvWdVuGNU1oVC/t2N9XahXoaD
5rMd79NBwxauRsiUMBi3Nchh0w0t5DtRHkrzYki/Ddaz0LJ70ZieIV5ynTBw2VZJ6a/I0GxinS7b
KEI3pJKYRJq/PE9oQtJlGxSM4EG8jw96zwxzsAGT4fZU34zcn1WJeIYNPGUnouPuXC+8sGSJPZqi
WGRwarNUpx74P6kr5c1k8KHUuhTNedHdtg5KzxpCuionDZspDnd5p+8Hcb84xrVWys1kR3ws6S5t
hu1kOwialMearX4sh+1MehVVt1N71ve1i2gN8Xx1JjAw5FTG3Nq1x2jjWE8k9xc6zP6ivg+m34oy
X7Q6CkpjpIViUBZPX1Rm5OuuImE7FM6GqgQv5huWJG7nOJuCCraEydupxbmTBy4ARSgavS8D0vk7
5lC8HBHMlPeoz8lXWNaVCbxxQhvI/dsz+VGErtUokKd2CPjCXV8kd3GJpLNcD7n0ZKHu6nSjCxZp
g0aBmR+wdEiZHA0jCSQiK7WK6VgWe0LRfuLp6tyhZEq4XopzTas2ZgQbmCMmG6SrDJznQDVKBy2p
uo/y5KRTkY1Vs59G8WbOiORKhlk4fEsPnzqCE7wYkTLm6nSh8C1H1FW64KWmZ4LbM7pOTNKsK+Zd
wQ5TxkzdOOVedA/R2S40FN+i5JNqcpfT7LBLjCPz5Uwn41eC5PegShhRmIbl1a5BAG7gRJSr9kW0
Ril6e4mJyL1e4Ylr7MWcb+lRYKfI6lGrcyMs/TIwSNoxg+ofcJ3w+jbZmAErFV0rHj5mMl1kKWFn
mp9X3WWeEn7k+KasWetUfEcYdkEP8wBdNnBzBihXrFHe/2rZMgczO+kHcQiR3NnGSLraeFN9tcwo
UMEbJeZycAhEMVRYdW+Wmf/SQSrRB8FGSlB0gVA+bbWpdVPeI7AobDc5HXLB1DDRJ8/IlphcKFs2
40491dXFBwDj4ve2NcxvuX3bd1BTMDG1iydWsxF4YlZ3BoIYVFxYX5mUy3FWCp5bhj0jBV++mVS5
XPyxfMCYflvovO/yfinuSQq0qqVDJre4LLGHbZvqe5hZu2JYVcFPYUNLzoCdmDyF9lOeElKOw26c
z/WpRMPeZpdQ/C9GvT0sXb2LtXFHEU4a2QlyLD8v4pv/rUv/P9WlLWrG/1yXviib8fv8pjC9/oG/
CtM6/M+VyUn11zJIiFcu4V/ddOM/JmVljF81DbEJk6SUdF5BQy340KgxGVil/Mwf+rubLsGQWjpE
F9JQi1679a8K028TWrB+lKIFREXydZXi+B//3FdVI5sJMWdBNecbkaiZzRPVlVlKZk8VbdVKosQc
/1pD/1jQWFPk/0nY1yvS1rXkqr75oxc4qlMtujWrWoMjIA4cxX2FsfoOj5D2C+Pfo4Havy6DIg0a
Dt0zJNUAWV+Xw5yiV2o02NKfg7x/FK2h3EqQ/pdoBRmUdGKp3TGDSOGxVjsbTFzeGbeMu7ac83Wb
04WL1C7e5bW0EcK3poNjBUNv7QY6RPhT/fNwzIaWs59NU6fh2NowVcMXF4DGV3Mm62k9d0wYQQ8j
qiaN3lpUT++gyDMzYOB+BWFNGxj4K5Fm4ig09Qbmb05GawmrDBFcTHCqfqm4uFI7HQHy+zigie/4
rSR3Th/RuivbJA1Px7YYb2EyMSlbR7H60Nk0Q91OgA53LbNsHTcH8kUmbsp8YK7RSm/1LBkxCw/G
JAG2ojr5VclUP6BThIDWfjEEtRonSjnUYS0YXo3TYrYBL4Uxk4iz8DDXVVxC52LngYkSYauXSaq7
ediFhvd/iqySuRM0pq/iyHRVpDHhYl6P5WmKrylqwS7iScV4ga1GDyTs/qtP78vK058Xj5qKghBL
m2KNcVR5GlQQdCLmfKn1Ut/0gUIVVja1XxsFAjzSkS9W2oppOl7QfDs2baJ1uRnHn1AEzyO10l7z
s6UqmPNPyswi4pworUpmYVDBajA4u8VQbpyhg8cWQhyMdqAMzcjrdYPAoIYwYfgFNaEn1MrRDwwo
rITaHIN/ewQ64iWdUXpv6UBn2wY56jqUybTzgHHh+qpCph5BMkDnmRjMCwfsHLxRBGvpPkhKEt5M
wUqM8dzokFkx9VzbWiZamE5N0IfPjPLQDjTO6cM4DuLRumvwLWV6yJPW3OMikoUxAXFJlerzV8We
+O7JIa6haMd/muqfb/jV5uPMglkjpvYRYQ4LURBdhV5tTBzt4ztNzbs99CRx/vk1j1BUf9YHKiS0
TbpjQYnVjjYGkVo9jLRQ+Cvr+AfVGSq6klhKAjHBz3PskxtmX9ONzQjiXWnoITXn1dvWjh3cMFZ6
JQj+5r5SQH0TEkS8UKmqIwp0kdVPerBYEd32UqVSwJ9yDFl8scD/FBnf7qDInqjRYREsyZP0I9Vg
CGA2LJjv54AvKYe0/O7TvFi9yPppcBjR7ebgKovzwdzIWKXWGCxLYW/iFMfNDUZSOT2LiETTpxCE
mwDDlfSxynJVVIFCRWtS1C0xv6yG/tQMDXtEihuQXiJ+1kAfTSqmt3ZLFjQnCiYFn7+fdfs/ujnQ
LxAQ6OXRyJDr1/ZqTSANgQ0G1c5PMnRd2VQ8lcvCfG/DhvL5lcRaOX97Kdvi5NXoCIu1XL2eVK8u
RdBrNf20KLCeVIX6QTrhWgBuBCqfbNt6LWPMzZWkLvK7XuL41DaRRgPvWAl3n/+U9x+CbdOFphcN
cc2mwPz2l8y4CWF4F0aMSffLBqv6x6VW1l3T1pBjTInhtsKJtp9fFK3q8f2DULYtfjaaPMonR52F
rliNUzAs3hjD3GRelxswlpKuoicY4MtODosNlC8ZvPRKK6XbMqCcQEozNKOxS0DUYmUTZcynNk5J
zxinEHmpM0Buu4VQqXP10LmDM5R8GjABJSrJwXvFvgF/zOYGPyg51QGi6a4dpDmX6MVwCV+boaCs
5bA6aUo9fpQRuw/DAkuyYCHLqLMP7pN8Eem8gukxff8H4OoFUowZR1jUboFZnidzH++pwjFZOYKd
A30qyALzhGpuXklah2yky651UM66Zu9MEEernkH6z5/vu9BKoFQkfOGlqqBFjKOX2uGdjg9klG0A
5jq/897qTuhmgkFNooAip1H+f10PxBedItvEx+XtIpo4DTQmRzKM5mhtWw1jri6gWIWyaWdssBVh
NPTzO3z3rQpaPAItNP0dvKhX6P3rD2ie8IYRYZltdHT/+4UJuN0MKuFUMdLx7vNL/QFnv/lY12ut
kk84+hZi0vW3vPpYc8DxZUr4sRHjNJ5NXazveiPBfy/t++6xwkO292OsJs+YTqhul8ikzNFF4KTc
eOi1ly9+zbo1HP8aZtQ47NG0YkPx7t2aQaXh/7jhAxXdIYNicUG/hxq0HNKzKlRKr0zS5ddkQ3CO
ZdPea9K0N0vH1Lk+i/CsbOJ6VwTMBH7xy972wzjeeE4a/hMsOXQw8k+08uo5KSvjq04l5FjIVOmu
TUtxbQPPRZcxdxTKIYjiClePHAneiMJ7obGb5c9MoMYB1kTOYnoBpjXNBkqGlXj1MMRXahRX9t6S
JdyBOlMyJhQgJTe7z3/6B6uJ12uiEDZ1fc2Y3r7hYKpxWxpj+pL4be5xT61P+YbVG1Wpy3+99dPH
M3k4xqoMWlt6b68lR3bxFiaAX86w1Dr8NfaJEebf5zAWF7bRhc+RuZiHKu+X7dBqNh7Y9fJF4PjB
/rBmhCwiXtdK6Hz7GxZA7rTZKYgkHLLxlgHH8q43c4afDGrorszbYvoi4BLr33m0brlpjciYbcLh
u317zUTVcUmsEB9kcVRhV9XmawNCNYCUFQzP3WPu2V2GQZbBrpBK7zmMRSE4MXlrCCjySXNHZ7BM
n7HTkqZGNmMG3mtZ4VU6Gj0G5hfyhUpN7nETRkrw+QIRa2Bz/OtJfYm2pWkClFz/+au1XTKYsu44
li/VFORXhmoaEXHQ9AgysGfuvRTKKRaAxHcD8hNcllxEX4MgL8vNny1TPxgMq6NOXdcZteGLn2e9
SwSESjzG9sRfCrRFO9qijCqcY1Q1Fk1AAL8nY9Osc5pVMF4yY4SnqslqvJJGwZD2oI7KacpLghmm
x6aynRKbinEEXX5t8Dvt2ZQMqGPQZTMYIlsbLYsi8JoHfNZUF3CC49YbYWv+VibB3H2l6PQQO22h
biVIGIaNSnFo5a5BvLkHjjJNft9H0R1AImyTU64wfMPKeorO8ekkN4DdkV4ALxnveoSjP7FCzF6c
Cks+tyZ8R6jEJB+usxXofay6HAwc20pJYwxLpQ3Bw1luA22Yfhcg0dtzGTJH7Q/gFFgvQwJBMw/j
dcqlocOyLpXmyoA7/W1JrOGmTerIxJhMDntAdWStSxDm32I8gX+l+tT+FnA/1Y2KEz2AhqXPvkct
8mUKvwVHG7IgBu9hZmUs5s6eaQoria7sehuMoj+1Y/hF+vDBR2ty5Kl8O9RzpHn0jk3DdPSKIXbE
o1N1XjZa6xdlOLpp1BaHcCI++WLNvwtSybbRJwokB1DK2LbervmuGjBTm3OF/qNsbpsRV3nQt8E2
7rPoxAbZLejqW/qWpLP9KTur31LIkV+cKh/dNXslYcW6aRDQvP0RMp0LDTtRxc8xVtgvIl/ovjiF
L7v+xzTH0c3nN/3R5dZDlcOMg0wXRw/ZLuhuppod+A1Wxx6ju3iEFujm8q64XkYTXP/n1+MLeL+z
gJBnPEznX/yXo31RNgpzDwpPGRJqxxSVMcDz9Pqijia/WTKyIbKmHnvMMRsHOAs5Lb9cNZq7Icnp
QttTYJkwsFQ+ajvB54FJR83Ei8eejA0gY+NOgbYD1HeZ1B9lmoELK9AGtMydwul1F6PhW9cjRqW8
Jk8dVIXMU2MsFsWaF0gnvkkR1WGOnTi4u9a5DUDFyVTqzTJfsASvtXShBRKJ9k5I6kl4Uk/25Rgq
7X1Z28bvLu3y647Jrqs2jTErDm2Qmm6XAN7fVU0ZXAPXq6KdpSzLL8kumXmSE/LCgHf6o8/0OdmI
dIp0vxcJEfPYZUCexiDRoLwgCT8Xo8r5Zccps6HEb0wlG+AYcGd2lsVh9j4anxneYByW4V31GbV0
QsdASztqMpD+f6h10NMXmRsbGkcxodxoE2RmnVn1N0sr0tpDxlnflCmzJa5Wt/FzhX2IIPus6GT2
jICfI+OzOQmSFBWihSvHZdky50AfYrULClegMmOdQCSRYfZM2molYEwcTE1Bk3AAsgZbTs/O7LJp
OEPQcT7FQRz9gsSVp1AOVPOCD6B6ksMIiClSy+63Oky54fbmVO2bQJUvIkVc4KFNzq/mqDPvqx74
Y2P0DG8o1vgwOzqOEpAIwNUkUcq53jqjgQuHpuDpkFdKiJGJRl8mGRQn9VrZAXPOqGRRjYzL5jFS
GrPdxp0wpdc5i9J6elzYd0nBZLm7JJVybkj4Ei42EGjz47KkEZon+BGb5qyqe0bGk8vUkuPqVl2I
g2HTJMMZeC1FhuMY9t8//57ef78oo7DVETQ/JbZ5R9uFHVO4QhVo+bAgELJWAWyAvsScJaKlpuL/
uvn8eu+/XgHwBiEi+RY1v2PPtTxCotcqOQdvXqEpGMfgrm6U/KEVoCw+v9T7W1PX5ArxF5V3LIiO
tqZ8yFJZMqjtN2ljP8R2ll7YoM28sGGCivKb88XW9P7WaBxQXQQ4TqeAgP7tzisGHaShbNHjVA6w
ibwpTooQinheEDR8fmvv6yF/mhTEhmhIUctrR5ugFodKWiKs8bsAwxcUD448LyZbOWA9iwFE3Bn3
ixG2KfYn8XhK9NoCIuzr8Itb/iCDgWTPw1Vpf5BbHp14emnIxUgGh7GWaaZf34hx2YxplF/hjROr
jL8pdbrlFkqEIXOC/vHz5/CuLMJjYIhAp0Kog3l3juJyFAwi1x1cVeIs067xjqWKPFgWlsVBsHVC
dT6HUZx+kfx8dNMGHlWwsKhKvkt+lKYdZTllrKtJ08cduPDVFSbRQagsdqkSizXmJQ6wGMs4XfyX
0+Q/tmQ+WNSsaW6V6/Mb/pyOr+JqrTRFg3cv4kPApD+xjB1JCjENsssERVpftdW3zx8xucb7A5e+
k0rVAMgdc9lH6xoQKLiDpWasAH1AvBXNon4P074d0SYszbwfnHmyfcThYeE7kx0IcG5CmtdDo9MK
doxy/EVUwnQT+JHyOyxhq/UiU1UwhlfXTRykHedgisl47mUjMTb6FuYqrKBJfsCAJCdoqICeZzpH
lR/bHXIsIvtyMxphgwMQuqRmC3/CfFItDRmeZkPIBLKfgE1NCIihkVGfhGpRpo8lzf/eZxd0dA9A
eDK7Y2VI21292U8Hi+rLxjRsqqhOHHRgi/QZBkkfZuzOY6LuZ0WUcLTykUJcTGkH4dUc4ABOM/d5
LHA+r3AuZ4yA2++4oYgzj+nc8rsFLaHdBsMEE3nR2IvdWO854qYwpWFeV3Zb+r2umBeilWiqlg7P
9I0T20HiMYyWrrVrTbnLcL5h3LCYkhpz9S6gWdBH+Eo6Wle6FbQj8NETf73bIN3t3IryvEKjgrl8
PHrkDZS55IXQNS7dsQ7D8DZO1C7xxyioXuw5Diwva7MeTXypj7dmF6fKZpqqGcFZK7DNy0H0YfTT
RYhYkiqPFUBaYxOeVUDkr/PAqXpfCfp2P1IQpC5BXdDyyyaNst0yWO1vB69oJMzlpD4WtEUoUBoz
E8ElIcZJUOsQp3VNXwfilkCjL1frVf04ZfX4k+2HmipWDW3v5dFUHfSKwIUsam7o8xFuNAw5Amxj
62FyIDUKSK9qWebZpT5HUBDpE2IBC56QvyWPg8Y4o8ezANMMk9ZE1hoGGhrGEt3paopdb+AnUk+l
xYhKtNRi7lmG9fA85lle7DBCRLgZ4df2NMWrbwsoe4eDPwQ063K8ZtITWGVcD3qzTHtzVKYfcdgg
rLUVMf0EMCt/ArhFWlKBr3ghQpPWiZ3qZYkGurfi/erhW5/E1HQwjsIb4EVfFnhvCaWGM6lp0eDJ
xkRA1RTBkLnFYszfmOScTiuWTQwiSdcYnoiM5BF8jPFTLBh4eEmtsBXF5rSiBOuywc00rmW3hY2N
Atpipk64sOgWRm/mQdnUkvEc3wgalfsiKes8Wprl4tWmUHDmhj/e+g3DssiS06K445dkpa/F0ASZ
LVwmHUppZ8SnTRK2GoOrHeqKzzek93u+wEuWlgP5uw334Wg7mhMH+rKNcCNuCmohSHnWsHOsCUx1
dU4ObVhGu7RsvzpzP9oGdVr/FFAp2hn6UR0KpYec7Jk6VEYYRUcuQo1lDQZ0qg5toiJFvbHqdTgr
H8BmGgCLvohnPogvHJ0OHFVD3HFt++gHWBjLdUqb8k3HsjiRQynOw2BhL3Gi53/9iGFw6GBKiWRo
+K2v4NUh00FzD63JsH0nj9bsg5HyjYDf+EuRS7OTldS3wxzKLw7z9/dHKCocXdDhwebGOrq/ubU7
VZ05vXHZYCpObWa4g4t+Tyvm9vP7e3+CcyXqPiS+YAkoYb69v3nC76AeKE5pi1qepya6bq1IG8oS
enpp4djB+4vM/gkfty9O0w/uUSdOMkwJLcTC5eftlRP8VkQCVRJNP6xSFZ9z+jKG/bDwPL/4Tj4o
wQkSZB3BCL25VTPy9lqyGEK1N2D/KV0WMnI1xyo8wC6c8R03NfTkHKgncWGZi5dR9ubwRjYXefZS
KQ10ynDAZj0yjPaQRkXzRdrxwXOgtKlJm9aorrKq3/42C7DuIDFz9cc0Gc+dVOrwmWWzM5y6+Nef
jWAmB0rGOsnJQXK0mKNE4gyxGAHjCIygpbmIWtjJGhN1TQys8fOV9X6T4GIUijXVIPGgUf72vmZM
E5YZnBJISShlu9zWin2SIVcji1ZwAw1tBZko/TPMIgcjuoTJAnHr89/w0bMl6aGDxPt33oWItAJy
aEhq4OMGlr8gc4yegXTnDbNHi7j+/FofbMYr30OzpENWx5f79n6R0uqGCYMORTcYmS2+JvXsRuzO
MH0NvIliLVIfsOCovwiDP7guxWM2p7WKx38x3l63CqVRT7Nm+1D+iARNAYWpStX6oc1DPNXCsdvF
kL//fYq3mjaTua79bkFE/PaykxkoZh0YMaekFPbOmlmtBFdQHsBvdF/ULz/YpbhDJFgEqQyV/WGr
vNqFC3AfbcX3scGMske/qNoIShha3gzhzGzM3BkHXY4WRhxOo8Sbz1/sB4vIcvg8VfZiHvJxm9tK
h0igqIg24WyHt8XQ9gdq9+q5kjE+8PmlPniXJOccbIZhkF8cN19T204RNSHBEctcijPdqBSGTGwk
ujllYgYdADRujARl9OfXfX+LGrcnKRCjKWDsYv3nr55vLYvMxrGANmWrWy+WWpePqm0nBxFAmfv8
UutyfNsNeXupo3Wjj3WXjBod0Tgko/eYuVYo6qCo+uKzeJ8darSMgP6gEbDZhY62VYqTPVCVOd0k
RVSc2ejHLwv6WWdKAZjOQjm2/fy+xPt3h08cir2VjEWCeywB6cmtoEqkGezxGiJcmeROjG9rkxjV
xlqM6iKIm/G2diJn2to4rV+n1AofaZ01O7wuBgSwmCcn24JKUYQKLCkgcY/IkKs5Sw5SBDRnP//F
f+rfx6/C5kQkd5eoDeXRzrHEY1Y7jYN+A/vh8wjTtQLNaJjdR2MVdZc1JTb6rwFgDA9bIKfbgBOO
Xnorh9GoNDnUxcHJinQXwm98UhFZdEAN8cbxtLq0nuH009LQ0za4ZSQves4VJ7tKFiGbE0Q/w32+
wBzw89ywGa01JMN1skdX9cXR/8HKpmZNlZxVZ7EWjla2sHKdrAcJOpj6b+Ek8qvJTr8HgaHdff40
xQcLm4oAJ4ADBFB1jiMpKC1WbgHYB/5SjtsxB92T6oN9BbVHv6ByvVyVaj3e9ORGF0bpNAyAxUFL
IlcB805FwSR8AUMHEil9ms9/2/vtk8LmSowglkTvZxw9hKUaMqeKY4btMU7bgeH9FplDclLnVOhC
ooCt6KAtxhKjgc8v/EdFeLTEMChfxQ8OwR7qxrcbix0PczIxP+GXeWci7c9UsY/VbAFJ3zINvtWI
CA46eBgI1gCMrTuJzdYvTe1rZ4UETJmHNy71kmAe4TsjTbMYsdPjfJf3Zujsvvi1655w9GtRpgmC
FR2KBlnk0a+1RAgTlYpGa1HLMLoZu8CmxnvXT/DDZWYraA3mj6P8FNMRjJ6LXm83RuEkF6SEzu/P
f80H64kfQ00RhTX//rPeXu3JHPR2agvUVbyWfNtAS/0tdXt5/PwqH2yTFlEn2sI1jdT1o22yJtUw
uiWg3o092G8WcLfVFl1xLavvFKIHcvzPL/j+O1mVa7ZBGc1GfqM6632/uq98rrSybv6Ls/PakVvJ
tu0XEaA3r+nLqiSV7AshS+8iyCCDX38G69wHJbNuJfbZjQY2Wg0x6YIr1ppzTHxs5qCbhP1yWz57
c9A9oH2OD0aTWk8pAiDssq24gftc4P9ICETZyCIQH0neMu8h5BfHzGKE9fZvuyhZMWPTxET4yNAS
R55z/tO6fDBVJ3xv704woZkDlE21mWsiz/cmPhvr2Ewd3iBZ+P5zXyuvQiTlo1F5+1dcfEj4FaiA
7RBmox2xxz3/FTrpjapqFLkJoD7RtzG2RCmNIKcn4YHE0QIOrMr3bx/UeeXcHSaIvKMOG2rGpudH
7QkBM6DLxgvanzg46bqAEKheyR2xHUIP91Htk2KRlLHzwS7i9A8iSvmLd2H8OQKRosnmhN1fDS8u
3wgHMCq4mJA+F7EH8Q+7MVsT/drsw9voy/FvMKJ+Z9kvBUjcPFbvRwLx3lPKZqjAc02SZV0hWt76
dhUew2zKsS1OzvTT8wFw7dHAWE+lMstgO4OomW+Um2OZA2eGH7fwvRoeRxmnT9TL5E2UQez4V6qY
V+5R5LjofngLl8J0fY+I2AbxJMQ+C/J2V+tKvOt9cCyua0Lu7dMDO+no2oNxsSJQztBzthz+u1BB
V2+OloSpdk0r9x0bt1NDt3jctFMQjFcewMuRylI32Uu0F0iO5Yt2/iwMo9+25O9wdqFjPQzMXLbG
5CVHl4DSfRcSGZ9HUi8OdrwC3jBh9Jysz28/kK9dYcpg+vq8ASyCq5NFBuZ0YYA3WRA9vkDI9Z4F
YdxOmnyGwne7E0rhtLpy6hdfSt48k7EcvQI+AswNzs/cQguEMHOS+6mWzk09436qTCMjJiQmQh1n
wlEL+UPU0rz9r6e7aMdQZjCBjBYY5fmB0WPb9VBYINq5Hd9ICSKTc9Cds9FRXs27WOLGFVZuuFe+
0BfrPye8PFCsyPwTrVsCYibG0AOYuq8sUTxOIDSPCjDTjeor626s8uHn2+d5qYhcDkg1wuUlVZl6
5PxEhWvEfTVncp9FhUnccU7JF1d53C1iifBvQOIJHjtRBdvecjrs5EGvH7txYjKf2QLj69u/59Jx
s/we8lnpZxKb5y2o3X8/R40BIJKPisQvrkHD7kQsHEzBXTUkwBAM0DDpLCD/9BhEov2YEslIzmrl
2sAguxgTMG2hO1M0qrwNO8chiEdCutsELtqufYrlz9iwcmLlJxiTSTYBvemfuUQzdIuIO383Ujd+
B80vlhrbNvaRXwo4CgmGmF03mVTFRUMSzD3BtPk3Y0CFAVAjUGoXElH5qbBHHWxy1+RHlUPmv0uH
klxWfsdXx5kKsF1jl342jWKC1yhnhVXQtRpMoglJL7IhC+nYQpL6ipnCe5zHCiuwxdiKkCMTO6Hf
ocnc47ZwMGN2ZTP9jgW9QXoMVXm0GUlA0u3gCeWbvOii7Jkc4ewYlBlBc3U2pg0wOkeTKAP2+2Bl
cqpuHPYHn+oR+uHi75mdE2YBVEDK6Tsbu/QQnBjmQoOJvUr/1ZEQ3d7tMiRyb9/05Rk7q/O45z77
ARZweoJodc7veZswRBqzttkLgp9PqJNI0HPzGWq421/5rv5vr3Z1MNp79OfZhDIIM1cf1o4IndxL
7IoMEzPsvyrDrb+VYQ1QRMlFD2eMRvCTjSq+7mHKpm+UR479sZZGCbixLc1fuScnhaaxbMgInZX4
a9l9bOxC05j13RAnWM5ppAY3YtEfksNhTpA86rpCMC7yFhDRHKjnqBc4UIWvfRe28YyF2uqL+mNO
pE+6bTsiiTZEyMJXwJQ6fYqkDxZqkdaHT6JF1r6fPN8BZ4rYR+w608GBQ2BgeqMGSRKrMvFWwUpN
S+DqskT45I6D5917gqCME9veCKZX0f0us3qeUNwPQESIqB7fW1qbwS4qbcBUY+8iMfSiwfjYsBKY
+yBJm3vmmwkKvi4iBi/o5qrfOiVNJoCzFmbnxKua7zDiFKqW3m+wCFWkumy90Q9OUSMTdSgmJtCs
OV6yX5TealujJHS3gjnruNMl+6adX7FJPMS4eN09pg2QJFE91icguom9xc9j/c6CtKu+uolyvN3U
m/SEaSObN77yBwQ9k5fj4vaZARGTkRq/KWdae+/pJHlQZR9+GXv6VfydVuY+wvVunK2LAgd6kevp
+L1OuhbARl8EFuTrqP+Gxt5VjG6c7I+0iy78OBUxgYepZkiHjAfA9qYchIttivEX1U2lCHlBE5B9
F2mEesiIEG8pDT/D6oPyJFIJdW9IyDV/5nGXxTuh+vF9mQRWudckc9W7PieZAjpT6x5kno1qR45u
nj017TB9mIBFusd+qFtv5xs+JJtR1O6WupDMFjN2sevblMMY80ofjE9ETtK80aaW+VHGFYisuNUE
skj+8Y4iYip1JF19xkoHQK7YVZkr/jJ+zMMDlGbgOtiavR9ZMUXTA75Ppp1x6syPSRzMH2Rnml8F
og65dVUCbGu0iaDwjCZPdt4k5TNB4PiIrGLgR0ng+6wjRaAfkbskP31cE3A7h7iiNSNV8jsJ2NIx
tUKORXzwkEUb17f65r1MSlG+dwZ/piGRq/An0tXCwdcz6q9Ed3rPby9Fr3x/FzcLXhZkMtTd9vlS
5HSCr4NNUh+9x/HDCEbvRsf17xB/HREY0TXN0Sv1zdLkW+aFjH34AJ8fLvG6WpepA4g5tkn3YOLB
Bm9CmUKHohj2iGy6A/bO8qZGwXYFrnVZ0Xn0cSIUksHS4gRNefal1XY/mTw31X5eGOphQwL0ohE4
1Z2NEqmf7K9lDm/2P19f9s70p/nplDhropfXsTdR3dTsjbBCh9e03r5AUYn/frI/p93oHd8+3isn
uaD7l148My3MyecnOQzuNNQJnxYSIeZj6zvsg3wN/YCsrZsgVj5tv+qaDOe1ogq2vYMQhmkeKqBV
wW4Qh2k6PT0kozf6YE8wTUj8YZxotMbFSNgFnFnrtkl6lkik5X35KQzSujshBPO/ysIdxf/hsrN9
CNlhIcBlq39+GaRZ+bX2M7EPjCj93C15a9GSRtpnct6LZrr2Gr3yRV86TFjCmWQyRFs914VUJOME
7rC32yb/0HWII1DiRPfIb7Ird/iy0cusbhm5M4egFseqfX5uGQGHozOQN8Ce1oF+bZU3Lf/fXUxt
v6cp0O/LLjMOfZ9bjCqSkow6C0Wl9MBk5QGQ0Kb24Sz69ggjOAjbna9FdTDt3gt3bz+Mr2zkvEX3
jMTIDhjRvBgr/um1DL5JR3Rw1T6VsvyMay5515a1fnbbbA425HqO3zos4+RCOd5HNGP9qRji/toF
u2wteED0uTVoohmPrR+GeJnq1EEGwciFnHF0ez+pnqsEiQI8icaUu67Q3cfUkoO/U1lumbi0i+rT
4MzWl4Rv6WKKrtrHEc32r7zNzNs5x5KGxL8Ezg7qWn1BIh1/JEVrvrI6v/I2I2Bne4CQnbbQujvW
ZElW+3Lu9000BXcD0lZ44RnRvG3d7nPE/LfzXFRXSsZlj7kqGOkes0Vi8+0xb1q9O0aCXjLsmXMF
EMZ3NjFvnxvI/lcbccs7cXEc+v/s8p0IDuFq0UBDkfusm+i8moHApnwK629C2sljKEcX4W2gxanq
2v5Qpm4HYISq/T624vr/cI0ZFKNpYtEMmbSdv05Rxb7XC9thzyxCH93RtO7EnIodbcv8npCA3xaf
7isbgMuvLjs+Bu70u2ip0PM7PyaCjShKiG/eZ+BWb8oBkG2GNTncsgUEckLGwN2VN3H5G88vNptd
9tlYhOktmuFq0cjJxxwqcx6gKlgwjFRJeCDSp1LA9rFoVVlpiP5tLmwEe03vQdqfYFs8dnSivxvF
YP258nsubz7+DDbii2aUEe56ZaC3UBEIoMZ9mKQpBjLWCKIfq5Mxhqi1JFyAujbVQ16AlAeMAPwZ
Ee23t3/EpakdjynFCNTXkNFbtJa5RKT0Sm14436wHGmBdEXyT9hTHd3pJftlOwtwyaC4JExAWkHi
fTdrXW0aHbqkxHq23hAcA97PFEJ8g+jfwXO0WmPaTXQzvmkjxgXvq0LckCtajicliqxgB5za17gd
l3MOFllGfhEdeAYHeKnOHyhFeyJLVAeWt2KblDazPFVw8AkpDhZwtrYm1liR3xT0MvcNcHkHISPq
/A1OqSUUDH5G22fNTSDbClaxSdSvglz09vW+XId9dBDLdHJZV8CRnf/ItgeJmVbDtCc7XR7x+OKI
rxt0bohoP+AdmJ7UkphVIYbc2yoXV170Vw9Pw9C0A7p6lr966eie5RP6MHhtqQJhr3JHgMALhiC+
r4KGPA8pGHujeC09WHGkWxCEQYCdcaUMfRnErl5F6lCGgYDSGXisL8PsEXzA/0rMfVK14YOsyc+7
z4AtW+/QpuJCSpigPeGvQChkpKnx6NmjaihdqoiY3b4uTn5KFhB3eRz0pnBDKBClNUNc6XQ3ZRtl
LaGkkVFH4J0Yv9o3Tow4Ad9h6nQ3LqnVP2qihMiqMDtq0onMNsS3cUO72xqN/ES4degSwpByF6YB
za8WHsDvsRzIy8zwl5Pq1iUnew5kfKhHGBsQWJL8RpR1Tss2NeNo0xRgKW6J45Q/wn5qP4tYuR+I
9iyKT2PsFgRQR2G38TWFcWiXbkt2ceTeB8qvI5LvTPOKiu6yPEN7g0PJZPOBgGJdMind09dSLi+6
r7P72mXzVjaSh9xu6sPbD/nLjml1e6mFGZ8sgh++Ksvn9Z+aZyTLwlRmPO5pcXduujEtNqO7FhUX
RPjctcU+pedBTJqRdGzLE8A62B2JqPplSdGRkWb1vf3FrA3z09u/7JWPDiNFnFqUjfSz171lpIpD
J6Xd74c5M755aVzvsCl0P0clvwCGuYYYfqVODRi1uYvejU42wJXzC6G62FwSy2k8kXfXNRvUX+S6
pX5qss1OVDkcwOA3zm3c9221i/gciJ2qmtI6kE1N+iZStEZBgoMgS5Xl40lvZwfvWCGkelLxFD8p
5N//L/7q/6vqv3xUAspEvpUMCGnCu6veXBBlo49Rs2D2EDNEyvtBHQYxjnethJKwe/uWvHIwDsWa
ZCPYQOO5elYkn5ZE29BKLasLboupIb7WZO6VMGu7cqjL1Y9PHDXwsvzRCvRXVV1dxh5Nx3regwod
93bYNj8MOtMA1Pyk3fQBKOaRKvPAJxMWYlsTHf32uV7WsjTvkVAtw3g2SeHy5/+8F0Ec2QzNo3nv
UVj/QloSPE9RA6+DZMNgbyDSJVwx9prgylfn5eU+eyGdRQRoW2jjsHDjnDg/cArYSBGWxr5vwmV2
OySm+SjkXBQPHtnALTBO2eZHG0MaAagjJdCmJmzh2bMKTDvA/cM/zHzTp7agjjt4BbNivu/IMzf5
0Hbk8IhMDhsVkIsE025ZxDnPnub1RH3QFxrEop4rIiuGxkWm7seD98s1+vBrIzShky2KPLSfcAg/
iCkzp23oDy26HX7bH59evtpMsYJ8SLsyKW6kDNIry8LFfeHycGUYiOO+Jmps9cAjiExdO8nm/dKL
Ix+jqdob0Uur2RfjYMHdHg1wgcq4atJdnrj1fUGfbZMZyL6ML+L5fdG1F7Nbds39RGBufTvFNgHm
AdYVY0c/O/nWxPgBiYH16Q0Pbmh8fft5vHj3OG8UZwglGaQu6YTnhy8SPOBpIdnslSXfuNCbcAbm
1oFon/Lm7UNdvHsMd5Bk2i5PIWa7C5+smyBRqgkPimUN7zEfxs+pYDC9SXySFFIx+vfaZTdA7Bph
A9CFj28f/4XOtLrUKGEh1cE9okmzHjhkmclGKmmtPXQiHJ4YNOCKo4fq7pvYIqdoYpZL/HsYe6cy
wym2dcearinEmTw9scATSsLuwZxuVJzgYTP1rHd02+18n04uSE6Ybu5Hg58fQlad8x7cDGlBVWCR
R9GTOaYhPY92u537pn03T3z4sKviS8qZV8OSS8IEIYao5JVH+2WYtz5vF7mHuShilyCb83vsjVbr
DLFn7aNwGNtb07Cs3xNQS/FI1MUSPCEGa9h2NpaMraqj2X7oE4c+SWSS8bEXnQ6OlRQuaPyG8cxE
SRhvRV3STXr7Br3yDi5KVhNZd0Tg34V2r83qWDtL114SRrHB6j8vQJownB7oiPrjMcHDlm5Ce46z
K9+Fy3qF195fojm5QAFA6lVVjmerZnnsbRAxtUGits7CT0r1+i+XhuWoyGg8hy4dc7Q6waPwSqvF
wpIm31xcSFs8t9mVt+Wya8QvQjdJlxgKIU/ramEInaTJQ5On1WGq96Gplb4haDi3d0GdRyf2as1t
z1d6J6qeuGMU7R+63PSvLA+vPTsY6Xlt2DazRq01v3YZj1oUCohCYAkEh6rBmxCQ5MdMGDBEu2Ou
Hf9qA7gfW9cr5pOqCe85pT2q0I2J/a8BBpv2T6xrMBicDhf3Fge5eHr70bmo6hy2VIAtHcAKYXDR
UbcHPwurhiRjCxzmY4MtZstra30gkLn+VJZt+fM/Hw+UYUApQXVEYbd6pXDCD2gscXeGnQslOXFl
fJcbRvEtSFSqiVunq3Tl7bj8UKCkpVG03AwH+cP6CW28LE2mwt3ztsZbKSNQBmZVwBB3NI6JPNdM
BvOYOEfcBfOVVs0rTyNfJ8hb9JJxI/rrAT0O5Qk3eejuVUpDVySRvXAYW2HdyTzNYrK1NbneIZ5p
a3Tb2zwbzPTORcJ65YF85UazaeYSLDNpto7LVfqnfuoInffAr7v7dsA4ScJ4/EOyhy6pLgC3bKcM
3dyVN/HyE4k1nqYCMxNIXJcV/ByNjtslEKkZe91iUBrqHWmhxp3widS7snF65fzocXoLCnIRQ7x4
X/85v6Ih39GZqgV/PdCYlgRAqLJMHnRW/UYm0l6R9K8PF3AxlwYcX+RwoUitLmcUIMYdsi455J4D
YhLw4y1uES131hh7tylat2uP8XqRfzkioDr8Cku9AYH27AYCPGEp9wgW4Pvh3+OX72ETdM17E9YL
RnW72cpwuKopfVmn/v0GLof1GfszmoHbiBj9/LDKruNgypNwDy7TfqSSjdpDOXXTV2tAGrdpo975
7ZqxAbWqbWjOwPOzbiOGw6RVxnG0GGUs8wkCCDA45UvHZNTdFDfg+dP3wHeJH/Jrx2u3WhLe2qVO
/dFHNQCH0yyG3yPAw/EQN8niJ61T+aPPzOFLNREVuDG92Q+ouP0BAp0hzXKrCdE+Zg0l+CP27e7P
XJUQppMhJUAC5Qm5Bfk03Np1F4CtUFn6Pc2QGTA+bRUxA6Q2tttIjzTpG0NQw4QyIZvKaOeFGU5O
EP8u1Y8Esb9YxuiJ2i1lD38Vkvg/PCVDvK1mCmzC0hjI6wYL2jZ1++ZPkQq0LDmrOQGksZ5y1Ko5
Jy4EGes71EvGU8ToN93HOsjvtaeSeTtmdX8TmdzrfV64UcVg3Ml/sUmAnlHzoMWbKfLFp5gStNnH
nQ2d1PK0RSLPKOjbjYNTPBhmhu0DEzCZDEZJGN8mkxUaQ2mJxIblY8j5Ee5PPm8Hu1PsFFyH0LeE
VuW94M/ek4kKOjaylUEobE1Q/CYlY02zzeockDBIFg6qadUfX4ZUhQAT5deGieyfXjWwBtn1hqjc
+qT5SoAswQ7OqLs7LJYEo6JgGeG65Fb6l5XTAn8/+a29HYYp0sjOYzByGlR6C6skhoNEgHbwJRhM
KznltZmfYjsYAWFaaNs2lDwEsFbCXKBzLjDXrdcQTLql5Jg0wHeAPYxGEqJ8c2aGG0AvZNrwZXaQ
gCiGMxh/pxo2cRLN9BjsoU9g9lt+AnPLEAHiJzURw4Wg5/dsxrjUR9ztANarrHwY0HIDDxvmv3kc
e7/JXAjLLfYKWm7Y66cdK6NK7+niFt9JnOfNtarR19sBpLy/saFm/Go0bAX8Cyq475oo/8mFw4Ts
GUAQrnwEX1mvgv8dyixzLGaa56/x7NIS0Z4P8cyYm12WRDgI5ZKmAAbzXhZaXZkYLK2H1bLB8IV9
IaRZqsP1auXppnGM0kwPMRLcnFGBp+7bpo6v2GReWRQZggDwxPWz9AdW5URIZ3r2yz45OMxMrT1h
j/E75qtBt/UD1R9VXuTPgiDX43+rYlgUMQ9TOVFuozheF9zgMwwaxVl66FVS781ktk5AbpxHtqCS
oGGS26/cvgud33JERO5Eq3HUJYr7/P4FTqfrxHViFHZ2IH8O89R/Y7vfCugCRh7dhV2SniqnBvsl
sJt/7VWMI9W0YAVs+y6Oy8+B9NFUEdw7PBY1HreTB2qh20LiibydncglQ6m3rE9WVJFhKRle/MoY
7zaHup1QWWgGnrBzMizDmzgDMkoEduHcGXFlqg1kXP2OZpQrNlFsO8TRa8+8T4uWGAOdly7BBphH
DKRXVb0I9HkiqipWDTIqBDO866blb52cAKHBsNkrpGU/fPELjTSo6YzA2DG4IH+xNVXfM3NIChtI
bULGYq7b9uNAyuRwnCAVzQccvxa4DjLifrZNANFvKm2W5FznZD4zI8vkDvCeNVL21QHrTgIuQhRI
ZzaFTP0a6KldP8ZWMpE1VTPJWgB8c76nzzrqI29n9FtEtGE3M0nTyLeTqPilzbJ+KNvIHE5vP2X2
5dNN6YhBnSWQbSgF+uqmd94UW6YqDrOT2t6W5HMw5KFPul/iAUQoPXKlBLDtw5A21o2cB2MbDUU8
bssmhDrpi9EkALnL+j917WhMju0I6podV9Vn+qMTu8FdFArNBtxsst2kZyKSBDlNwG7qrfBdoiIS
j3BF0NZ/J6MZrpRsF2MnkKJMckKWI/xbVOirh3pYpqr5GFUHcCKkgVvaBwY9p4p2TqbsNmIyFtPh
oCvX/jWnZEqp03X1C4NaEuxcOVZPWZeBJdBtE57adhHRp2E4Az5StW1cewUvVjTUtfTolm7TstKs
VlCvkFXmxG17QJVgkUmCmyBDvP5jKLMvKnW/cpLm89sPwIsL9XwVpbQEQQezhUY4HaDzB6AJAaoM
rWgPpk8La+M0cXOais5s9m0uaR6SK+fXW5teWLV3jVqhmDWqSe9qu5feVmq7ExtA5eUzCrgaFuLY
+/E7v1Ok7cQTJRuvd45yOSjDTxluhmrnT1bX0oTxkTWEiGafMsws/YOjo5nZ6tSInQTRNH8YmtTJ
3tmpo3EkugG69jTDElgZ04CnIS6ANLnJn2RIvC8eIsIM+3A06dvCLtsfMzNywM9Jz9QwCHuGTaZK
S2tHPHz9mBlT/7MiSouHGtcqoJHc6p9xyLrlseYSf/BL7tEhsopK3tAPC76wARnVrYcUE2oOmpBv
w6ho6wf5mD1ELvprSoSq/ivS1GS4xUcSBHei653seL8Z3cbGEcSdaaBkndN81wTlQMZLh+RwS2Wh
vraTNY271CkGcUMS0JBi3SmBziRdVH7qZxg+xxG5a7fpLdbC3ZUn4OKhw8sF/M934O8ye1k9dCmg
en9WYXlwfRUcx94BfdLXu5YkKOKYRHXXB2l/5bV8kYVcPHUMFlDXMPZir3j+1IlqdsJeRfnBye2U
aJXEdthlmK4kcK5DQqmmjuxNqFwnT/MKw27xvU8N4tj6aKf+5MCd7uzvfUmyw71yhF09TsstQLpF
qc+uTDXeA55RUnv5HlDvOBqoMSnmVTUeWEYVJbUZ1827SCX9A5kImuA9hkARLHTfoLubGMGfXpTG
UxUJ/7fjV5Ap377sl9USTFFwO9QuNHDCdVNrwvEZ1K4uDt7U1Ld6BviWJ7S0a9OPjnQakys75eU9
Xl1xulUISPAyYJ9YNxrVWAql2gWwVaWpBefIquVDVJbzlbplvSNnwaVaoWfOwehJrWnVnpWMc82n
4aDgKT3kgWjgigr5TgtbX3lyXzkUE2pnkY0wL8JUev4QIXClX+hN5UEi5TyCXEQLL/3wiaaQccV8
8uJNXV0+XpGlq8QQgqH4qgqM7QTzaphlh74SXnUw2I4r4qDq9JSgA4geRzWFf2JLxjeDN+jf08AH
exh6hPlhPvhs7ErIp9vc9DRxobOfn6LW78rHOA9ncqS83nmKinKgVhqQx+14cER62/edAFpgWMkN
76b3V9nRgNXPGmAE0WMaPneeu/hhq5mBj2ZG3W9NT4pPupGOjxuMxux9LP2ryRiXj67Pe/QyqEXC
yVDw/Lp3RoMIt+25CqZBEpYaoyH6GAeGcWeUgk25Earxmkv5pQlwfgMW/QgiYMaDCEjWIqisKi1T
jmN9yI0iIjK49+yjzKV3Vw2GeYuJ2jtVWVNv4I4Nf1wj0XorQuIFI6f2ThEZDhsP9OeDqGd7AL+7
YMSjqkQubZnEz9nSSa6UVpeVFSsqoABEnmgoKOLPrxLrFsUUsrxFFmYeYKsiW5LoH73eLrYCsuaR
eDdx5S2/fCUiYBJLeoS1/GddQcQtoVt8YghW1YHIN0ANvU91UCITa+kBvr2CLaXh+R3Beok9CXlY
yCK+Rhi6uAvhCsnmMM9ttJc4s6KGGLEw9/ZKV9FjA1Jvi2nD/Pb2cS/OkekwZwbJx7PYAq0RENpn
FWthOB2EDj/Rc8gZO7iFe9DK6T68faiLJ51DMQf2Ah92OQvv6q03wglDGcl4ZPrp4o9TSfdIg6n6
iSCAjk2QzFe2tBetXKRegOcYgtnQLSIKs/OHxmWJDoVs2kMPI/RjGlfSI5YE62Aru/FYeRbWizTt
+XM+ILfMROsDdLXwymr32s/wqD/J0EB8RgG9EiJVpWqBGKTigMvB+JVbKtwixPD32sMKRt9sdO9I
zDYcvIYEMw8mEikd1u2V9f3y6jOKpCBBDxiyR1lLxjTTKALU5uFA2q1+GEQ077h44Y1VJqPJryDK
6spH+eKR5nFm776QHvhC8nCfX35L4Z+Jswz8HtlNp9Km2YmtJj9WyTQ/eFFFwMoA6Zr5YXmly3D5
UAM3YtKL/IcaHEny+ZHV4LhiBqV1yPyhsPDS2cNt41HcUhDl8ZXTvFiaOM2FFs+7wwNHq/f8YLyz
hsZpLA+hdJwfCA+sk5RmQ5SSPe4ivJs3EybqKwd99QxRd8LCQ3VD5Xd+UKEcZvgEZB1CNlA708a3
37XRkj9Z9P91FeT8+DxFDHJoOSLePT9UXUCHTOxIHhwz9TfDoH7A5lNfXBkk/3G2FTDsgfKzIK0D
irk1QwVzSlm1o01RmRrBrR6n/j0W+Z9pnoY9yj02Hm8vSJcPKIKl5SvIiss8zV8tSDiJDdyePTMd
IiF/BXGREiUch/4m9BhOb+ypcgQeNpIrDe2FH98++OX7iOUXi5xJEbSA7Vb1VprLqEeFSMlqleEx
5bVnWbKj+8Cs4nvMk/+Hw/HWW5huFzXYWhVDv4KsLasqD7Oc3Qd3lnozdQzWvCQovo1gCPZvn97l
W0HXjtuIMO6lhF09NUuFp9LW5/Qk7ht/8Kdbsx7iXTcM7caSlnFXT841fdVrB4UNu6hbUClgODp/
VAnnNCekiHw3B+0ToxyFR1A30z5iInGQblPe+61Krpzp5avokEYEMiNA2o4Yd/UqtoGOwnbJ/PQK
u3hntCH4EB6rXcQ45coa/tr5gTdhq+fTQENld35+iQjskd1yeRgnS93XBbuwuKzgrKZV+BOm0oik
8ipc+UIxgJYPjQK7WUbAjOnXSi60QcFszF558JOxeZ8sPO3jXDEPQRpl38AJJFMBlimjDLhjD1mZ
DyQCR97PkKij7QzH/Mfbj9bla4uujRbLQpbDTrAEQv47GUXeldQDVFAypM3mqdaYUweHnQBCd5BV
oUz3gXSMXdSI8D/fai48CEwL+wIPdrR6qFO2KKEmDuRgktP+WUn6KJ7dDDdZFl5LDbrwWAURJh58
GeyQaCDzXJ2fpdcTz8e2MiBrKohObIOCR6ZI89MC8T6VynPEJm+G8DDmDn4Rj1T3qLDKz2VtXpPV
XKxU/BKegWhhqCDlW3/HgQUFbeUpMshN5EGNPT0zeM/ea5mQYVW53pWP98XtjTCzLR5FlDFUiWs5
SJnXzpg4/kQ03NR9QDhy30ToDQzZtXdQC+IntxnEzyGwjdPbz9XleaI0hi1tsw1jXuutXmQuNllJ
+WweuqHxmPaz/3HBPL8LiuRHUdvXBLOvHc5CVEGhEtK4WQ/AMyiwdpO31qGHNUeScWkfiehgQDXS
WlVDa/x6+/ReeaLYZnJt0eMz5PHXe6gsqk3tG7N1MGnDPLnRmL8bEj87NuTcpxtdqm4TRz7b47yo
vuZebVKmZsF+dkv95e2f8kK2OdvtMPVwUTYgK1m2HuuFuqn4mYxQZ7w+lanfJbmQcqMmvhIMP8gM
PjXoV/sns82tr9hG0MpFo5eOO3ZfvQu2uQ4PZDbp9p5BYU/NXDrzZztgKdh3sWOR4N2ZpLKTJ9Mh
yNY4cjay7vx+W0PyraBEx4RQ1Qlerv9aUSzTHIQRmAOXRvAargkzpi89OVqHBuW5RlwVBJ/IpGye
MjdYyowy32dguXalP10Trizrwb+XlMgRXOpU2szukM+sLYk9WoKBBKuZoHfH3iZN6N/mrWquyCjW
X6DlKAtyjruHWurixk2QDFyRmvO2tuz5Vx5k3+vJLx/7LDIemAwxxk3FNVbQxQfofw/KzAGbFD7e
Net+DF3MCcqdtwnVfMfQUDmoRcOO8PXEfrYEuLWyxRy5RbuWfWz6KNzMka4fie0VR5Gp7spC8epF
oISi/uYbDFbqfGl2Jx96VZSZKChq1t3gJRqX66VRUIRgKCrlHDvkLVcerpeu4uoW0ysHB0/Nyo7W
X5U3XhULJrL9vDWIl9zEThUdDVFEz7XbJL/zDjFH3gJDkMqcjriAa9rwXXJT2uwygRTpR0Rp3SGK
0RW7QV2doC0iHqv68uuUELaRlGF65Xt5AcLlziHqwxnBMs3nep0gljdyggaPrFC4fXDvO4zJE3B+
YNaMBPuJLwKcGWVEFrxMx4NwC39HsmuwD+zceEbkSYHT59fajxdOheVXLdJHlH4sQSyI5/fPMqDD
1Ym9qBn78btdSkVei1bR53Fuwtsmiw1zB7DVSnapMdBRdCHBGJuqNYebiW4o80+260QwmYb5zoBI
+Ln1M+eJDmGmNrWHEOTw9nK5rjCX38urzV6PTTQV/Oq+K/y2da8KjdIvk0+AwbPbgSSV3eD714rZ
i2bFy7HwakEJWHwKL3f0H1nWWPpUbSWikazIgs98+Y33hoEsKynV8LNLTHeDaCvn8W6zvTYCeZgH
v93+9/Nlu7kImJaSY22p8RPJwtXD7G2c+Xdap8hbYit6tnrpXs16W5oQq3dqKbDofS2fIuwC58+C
YOuMEZpl05kH5mtSp1uDvsIJfQLBXaQZka/QFMENb5t9rJAEb4pp0t2mdeLx/dunvS4IuPQLEm1x
yqHAuygIVAScskm6eVsxidmKvJ93Se7Wt6YpNQDM2bmym3hxnq3PHZ45VYGFTQK9wvm5G/DGYo43
E6ERdzf2iOL70WsmycANd+iwCWWM9LA0JLX+UA+5v00Q1/8YPLyFG3eJB9wXTi5gksSG/qlyA3RK
PaTQSANnNo4TKw0hY8IV34nBdt8n5VTxvCRtf+P5vTdeWZVfu3yICXlu6WSyLK9284mWkQc0iJ6e
rEoGz4XxLkkqgwVHLk7X2H18+3a98hWgJY2SBYMjxdS6XITqnyd58z+cnVdv40a4hn8RAfZyS1KS
LdvbvP2G2M1m2Xvnrz/P+BzgWBQhwkEQJMAiGc1wylfeUs6eGdSTp2RRepAmCyONus4RNZd+9GGS
7Mzx6iagAENkaoIuIBBHVujyi9VLCFgMRR+sBXX7YVhyaIF2GiI+o+4Zs15NTwwlqsIGbRpSv1U0
XIfLuASSzVBqKz1i7TGe4qKYYbMZJnpspXlYyrbbWdPN+ZFXAQbnoYM8dDm/APtoXUvxTKOTXP8C
QhL5bSOjpysk0W9/vqt4ifmhqScgqKDw+YyXQzUJ239CSMu3SrP8nkA48cwYpNzeo705js5GEWUe
IfV5OU6FARBquxA68yBYzlRDKLw4LKyfLnHwWQvSwkMcpfppDvnwPlJm4Gy4qHmFmSObEnSW8Q8R
sX5MEWzZWYGrA4MVO1QpcNaUEnilV2FMo9ajGuBoQ/lQc57J/6YDZJwZ/ufsnAZEkXbq8RsfF3Sx
bWIZpNNoXDOPBjyazBgrUb8uLesIFAIgCDY9Xrg4ex93a2ps2pfpcUTXt3oaJzOoBc4JjtxA5ROA
nG0YVV5XttmpmhVpZym3pkaqLiRB4LcDvb/8yJDJ0syAWeH3NCafoxxzu8Kq6ofesvcqv+Iau7i0
+WporzAnGAA0hVdVdZuOvawvYAIRvZljf0zqHJnySfvNYdEeW3xa3iF4NUjHWjKSg5x2nX/74IiD
v/4BTJMrj+Yh6JrVxVB2cmAFBcboplVPT+CvpPdFk9d3wsPz3TJP8XlEAS6iITjlx9tDX0duTJ4K
jCIqUhyntZ4QaW3ZKSZM1jHpyvJg6n0ynGCU4J1N0B3c1TJp15miBK3dCPkn6xTo+YjrMphc/W+6
FPXRUpDpf6qXTP9Sz9Rm3XZBpj9EnRHJU0hBOzf2xjV68YtXnyvMCylsSPN9bGfaZ8uch3vYbwlc
WB3EDqLUz4NOVH57nbYGpdPEQSNbYFOK4/EqiDOtZEpIgEt/cIL479w0SHIpKSo8eTu+B3fXH0Mg
DIfbg16naXwctiWNZS5ViDyr+wSJB6qCUl76Ua040Y/YQbuV0CAMitOyKJArgwTQpV81g36fRW36
s12MLj7AfJ+mD0sToIZlQ1d7vv2ztrYra0B4Q5rPyVx9gDJLQJxGxDTDmFtHTP2mgz0gR6immvox
xRQd6Hqt50e7yvaseLduIeARhAe4/PFar65+JYllaidZhWOY1qFvKCM4w+obX23q3/jB1r/ePFVh
os5HtxFZuUKL1Bh8ZRGwaL9Na9VvbT1BU7gMPKw55UM+RX9KWUu+o9a45yOwMVH6GAj+UHYQkiOr
6w+5nTgxKMb6eYj/nqJ3+X2fpb2vSpJ+CpXdqH3jTTV5vkWMAEWIvy7392jpdVAGIQs7mql67G2j
iO6RXtmVURFfaHXXIR1BxCV6psAOVgNVKMUE9kgvNtAEvmyZE/M09EH7ODbtiITNJJ1qqUq9IKKN
6o5F3z2ZU48KQBHmpktlInJHRU0+3v7OG8cbNIRICfkHe3qVsySzg7xeryB7CA3gXa92qScBnLgr
mqD9BLpOe2yS8svtMbeWnBAAUplorvDGrZZ8STO1kGNSgxG/mizMzCdLiuqdXvnVRgIQhBsFXUbq
kwyyGiVOqMlJNFtY6SL2wEfiBhuUEFanXj734IZ23rKt8bgVhFw/ZgoUti5nZVVqq8qDZXsl/umi
9OicaFCaT7Jd1F4dj7sIYfFpLjYUExT8PfYUoFSQR5cDLvQMLHVSGVCV4NpIWWT9A+JjCg8t3q+x
XyHW8B40EjalxlKhuqyGKHhF8CRUpLnjFvowIJBTUqqNdpAwk/XMjDvmaMR9VBwnx45nt9aQoHbn
So5A843ycMLHtHVcKbSqPfWLq53IdMhFEOuAo6Do61q9hnp+UVS57dmGBClNBbaKjA5UxEMxV+pJ
QYTyqBlvVr1DPkoj/qA+QAOI62p138h0umZkL22PFxxFo3oy8R3rCm3xgYc5/tTODhWvas+7/OoM
iGGRvTMIBgDZr6+dfJYR/jYYVhdGY3d2YmE+gf98uKeIvTUQih0U+nAA41FdvaSVRCZdS7kDSRlw
uN6Z46eyNPKvt4/01uanwyIMnbnfWNDLvTiapSZn8wz6XrW6T8qIbVrZZyVqELF839XIU90e7ypI
pmsmOPhsfHpJdDEvx2uifoAflsO6KlLqfn3Rlo8dksWKW6pl8/v2YBs7k0uEtXvZnc5aamOEoxMn
KY+fAY7wSdHmv4s2Jq5epf29U2T5Y8bm3Yn1NhZUKJjj4wnIhqxqdXvNaJiRaRiOV9oDlLapNkEn
TlzOOGv+XgZ1F4+/cZvwzou+LG0Hwdu8XNHJSKulpPjqLWg8ARHPc5wryJTrPif1SZGuDzMpOnQN
hfmpsWpIvItzMsdmuEOtcE/xY3P6RFni53B7rzEpSAwFZa9GgQBR9Kd8ILIaRYE1j6zvBNbx8fYX
vgrs2E4itrKhW6gQOsV2exXkWph2ZEvEVSoVgaGeCXqtd6kzDo8JrN7fi77Id3Wr2fiMKL22M/bW
7oICqWMGK8KQdVCpc8t0gwVxJQmwNTbQTX6sY3hyRd60z32ejJ8w/5109/aMX9piq9eDGw9iAXEW
qDZ5de+1VPLxNcsCr2hCY35ANSbtfwCkRxi7L6WpLT3YrTOyAraTfbRx9Ru8cVC6f6SlxSi31SVr
gvYHifJkW8I6UZ0C+1MQqGPjxaQieLVEtJ1dpwu72sNGxcl91hYWXh1Mkfp7yeXoczJgRUGZz0Qk
Wh9MJHF1hHsOlVmi1ovgrVM8pNLUZBA0w0i6Dxup0R6QJRvuilguR7dp8/yLGRiods+aHWQ7Darr
LET05kWDBEgGfq4vYPlX22KWg7gtkwldqWY2kddAUPGvGZT5uQZZ67fqkv9EhwbVrd6p7pUlad2k
csbnTKJF4mbhXO25fGwcC3r5MKqJMRAguULe9DYKIO2kenFQ9N+WejTF45gMDwniw0IGOQx3Ci1X
JQJKTf+HKSZEhHt8eTLqoqrL0UmIGKZW9/qFripwbuU05wAf3UHqKPkmVQ2LkkikodgWw3y9vVU3
Jk0qQHRK1IxT89rcHDSBRCGvUb1xHi3IN13R4lqbyc4BKen+nYQGSP7W2iG2kkwXtTfRJQSycDnr
Et8U2ruV5pVJuTyOep27+FZksDr75f6tswO2Tt2XQXBqu3IxUCO1J+Og4ZglI/mOXMxHq09+J3YS
H1QleatGFRcqBHnuOjw6dQLV1TVvSqOsxfztAeJEiGEaolNlZ+XXWaH6fHtm12806RQB6v9CVXEW
vFzEeVCbsKxMFdMZy0ndqYz7331fmNaRdhGUntujXW9URkMHhUYczwWd5dVo1hwrYx5phI+p/WCn
GA678JTm2E2RZT0tceS0fpdK0HiVtCp/q9ko7b1a17GWgJUjdU73Bb/OdWLjNLrVh/oI+rZq5Icl
W7Rndk2/M9Pr8wDiGSk6UMDwK4wXb7RXt9JoYD9aZVD1kqlEPsqcA81PNSjGBTWgL4vDrXt7aa/Q
HmLTCM0DTTQMoaiIX/RqRLmpkbWKc8g9lWOXR2VS+0PXt/bZQKH9AzgCGFSZmeZenQ/1t4C2A1II
RfAjzGr1w+3fsrWpIAyiqkLnjKRutX/buRvqaYSD1ZkRToplHt3FnSmfhFfCzjpvDKWg8USmbkLA
Ity8nPU0a5pkQRHxgkTJ3uuJ/UyKHDy24fT59pyuW9vwELjSqbagh0CndHXJYsqGK1LS6J41NcUn
Cl/V54AAqMJi0K4a1yjKeLpL67Cd3CluLJzEWwhFrrrYdkr7pi5N1zDhwXpKDX3+7cdYuKESHFKU
VmnwXS6DrUpymw1AyjOb2ozXV31whyhEPiLpoJb+zlKIuPYyLBGbjCwBOAQuPlf1CAOxkq7tNS/H
QERDoKFS+gU/JmWJPtnprENcSMLmx5Q51OFR+hn/zW2agovOf+fJ+liGe5tffOb1L+LzI7IH7pwK
zmr+4umR8yaRsbuLsgPKBtqfHk+MI05G0j8dPOUWlkOOiwNghBhrikI+zkvX7izMxvUGqp4bm7wH
xMFaETEqFiEOGaIDVAXToXVm1Z9RbPgzkUbeL0WV1G7oSHFE2DFkP2iR7j2JV6JGXAIiEgJNB3AT
vvdqk8Zob0qBlcteUGTjWda75CFL5OaLgRfxmeokHlj5VHpRvRACZlKo/hxkubzLpng4FU2bPYO4
KX+OpZydjdJI/r29cTauXrTr2abUPEgL18BCW0eiNC9T2TMrzJ80lMJRCWnMaEeB9RrTIHQ5QYuQ
60KPhBJweRpmOyjrOcQRrKpVE629EcRC08GxcMOpqmGT6tPnisxNFQoQ8vtkgXCHSGu4E5puvAF0
h+BbCbVQUae9/BmjqQ+WFTcywVgefVbTuP6mq3H8Feqy+TCBI905BSLgWR0CqBdCI4pXh2d29boq
6Ns4lY1liIHCwPvCtsJDP2b5WXXG6r7TGvBTNB3vb3/TzS0HoYzTB4YSbR/xq169OyOzqRYyJs/k
xfslmlLnaszmz40e53dTnBQZxN0g+Guac/M9FypWQOyF6Qr5ufxODycTGcVQzr0ltbuPY15ijHT7
J26uC8U3ahGmAAyIbfnqF5YLvR+eDsVbiia6V1v0OLUqiM6w1tDog3Ndf7T0pdnZ7Ftfnx1ILwr4
NjflqjgQp04/pkWueINahljC1nP8kYAHr48pN+PaU4cBqZjbM906YMABBXvDJPl4aae9mqnUWnKl
17PiybO+POMT9xXvy/HH7UE2nlzi4P8fZHXHpJg/VBOdKG9uYDX5cMwWBPicsMgRseym/7KMoFfx
aaP3SfHx8uMFS8PLX+AshUKslh/IBPvxwCGYPX2saXi10Z4+vvj962MkpMgsgxiIAFHM//UiLroi
FVVMSByr+X3VY4g4pa1x7DHSuceZ6A91j+pcAL6+e/vCQqGAUUSVA5TCamCnS5bUatEuAK4LKVPT
DfRFm+EdnLZ2Z6NszpHDwCMlnCDX2pwJsAXJ5Pr3Wiecmh9KrgTj45TgCU2rt9CQq0Lt6RhquEl5
qjKFbzWEFu8Uh4ILg1MJ7mO1h5IyzsbIJmNVEaU6hjOSCI28FB9qBFEOt1d1K3BjhgAfgJfwIqwV
7SoaWSX+Sqq3mOY0PeBMO07vEVYbQw9hBBYZm3EwxYWcNtLTEI9695Bnsyp9yDqkPdyuUhrraHVR
/zWSudR2LqetawLVXvqndLdJ3VfXRGBikxyi0umpIeyuSonx81ii9hFXoT+wz5adpHnrLhRMK0R5
cOtFwPpyc3c9ABBjooaFLjW0w1z7OmC/dhf0WXayx9ryAz3qdvb1VmpCkZDmBx+BRNNZzbGwjFgb
FK6lYmn64pudTtFZb5x6OuDtlNEQzsuazuUi9W4fF5J2Htt0LFwpAi/okipH5d6e2LgoyURBO5LS
k/6uyVjAAJSSnSd7kTSV0kkODaU7gjOu0+9kGkt5CiNyG7+rtGU8RWEMH43QPmF5hkz/nii5OpCc
A1R25QkjHpDnSri3cbd+o9ixwkMFHs6aRtqpUk663MrU8WqFmk2gHrPMno+3j4e4VFa3Hf93JEkR
HcCc/QW5/+q2o9/ZD7iw48BJWnE/lYvxNe/7j3JSS6e3jsSlyg4QfXl8mtbPsOMETdOFlQmPf8xP
cWijyEGl/FdSD8Xz7aGudzlD0Z7iM4oR1+9gVMSh1mqt6eWWjLhxLMlHNhNuCRIMgFlSxuNkzNPO
Sm4OCk5PdPuAs61FDupFt+AsYg/Hk9RRwDCpxFMDsI8OQtOPca5P904tqzs3+fX9IdoeKlcBNTbw
zeJXvfp+GRYymlpbmNLF0EF5f9FGmWTjhPBOfrJKrOxuL+1GcA0vlBa8gOsporVzOSBKUmOfUuDx
mnlevkR5Rfcb6FX2DP23PQDlDZ4UxPcOSaNqT8FkzZ/bct57Kq+sPQSSj4K4sM0RVcB1ohNh+jgi
F2cSXVWKlaJ7JVSkwmQaEF+BaF27itpp57C3pp9dGanvs0UobRkBBB9XTcz6r1ya9k+jSKoOnfCx
/oaSAZqXkTHNpdsO0vSnru3aOTqZbp9j3Wi0M1wP6cvt1RSLdXn6mAYlU5YTCOtVP1qJZr3T0MHy
LKUe5ZOZK7GNcZ9aUpSPMMUDcj1Nx54rLD2kvRaXXkmNQt+J4a9vGgoHNB8pbaCkjKbK5SdtVLOV
Aw3ynpo0MBqNJP7YIr+xs1OvbxqRGUMxF1A2ChWrURa8IStpsXVPnkal/FQPVSb5unBdrhYS6p1H
Z3M0qmCkXUK0xVhtU2xH+zQ0Hd3Tqr7Szrmp6MXToiJL5Flmi2Tg7Q+5NRxFKLQHUFQVInCXS7jI
k2BbYe6xdLH907ST4tAHUfy9VPGrvj3UxtcCNCHsk2FOc4+uSl4ddm/Cc8Iii26ifxRk9b5WYbwT
J2xcKwzCyqHbTvKira4VoMA2GEcGWeRK0nBIKNMjRb0Ips3ULOZ9jrjDjonH1s1yMeYqKHRU4CD2
UFiYZkBmmmSsktAOmo4d3PdPVDbD52VW7ARbyHE6JVMkPwztNH67vbobH/LiR6z2jRE0iz7MnMgZ
3ciDJfDeYxw1H20AHG/fonQ0IcqAyGfLrLEhIPnanJqi7UEkoXMysOhnaam5oKRp2SsObARhIHmo
C4mQRySIq9WtaBtWTlbZniINmXaqokz7oBvtop0cJa9T34lVVF7NLl3GO6sZm6/hnDoLjjDheA/e
Nch3mlZbC01tmF3MROkcrXYY7oF6Q4+abZy25h/ImPkvEvhpcBNNHfcS463BOCtk4YBpqZGsBhto
4RdwHBgsQzqmCWv7M/FDc6fac79DZ90aCi88hiEx5XFarbMexnEyKInlKbMlKT5SA/bo1lETzn5U
qM7329v1pZa1ekH4mDwhyHlAYV0vY15S77AdDqodqjrOpePYd17dxX3sqlmmPsdLPFOFNrnUXRgu
xWloNCowBQDJrBuij06kq6fbv2lrBfBmJJqETADtStwtr0KSBQXDMEKQF2KN3n/Jw2bwKnrqsKYN
ZWeorbsQZSmWmi2tO2v2ko2kf5xRCvXiZGx+JlTZzxUyZ9HO7S62x2qRKf6LLit5JFjX1fYJrBmH
yQKATGQYWGbjeCz/QXoXJaJO0jS3kXL5Z4Jd985NvxEdIC0IeoFETZTWVo+KXmpzTjBge2Ol2wVK
DlF9jIgu9SO+dUvozrOZLwdVrsLPXTNleHCPnaXs/IitUIs7w4FAB1Va8KQvP6dj23kVaLXjBbbT
2ed5kJTFbyygvC7oNelTJOV57E2mFeK6DEAldEtbiWm9j8rwTh6X5d85y8ofQGBZwN5UsHLWe8sK
Xcxztdaz5RY1VmtOqnupjkbQK1qFc67djV3y9qNpELYKXRxhWrnukhRd2KhKD56rcmYsm5wRi4hM
Xv60hLtf33oGcBxhJJAbdDqJqi4XrR21qRyCLvLpFHSPVow0DHqG2QF3uGJnc14/1Qxlc6nBZUdR
ZZ0BKJ2VVnPYRL4x9PUpNYWqsq0Vp3TGaBjAxh4W5vp4Q8sVITdFU7DfaxyORGblAIyVvCqAx94V
WedXRmU82n2yB3i6HkpYYwrDWTJGJBHE8X91k9RLXGRtB3tD0tSCsnHK40+l6p1Wdc6b9wZDURCA
Ky+yqTVYzZkGG9OyiR5pCbqlqfreTRasH1pbK49v3RsMJQZiDcFtrHHzwaDVaIjgnWsGZnDMKH54
6NjJB7VCdOz2UNd7A7G5lxQYOhI9Ee1yAZMevmMSpZKnqhlid4ljzIdYCmbQS9b7XNb/3h7u+p5k
OLEp6JXakCzVy+FCCm0zQOmAFL8MkHJAxA+7uWz+PZX5+zls851G85VALRmvjOEZcSq1fThGq7tJ
RvkYHTMghkvKHebS0kGzNEH6N39IC7kTXckI8i/8tcbp3a4z5B82Yqyxm8uJ+m9ilcmT0zZGDQcK
1553NDNG9YQeGpY97lLW+OLcXqCNGJf3mIwPRIBoV667AgERbE8rRvKmoDSfTYxGnlMax27dY1bI
zxv80LHKOzPRzirayU9hjHDp7d9w/aoI0gBaRDyZ5M9rLFs0G6NOWQuR4tHEtLIUmPWoVo9Jk5fU
3yr13qqC5IAqd4IuEZyq28NvNIxESMIrKkzJSZZWj6kVOcUIABUB/5R3wnUg6XgJkvl/VE3CDgLt
1tbNYVr+iGal+RTpS3ykljz8wW+gAfeu9ScjUpxjmQ1DcEgcTPZu/8CtTQzal9o/17egVlxu4pda
YCJb3G+1Yx/0NEhJSJQIG6OoPyE0MftKmzc7g4r/6WWEQddOQUGcz8KBXfcKs7htsBJHKpn0zvgW
VGXJk9gMvlpZnT9Tkrzv43j2EmmIdiD4W3esUK9AvpYW2ZVTaw0nGKRohoysoqBtkKiW7+SBfdaM
Yq9qs7GyojdObIz+lth9lysrRWpczDorC9eZ8NAa0wWomKTpnqJMgY9PburT/9try28dOoYlPISW
afHP1Y7DyDnmb16sULVm+0dclZ1Pq7T35X6Wk0OmZuFfFHWc4DjqqFVBETccN5qKPTmnjaXmdyA+
xqGjUrCmoC4I3EAbhXg645cYeoY9gNtH57E/pcqwh7XauPpBAqDIRYOHduD6QStbSwn6Pg99J+st
dB/UMvoUhnI5u0s2BWe9NYydXGRreuJe42ALmOy6qTOUqlyXDbd/7YwAcqSs/J7LIIPRrOi+3T6j
m0MJ4xPeNhFjrc4oheQ+dIDfeJJO5pzpVn6XtDFeHROSof9hKBqQQgpLAJ1Xb1rQjhUCWFrghVPi
oJCqo66R52ERuVJi7r3XW/OiDYStPUJIrKL481cBD0z3Lsc+NvB0PRx6v3BGuTkhvoyNYm7n3bBz
F28Nx+uJ9hI9AJW9cjlcqtV8sVEKPBWvt6fIHFOvzFAiJzTXwp113HqrMWnkW5HrA4tdvzuxijxP
38YEB/pQNQ+BEbfPepwm37RKKf4uQVq3aPfU+rtYji35SEaTfJj0wsCjbFymf3rMDgLuw3BCVp1A
BjsZU0vf98jR/7n9xRUx7dVlTFsI4XuEuHgD9FWFDYrJHKFIIo5OXiFukNkQtKWg6g5JbemfiB57
xQ2XqHpf1XI0+zPajAepR9M4Dtr+nRGjdwmmBKio1NfauPPRNt5vkfGLhAxsKAH/5UcLW7TPitkg
fAwtCZRRaj3CvnDcRh61A7VX3dfKCf/nemgNN2uhrNxeno2LBSoucmycc9ZnTUII43x09AQ0IR6i
/bHppQHcPU9jME3vIK3sVck2hxNaHTAAYRyu05vGmCkaO1yaWBifVSMrPEzDCZPabDwpk3y4PbmN
MhnFODEQVh5gcNcPcb7IajvKWCQmXRcfG4p3BxgX0b0zYV5Qa2lVYINg9J+XIau+hZZT3EftYN43
w2LtZCQbuxBEJwLB1OaBG16hult16BGjljxtUJezMMRFrVZv725PeGM3UVvguiZ45niu5QqIfyQn
DNTI7/F3vEuXKPwgJaNzJqmvvBy84rHj6Lhzh45YrPRvNW0ggEeSk6hHvFL05lebudCk3tZmID9a
pSrHHL8OLKcVdOaaSPeN2pBdG/WRnRO0ce3BIaPZ/gKSY9qXJ6hTJqHtQ8ZcK4F1AJqa+hjpWYdg
3L/1rpGJvBzw9wV5n9OyrlA1XN0OJzHylaVZYg/QiflVr8fp3OhydFCddHrUp3hxkSymGjGmkCq6
MN6TftiYMYUG9OvB5gPRXxd/49ap0fEzQz9eRuXUlQSV1Guy3z3B2t49L3LK1e2pC4ENsDMADeS1
snWMRZQFnCBCZiIr7yua2J8bU+pORZxmd0Pe1t+ztHPEe1pgXQ6t915vKngqmRH86muI0lMH2WUn
6dm4RWDSCJCF+EnU8C4/eQPCQtcS0BuSE//VWmAtWhjZBzMfklPptNPOHbm13uQ45KZUguGkrMo/
S62Dv6xUPFumgr7ziC0J97MI+iL6sv9hblRagXxRbqYztBqMUm6LknzPYGUrk71OzqOTJfZ9WRgK
/jNat+wMuPVAUo8B3m7QYONuWoVf1qhm8YK4h79UsnoaOs06WRBr/cAITvgSvQeKC/PdURq3VfT5
VOFK+r5tBsVvEWc7JxoKlkNYBYfbV9nWopPHQJeimUoUunq2ExxWZzvVYr+US3Qyc+lTr8MZb/sg
3Pm8Yn7rLY5uMfEZjjMg58UReBWmUciUF8vgAqEM/t6Muvx3hwOwq1ll9+gUivnRsOD/O5aU7RQ8
NqZIu4SiGwQjvvj6HAeSqQdBUIS+VCCMN00LAWkbw8PXhv8QGwJxAR1DKUdws1erCd7J6buqDv1y
KJaTgXP7gxlBmUrbYk9OYOOloxqmcSxf+o3rhsEcoMqfi1nZoRI8aVGoPZXlEp3evD3Q7RaiiZRf
gOSuJgRbK8pqYw79Ih5CvKqa3qkPyYg3fRvLe42JjfuGI8nnZwVpTKyDXW3ogAfFRC0Uy41HJx94
zeZiit24dobGDyS9+3F7elsjEi+At+dUc/OsppcWU64WGlf8XJfBye6Qd7cXe3EjUwsfQCztEU62
xiPRQ2lDWNDga3x5BppQXobaMkK/rWvEdy1j8DREU71oiewvaWvH/+HzicQBIQSYWNAtLsdbEPUJ
2lIPfXMkxE0DSjDmjKE9VmB7dIKtU8ZGEXoTFnKt651S1BgcDrqw8aqrxY+DsvGsPDY+BrxMbw9F
2CQvhrvcWbCJL2dlLR1sr0LLUDRWFzcMeulODjGCiPD0eXuhh/oSgwl7GVAeq6HqOHasAnFXfx7r
9r2m5uYZy9vxMVmkPT77xgLSijDJY2Ei8DCt3oe8tnNg/XHqq1GFZEHaIcWk101Ru+kwTDtLKH73
6jIWrA/hnUvB4wrfqQ29vVg04/zUkOuv4GnqhzbclTzZKiIhVAbfEII58c16v4On6kWfPvVbyKUn
IsjPkRHId+Ni44wFod21GkUodc491Oukuosa662uhgTLkA8FhU4cAGVtpljzTSsnGVlW06qwCLL/
9EGcf0YItLsvpyTY2TBbzzwtVYrFDEfKt8ZeT/Q/Mk2paZUpSH+gmVHUDxnYhHNvBqM/BU7+1FFZ
vJO6wjr0ely/B8ZYPLdgAB/DQtdjr8xr7ZdujPE/ty+7jW9ONQ/nJ7AaFPTW76BCI73R8jLxl3iQ
gUVKUFyidI9Os/HMs59orYPiR/Ji3S8MZkKpHhMTPvlsw9+TZPwyVVITbHWX1DxNo2U+SP2IKngc
V+ZOlLVxiCiicSuQIFEXXgcZsFJmQBpp5mfZnPxbWFL4GI61eY7tYqeatjVP+vUAvygn0LVZPR1q
bw0FHxsMSNGYZ7KT9J6oQD5QvdcOIwr+j4gzJyfCAf3u9nfceER4ienfKJRaRFPs8vrr20iujIQ5
0kSN/3aG0R7GWRtwIjbq9q7Pxz0Q2tZUqT1T2mEGEPrFn7+K3LpoMeE+AbJOe3k40nQe3DaJdRfa
WHRMk9r+GAxL5ap6WH78D1OFMKcQn4KoWkPuSXliVHpYZB2hChcx6/FLa88/Z3maTnbhWPe3h9va
PRQPaEGTYQsqw2qiM6gjPZmQKBiM4vvUGKGnTCjcylGn/r091NZHFJ7eBB0i1lnLilYF+oHFIme+
OhYmPLdC+VV0Wf5hUOjcambm7ADFrg8/FTaKNJC7KOjzkl1OLW6Wph1SCTPEeEk9vHbKd+2w7Ml9
Xi/g5SireAOvu7QoMxQRGjVTvgxFQYVNKboP00jL4K0LyBUD0I6XhQ9F0nw5IUVq5jbKFoFcjaxn
pFt/4gFs3jkA5x+yYtiDDIt88PLBFFABWjDkcOCU1wVEfTSUOpXDwreFdUZJqtq6KUS5d/K0NKjP
4G7sGiMZnDVhEMm7lsbNzt12vWX4CQ4VAkAEYDtfHttXx7AKMAGSkSfyAdnZLeqpevXZmNr+HCAk
cMpQyXmzYiOmOUK4Q/ReYJysn++h0KMAt9zCl+mrHdIqVk6LHTm0ovQ9OYatncNguCrTcAf/ISb/
anKtXjVUeerCRwCno+tMs+IJ9l/Tu4jcOztkx63DgOKCSGsQ3SaFuhwMGFpnh86IQqIO+5Z+UOFi
xBrvhQLiCVjvGeFlBdwU2siV1FyKtiL6QSiBxXWrU6EyBzczB5NG9aL6iTY5x3lWs0OldvPJjgJQ
BoEa/Hv7mFzf3bwC9PEATlCuvFaBstLILm0194dycFxtJKcqwKHcY12feIE+zfds+tmX53zYKcVu
bVehjk2ARfYBfuhykXGXX6yg4i7oUnt+ZyTz38xQhxxwJBrJmKKMh9szFbnTerXRYqDdRLRJarx6
kJMMmHQoM55sLX9GZdF7tyzG4nGKOstDmbly+6iLduiqW8srsC8v9ndwqFeDlgik1FkXF76j0xFq
A8IpVBkQfcmNFCCHkp7S2Im/KlIfvr0KbKFbIISHUaYSRdnL9S3iqqM9hFKsVPWRp0lF+26OcAvq
UKvys8IoPdNM5p2EeaPUz2NMz52eCFuKqujlqFJhV+bgoJpJiRbVpsKRMt2LM1P7yRURdoewwxv9
XkJKtHMbK5hyUCNDAyR6EOqr7ai+HVnFDwIUAQ6J+ITuw+UPKggC+0RG528xGsWtU2s5I7GPfpba
BX9v77DNyTv4lCNwRhXvCkVuVGFr6Hie4Nxqjn6V5GnlRmgnVK5VNzyoRjw8lmO0fAP0ThRG5jh8
nI2wP9V64ng7P2bjdhEdHl4+hx4ErqSXE8+bCcqbJsSt28o6QVbPvNCpvg3il0xKEN/Z2EwTedv5
vYESih90YXt8+2/A9Yif8eK/isTd5W/gHsulICUTDwnL5Kc6MsYn3Z4dg7Nm9f92cSB/MAgQm0fJ
jKOvlc6dcCJ6LaOdt3Hjeab9Kzw3WBBoEqvFmBJpxnk9TP1FaatzP6r2Xark47kogYxJWqCdy27I
POQg+i8TFOada0DcZZd3j7ACEArRCO7RLlgNP8e6UlcDUlfLnLeeinmfN2lS5A691Pi31/z6mnvh
m9AXwdUJVTrx568fyqyvphhvWg9knwPBV6m+DlU6++ir5/cSzirf9MmUs7fvNgouyGTAjyad5l8v
h+3KRpkwVnDwNOnUuxbaj5/qbfEEr2v0sUHlyllM9Rnqxd082uWDMrX5zm+4+sYsrCmaXrxogDRe
hL9ezVzK2jbrNFzuZyUG+JXGIEXRCigzqFSDZLmKvRifonKOO3yym6k4UCDN7t+4+vwGmsg0FkkP
SDRXH3qUwDyoU4l+Y2CE53TuypOl18khSiTr49hn2DnPu7anVy/py6B0TRFGEBKEq7SkVdouHKoK
kUOprBBEifq7oNL7Qzvn36QwGE6353hN/hXjCREeGIcgHdahNcTtQUODeUR5M3e+lplZnRsnas/V
ssy+hlLUXeeY45mH3PrQ9EnwEcdS467vnP6xnGTtZx12s7Hz8a8eWlHwA/pGA13EE2vQYjp2KUqM
zQjUVLKPRVmpeMAXnac32eQaTjp6qYVgmTpgmHp7Oa7OthgZaYiXuglB9GrnG/hzOj39e6/LnPBQ
N3Xjw6pPvNlq9lCGm5MUFVThmyPGvDxkOf1bHUO8wbPMRnqHNKPslnGi3CVR3J5KxPMOjVo3rkwv
didW3RyZIUWeTfS9VqdxzKWQnIpJ2sYAo6+ZauWpAM31e1Yh9paK3XzEbhIZUeTttJ1ofGuBxbcF
QUC3lZfkctZBgXO9kAP0hgUBq1MZa9o/IXXX9NiOTrbzZF1dn+SKvA+Ye8HmAT24OsAILkxFO8Gu
AKCfn5YhAikZ44D7PI7teCq1HF2LucfN8vYm2hyWkIEUhx76ldImWu+a00zpALk2X06BNpp3ajHh
upos8f9wdp47chtp2z4iAszhL9ndMyONRsGSFf4QtuUlWcws5qN/r9IHfFCziSbGuwsYWMGqZsUn
3OEc/DJUKbPuYOfuLCqaj+gEAxUAGbW9MIFjk9+56BvKvBP4InfDCft3K2whbJ2IVeKfljclT/0q
jkRgd5YUagmit79EXGCMXy8p/WtjhFWA2G2lV0+L0efvfWsq/jUawzzYuTuXI2VWnkMYLaqFszkz
+dJaPUHoGBGZIVszEnhgh9HI52Kw7HdVnXRfXr+UaOpSjyXsVMjT628zzQSpHNmOGFim9jkRS/FU
WAEqG3rVnbMuRkxwzqrXEr/Ytr+gCFSmuCC2VzLXsW+A6h8jUafzJUaB7s3UyOQtXPD04ITsrR2t
Upg7yM/SXNkUVnSm03VGTkiHQupDJjr9nT91ZZT5Q/z9/lT+mquruEl9FuwylwIqvcxtsbiXDiYM
XjJGmjCG94OWi/k08aQ4EXTXIA3RXMy6y2Ibgxu2WhB/D5Ix/1TYQTyFGMsML8bU5jhFx5a5nNDf
LD5Ymqk5UTXpqfemL6QXnLQitr8Fq1e+Q1Yn+dGizT9HsqcBEC5UZ1+N9KJMSgzKiYMJyju1uc2M
XKIpPQbcpIOwnwerlw99myYfK1wXFG77qK1+Y1NPd0qpLatNoU76Fv7oGkuyWi0RZwfUwcfCo/fS
f6llFU4oinhK3qz9lH/3mMn1cazKsvwo2qWYTtQ00dscvDj74I9xGYSOWSH4QWW0X77OxTyjcOGg
chyuwzr+UYzGdBA075xcQB6KXMn55SbezBRt0sJNY22OyKNgo2MWl/zsBqft30N+HNIwHUXpHOQJ
N5UfJot9TemcFI6QXf2m32JIA0uwbpIGrmbN0nxMguDv3qzNg229NwjuqxTKlbYAJZDrQUq5ZkYv
TSKGtBjCtLJduDFVfr5/eHaeFIqRgM+AGoA42qLA1qbxM73XCEWNcX1kSccne+2VrkCyPK5lHUR5
GgQHT8rO5WDRV6FKpwx2yQauP03YSx+UK2FY3nXV/8ZlTddLrHkWbQBU4g5ivr0vBOGG4g37hOB3
U1zRx1VaIiHgb5qsaAHW2c3HHnG6rx2ikNBlRHfxu8T9eH9ed15NyrxAzWn4Iia6hWIJKHhTDd8j
mmu976OkcrOPYkEYcsRPF/WzwsmfdTvP3hX9pB2s6d70ArEDW8gWp/C22Z5A6TKjCrg8VLPuPHSL
njzQipCrIglq08GjsrdP2aCKfw+8/oY/UenBDKAonSOvqtzvrLlphrpwjwqBex+lzGKhroC9hbd9
vWfWIGg7h355hGHdgj9yI9+OM/ICyHCg+Hh/8fbGUorwHu1XSo7bJvrM6ww1AOTxQOnp5KQz4Y40
9O5Z5J38D2dBCc/zcBHreFtRjwpZSUCHGBR0BsLiMdsjWmjAvll0QxychJ2VIhvj0qapqoCRm2M3
TOuEQiknwdLRJpeNHUPV6pqD/bBzIVPXw8QDep3CxKlf8dvlaNlVb5ULnVmjTWkwTI3h0dRz+jJ0
xrRu3yyF6x7E/rclNRz1AOsSoSJuSIl68whQOWl5kvwR9bUm086cbv1fOE32OxSelv/huQf+wRCy
AQURzKV+glpfPuitJs2wlTUSVK/ePyr5hf+hblYCy+spSMsEJFRFLoLcoRuKefFo2Q/1w4RSysGn
72xVoFW8fORc1Ku3RGUxzaagzDEqlon74Mje/TK0woLLlhcHQ+1caQ4lOpuGI4cdNMT1V7mim4Zu
sAEbISfyaI4GKkKGM71onjm/d9Zcf/RbPA2Q37U+vHo+6RwrLRG8/5TSx/XIWc88xhYf6ThL+pIU
jUU8kU0NyueltRzob+zNKAmNUpvn1UC18Hqwwcsya1i8CQtQmX/JBYxoXbOcZ0C04un+d+0cFSV3
R9RKWQYE2WYou3XcRh/NAQ6lNr0s0jAvjsJ2Srb4yeqmI+DYzlPIeJ5qJKEeC17z+tPywJRBYzgI
4VbDeEmokIXa2H5xjdR69Ipgfqr0Q4MsdfQ2wTn3GmtHvAQ5dQsNdTUdcdNsHKLFsfMyTOjdydBe
AvclQe6jCWtrLL8W/LtumDRt/dn08/rIYHFnSam2AengqEC79NTO/u1KGoLYgFzHPCdOXv6T2lr+
adGD5Z2LYfRR5L43xxS96D3S87xVonU7x88SOyWxw3T8abBm57xayfhO4Jl9goBEUgKq5OBm35vk
3wfdbKTeEMaauGRAjVuNUb56y1OxJrCO09zDaVxkbzW3+lmS/SohuP/whNGgpA9KRxnNmptcNtcd
marR0f2xT/VkNBc4+BqWrtVRr2BvJeFkgIkibVaMvuuV7OwkoZbE7M7puDwaFYlXAUfk1AvXuNw/
nL/oLdudq4S26CWD4L+JOPADqrp+tofIG115XrtGvF01U7ztjDT/UXuWHMNAtO2ndjAjRwyPQ1O6
bVjaXQbDoHAeVPROCL26P3FJWAVJ9+D8lQ7ord7/oXu3CPw4xQdSPEt38/j582q6AK2RxVsq7ac3
p7MZVrnefpIN9GwESYw/7g+4swhwGbiyWAimZhtHgOqu+lxwnGCL4SnpF/JdSU354nXJ+vU/DAXz
SEGGaMlszQ2siXpfN+oDstad9smqcvBJ+VJyb7WjdZBJ7rxvPC7g6plFIqRtzk27oC0rBxBh6yNS
rVk0AiXn/PNQCQ2hzKp5bEA7ht2Mk979r9wJzBiZsEyp8lC/3ARm5iIpeDvzEBWWqz3iU+pGgZUa
B/vkFkcJWIGigoJhBIqNq66u367BtiHVWG02tFaa5Ru3yz94XjudJz/RznaixZ+mMRDhrMNGShob
FUivCg5evN2to5yslPCmKqFe/4RgsWzJRPAa6JxaO/Htk+aT44LnW073J3V3KFXjR2cDivXWMEsm
utM6wmeXBov/iNFAjrxnbly4VV4NGlATS/scjo8S194iXHw9KdKVpmAUNF58zkbqRX1qJkhZ9kPU
k0AjO14fEV1uWZ2/RgW5jO6hsoLc7Jo1dfUyrawhGhFcv6yll59RJFxffITqHmFJeMulqe32kvvC
whKxLmrQsvH4HOvFdLFMMT2M2oRon5cM6bkAX3Gq6Pof6c3uvIcqMlcdJ/7Bwbpe8bbzE5EUBqdK
JuP7IVsEz0QdvIG1J/5AozE4uXQaH++v/c57SJePjIoIjvO0RXHYKBkAcWKbdcM8PsEI6b7nYl3e
6esqHsahzJ3QjIf4WXQQ/bV0MI8Mv/e+mlOmYOUWhc7tOzWLnrpOStRjabP/UEh/ftslJHmJjTxP
q+HDsZpacYCV2btG1D5QGpEgpbfyMFlvSrOmPh+NTu2/S/AyCYdkOmK3750rMKOUi9RNQoHyekFn
22wQFeeysttWno2mqv5pS/lvLNr+IJO8VdhS6CrSDVoeSrFli5sfYvYMtLkhamTsh+hOau+bqv/m
un31YmpJRe/SNk96oi3IwFaA6vVaYt/e2s9VXqbf7++p3e9W2D1VKaMBswk96nFKx9xUz4MT9xer
1/5GkHb8TAekPmhG7GweniAHrQ5KrYCDN0cmofrc5bWGMT1eJn/KatCeKlNIO0TZfH2fdbX10Y6t
/tXUAUJkEO4UAfG/QRxn84GrCIaxXltA9NTnfhhx64ez07vv53I+ZKTvfSJ68yBJKTijJLCJWVIk
/2PuYTKfQbcvTZPOX5AboTJhTu6gKKjeyWsr3OSnXvaYYiGKeMkzr30CF149BHa9zKFfCWGDJxyQ
NI5dgrBEq7Xz5LTzf9jywN4gtinMO6m7+prfHs6mMLommwJci1OqsEWQZqdCxOLZHbtXs5dUnsJ9
QZnrV5N+80DO2lIPWtsMOJX3j0WAf3I/A8BJhyZ763q1d7DVdq4MleeqqICNfaPL1WWZViYMSeuE
WQukW56NuDc/3z86OxEqcAclQAzQHGjdJj1plwnnzAHX5143F7SApzJ4LoC0f2/m3n8RWt797/6A
O2cVIjkVPMoFVCxucLZ4VU5LbfVRjmDco233nw1Nwwonk0cabbufRpkQ0g1ezFRarreGnRZN206M
FDsrASIUsyhLYlSFCn1+GkSVHrxse6UuFSGqWJiqAc4P1wMuqZ2YXstc0maJAUjp6dcZgcs3lj3i
7NABrzl3tb3+KLJZvM2HWHvReIEfx7wd9NeXuYj/CVgVB4iUbLOssp26Ec9HRA+nrn1fxKV1arGd
T0N3EPN/GQvcNPE5fAm0+q8/G0C7RVrLPDdlkpYR6gDOG1mjqBhaWj5/ur999m4n6gQU7gGugEW3
rgebta7QVjpYUY1c0/csH/JvLcCUjzXEqv40uetShaY0goMXZu8wBgYC8ap0AE9ys7S2J/mbHbuP
yjnGZ7bP44s21Prl/sftxEbKtA34C59Hi2DzflvZ4LlZxygi6KdTPAk9hHPnhM1SOkhZGvlz3BfZ
81TjKh0741EtZn94uhNk8PQatxmAlsxajAAXd0EJd7manQZm2mKdrbXvn1avX9/0jtU/BHOg0ay1
44Pzc7u0AC45NQTrAO1uBEa6aW5Fb4MpyI11/T6PhX+OkfETp3oOKA+XsTdp4Vh7+sEVeHsjkfHw
P2rCRGZgba+3VOW7dV2l6RRhwkOZZin1D9Lt3ndOoX+7v7633DGSK3TlodggEEkNfhM+LFoxW0JS
I8HStnPOEzoTH4wMO9YQibj8u9655kNsetqPeRXVe3qZ5psgE+lbVQj/1hij9gy/zf+j0uMj+b29
yaf/gC4pKZmqkV1PAkCSysq9eKBcEsPEkTqGTB2e0DVWVTLFQNJ3wgyr+oPE93bLcZgpryq4HTfI
1qC2xwHbs/EFi4IgL9uwXv0FALl05Xdwh4YbIYQgHqyxGX+kKyKal9xaca26vyq37wS/ASkoimTc
ljddsrUEXjt74D3SemwfpF6ML1nSN3+adK8/06x5tdCGKnTy70GdA3sHUf56qlcvrU0/o9Q7lZSe
MEDKT2mHBRrwFvfgSO1sbb4IkAfIL3bbFqYzIKbsdQV/d8FzHLXpmABq8V0klKoj8sruUEiYwY4n
v6NKf/1Vmugrt7UpB+lB+lL7ynGpDIzqrWsOh26Fu2NxTQEKQqOY0OV6LHP0iqRqSK+plhjd29mZ
muCxzjGj14Nq+fPV2wP6rGJ8AoOmabs5GWkaZPoYMFjTYpEQp/aLsNY4O6WTV56MZcqPgv3btwbN
O0paBJr4ePIYXH8dr0BmYVZMcRMUxwsMRHEyGm6C+5+1c+DVhgdbT5QZgNC4HsXucs3pZ1KKBbXg
+ZT6npjCJm3zx2X2gs+Z25ln0cT1Uc9/9+tcgA3EJ8TtNwX/xHQXjK65aGLNn6Igq7MHgBz6EdRy
b49wxVK241ID86h+x2+JgT5AlaF6TJHH6kDSSoC85WSlUUb57XR/KneHUn8bupsq/tsMlTdFLCY6
U5HV6AjYIZ71phzHf+yh8g/qoDt1QkTk6JSQdHPSCNivv0pDxUEVErksfNlGnS3rn3W1+qeitfOn
etXcZ7u3PyXjZPwtsmz9imnSEVFubwEJUjgTaFNwP2++Frlspw9Q0YtSGE5R4q7rRfqjOJjTnYeB
Nh9dBA9NNJpTmyOOY1pZd0UJjHNJ0UOMp/hpdJbybNX+8K5vA4mZX08tFjnvh9YKjgyI9pYU+Cj9
YXDolLg38Z7VdFbqjDRshjUTl1nL2xPk/TFq3bk/v373gN4EOK9iD56g6yWV6az5ZVVjUl0JJ5It
Isyjgx3gbLevpvvxtxN90AuCIs59tlm6pKf93Oog/5Bjl3/ro2y+BKkon1LwYQc7dWcC2R0Q0mxc
X6ASba6XcuntSlsbem1kISe7TNuzNnuIBE4yeP37jQ6aS3CORih32marTHo8ImJCRVFfeQEysx8R
3lYqtT41tyRqcjxm7i/ZTvVLUXLQFEESDXTjFtTQlU4x6updrQSOZ2FZrLXzYdCmyTjXcm7/cXs7
6wGQD5UDJU94H9vSM6A+yth7P+e4ipwTtzKGvw5+1t6kG4odFyjOOg2L660kZifRXJ/boajm9qJN
bt5ehn7CsI1Lo/nXdcCURJADU/NPmU7uO71PM1A7WGU/awa8p9AWuCA8z07q0SYsSv2P3prz5iAo
2TnaqoKCZjzdDqKSzdlC1GZ29ExQYAIXfXIpFUXIxtvnoM3fZy1ejDxWxuO4tAOlcGRQ70/S3hyZ
po2vEzVgC7Tt9RzVnkNe7lL+bdIsC2G6aW+zxPhbH1zjoOa7N5KlQC8gryAXBJvTJoIiQdEUc9cm
x1S+rimAAsBJI2edj9QPdx5zlTIyrYpdCzTi+qMsYq4UUSZCyrRd3jbYKhDMdj4gjMxKHlpzwZ+7
pZ5+fyrV33rdhaUoSTVUgdnokG0NADzKqxL6GaiThG00mXPx3XXq6gDbsrNdGMVT8ECuR6ga19+G
h5EhRhtsi4Gf7qlce/NtKnPrr0AI76L1dnpBYMo9ZUFihrUu7U/3P/IXHHD7lUbA/QIuQ1XjNhsm
GwO7gPY+Rv2ITfajGUPNAWcTx0sYSyONo7iFInP2hkazz3Fa93OIKYX8V8C9hRE76D/aKm0faoyK
LmMcp08TwqxfpJZn7jnJJ1terCk1tTArUkmVaOIyPWe1dJvLQk0Mlp9TTMUbz9Gqc2ElQX3wfbc5
KYGEgrurogNFlW3RIccSrHeJj/A6C/7MmvEhiF3VylVJaaAF9KhKnKSWBWJSCSjLUBcecvrfysz9
iHnAE/ixj/enXF0AVzOudhTqZ7+Y+IRUm7djRvTU8AbqEEvRiz9zUpfP9PTnJykD8+L1fnnSMhl/
8criSKZPreXtyPTDCGuotG9VPBsPv7KCFyRKliAgSQ/kxZbAXtd48YCH5vLgIbm5In6dHZAljAVm
YntuS+pXDdLjfaT7sXyYZ7N9HOkfRL1vzgfx/t5QcNeUyodP8L1FgpDlChlgvoDgRd5FcTFVD7aN
R2nJ2Tt4kPfWD1wATT4yQQUJvT6xQ2U6MitHuFt+F9fwtnr7rzI34q8wNOUJP00EEIWYX4ZltQ/C
jt2hqS8rvAu4hG0f3XKmWuj2xAKuboowrWmHfiPGB3+ekufZyBLUq7oilHOTPNzftHvzCwueDh/l
X757c03lmsQGRYInFrDowr5A9MtDSv4cF92R+PLeLjXBiULWROYHgvj1/OZW5wgnWHrcMWURUlFc
TnOAWmbpOMVpHV3zoNm3Ox61XZfRiMa37TVKkiwy/YBI1zX9XAqQ7q1tY5XjY8lJx++Ic787Hqkh
cwljhCvp+vsIvcQ8rZkyhc+nT/3QBicokvVT5yagTbrlyCvktl3PMbQ8pc8NARYA3mZCTa1uqYuX
A/K2SGBcdA3bmkuqwXCKrMFz3pfCLf2TFXgDT0+gJe9r3e6nD3o6rMy/SKcprKRV+aGfDz6OBRW8
Tf7Q/AOSvPPq1ET9WLTpfxn/khhvZockdDYQk6CBwot/DmZfvMQZ6TMZbvHt/p6+TTcZCxQRmbpy
iQbDer0SyZRV5drQ7ow1XfvGmW2+5fZqP3rDYvzddxV0WKPsaH9xCXyyNX/919C7wX9tyKZ+BUEf
poAskb+l9MULrASBsHmkF/F6Gkxf/LVUPdKSja8Xf97/5L29h3sLOGXlMITM1fUXo7JYQGvrqIEP
1vCep6gfwngdJZ44schPfdYc4RFuoii+jssK2qBF2ZV65/WIbZI3hte13Jay1j4H+Wp8TNP4IIja
HUSVy+giE6ptS/sYuazr5DV9VGDi+MXJNfddPo/m4/3J27sDsS3+/6NstothgCfV/bqPRhTYTmlm
BlGK6OpJSuGe7w+1t07cEFSw6FvSudzECP5Qjl5JAzrS/G55ph6pf6wJwr81RHF1qC3cugev2t7H
UQlQyhDcgcBlrtcJS8250ho6zUaDpViMKfVDNvjUHTs00e9/3C1tjj2B8CGhHnAREtvN18Flc5zZ
4gVNx9lKz04vrY8mpRz3QoO7+0Obml5gpdbOGT7B/ZKdiWcSL3S6qv+Ck93iha5dG0WUQv90nrgs
IMtXpjmmYV00rhVmemF8EKkEA+UUZv4kpkGzwxGxiZ+TjbNwOCIraR4s2e4E8jUK4wx1YluRk6yJ
Wzt+HwXeaiLfMXqX3sr1h4Au88EE7u0OSrVUcHQUEClCXK+V51eNVzlEkNWcL+duLJ2/qYvl0eQ6
2mmyzKOUdu/TFKmHhjY3Bynf9XipvlqZEa+MZ1LTrLSBEM4rBRFW/F+2IVoo4OYQpYPfvBnKSAqb
WiOdXa+IM4STp/ZZLAskGFllBwnsTjBFLYHkEUIzeNJtA310NHe0l3SIBizP/42Rma/Dxl7GyNW1
9g2wy/I8NXp9mpyhTV5/2kjSwcJbNEk4dptbsZN+ntVNRZHALJvQbZ3+MQchGXrGlF/un7adxaPs
BkAQSDg9qK0Bi2csndVWhBZZlvxv7GvrYjbDSBdqEgcjqbXZpBcwmLGUoeGFWuW2qtjkKVRsnec0
qbT6LErRXGynOVLr3/seh3uD6inv101SwdUbwMrme3oHXdEwbbvpW9ub00hy2RR/v37yeLho1wI4
Axe1WaclkLqjZcRqyM5lODtM8k2BF/QLqtvGl/tDqb/qZvYUM5E7BCrCliI9Y6HoioJ6ihFkeF6Y
dfBgreNwyfPJwTYmMKhIT68uLirdYCqLRB+UIEicrk828rrd2gwMCqQlfh7iQEeUdjIvSwzHdARz
dpCm7X0kCRqZC3tfZTHX45kp/BYP5aeI/Lc9T/YwfcIj3H5kO3kVHKqufsrQxj1Im3buSyWdzZ3C
26Z6ktejrrMtHSpvXCpEYpcCl4tLgOYMxs+I3IFBHc/3l3Jvi9IwoffEy00dcLNrcpElNZrPMqqH
tTrn3qA/1tr0Dxjuoz7CznzC1qbPirEQRb8t2V01F3rpaZJ3DkBzGjfm19wuUGWvdR2WgKd3Ghag
vWn/uP+FO3enkqRV1CFGp8N2PaNcpnHbqahu7qz55AvNCY25qN/Vpb0qVX8rFLWT0rcp24NsbS+b
IVxH/vUXkOTGaqDDqyboBgxP3a6vPw2cmHf6sOJHkhvJY+wawxNV1ul9P1KGxqzEijyhlxcx9PXJ
XLv+owwmNOlRev6nWfTunGiiPhIc3dlvXFD8SNQB1OOymZ3Gmq3BqUmWwcBMZ81pzafEsuKwCvrl
yU0c/eH+atxCsxBlRTGOi5dzrJi/18thdX5KyZm6gKFRq4+kVhMu5WaZ+Y/aOKyfjKWS9mUQQfKG
8mxtnCYtH0VkN0v3v9EfiSTu/6CdA8Dv4YwjL6sCBvXnv3UnjTbDmVbn96TzIMOiqRx6XIYdAdk9
UoLem2uONo1y5T0L8uB6KAtcN4UWQbUA/Yr0YW1JLcPFs3rAnU6ZvojAKo4A8HunjreUTAOkC/4a
2+nG9bSE9IjzroRnjeOgPFt5Pp/qpl4/SWVHOFiOebo/p7uD8q6qngxP+ZYE6ZdFi0Id5ql5IsXX
Ih5xGmr89o3flCkA1CS7ONp8pBe1t5BKkJDCNIohN8hcv0/boegdie6LHYf2JPXIouTzYPbaq6X6
2cPc8gHOKYrNsH3/tNUrUqc1JGwli5aoaLN38xL8tIMp+XR/Jve2DHEzKu+8flS81Z//tjvNeC2m
Djd1lAfc9NGRiCziWP1NcyXuTz1Jwv3h9uaQG1IR1QFqguu4Hm7pMShLSTiiZZR5pDtVjfWh1Z1M
g//vPwxFK0aNhr7hVs+u9NyhWIyUQN1ge8xohJ5JjX/Wg9s8/YeRFGOIPhMbxFS79fc59OPRW0q6
gANZGtCpIPsuc4wIAlR6/7g/1F6ZBuCNCzwc2L+iq16PFWSOFIXPcYPfUnGbUBrM6j44a52BG0k+
DZel97UTQmY4GpmlfEg6zz5IFvb2jCJoIeBGexkE3/Vv6P0O7oTJk274VR61K87lZuN14Uxn6tS2
aFjf/+i9TYNdBYeO6cWXbHOtTXoeu3rFSqYxFEBbJMHZxfAlNKbg1do8HDyFTsO8z6L+tC2dZ+Qc
ht/ngP5XqzpTFPvZ+En7qQH0cTCJe1GD6ori/6ncCbcwU4qL3WRZxGEuUtFRFsjyezx19TMVkJIy
VLa+DXIEZogpkoM9tJOakLwS4NICYi9tm7LunKMD3FO6ScfS+FrVWQO0A2rM/UVTi7IJ4RlFsX7I
S5Df2MSZ/QjoyW2o2kAw0B6BAmTfM6tqHhp/ms/WJFEJcB0YUuWo06cYsoOgbHfPKOjd/xt+K+ne
NVPmlgEfWVqNSyN8dj4g6NBFli2zx/tfunscXBouhPCIV/0S9fnt+JeD0RltwvHPytk7pYsw0rDS
RjtKEvoBxjxrB1O7OyCfRlitjH+3WawmsmHls7EO1xIBTG3RT3aqO1FKiBctLYT8+x+4u1XVaKAK
1a29eeKF0yqGFuPVZVq8BGkZPyyjIoHyDs/5OZa29kmsQ/9pNfz64MH4BWTY7iMiOWCbVOsBQ6mF
/m123b7PS9NPKDTSZ1meptYaDZTr1vxP8A+6+URC6qG9Zmrph0kMqcvrXOTnYkxjVCXw73GjXrR6
AN0BSGQY54Gsw3me9SmUrWdq58WW+ldfjFMXajhT2wdzt7cPXaqRCr2IzPeWzjMVjr9imsHPN2r7
bCbrjJKoZuMHEiStfsQB31up30fb3JRLLYxKmNyUHUpcF7dd8nAUovzWZWX2BpHDhInyjEjXKnGg
17C3JykNoEhBxogn1OYNnIDCySmgEmH27RqRoZWPOrKpkV8s9SWQTfrh/p7cu15YXsgyvO88iJtt
kaylKBeN9i2Yae2thXSkHtrusuiQPJexiVrU8abTYAzpn4I1+GdebKiu93/D3kUK804VpUHRQ76/
3pp5lqaam3dgcJbV+hKbffAlwaT0fH+UW1QCbxIpnsL0wtGCCn89jMlSilhSTK3rdM0fMqxKfybd
hGi9xjGwQkzUP5cV/kZIJRflKTOK9F8v9tuMthHulFQPExoq0zyX77TKivsTsrrjEk6atQ6h35Xr
j2Zo+jLyrbLxQiG1GLUx12GjmppRNi+ZNA0I5kVbFafJ79tXw3TYG3RTqYNQVkLWXG3q30641zZ5
VyrC5DyU7vvRjzkbjZ5f+l4/eHN3DiNPu6KP0b6FBaUW9LeR2rXFJ6eh4pK3jh2ic+E8EmbFoSkA
St9ftb17S9VXiNCoS5P5bTYHIqNEND5VgSAWooq8poHUu6Ka8iMTpvaRNqvwwkSgyvrkObOwnvrO
Hj7XvlW/9E3tspudZCrDzHFJoVYelXc+pbIuFHozZM+d7KaPcmFSL02ClfNB7LyTX6n4AAS0asVB
YrieqBXI8CIF5eAit7Nzoy3LY9G7f6FEHXwRcZpknOvyEN23l7qjnEDJT7X1FSjketjGK9w2S8nA
O6uwXzQ5OSeaIGkZ1tROoBEjGg3zfxrzyM+hzI+LFoRu59dnzrr5v/sLuLNXyC5N6jlU55Sn8/Vv
Afver94atBGyEdbfWTqaZ6P1wcLKccmPXtid+YY9DpiPFx1i4xZ45GtUIgx/5IWN2+rZz3srGuWY
XEj/0MEszPIHbuTDwSLvfCGDUgjnYiEc3PZasWdC+6VbaXBNbXGqh8F8sgddjwJUoc+vnkzlekx9
gEecCr96PX4/eMi/mdLvZCTtsTz7DZ3VsZjNM+KpR+WWvalUxxu4MpiUG+Dr6vuzUxa07UYTwQig
MEUkITQ9uA3w4SYL0reenR5xpPemUk0hqQO5NHTH6+9bJ99NTFzFEIpsjcgWor/YvQc8IJP9QbS5
OxRhH//hWbjhihaTnjljVskoLc30IQkq66EPmulUDdUR6G8v2aTrCncFqgwkhS0EPcv0GjAAZYgq
46Tl0IgjmkTpeTYXzGcKhCedocYUOmvmUxDQONenXB4Eu780LzcBIBUQQHm/1MxAkV7Pre01ejOi
0vpLj7291CzrZ4oWyZe1azyE+XOfa7LJtSJ59OUI73HWm6YJy74v/MhdveStZ8w0BKkAuk9T1TnB
qUMM7Mv9Hb4T/+AiTnj6q8XvbEHQY9rWyIaYXeSjtEzTJ13P1mB9kZ1RvIkDJzmo4u/sAhh0GJFQ
WCc42AJOa30Bx+JSiwKwU+DCHdcwMOPkuWlW/eglUxO8WQBFmUMoRNHEcfO9XgCivjG2ZkoOTTvH
7tlavOFkdraFENjYVo9zhYV6aMQxdtTWoj0I3IzL0NUc7fLqKYZSp4IFGBGYZWw2QoPPqJfN5Fn6
uGAnjC39KTWz5ewEQ/e2rtrkz/vj7c4xEDpFz9HpXWwurUYnbZhXMnQrGFxQZsTsFD76NyP1gVcH
JmQ4gcW9haID98cmeq7nxTB718J8KCmCR8xA8OcyUv1Stv0R7vH2q9RQDKIECKnebKJJiaE7xstu
Fw16NV8cmMOhPsbDpYgPeWK3Z4IKPCARWpO8pKDXrjdOGtDZRcK3i/QSwr5uj+kTMXN+sRuriMwl
rg5yrV9l0eudygQqlVGiJ9UJUt/+2zODOqtX00bj26jxW1E1+k59GbXOdsKRM/J+aZZWR4MFjm/Y
OL39ts7tAG8B208kEvQTOYQ1JcUYxl5V5meUpKw3oozHn8IvzUscZ31+6ubZeGbucCFsEGz+kKDw
kZ7v77ydi5eKJY8XaGv6/2Td1x8S19ri6jkzl9v29C9l/fKpRgfvqSrho4We1vfnfNaChxYj3qfA
j/WvTuN0R9iUva0CXewXD5qtsmWWp3Xdy7LIMMEw0+wDuyR7EY5VhN7UHDmA7YR+KFBQ5APiCA+I
eOv6i4MutSxNXWgYgDvvqnmivGD1QntsijT0C3FJXXt6dlxZI68TjJeeLWs4h8pIt9EDPwNNPhP8
OV3ELa3CXnA+HXpeVyuxJ/xgvOFhLtLxNHWS6B13oMfcFkfV/p1zQqAJNptCII2UrWJMQ3I0F9Lp
oqDzIQN59fIcW5l8mYI8H2CEjygP399gt3UCdBxBW8Ks5bTcxCuTp1d1rMzO2kIDK9DqS1RMJpLn
LZ2wTNMcrOUm/eSNZvv5/sgqbN4cUSVbg98JLRQF9b9eZ8qCczM1FOKWdFY9sFq889djfYbdYaBa
8V8yCvRirodpB5mv8Rxw9dgtahOxu9RPvlwWVTMmRDCWYjHPGqqH52Sh/CoyTXyeysw46UGefuz9
sagvXZymlzW1/Kf7U7BzrHjDgA4jl66WYfOeahIJSzPLCWhEbX5GiUuevQQAzMmIqfed7g+2t6GV
7hNEEXSYcELcTASVcypmDKbpfXUuU9uO0t733vdBjiqdxqPtUCk7GHRvQ/8+6Cajd9p6LV09pRM/
5C79CdGeAo14wXZj8/1IC+ggGrrdzhxZxZQEKEXWus3rdX0SU5KPvwyRlydwZ13Yxp12rrt8DQdv
ns4UMO0HHJuPnLtvvpR+BFQcikDURYnIN1/aZN7i0vuHF6Nlnny07S4podl2voi8eF2ax2qdkyNT
l5sNRDZKGETqBm8SZNimtB6vqSiWBNbwAN+6fDAHSz47XWy8rVwjfrVWnBoMOozS+6AOu5WkX2Te
N2ZdKwU1Tb7NC9M5jVrunYK28j7f36s3y8hQcOTR9lGV9Js+T6ZDaSKWA4AzjenHrKFRAJOyoaTt
rf/H2Xcs2Y1j234RI+gJTkkel1ZplClpwpAFSAKEoYH5+rdOja5KFVXRb9qdJR4aAHuvvUyTBIgZ
rYN/3CL9fymV/+p1f9uWcGnsg0Dx0J0W8Kn7fZlcPSaljACTeUOSr1sq2U8UtHD5zz3IAqjCsmtY
dDb8QOx2eIMdEq0b6lT90I+m8AfFkW8JYnhvnv/9kfyxfK+/CycCAEbQmvACfv9dFRGJi1bYXSGV
J82Aq4bsWNl96OiOcs0sqgAKkiBB4d8v+8f2idHe1aIWSwqMcIyn/nbZKxe6vhLPS9FP7/NMWAK8
EHXbf2wUf6C41+sggBPqSkzz078TbVFSaIOPAddx8XjiOSNTkxA3ZC1L0/XjAFJ2aJzwNSzb5rkz
8Ko9//ud/sM3dx0Rp9DlIPIMasPf73SCKyHkK/gFgbIrtd+sRzLIvBHVUnd61PRgTAkk1Yj/op//
+Yzh7IveDVDFtQz/+9RYO5ClhgoYGx2r7T7pI/+ih/W/puB/blCoIFHug3uD0uKPknhjo8eNo4Vf
MDZtx2XPz4i2+xrCup+ZA+r774/zz+8VvDJ8NqB7wQ0bLP7fHyfiPestyzHLR7C6hI1Iv243U7rS
85gV/XNf2PTGRKP6j/3/zw0RVwUk8leOH77Yv52oQu1oTwswv8IypUcqBegnIhvaYXLqP1bGP14K
e9OVz4Rm+O8kyKD1lNoaFJt8Fv1XJl3/w408edyjMvv2//Esr3qIv3BIVE2/P8soYRaPGiPMqERS
wrmcFU06kVLKYK0O2PNi6eI3RH0gPfk/XuM/3iVq0etoBSb1f5/42cJ4hRTstSVLOZz2FLxx0H/i
UxiH/0qj+3MBoj0ENRDLH2RE1P6/3+XgVBFFKeAd6P7JSeX7NJxqE/ZTlmnyE+wiSRrvi+o+n1n5
H0PiP/ss0CChXrt+qTEmAn8nTKWZDawnCyg9IU1VAxqHepunwpadoSq8D3lpxZGG3bwWZA6/6q32
aRvpai/+V9HG9YfAAATQ99V89o933bPJuh4j1kksAuE50Jy2CZ9J9h8v9h82navhCGSB134DnK3f
nzZNwDkFg3tti1yYW5pG+ujT4b/8of9p0/m/V7n+iv/ThwPGH3cFY522ctsEMS/iacnSgzguV7Ue
YQS+//z3pfKnSv/KkQeX4S90GTOev92XBAoYQScEFpqesqUB1KfLpudp9TCvJHzesQnfALZJYKxL
bHZJS7/e8TobnkU/i5uKZVDX/ftP+sdnAD8EBDygy8GW+PszkLB6GKYrv0NOfHkrI8lv/FQlnzUR
VUcQ+PxfwPc/rVmUQ1fACowneJP8fsFiW4VZA+CxfoqGs8Wku+uVnw5X46XLv9/bP17qCj2Ct4Lt
6Y/x0FoFWxKQxjQEY8dQzfwCEsLajYkt/ufzGVNBaCwh7cAGgSLo97sqRbSNKyUL4KqKV11BRkSR
sn5b4T2dX01lkXUcmyE+Qpcxnv7n2/xL4omliX4N9N7frx2uYosZLiDtDk/L+w3Y0RO1FSSl0Ngc
//1ScOD9h6UJ9Aq1AOpQtGt/hzfzBdEZ2oBeXyHZydxGbiKIOdYY4SIwJpPPhkW4TVqyNJxMsm2v
AaFPwLKJidYmZ9U0HBPwbF+iqYy+eu/6F2n6vmzgWyCSzse9tt1CdFI3yNz0/uSTgu7dwKshPqmt
UD+0yXJ1NGZbv5fgprrGBFOyZtmH5cnHUK61Q6nyH0S76UeyulGeERmU80Yvyn1A+swmG+Bp13p9
zPh3lPfJ20xQPWFSoMgnu1T7cvJBjp+uKbgSVOR8KSFp7afnIc9QwpoU8VUIiV/Y2FRwh7tfxr1W
ZwCve3mtPsHQGONgfuy7KfkDL6vo6MsejToKWASAIRas7zvHB1OekN4Jf5UMabZHVgcynPu6r9Hm
k7naO7hfzqz10i/8gGnKHLpIJoM7wkKEn2vFLcA1FZGsEcJr+mR2Kj+BSku/zmbePiGxs5CHVAq1
QA8Kf74u30Nxj8BahGxCBrw/ACZKoi7qt821UZ265LYfhcobbBLj97lYWXRPKpY8g2KmkdE1VP1L
YlRSdxtMmOBZyTh46ks8V+PzjqyY8UB2MPwaXsz+HYoBNjSojTePP9HjW3Bhz9Acwb+1gDMJQLOd
LfdziJABEpIZv2krkt5dhVjDz3quKBLWoOunbe4mtzyqFVpBeITBY+tIYa0FxDEa0ocIETHDDTzg
5oehqnrcKaunG1pEojgKgs+/xQmVf5L7yL5aKGQ/gZNYI4Mc/v8xpgKjPwlj0uwwJAUmBNyN8Jnr
c1rUsCsZMS2YkVp4n8e5twcqKw37yCEBoY8ygyRW0Gy9OK0qQ6jXTPv3XYSkAPMA9jmdscmYH6tN
1hwanllN97AsSMCBEDu70UkMLhvuIjnStWD5TZQ7AN0gD+VTg3hlphqyw6jlXOxVHHXrtqRIXwUs
dBOhCvgJEyWEYSkG4AgPdK3tBXz6Edk5NK6+5rbWxbHsoRRqOMKVSJMmMNB+3tw8+dNQc0cusy+S
sYOfpSxOWd/jH4si529sPhQRzCRG+URSLR97Pqq14bFZ7jBLz56tHWK4sG/CfilLzPvb1IIbfEJo
F5/A0VvL4iYhfZ+BtoRuE8HyYPwfw0JCgiyfYgGxbSC4TV7toDwz5gp9WHMKf5wiohHMJGO6yiP3
RsMDZdP9962s/HTOdb9+l306v6OzDAwseJv7ZkUgsTx66pNfbCzHOx+7AbtQyfTe5K4y0NhXNK+a
WZv6ZaERvlTp9bRcH+90dvgMocgE8fappwqe1w7twI2DpXB1QqQw+slZpvOvZcSAo/HlvvpWIJF2
aqJNL5eq4lnRGBTd85EDmQJ0w7jYzpZXfVeDtg+bYUb69AJugpyu62H/DrA42xoL1O65RvYG6XYj
7IUWxH40eyTjxudT/7l0+Eq6GVGv5rJTx36i6fafi1yXuttFZnFI+sLB8x8vOe4UqSPRcrLVz2u5
2xmsLTbRS8SCdfDLjGBylM4KnWFGbJx0WbHFoQEfI4/PqD2IOaxm6nUjJaTSrfXw5j6YZI6Q1Rni
gHjhXlHSLbGc48bMbNRHGGZv4wNjG8zgl2Hze+enWeznoR9df1vP0pqbIYYDQMMqJCe2dHX7fpEk
4siPWheAe97BxeIcead0U7E4cl/YQB1/RXeb/0iIZUghUczIe1AYUgDqU5AmPC34OfZAMg9sDMb0
TtwlOqvcaQ2ITrrFw4eDfelBQ4/aWvNxffTEZcNtH6K9P2i4yMkfZbaX4hNlfMZ26L2OKOhtJYEP
xKksTF19Kwe6kG808Ws6NGu/Gw+rT3jnVu/pVMB3s7FF2KIXnRdj/dOjVFQdmfxsolPMepdETeF7
TEAbl6QLtFhg+U/KNzP4Tz5uZTyV0wke+wv7Cv/kmDdrFkj4ESX7rgskn5RKn3tapLS67UmN7apN
hnqNX1e3Je4NbMUevmKJTOwDTBWH9ce0pSx9j/Jx4bcRDpSshVEj7X+ZDFHw21GRK5fnZHLjxyfw
aFN77xzzuYbkqAbtullEEsmxMwAf5c+hDuk8wzB9ldsLrNAHeTs5qyvM9khAwLcRK/0ES7ciVvh8
4o0+jFarHPF/1Mk7Cty+RPa6KJbslWCKxgHH59sO5YzN1Pgc8XKZ6EGmUzbiqNJrTxS8GlIWveC5
xVkHYlK6PBIMMGnUhAXWl3CxCTnNfYvWspD7O88gjzqM8Uy8ah1gabDXPSW2P6/ltLKHVdS7+imG
cLWQtBk+/YdcW18cE6wNMHFimOPCCCcGbjP+xOBkoabbM2R2Xxi6Z9qlfSke9tSt69kggE9iVp/v
6pZI2M/Sphaw8cnaUiuJyVwKvUjVJlXwOWlmZWs4/Iws3wbIUCVf73OAqfU941VFGy+2pQfzJ/Pw
kWqQZ1qXr2IZ8FLAUovsNDWrqzd1clM9uvMktjw9S1Is+WWSroCEPJb1eFQliHJNzq91rIwyPrdB
bFtMkURQU/aDVGGnDwpsx7QJhYA9HdW7z5t422AmtUQMA8Y08/5xuVpzdKHnqEkVzyTSo1KrEHMB
+1px3JzM8lZbGGFpxJyuQ90hcFBgQD4NSQwd9owAkBnRT9cDMvSsQzhZTJsi2fgj+OBwcA5bMr6x
FTzwVu5rEZ0ycBsf67mkWZPKqN66fU/X9zgk695wKAYR5hFTe+nTFF7Ts6kcJlcDomm6YSqzR8/d
8gnjfBvaLY8S06AN6t3NrOrSd9C3bCB6DDodDvDBgONRWa0c/LM+xd/HltNvooDtSqvqnc5nXwR+
hzBSMXaZU/J2jZKY3feQBfhD2Hv2uGPfw4MD0/ZjcSXZsSakU0lwVmEK2K6z5hhMVPhvWzFuqAuq
sUrndmdAVtvRwK2vVRQ5Fc0cL0v8RU2LwFBurY1qUCUS3dR9pbIjsvb2+kRgilE0dpkV6apVYmc2
SsOkWifbgmSCePPrqxKr1adhEMF+Q9WY5g3mfHz8ySI7gjKCLAV76hfIxNwDtSybjoEGG6IGQgOr
P5GZr3F1DMjXTmEE1xfmoJfS8oNOaB19S3YTf1YGKv8UrvjaX2JrLGlK0LKxroZxqA4xouyjxkPb
IzD9Iel6Oy/FeI77YphvdiS7kSaBadr2lMQ2jlF6F151NO7ncCjRzJlbvzrv4B6k0xU1bbUJfOrj
mndI0kPEbiJqQLSlcGFtymS3cFIG/fiCACgWulrORXLYB4OSrEEnbegDNuNkekhtyaanYZ2T+dFL
RH8exkwa2a4RcS9w8+v5GVS9ClJCzlSr+kGFUz4AYLur8R5POQ8Fvo0cBe8BTqNuepKlz7IDU5rc
LGMUflYKhEenryXpzIf5YSqEeefI7lqaSscoUbTD7AGUXSvKhmQDaKnAufk3rJr1WwFFRtykOqjy
ToVVbQcZi/JXSTYKpVlptbjJJln92vd8YR3F5nknDZzfOlpOYHML1LaiTQrJh87pWrxYbBPP+aJX
CB8BouGcFsPcPyDQIDPNsk1wf4FBcMo6OJ6kz04No2xQGcsPQeB0uywsxUmr5jH0NziHDWwO2YwC
djX0akpWefwIUjDt7mskkN1P6mosZUy0Tw22VC1bFukZ6RiDWL5ArTY9YS8nAaPuWby5aeLDCSuB
vfSqwD+6lZBqtg7cXlRme+TNwY4DnMN2iiDCQ7l6XH6BnfI5ShNbNRgwWwTNTPUVKl8idGKwbKvb
RRccgmnXx09sGIsRZVWCULuVLPKWuj0W70Dmlq99ryVoh3uizA3WZHWKNnCPPpeMU4aptxjHBuEi
/du+j7tuwLILS1dTbuIGBd7wZS31eox0Pasm3UGEfw0lEeFuyVU0tECA1/WGu01927M64AdDSwj6
awaY+Lzm2AXEKOvtqCuz85tyqMJlMnhbz7In7C7ZsTMevElDcoOl2c8XAB1SNLlG6Mid3YJeTiTH
IOE46RlZEFEN+AeFw7pnh7Wqlfi0pHaaPyU2LucGDm3z+GZFVNZtFGQ+NtM4a3iYzFndg+Ok1680
4iB4oOkZh7wVdlNV62rUd8CuUxS4sJxIw3EfuSU3zEDt2ArFYvMJjpueNLQa+k8p9lY4c3C6f8zH
lX2Op2DfScj1m/bV/OCFCl8x5Br5hWDrcM2w40vuUlHs4tRLNn+soJID+jng4c3wAFq/RluV2SYz
IHvbUpM3zcp6P9N1qb+Rfg3LqaD9nj/XZsyLg/Zp/r2PEld29TgX5IJtHFtqMaBSNWHiyV1RSXnH
ShRVDQ4KApqrVvHzLtCrn2GLk2QPzJp1OVsEpGOTqXo53/MlbNPZ5mpMPoqwKfNhSlDv3ql9cKdR
uFGBNrBHN3iT7nse9K5OeSTt/EGgMM3u8i3ffjFwM01nOKTCTU5A6EIxJBfZbnJESN5agPlyzwZu
qkMCF8XksU9JNMF4riA/4tjVr5jbh/UCHGNIGzvyOb7fkCx1scNE+q6IcrKf9iXrUYqtBT+JbLb0
PMh4+BDtwrrbck5Xe15I0h8Z0Jj1brZjcSkhzihaatMQ3wo8HQSSX0344IufzBfMYcvxQucse82o
5igusnW6ToRI9p7EAYlrqwRo20QrQET49MI645AuWTrh6mCiNtBuo6mQiDz9tNlej0iuwTc6qrhP
DzpN1DOIo9nc4syMbrXRZuxslSFRIde4cAPTD/MzFVGPqq1fhxyEaD5sKG3X/HPh3CQuqVHwMOpL
k91A+TFWLeQlLvvglo0cTVqR/lQEkfLGmDCuhx0pjLbZBT6mDjsoNjfUf+57krNh7qTeo7ghlAw/
5Wg8PWxl6W4GC2831/CEZsCNEerq7rjspWnyDakoaN2HAgeKHGd5jD3C6E5o8lYYUpIoMCubZEYk
EfJ5iHxIC6REnBGsAhAthhc8NhOItMw1fZnfpmEsbv0oqriJgVMnT6NcdDgC70qL444p+3vm6tS3
eoSb5zEGSEBv0nFeQwfyLexK+nQYf849/PKbVcsoOWFZp8lpR40izi6HTewlp8EPt6N310gbMvZ5
w1c4KaMHjBhpCd6RPuuMVafNZ5BTYtdJILKAo1JxpP3GdAs+fxLu4bm5r4e5lun2tkaoEw8BP+eA
mhW6dgo6hWx3lU0M0BsaHazRmhYwOIsBmyy4tG6GqKpeaNLPVTMwKlhD5QaQhTCqoUKa5j5qU3jk
Pw4RUu6bCYpF85gzX52nmI+mA2SVfMAmzj+VvmZ5k7p8/saiXNyQLQULNxJDPF2URZ0ID8frNGOc
Qv48Qkr1Bb/2GjUxJfVyGgFPfIZRSPYqsPr2E0+15ge45xTvc+0H3WSZNfdrjsPpl13j/CPcr0FW
ARV/fNjoTgI6khKwD9Az/wWSnxyRortLWWvHNB7uIoOHheR3aS9KZiBu9SxNnrZxiqMzM8houysw
Cdg62D+XtzN0KFMn56FWRxDasmciIlODeJyOpinLqDdo+v56t8HW0Q8AdEq9BJKo5bHKEX150FtO
7SHPF8K7zSTLS4FN4mfYUam2MBoTxSXjy/4xNrBAPyhQ3+sDwXGTYPcn+52DUhFfPtbJaXI1jz7K
edq+hbSysls5y/QxyS2HZJLn4XHVauGXHbrHtcH5mb2JpAi0I2Jj/Tnzef8UUumwnKCzOnsbxbqT
O4PVEsxDoddhC4OsIFsddc0WVp3htVK8tq0P1SMozYAN8fmsacM1OC2dB7/ybHdY2jSpAl/+4OY4
Nl0+Qb6Camyb4eowSf91B+NWtSPsHqdmqOQAxFCs7Bmu9f0Ely4U0GfYEwPHmYpleloVtG5HALXm
1RQTCGZgI66mhaIJs82BGfIDvY27VBH6xwZYgjqJIQX2UK9cbt/WOtXLUS5xpm7ngproa0Co4K/a
DGvfLpzld73h6gcBJjwdRm/zj9vWD5eQ9pQfUDIUQ1NYhiBaTInjX9kE3OzANgNnbKMXq1tUZJjE
N3j70/ZsZOrCcYWUae8CdopLjmKaHyA4zF/rXjqEdrNoeauz2T27EkcP98CJWk1N8io92/Mb4RR/
ct728XOJomA7RrHVEDFCLGBOPsqWRw55Am+wtc6PUUDzeMi1mS8EA8C0dQE15H3hRDhZGAOiTwgJ
F4eUjet7CvLzcoFrK39QfAGjtaLFup+SaOFn4mQ63IgrjQRNTiEkwC4uUTrhjIBYurfihweO7oE2
G5G2+5qhnLe9hfBKlGHtO58S906Q5sqbiVTZh6gcGPpBR+J7jZzK9QCfQ/cVtSkf23hF69ZVqPF5
C+Mj90nVffEBboejONGpyj8akgOs28tyDAiG8DUQYAl3vW0frq86DcXhqqn+fJ14sFaFecwhItzC
05wLtHDwtoAjb4h7tjdLoPpDEkEGitqo2rAQlKiOxOa9fdhLXVPQKMJ6CONWLg8biVAxUaKne5Q1
HqnKw5DunatKmzQ1UPNXSZF29jbpSeAxBR4vLzEasM/Uo3VpVYZ45gflh+0uh21MgdUAvfmILU/l
WTMhTOMXl5iwnbw36gHasTJgEIDMjcdsKPHBAWdWzZiO12KaWi1PdF6WA0o5mFCnmUAybgpb75cV
5LL5tqBDf15worzIMKd3Mr3mm6Vkk6AIi7oPT1HNUmhykPnUOOCZsCeKI5Xe0y0qvgEcLNQFfXxx
H7Qs6dkGHcMNAEkEX8CTn7712LEAYEPtducTPsgGBdfyxrOBRxjfRPa+tDLC0kdqBwyIvc6zNhdk
WDrS03iEtEJgfWKpwseginAvAF5ddecJrfJDAifyx3FGsPJjUhTAJ3y9cd3iBZC4AeKUR03KSHhV
pkBlob0H67mPMoxilsj2cL6HPWxLE6VoA9QDiwedFjBQ1JzwAq4yZLWgfMAM41KMXsXAUEM6noFP
7y84o6OkmzxIq4eShX24K5MF545D3aYfgFD68W6XNdof2BGn6iISyrKuGFP/2I9BfBl1Ba3MXiBn
NSPISnyANzkeGxzshqid1MrDvROZeN8LVGBvXJTrV74PRfHMs2xB6uBabMkdQWTsjXf5sB8sYmSw
ovpsyIGlzuUPPtU0aTAvk+yeqdjer8uCEcpi6u1TSodqBAIJyz3kxIeqMWLRt6oEXNsJwdyD7Md9
ezH7OpBDAVO7uckzqjC0QVbNDXUT4x9rX6fb9bWWMPO3Vn7OKi3YZUcnHB0y2Pu/aud2fLHI/qm/
ZQZgHMKXYvpmLSfvkKXiRw+CIni7LnvXd5t0m+xKl/XqrCEod7ecTPOTxwfqbzKl+o8EQXj56yxF
pVuG6bP7XKrR3CDtGOSXEGciaoVJHfC53dQIn8Sev6Jewq1gR+Hw6Yd0JKrPPWDi6DwvURbdc9Dy
7f0VSvxajlnp4BpRoizZ1ZKGzs+xsZ3di90fomjMvmTbukRNEtXz0vRu18NRWwzSupBn5g2QTh2d
18mbb8mMScaDyoT5Ua7x+LjyPYN0DyzXtF1TD4nnlDir2mqo9RNm8JBqVZTVFw9/sfR1KgbMkZIM
xlsdzC6q+t1hgDadgSi7/Y4M5fLCBQZm35Z828ZWJavERl8K33F0AR79HxrwZg+uLG7TGuvpTHdk
gt8NQRUKsCOUhRcP427+ujBmhgZFjGaY7QTAqQsavLqd2J4NeIqVB5hdTg+2sPn8VNtV/kK8eI7I
LJC7sJsKGpnzihGhOiPOFDeEc3/Bo2FJKM5gnlS+lQiRPPuoz2VXwwPrOj3q+1tMewr0A8Nc38NZ
B5HzYqhHGCPUWv/KcnQcXTYviIUtw1aGqwxFPkGJ4x71yI1rFWwRe5ygCpEYJaZTQL+xqW4dJTI9
X1lfkG+qahs+YNoKVzPMy/vvMTp2+HaIKsJgdy1NaEmZmIcBWZ6mYckQvmLyi+kgkkWLvoFLKSoV
UEtRs15tKm9lucvsvKhpfC9JjZ1DjIF+X4TsxQE9N/7YguMLc1yI80KjNqDnx1GQ/kcohfmZDxrF
tp2SAXX6XDzl8ITUD3roAa0vKosOKCcjdtSDntenYrfqnKC+C0AfeSEbxtAxHYG9F+qEe6lSQF/C
v2Q7SNPPGv23Pu3ORm81X33S+F3XyQn+3lpdJljHL80UM/eBYOoyHtY0yOmIPt1b2JcEtCxAk9YY
6WcJ9sGwLIn/lHmnMUesZ4fmlHBIAhyyx10bKhc/b8xVXzfNkrENf30fM1QgvHPgWGP8HWwydTto
eZ9iE1iCScbCv89JD4toGUloO5mIy9NOlnHo8E+OL1RHOnmpZ6SQNDZd+HKsjc4WOAtVHgjPlmGM
MCGkrTxiXJaPgPljyCMsVLqhKWSv5huMn+CdiKAxZ45EDXncTVRSf9/DnPMxZB40HGxO8a95qfgd
B+97O/F4RLTcVLryMGJLuUKRQnPQVbDMWQ21VauMTUc4mGWAsNS2krupICq6ZCqR4wF5QbO6R+tJ
twb9Phr5TJRTh2meUzf1RDB5TtGaYkxN0l0edhwCAJBpBGAO7nNfTZZNGPiSeVUHNqcancqWKtHM
u3KfYcaw4NxzGT9F0UYDtleRD+d6oOOClNE5w3NIrh8sV452JUXpdSnAwR3arLLAxxbZw74IOAr8
COA1NudwYEtLCasMVrtmkqxG2BoOKJBIsoBFH82Q/hy43tSDngbMI0ErYaRBY6I+o34efYNGnZdN
UqEk62Yv5fMMW3pyO9oKXVC0FIh5gC13doQKR5guzJUd74pCK3GoaU8AoBSO3tZ1NPm7CAmRd3Kx
AfzdNcUIL3cMWv6F6k2ecUzFH2Uq4p9F6pFcwa7sVCA5UiAqnCcTvreodxPM+0ShDgvNlmO/T/P8
2c0cRfw+FfHDslIBKrybobfNU5MAX438YhoiGV4HnIGiCwxEMFnIbcFz2HPl7GUacp4c163HLAvl
zXaLKbZlpyXJMbYLCcVf0wUUnIsDlTdqS5+vqglwhTaYcPr9mWIYtbRc0A3/Q79jDJ8FGCZ6UY3D
ETWzLYHhIwivQZ9lL7WfiqrFmG3SVyuP8LxP4Pd3FLogcuYMOozL4GjxpjGfvLFh9bKVGNNTlEyb
5Uev5ihqOJqJa9ZFoj4K4Cpvc/ChaCN7ZSfspORr1w8LXIkgIx/1TYQB9YtG2ZR/RDe4qA955nT1
E7g7A0OgGjC8EQCEXMctS4DxgIaIqpda+W3azKIgtF1SlO5Z3F96McJRbvGQxl+yxCHYBBxO7NWY
mvf+VxkF/OGOJugFJA2Oej1bQtaA9xOjNdJ1fRwIKyrsp8KnZ87V9DJSPXyhG+bIsHCRFFyFpN4D
pJ3z+BMzjQQDhoBZ3IDt3JHl6INa0w5YATgQqMdXpN9UoYT7Z73Wt7M3SM2rkA0CcpQoQCfapVLf
0CmgFAik4t8l5mZ74wagUIdEJHu49dOUHTwC4HfIXVLdFaC+qwt6jW05cAqRQYegwvImza/Eg51h
L2/BvPA44QrmMClXxRy3HHGn5lF62EQAG0MIXSMVtjbNwTk475vEfk1MOX8AkUfnT3GK9/SlVIGH
84a9nDRLvLPyZSQqrQ6wtcEI28HEhT1g7oG9DpNlgHDpkqc1tL5wXWsoYC6s1pLPgFlEYoG88ewN
kyMc/WIdqXkrLbb9d54PHC3o9czH+Z75dqvX5RWE/346OAvTsw6PWb1ru1Xb/TDH6XgByoKpv/jr
VkJMeI4XjFrniQ4ZyAZOhfEdSkKmm0k4iO5qRUc48w7DmEGFHdTFOZQ8V5r1RNpU97ADWuDH8ikH
lIEvC7wQ0TqkgczHROQ4qir8n1+1LQoLVJ3Er6V0w4/Ys5E24JvE3+RSley2NxohdBjelesx8Uq9
WuPFT6K4CQd4PI32Tm1iqxF6RjTcRDMG896wwT/4JkkW+ktEC2EtzNdg8Ag1Y/yMHuj/cXQey43r
WBh+IlYxhy2pZMm2nN3uDavdvs0MkCABhqefT7OdW9O2JRI4549ozwnIQZaJkiiAqI0RYdWBM3F/
jxzplB/n/bwnH674q1FFvU2o6Gf+gNoJd7E/AEMq37fcnUpEMf/uo1G+0mWfoE/axqI9UGDtoiso
q3DXSSLryRMZBrKKbEehH9iGZKJZz9/K6n5sI3dJ64bkrZ1XjID3A9Dk/YYQAFHRugT/kNwSBkwk
+/BOyZsipkTF62sX9o6Tcvd4MNcNMYv3W8+RuIu2KaTBFHg4fxjUCMQ/DosV7XuSLuff2gjbz0yt
tP0A/e4Me1/0W7V3rby9xqNwF5CqllssH8nSfA5nK0QPrNZ5ONeLxcigGuU/hLmn1z3BV1O525Y6
sfccb72dlnFARc0AXbOXca+23VSibrvhs+u9iEcnPJjVEP9YyaFf98KqwxCeb20/LIMyEIhA85k3
M+K/57yKEg5s3YeXnDnhNfd8tF5egmLVgNNgO8mHcD4kiYqujCHyC8LLU4/x2NSnyXaX+SQH/mnS
Mdrm0fGlIdFs6PurJZroX7i1TAkQrrE4wMP7V8Xo+wVZgGwflwwCG+LC3SEb+iWK06BEAHGX+yBM
VkHw9X+NV25rWqMOgR2d+6XZMWUifRk3KJC+G4kNGQZhbHJlyfYK7KKOITxsVqYU3Q0zqN2j+t7T
gst9TcHOxCTaQtbsRdAViL+g818GfEdBNs3e+JOvHGOXmiYAd5c7rWN2/W2TZJWtNYN1XlRXPS6d
eqsapH73FvV8bzc96ZbG/rqdQlDl8Yt1dvyGqu28x6nNl26HaiYP9haT6/0m4VEzZ7a2+2pcFj9F
D5EEaQm+r+/Ji1KvZRBQNMaTzBG0TgHHH329/aPcQnpM0V+sbWrmtfsddjpoztxnwfec6+pxJUrn
LRmHkEzyNUDojlyieSf33+SZb4O4omSy4ycwfn96KEMunrRXZRKmWofmZ6t8IHmyeort1Lpl87Da
dYVKCi4fYEONyCHioY3PDOleuSsdGJDdGhbd22xoyz4QEqHsa10aTh52SfUj1qW+diq3eCQFp302
5W1zcCZaWiAQQWI/V0HYPhlVFD2TqJSvj3LeZvU3kNty1a5n4iPDfe7sp3wyCfJFK/m99U3AQkgh
AKgSqiLnb+QhE9w3xpPHW38GVrXOKxn95iQpM46iebzUXrFMsAeE3mUmrLxrbwX6D9fuvNIj48ll
706O/CzqrUF/NCZAKiKxl+LcN3qE8Ry65NHpdehnax5DLZMP1rqnIpnEO7t3ByW9VMWVQ2AglA15
73e/RvWXZwrA+Bs49ul3Q/lW59KLsgLMiL+ZFB8exqaJD3nclNU+2uzivbVL6ZzCCckR6qE2J0Or
lxyoxTIOL1AfSZrPtAojIh09wKcRQSvjQ1z+anXVjvsmTvq3HCNMuEMxEDyhi0XI5fD3PXcj9dMc
FUXdpVoN/vigO6v4AmClkdeuKknKaNJzzIZFM549f1vWbJEVGY/E5y3/gerh4RyJXG0zXUNw70lK
m0NiasJE3XaRyH5pdCtd5GqLUxKvbnWPW9J4vzTWCvdsYmc+s7S53GncKubo+pu3PTeAX3/qeF2s
rNcRWwVrZhEeKm2ij41c6fpxqTa3YINtxVewWpHeLyEfCWdstbGVVKO099EaTQA/ZVvrU62x3KKk
8Io7sOhaHIQT1pfQQ3QMJ95ypbbrCsq/ba37x1r8xDoWbVvw5ySD+1ADMls8pbPqd1tJPBKTl+v+
WkevDY9I+ueTyxJwW/fV8BTPllvuxyDgyYwRYX0RHgcsOheeQDXeli+ViooiG7QO/nZhhOKoo7fv
3emE81o1lrFQyYWk+8wJvbPZEDF6HKxuCr4iM7V/q8oxH4RkhGEWSj5e5jRrA8GqE5PqINr+GaQm
+uiGg8XWJrR336IZ/FWh4hsOMzROhLrjRjtDymkcjRRr92i7mdoq4fdrhjirYCwWfXuZ8mgWmRrd
+p2SKGfNZuJkrOPW3Sh/+oDMc4c2Cu4kj9oPFDy+RI3g8EG5VRhAGbNHPFXBVNDzWiXzH2PXnDYW
coD73EZheZjXOZ5TsNriK2+0jYDWChzSpry2W1OrhnlneCRWqi8qvP5gpN2vDiEj0qzJaekg8iWR
M+MtWOcEQDpyyjujC2pYF885jzW68soCqBiViJG0+KEgCVt77qnUji1OgxMs1xBKo84mxD5RSnjK
UqckzSh1yxOJTFoEK6QL7SZd8hQ1ufWCXApRRjFO9bsxcHQiNWytZ6ISGoG+aq7QO082827JqAhx
ZPX+kYhrf91NKkoG/sECOR36B7mlEv3wlJYq7w+A/wrCMFlLn13CFOZ3QgjV39rPo//QA0UXTwUA
yc7MXI9OpwqTXZzoctoX3uK6x4jP4C1KKtffI4LTd5q4nOmR9q3m7zxYpf2IGCMw51Eurb6WTh8/
w3dKkfVGuU/1TBrZ2Uin+y3QeyO58m0q5Tpr1o/0GoZz2mivukdkMg20w3fWBwxhieQYjXrm9iE3
hTt37bPsreh7ltWU/EVs6E2HGsG5D5851w9o5QEfe+0nP9LEwEoeyrK9wlhKQYjbSJK8zORbp2Y1
9YZ+dd3EOSCldzl2o9N1O4W60L+HDMmfdAz/f1iU6IHhvSK3D8tYQ+5beOIoN/Aq4CC21lcb/Wt7
YLEID2ot7eVwayzBHLL1sUGxpiEWG0g3sV9ipCAvZtDLVzFKc9VhXPQHnesBgiBUQ55VtP7IfRP4
PkiAsTxFlKAbXIoZ6V9qj4mkEqDl9PmYhd+ob8LfuefWbqit3YasrXnw4lUML0FXzUtq9wwLaPZN
46S6WfQuHFhyUxpyKicNJxhtUsHRXRz63IlgYvqgfSziW/Unojj7QKeKiwVCT+ulEIajnlwIpGFK
dsVPhUc6ZOgGnrnwXHh7MQvOQgjY3kV3PHCFExHfroRxB8P37MbYjXI5Kz8L8a4D+sRGl9waQzO8
O5MLrMOiCrs432wGqMiHqTtSYyebU04d9ktBMW9zr/xKC2bqer6gcek/VsLVL2tbeA6AVcWxZg/Y
IaGk1nlxdr43x86eVpvIf4j1bIvj5OhZnHpZ2etOTEzCIE0AwalDWxIXNsa50xAg48Zm7DUIs6TT
fLMU+fiKlDOPe6dC+4IKv6SEFaVleQlaC06ojMqaJyH2lodOEOS2R4gm9nYVSsm6G/f8Ku2ivny8
i4ehN528S9weVpknAj585tsYn8e+QIipWr9/SHpui7Sw1jJMEY6q/Bobh0ySLl/95KlMKMPZN5r2
gofIsAtlVHwkhOm1RScYN8LW7MolZBttEC/dQzdLeWSD1c+B9tGnFT62a8KLYlfdcWyNE6ualP/F
EcAWevtp4iDfklhkAWqm/BDQeITupLWlc6dBJ+iGiDlJDO1gb6pqm58ogifbU6DGyxsNo/5lAbN7
nIYsfCkqzGI9SKRmtNT19YhWyzHtu1uVc3noGs92SFzkct1bZR9ATA9m5qYRBdXxYd3HHxvKCQby
JCxBP+oFaf+MboB9QiLMrZDnApnlGv6/jO1mt5q8C7I5WM2VwId+2eNRr1S2bXqFIDCTaB8E5FGf
Volby12z0RmbbnzuC+91sy47yFe0GJMVWkfDqWYOI3U65aHc/JvGYJnzR38xPei01Zd5Otiz+awD
oZ5nqSbWRvpPq6xHeh9AWeKRSYOuqZbMa3S33c08zYC53Zr/CviRT54XTa/dSMTMXvBBwBhGBqGx
aiPVnz2QkgeQLE26qH8LW3C5Oq5q3pr6EJd9RLz/Wi24b1A/qqxYbLve3dz80Kacmt8RpgFvH/bT
3BDr7Nas43qhVSeWdNGmlS8RzyY+hwIiwyFnxTaIogY0OJrQma5+tUwVqTudB/a9cHUMtObgYhzR
PYIdBNILL3aE/wpvw1y/UOg+wrBFYrwsjYl4qUGpvpvcluEBAJr/ljdcqhngxPQ6MXfkqTcl1S2a
KIj31RJ4zTUKev06C89ePmuvLNy7iTrK5FuYcLlrR09ZkPV5af+sMGXqUSgysXao3/0+m5ymnY65
uzRHF7F+/Z8TD3P4z+7tRaYIA4hKrd3RoU48HuwnqhIA6vptDF435XXdR8iarIBjK3V71LfbI9Ov
HdC7peIjv6W3nnBC6HPrdUV4Cr3WRWQbbd3eARFb9hh0uxbuiYDGuwKH08Lfo2Dbc0C7X0UhOFss
lPX/ROHbP4QOIj4itje85tiXgNrXW4ZyDdSUHPUMrJ1pkmgmaNpWIyO3a/8T9MxR+z7q5QINa4Kf
ZOqxkyCbRD3tIIj+mvre/p0rlYQPqjWb/py56H5xjWzJzg/JrctQcxQ9pE4XfuOMAaZVuJ2rR8PG
WuxrZ2jXjD5wK+ZraeaT30MXoYgqm3AnhgHcQ4y9/apKOM4jvwxKSBaW/rNFEjzuQHPdce/S2VTv
WQTa/0acivU/K8zFTyNQcBzrMfKmnaRH+CWoYNtqtbH/e8AmwQTVXK4fNo81PcIV/c5ZkmzbtUbm
u555u4f+o1oiRFzpbKT5DUwyTEcfgnxhQfUn6gkx9kzvrS7c+mXqg0AzlYZo6/0t6f7kne/ce2oG
IqLPDINaF5MTnxczaLKz2s56QYLYblm9tfpligRGD+7O+Sx8I3S6Wh0SSRhD3lWV+JzInm45e5Se
wqcybBek7FYRP4yenOLbAzPB9NjhVjdZ4amk/NXVa1GnjJAUP8PeOKQMVXwbJEIVlwpJobqbTDSg
ZR9DFoI8FsyhVGopxuS+W+ed5eNQSWPtqJWJxWO24JdwnxbYpeloKnt54+VS5lTXU20fCy6+E0wZ
QqppmNwHYk6d9dtAH+R7PmSEoj6h1WidtO7vk4aMk50TsQ/dLbgMfRQ/tN2mi1xc1GK1s21/Jp9i
wqtLEVZ+NLB0/n2/dPGhrY3rHFyiUn9mjOoPQE2IsRcQoH1Q35gePl4b0jia/38U16YEa5b632TH
23ujkLKmjtLVq0/q1byz21FdrdVf5VGELfCfsOaOXN6gAKPzNl70g57QC+woqpdL1jh+IL5FNA5g
kM6Q/wNkaTCXuINpDsOIYyRrKh4yJpym+FW2NiQaM+ucZJ3YwFvqCNw5KySClfO8ghPpbgSlXZza
hmboweXZC+uuPdVwWd6TsubtislCeOk8heulZUfnSqZYnFt7tMsp3TBYM635HT7KCjQxfFwMJg+M
dhwI8eDaLwgjlnbncDtHD6ZXYrhbabXEWkYim7Nnv1quzKR1k5IzYHgMZoyIYL8kHqPhSjy9Q39r
+7tgAjLeNVNh3uKakfnsNCWLkjdb+aXnviSsINSf/ZjDyXkhQpsDKzYCtCnmpDjklmt/zooRLe3q
Qb8GGPKecMGDnwiTt1/WZPI3GwgZHG6dGpkNgyp+wPbYpprJ0ojImAn+2h7oKtAdkzyUa7s+Ddtq
eOgbzDHH2BZ2uGu4m56BXQLgbY1z9xjHefC+erWw3pPayxmHuyj+lLLffknmRlQWW8XUZYKFwA5b
ELVsGRtpoXK68bHlQW2JisL9yF42h9V9QQAEnBG/E6AEJaZnUJLAPvg6tvV7G3RRcWe3U3H7froS
y0i5eAywTHaQIrcgt3CIqlfAyLw6Cbspv7DH2As4nFDwhwGWpQNnhBBX0dnBI506FfpRsgrfukZY
v/hqxJohk+ve5Y3TzaRXRP8ZqpP/SWUz3muv94LdtMWq/dFiqoPbCerOEtK4t9+VS1XfGW3zJl7h
34OCk2eKwW5qkqp+yELG0kvvw8D4W5cOg1pjuxmhZAZB1mpRJG/iprnkkfGWF6S33lkr4hqJj0NZ
cBKit4aTOwLEM73G2j+AIlQoxmcUQ1CpdQIjrfzvyfZa7hmCswh2K+fpiSwkDJ41jvS3sbLtv95Y
rOexcBpAzRbuHIngtjzh+u2fkasVEliDbJlnv/SH90q61ofuWuVlmrnj6oy2lZ/60bIe0Hjm07sr
8N3tSCo1p2RcAbGtztQvTInewNdXGDfF221f4kFGyHITnqDUBX0iLSBY7FPU6UgevapYh6O/DmbZ
F7VGHhr3U1A/JUTlVF+eTFRyBRhYzINSDJe7fgmPiXVrmdDub3+r3VdoHXtk5h7X4FjmtludRowN
8kZ2uf+mqsrBUPt6egYea8oTosbq2qybKZ8AH+IyrbZw/o/Yf46nEqP6YqWE9VX64FdOJMHpRLVl
Yx5xQwuBOyzr/cqPjusC0HQKuiDq9+3q+cduokP9UBa0a3y5ZEeW2TDVCs65RjsGvgUUsNNrjMEb
hQMr4m6dZdnctb0e/uPoLt42b7LM3mlrqKreG/HJ1DQ2/7OYwi/I5tf5IiO23syv5qjca2fz9rPb
B81u6OI6PmxOU+GmWEDs24bPlf4UbuAgWDsDzds5GF2d3PHuMKlXn2hI4gaTZQxXyACUD2/Waolv
PBvQP/QcLWQCrLr3MIoofJ6VlPLSFoPjHKKJ2sPjPGLT/iCte56gwsCw4e5lFTLEBz6DcrsiD+r8
hEcdPejfAvR8YWUXDfpy/MrA466FOBGPAZLcwXH5VdQSVwf6CvoA5bVJCrAyG58W46j+BbHY/va4
BBweMBZqRMh1cQgGcnFvCoHoDRqifFww5dBT0Q6+PMZBj/jWhJsH9R33/r3DZP7PFdHqHLYYfiEd
yIj5O7Lel3eQc81/bhWgSiyMMd8cIv2Cxp4x9IBNTv6pnCqK8blw6KR43FyVrhuG2F3LXoiTJxA5
xLKfRL+xyXZkglRd7MAkdfI7irBLK/DWKKsZ+C55McUUpylf/WUUQEMmZz9ICLgQUtx5KCVeBN31
vJTtsgTglI38Z7Qdf/kaywOhSJC6brHw3ieWz83Yj2MfH9VqI2ktQrF8Q2vXwwnxXPiI9bxar9uE
9OTEMg/BSPz8pnFRTvYPvjPAMXwKxbmz8ZIghHTaNltKb3H2GFgxZUZTGF8c0Lf20G4JVkPCB9D4
+U7s/tdvTvSpVa8f4WmByEUszPvEe9zxlofdBTMMYjehcUnVnQdnYa9NdZ1HEncO61j4HCWFQmlf
Iu4+WwE3zo4WMXUlIrz/jivH/0daT3PZVvwA0GW+hNHD9PiPwjfvzWMvhS2N/dE6VNFkv2yNAWV0
PbF1O6MJAEevWCC+4Rdkt0UysT3xVqu/KB4pAhgFTNSpcfrwxABAhoKQFm4kaxToEMmMrHfl4LnB
V8IapXd1EQiXaKSkXE/etLnmbm4bcRaBXd16uUTkn+C+ZZcVpA6SHCHtbfwVWKvr3CEnh3cn2KBD
vIRgbkQKwoOfzpFY7tnyquTssCKNDwYJ8rNc/I7Or7WruM9jZtt9bJPOl9a1WR+8+QbBOPWcRLt5
9H3+ESsSze9qw8dyBBjnMY8bx1IvxBH5MvPzOrmUlnUD3PKwvga0Lv5nIyKx+b9X0cUu4+I3m0Cy
EX2at+EdgW2ivfQtaPaLUw1WdSc2VW27HEU/AlchHCAibC5RXffNk2rm2kmBaeTvLkmgnYgyg0Wc
HXoK91PhmHLX4DZ/xASKXZG10sesHc7LPR5LuPeIwcNNe7fTSFJ1RDzl2HT+snOdpQm4NKk0zfpR
m3s3H6sfN558+RWVi/NngRcS9c7uhlzs8R6VjzHwVnuc5Zqg6qMKIckmDuorYgzP/cv71OWXrpTu
I+dkyeEsg3m6lxwIGBpb/j7nvgVa885NWFT1XQAneJ3LyfyJUCP92OySLxMxi/5+2erxVzxWhdmX
/iTmF4Hge1diu8W1P9DNKGIdJWcqNYuTLbsZ1rNQ5b5yc1nsIhTVxcHL/bi7A3MVA23cCacvv79a
GLfm5l0noz1d26aqLxHPzgpvNYA15IYCjKMGBCYrqm3azEFRjyePRPgPZ74JH1GiJ+8ixsebhnM0
/C5M6d846LqaUhnSjpclsMhV6gdN8UcKKBnUE2CfNGtAV+y4VJZXWYe8X1WNHTO1ONfUXV7n5lfA
vPpUOK1kevDd+Sdw1Py21NRwMGRq75Bg0fpdq2rsdojHrJMtxuZPrCYW8sYTUwqb5RKijnTZ25WQ
2OaQ+1Upd1Q8279QPMk/VlCPF56IgRuxrKOXrq/s/OLSfHAh0WTx7oqYOO4DylkskSQE6RfikPtt
h3EPQ0pPlEh+YXtCchN1EP7pCvEwpsoNtcceJIMvSLmkPDk89lyBTdR9ACON5r5AntceQupIzYF4
BPGPwT3waCpIXJtbyiV2HrdD7J8UGxA2unGQWELcpXCzur6p1WRVO909yXNmPjTJ5MHgilY+d7CQ
QENOHSPrX/JgexA1IzTzjA69OzG4iWRqcZv8sAYAFfs5ctxDCXLNXgwHgTgu74aswe5Lt2czrbg8
V9e6m2cGlP08QU+lNvgIioJVlgRNmFmybRGSpC6TuQnCXZfbhijpMUJOlWMDQ59ZX6mehcvy6kWR
QjMbytM6ejwPBHNv3LUtkS8pcXPq9zyP7Vs+irU7t6tYr2OT60fmYMhKz3dXZJOjP9zn6EaxWFv5
yBDuWfrq4vR38VUF5jIKmWwfuP+3x8ie+pLV30U5zTCrANy2GCM5r8TLEpGBdLDCjURgPpU4It2F
U+hcx9z2x2Dq2vlgQTVy2SKkq/fkGHRXmoF5abn6/Bd2ZV+c8p5AE/K3BvFLtXl02RyO+5TBtvsY
vLp7MFYYyF3R5tOBLSzGyAbIc8egi4KpkZIofbrM4kPAGB6y4MoQ2jqKhu2nlz6qiX4Lht1U5fkj
WSZTcQ9UGJR1pjo74c8azIfVFMG5x+TNpwqFdlza1Tf7ERGhTiVwKcB8FbndjzvTMHDRNYY3k1qV
v8jPlnSVv93goR6zJmdx8bSTeT8bP1hSIT0ZHRjpGH5qQgSalFzCAbqsWdElQtA7xb4zuX2RTniz
CmH0qxHUWx4yhJvqMWsWZOd44FwflHYiZTBV/bIGu+gGwwDM+Dn+OXzqWzqgRJoerRWtyLVvovC7
n3oPjT4Dgtpv/pLYn9xwfXxeqOHboM45fNNykQp72BJa6CGCejuHDXyMSK3ZTNahH5gId5M9cIIL
NJ2Zjbe/yBLki9iHuRuzpYrNI3h5wos1MNcdVINPNUuEs3gX5FRUkAMODEgOq1r95KGeineUo+VI
+MuE7GSSA8FCMewW5v5GK5y3GAjLJ527/QsyIoMfll0wzsjqSP76s46bu0iW5qdb1vJBxyYkz6fv
gqvlBYH7pyECCXV0iVIl7WE39O42tLMUlA3GQ2XWcCYxYL65yNYifA5tugC41K0eINTV4/jcNbjn
+WEC21gcLtW4j6vBf8lvVlgmbtvv9uywPu7kEWkGDqZS2s+IK5DGGbuQjzff0d3SIfUAWulAODpV
Ym8akmoYWb1FVB0Zm/A1eOH6GvakpP5eCxxgxiRx97RKvxR3ZV4q8d9sgfqnWCgg9yU89XhCnxs9
oGefYMYGF29DAqwGDJQnvPkd0sFn2H8GG+VqIn9Csng+VYR7JPXWYH0DC/eflVbLdwUL+rVYliM+
vGQwd4b2X8xYrMEgNL3oGAWi9p9TFOt/NkROnk6bHl8bfqsbNAIFvGtKLIosZJX9a5RR7nopRS0x
72fNn2zgzfougS2dZIByn2EJDpf4Y5o0+xlaAjhj7xQ0CJUod6cD9iH7XGyhU8kjB4cqz5wnt7Y4
lMzh3kVMyNVpe9s3wiKz7ehqjuNz04BDZr6vlsvQcYntG7cpBsKpXOm9hu1QqnMscv1HQn9giCJV
5eNma63IU6iWR45Fhq6o4oY+qLIDe1YjKzuRG4gt9kiuyu53afUcvNquVXJXj7PzXK7UZ54cXp4i
LdbGPFo6WXWWkL/AphHQpYnCQGmTsdzjH4UYmPFvOuQQI/iX4j+nJHMw7ZImmPaeoLqKVO8Ccxh/
SQ4G5obF/YTy6yuC1YAZqEpCyP0pKpNdQWBKldVNvTxJegM+rW7dxrfJ4zHhUeW1Rxrad/qdLb7W
n1GIPh0f7Da9W2T1fIL33Az8Qymf8qLhr4Er1ffEcwxU6dBc1qeJmIJXavMIIpireuNqYMNHFIn7
IM6S2o6viTMpXOALkl8DeVDJ8d6PvBi5hlNMT14ehergEFTxST9l+IeP2wtOfr7ZbO0j5tWDrZol
PKGzrc9OXuYy88bAATkDISAYakLym2000sOCs/vGD0m7sBMbGfPPrmG4xpdBrvO9LIphPM9VHkGj
xWTFZCBJMfgI8AM+WP4XcCKIennADIBVyFBAVWX4QDRWrsbe5h1jLPkd5eryyq2myP1dM5aodLUq
0AGApzK39iQoIxggL83ZL5iCjkguhnBv4edjMgDqs3e4LN0u3YSPo9yTrv08jDl2bM5JuccAW1qZ
1ggVsmrcNhczUVyr0zyHHDJ1K4v6b8eCNRG8Qwltata5/yrXLZEnBH5+mNrTULxVoSneDU54CMwg
mQJKBYT6A17F5xWXzfg1trYNRYSzJEoxE6l7uHmogUmtBHG53lLGRwyGw99Gk1hNoke85qmuBOaP
HLvoetDSzM+bz4cJ81uw6ZUAl59h6NEOjoPMKXiXRfyRh3wXZwqM3bnlhLMRSVpE0LUolKzgHOMT
7s9VGxFGIJjrxyP7e/26jhz0WYGabSLZHlB5H2Hqnw+tIH4ljSsS4XZemeSvurNr5+rILrxDF6Ar
Ogfd4kAic9OeVgpVqwvyO662EU2rfU4MmHUKhzbh1EgIEUSeFB7hJZW6d0hZc7JYGfk2zn7y5mCn
9g+Kt+dmf5fWUffVUBx5Rm/nvbYU57XumwP8rkZHtLjR5xh2CA7HxULKZHxezES7/nEeNMqNtnK7
+GjkqMPdjLn0cCNucbxgRL1hlT6gKFZHuz8s0xy/WEoi/6h8MbW7BNX+10qGV7RrUQ2/oEmHd8rx
HiNKp9tRpbp3g45olBI186IU7h4LziRBbopBi0GsYmVbArSEGI0WwtlussJycIY6nchk+zHcru+L
3EgdQIrkDteZn/XobDgp9sRoWAU/tx1PK+Yp6wJY69E1jB99RqTbBHc5VlW9a0UJdMrxMScpPrb/
H8RDXD11tQsEOsBTpQ6sY36ZVy3sgyZkPbkl5Xj+f2Pkx4/xMKkZYp4cHdRz9dg7KT7myM6qPNHP
fHmmhdYQ8juhH/hXj7QnOkdeXtsnJ7HXhAHadcW9t+gt5JUL3N8YvaIP7vrG2Wu0n+y9lZN8O8py
XokJYA8e5Qzi0aHxVVgYf5Jh3NysI1hGn7e8cIojcHbyXx/2fXnneHZBEDpwvJXNnu63/UAX0XJP
/IRX7RitmIg7adTnpnK/TJUVS6zMVukgZYkDpvcGNYa5c8Ju4h1K2m45eBI7wa4vwPn3YUC+B6F7
FPKiA8it6JXMBmwYYYEO97ABMgLvBYt/5wAG91AyPhFsAYGKZx0XbMgkj5F4sCzjQtGf7cecI0gX
n+thqX2YaQ3iXSIYvngxFndCYV2i4mq4I9L7XGv5Q9ZK/u6FlqhO+Mrcb2gj0jkZ1GayOLXr7ldQ
OCcL43GUMF4BNuLGNCTPlThmuNBtQ/dUYG5J1EiIGf0ilN8iJQhY/PMxeslzFDClZXXH/b+n+Cu6
RfmVODZ5rxLWf5JI9DtjF9+SpMRx2/lr5NRf9hCOC/K1nmiUoty6Jy+hJvK4MA/zhIMQdC8EdUpQ
y80HVWg4Fn5ZLerzE0LZkVDJLgJapI1EoMgWbpjjOo5svvTZ4aO+tgqS4o7ppHXv2KuW5ox8h77S
AhiO/NGgLWMcvjERCtizIQK3buA657DYtkvUaoFrpNva+BET7SQegaLDr2iAnHuzyIOJ9ysIHj/Q
QuBFxMXWY5Ly2no7hnhVQc10VQzfCQLIc4eNa71H8GZvR2/GQXw0sVLmCrOaX7UMm29bTGP1ghwc
BSPP4ApYieeYfWLwqDWxtQmi397/ODuPHceRdk3fysFZ/8QEI2gHM7OQV7rKMlluQ3SZpPeeVz8P
a4BBiRIkZDca6EU1KhQM95nXUPyP7uDOhdGmTn3CipgFzKF6SkBhZZ032l0gPfE5HrH0PMTtEH0S
eYPYQZfnPYSC2Icx5Dhhcs+H6Z7dOs/DLW9Qnv6IagKfba2FU7lvzXB8BFmOAPmoV9bXIAZoiOt4
y7H1qzoADGv7w7tsxllSi3I+CISqIP5KFe1K6v49zRdaCR8y3wKGAaMgbh9iVw32Tmhptp8EuRBs
XVEiTsFq3Ot60ZVrlNFca9tFRufsOgRVQe6bqPdDwIja7Ngrp/qGBGhBs0LxFh2yAS32bV+T4hwi
5CG2Y+Q2+TvXbLKvZjjFXxzEA8mGdG/8NE5RlD/IAWDdltjGkVtfgmTe+MPke5vGGcFjBkgzcTZ8
UFvUmHV6RqSEdPoHRwIoTDGxDhASmu4HpITafe76sbHm+8UdLF9/YLPmVfYh0aJeewFojD2vG2Hb
9mDjk+ltwSETPEM9Il3S+z5LDmRzcfVYa2X9LAZVdNuu6bsQvEIUmFsdDcyvMRitcGfXbtPuabME
dyjYkXoNhQTvQbsk5SGctKjbtm5ZPCiVFwaKMvaU7GtvkJxiEzwvGYiWtv807gAOqzBRA4SM7jr7
CWBjsCKzkGSWk54qZCDjJv8y8CYB/NC1Jl1BFcroo1GdH+BbGVGKAIbdFivArWp4JiiUxRp1SEq6
TpybdzIC6n3sqrwPjwVrQcEAEGzxACa077cTeKbH2Ol8813fxG782A/hQFs6roc9QNLwV69ptsC/
K2LRdDnJI3U0ZJ+klc0HvNbM1yzoyuGJLrBd7erZuPNu0OAE0kbooYPTZGv8rY7wJ5JYtSE+a7nZ
UhOZrIbn3x4p+6CgE0EgtUIH3oKZzmw1Dasip8kEyoETfUlqcNLX39WF6/collm2uS1Q++ZKaAi9
dnpB9QjtIiT6JqX1v8BtmK9xXsHEdtIIArLK8/ERBlzwiyikSGcCfLNx+wEk4HyXb8h/BvqzweB/
yKuISi8wDmqDohIqot2WVb9RLgt/RFNGK8kj6NvbVAOCB3hjGDnk4NBaXDqapP0Y9jkZXhMo731c
6vkveDro15Rw5IdtrNfYwQbpRHlDd3TcGGzqni6qDhLBLYdLg4cIosPnIC1z587z8/bzlE3TR+Q0
UGIgJP8NbSrn8rHdukCOoXYPqgbHhWzPNH4ScWnOsIYRbKDF7npfqyA6hJrlP5M70YqyGij0d4lZ
kyzN+mP5GqEwBBWMSteildN0un0smrj61ZY9ZElZQbBHlLaExeRQhxgPAl5C8blIUKLdzV5h/5jx
0LR3GWd3D2/Za+6HJotfqS3WApgZFmgmgI0GIVLYKK9uB2+Kmh6YX86vT/TdOakqt8jT5e6qUl66
dyPXxzYqpSRyN0RRotP+myQVXBPOAviZIn5CtcxPnpCr4SrOuxgBBktR/N2UCXnjnMl23p0jaDFu
hZzsfCsqF+FaM4NRtzIQlgWpCc+9eco5ad+Nym1+lXbuPSABJMA39w3IkLoo9VlNnvSGAN+Kp+3k
BPp7xKABQVVuUrwHJ0Gzu2aZDzWiYLTySRS/C5Dw8QZAL+rOaMiiwT55hR5vtVhZryxWpa8zhLiD
oxEOkrpNgSDi2jOT2LznqWv9PcpERrCHT8kS8H92ByfKEl4mU9n1gwc4evZyGj22YJ05XwJilOrg
C7Ss9SzTfpsCP5PDlLWh3A1RO+UzryZ9D/aVqizfKP2dVQaVSTNuptc0RXDvESGXSu2CTjQ/UbMP
fpPUDE8hIMf3Rp9DAMwSvfgcO7p64dJzn8I2bb66MCbbra+5DmT51IC31csvPoHkZ3Oa+n7lo4jQ
kKtNEfbniGEfY/BNYONCYfCci7GpNzF5Bvx2xwH/3xQt2sye4ZnvEgD3Gldo1P4kaaaPmfSh/k8I
WvN71yr7myg6TCP0CNkjMm7f/JjIFohUjp0vz1Rs9fcoZVlqnVCdyMU3mmOpd8xz3+m3KQUwYx1B
Y6521Lu0j5MXTt+lqKpqg2m1+Y2COdscpyIyJSRoq+cRRQPEDJBuoQkOMOmd4VMSXxHESEKlTA+f
tBJk5spt/LzfupqVUEOjK7Spq9Bpaa3TiwC4Kvvfxhglz/j8euCdecLQrPKMGgidh/fy2rT7IXpA
lVO8NB1xgdYlHp6y3UARUzh03HrTzrS15yrXenImV0d/szbFNwvGw3twPEGwjgGm4kWaYTOPKpbX
HuiNQOjPSs35gqmqrW80YsAdZU1UidqkQ3YE56ch2GW8eCAIQOWt4UlV0RZ2GBVNM0WU7QPAewFr
Dl0ReGhFSw97mJsSGe1eSBcJTKN+knqzDwAYzNoAdULOFdINXtUmXUIUKZq0uQMI1b9gPmE03xs1
Iu0IUEeT+0Qf8FvyKEUqcOKFlX5uLUS0QDcz9vvKqmcR3ZRfNJZV88sPkdKhhdfrxR2xVP4Q9Y2O
1MbQF79HSxMPkkINRX1a5Y8qlkW7c0YXjHXMgVUPFAynaGOqwuXWVbzYT/oIeGI7paGW7oqkdb6Q
G2DTJiqEF1e0mHhLw3FCzK+MqgbZGCLAfpc6E2G3p5y8mrvMfrgxe7gNGyOSc8NXM72X0RqT1yYj
Sn81deK9HZqkenuflkjdrJD7Qyi/K+knroxoyq1thoNkT7eB+skqCA3zpQ+KnM6DI6nyR2UImZzO
UPFrtKZ0QKcxrvtNCO21W6FLVpp400vrdwra774aa/E6Q4z8ld6RE3D7UIJYtegMzuwjwPuIw47u
Rz31u/i515w2uA/rwoLSB52f41hBfy3zPIIgVfnNPsUBFmlRw03IP7Vp+hFS10EGL6/0Xe5bjUFd
xzFACjZIKj96JYo6Kxzd6+TQ2yZlLZhpolp5jWZ+DBEO/tVYqCMj5uL272K38vy1qWpuWC/k/O7M
ANDCLqnM0VyNqsif0N2lk6+h1IKS7CC+WLWqfzRokYOtkYShe8fqxO8IT6Pkidc2f4LWhIt37Qm9
3WqVJ4BMJ1AVmYAfUQRFr/vO6ZvoE0IodKYQz6teCqNsUOkfo+4nWl1lvuowbPxdGbnwNghQ0NJA
+8x5bhIrIDrgtkXVrjSiV5cjiA6w7CL6T0ZvPfQEwLCVgtb+mSJm26E8hYrOKiEVtFfoMXEJZIno
e7j3Fcw6lwbs3VQSbpB6DSJeodJj/bJqwN51VFXeWiYer0euKvsRHDpUFzBJ7hfQ5cFBViG6PFXa
Q0qOTKS5caDTAYcgXd4A3RkcfEcrGYC70FUZZ+9EWsifOeiA4ugiHZmiVl6LX9h7aGo9+pmCPJpZ
TbQX4NafDGdIm70rvalbJxVdzu2InY7Yg78bnyxnaCGwDL4+bNLYLP5JfD/85gFpfDEsd0Dybag4
TL9wNxTpHhWotl5ZqfAFsJu2fR9iGuEdoiqOwyOoB2Jq4HbN0TFyHTkpgORfhix0vjjo6xO/dN0A
ACbt0JvWp+6fMFVE61NTg+NLDFJOoJHmp8kxbCqaCHRBSDTxW6Eb08TBO+ri5ovmJrCCtdhIZndP
Ct0tWgYWqIm0skAWU3KawwCsnvOPZjNxKRYFnDv6nnVX76wuM7+1fmFBNJeT+mRNQAuxTfDFNqJj
DWYDlQ1JF9ogO+UMBSbKo1AuNgCTbeiXBUxBShtuqdFpFWDYjA7x25WfcrVuAmpg2x6lppbbhp79
urOBfz+BCGlQLqMdhMa1gA4hwzVjueVWtH2cfPLRHPEQvB5oQ4KidLstyrswEDwrHmjMec6YHniQ
Q39DOcRIDkqBq9sWslM/TNrr2QN6/gTXaaXNslZNjuR6ZOAHwT7T1Fe98q1PHmmts1WpPiXglOC4
bZQNoGMDdIcIFRpj/jBgl/I5BRTxo80rLaP/5xgvaT12SGVAwKYy4Rf6VwTokw9OV40U+IF6Pbro
UaACmGHuN96VwsJFx6UI/5pxrY7A3vLAQVGxK6i5o4ONr4btDC9p1w5fywnEu+ZEMTjkeuruq3Cg
xqwMESKIC8j7JQGMJ+8HjAgghxFezdoCcK32eDJVz3on2Rs9uLpPY6Fy7AtzPhDAITjMKDX2gKoQ
GIeHYQHn1HagjBCXajBF/IgGnS+/m1ZNzbzH++sp4AL/aei+HHdWhEL1owbFhFrx6DoRNysy79QB
U+U8G0kAB6GFxVFuJ1xt21UUjGrc+OAwjzwmbYIqaQ58utYM80Obmi2PWMK7VEAkbVehLLWYUNKq
7qwudN1NlAU28QkyMWprD033fbJH9VkPxkxualqz9lp0pcOO9vG2Qy43HKkeZzBrFNij9H40hRLU
V1yv+Rb0cLgfCFXGO0jMstlVipq+z20Az54ePqLgcHrzZwCgZKf0b4OXrre5ydzWV9GGdpBDYd6j
3LEhm4q/aoh+lGt0K0d7h3NY/DULamtAgUYb7v5TkpOQCNFlshOTB0bkqHV0VYmS+X/KwO37Mktw
onFUKh4qfER+KD2IKACngt5J50FQQJ+7VD/9BuYpXDQwbIgV9P6HwqSjg6tLRKUPhzT0QQS5O2iX
FnHA75TGW+e5rIKsfaSfLQnf88r3PuntIKaNDCfjCOEoTKHblEG2+o/bKzVmhHUbADbRPX0FF/Fw
tnq8+49eUKwoqA1uAtuzftGwa14yFYVz7AQWS0BP/vKfaYLRKDoFBdiqpUdEK0AsakBcKYMUqbX7
DwzKxhW2l2xzSwZqLXg370SMCc8hAsg83rCFumB3JmdfNf4WW6BWMVsr/WWNVYN1jEVRzgZc0viS
mABddkPfDOowtH7yMIGz+z568XhsjCa6/+//+h//53/9HP6n/zt//n92lv+VtelzHlLz+t//fcGS
Shr0vwnjDUO4+sLrsCeasbnlGDtDYn70LHsbIv1PnXtGWceNs70+3gWbKMZzDSCO4E1cZ2EG6Edj
hXcQGZQmabWiyfiqtU31RK4x3F0f6cxHkgsDDLohFPmPyZc9/ap9FPg5Clt4zVZaeN9PrdzzoPZr
Q8MlwkzVP5XVI3eO3cZ9bbY/rw9+5nlIJ44hddvAA9aiR306eBl0fgwrHyeJrIqOhQjxsES4Y1f7
DXxBowtQ5ImTt37bP4MyayGA10l3sZbTWPRNYIKBm+q2+CwUMtlZUWrvEMcP3+quyMRc01COQu0H
I7PFMtI1GxrcDqCbFUW9y2w320BcbTaDh73S9U95tmNsQ6euopv81zQtsXD7MjzZFSjiIz1pWx8r
N0oeB1W+GmmXPr19IPJJA1N6nU6qWLizJbplAnNCOwDV3Ho1UBV4J7ledzTD4WpeH+vs2DEZw7Fc
08Vxz4G4e7o/4Ntiv5K6xtpGexRl6VGuYpXTtAAzvMIeo9tcH+/MSGwez52XiwtGwpw7HS8qGh/Z
M8arwObvUYDUtkY7pe+vj3JhVjh8SpdGhaC8YSyWKi39iWfdIejEl2zt5ZG7gz6KTm4jkEJRvfXx
+ngXtoa0bZi+rrTpCi2PuK7Bik0FiLxEtDjSmxZd3RKxIqN3ps/Xh7owNbiW0mS/23xDY7Fg3Vwe
SEPMJ6YssV6ioqXpYBfGa4Nc4R70anDjXr4wNdzQQfZRIuCAyfnP/3oTNNwBeCnB1GlI8x4mPycq
B1C15hm/5cx4aSisqhnOtnhglgcMxYNmpjEgP4Mq6AF7F05ASwsBJlu7vv4VLw+FLu38r8vOP52V
9OCpwCiaz7JRrjQZiqMHnLDSIuPGBXVpvbgzuAsB3nL7L9arkEAOh4CpVAAa4OuSZPf+EO0Ds0d/
bSqj3b+YGZ1Tw7JMl0+5uHtx/uiTzmUrZjgj74de+RsD87B9U0ev/2Ik6SqERxxh83SffkMo/zjp
2NDE44rW/NT63rbKMa2PBr/6N5NSkCsFn9Ay1WIon9je0MOBW6qXqOahG3A0PUgYyEDYN+wjz19r
PJ8R+aS3BlwRd9vTWQEsB33jITCMMk4GtLlHQ2fnE5jTlMc49LWvKsB7jdTohEyglO9GV5H0/otP
6wjHNXTHUc7SuT0ngc+qAdUH6WkljkhwzylYVgfh9NGNC/nP33XiLm7DZhZYWliCDrDUF+GJ8NMm
pymm1tmUBV+1ii7OqhkwOirAnL0TQRI/h1Vl3NMgqx9wxRPveHKnLe125wgmx/49xkX3G5B25pDj
A9Kiwx8folCnwKtBhrnxYJ3FqIufu1gfTQO0GluOWsf0LPwsoAvrDRghYHuxRbxdrNOxCVEeRjbk
+pr8iUCvfSh5ujPQSYHw0jNyjZQjoAd05lLnnUXxbF3qVnfvzrAACgWvXqWqBxGmwaFsvRu/4tLF
xeXPelnzxeUsrmOoREakgPnA+0Np0gtRHK8B/x+RDC9vDDUfqrP5IqfACQcUbFmLQ0fZJWoh8hlr
r/lugtjc05jJaO2iKlsgKXT9614aTM0Oo6A9IEPIRczjFnFjzGq4tB4zX1/nulE8aHZU7c1+SKjH
G3DQbsxPvzSmQ8mAiERatlz6GrswrokiMONEzqVG6RdnAvDYXnG0CdePI95fAFKktUM8sH8GXdS8
G1VPLjTF2O5RjbRWmum72xEgeLmBUiN2JVXz/fUPM78Pi1WAZ6yjqOJQ9OMdOd112bwGOapaYOTg
WjolEHyDHtz2+igXthVvk0tUyyslhVjsbW8aaMOihLCuR4HKroFmim3KFXT8cXd9pAv3K3e4zusu
+ezKWmzgpFcd2DsCQNpE1XEKMu9Y0OZZU1SZexFWtu9qPUAe0tUeMBOp3n6zElVz4WGrzS1x5sY+
QAYN+8Bcu1quvW8sAd1CjEX+AAs7+Xp9qhf2l4nhsUG6wO7Sl+k0eElowSVjSYDChxaU8qqiYEf5
NULzg7DgllHvhVW0eB5ZQvy6Tdp6p3sFXx30PU1q+6DX6js80pEDLBrnoZKOe2MZ579qsS0ZytUl
sQ3p89LQGeOeGq8gjxc5sekFJXXYoloaBuiC47O27Q0hHzHL0m5cExdOgwWQybFMwDemqc9//lc0
mmRDidktwnumjRkRclzhxgsK6+HNC0d3AnVySTHGRnz0dBRLQ1kesilB7uSJj0ZZRPQOACAf4FjG
Lli8rpQ3LqOLS+daZJW8+brtLCZmqkbnDmSvCN9vyq2GxNgjOidmtAkhmr89XeEDsnqWY0lFBHw6
v4bECVhBhnwhOQRoI+IcG+PubVUA8bz+KS/Ni0vLcaWBL6ytFvOKEdXOASKba+hnJnZDaBFrCWa1
LQDEzfWhLj3Q8+YneaCkA/NzMS2Y+8JqW6aF5ZPtrwsn70ygAnZ+QIpGoLOcQIhKejfrydPG/ndV
AYDH2ae6m1qd4Pz6z7k0c4u3jAY696lpLl60OsEjyu5RzcR91z608KF2g1u/tD0U2X8xkuuijgXG
h4divof+OhRkb9iV8guIFiX2ApDFED6SYF/xx7vxjS8de3vOz/BYo/frLN6JeqiAadVAKgogv0fU
Gem04WW1qejj3CEjrR0hKjqH6/O7cI8ShRCZ8hrzbEh1Oj/fRvVxREYbVHHiw7sFipEGlv5tNNJD
MbnejYz34hxpIdkGIRbqlouFyyE7OHJExckL8/a9HRrRGkee6YC+RvwAZxADCpQLb6SJ8zlY3qeO
qWZ4FZbyjrWY44QgHRg7hNwT8KpoH7tIm0GxCsJv17/lpck5tsOOZF9a3HGn3xI1NMMb0PJYW6NZ
vwyTK++qHCBrhCvp5z5wkoe218Zf1we9dBQoK6Mq6pLEGeY8+b83aJXZpdGjlgAdZtjkozaurUSD
H0CfeP/moah2UomhFjiXfhbfEZPtmW1G6wAKsL4JqFE+UFaOd0npdTeewAuzokoO1UnYZIoENaez
aqEwQcyqUYt1hdjFYCpphSQWEtjO6/VJXdgcUP3YigRM1GDEYtEG4Xl1XOj1WgEoeaowrh7ge2b4
dF4f50JsNsdG0oIuJ5jS4gJ17DKLI+RtQbpU7iHRHG2n0kasCcxpeMJPf1YdaIWCRxAjBDv+cX34
C+fctoUFpIQ+mUWF8PSDOlXWmr6tOOfC7D/anpg+gOdGttTpsl05ZtqNOuuFs2Djd0pdnMqWcpb3
Ztx6UI5jOooxNlb7ULr2a61B7Axp7CNigkVlGvX1uzdPkpsaCRillBCkD6eTRP4Y4X5Q2uvORaAu
RyninUVfeocmJLom5JE31vTPV1vcLDyF7E9HmZxBe3Flu0k/0iWtEVdr4/iHGaT2z/li/yFsaJ1Q
pyo02vVgCGAwTdA9wHH5n1Lqjtbm+sTPv7ZpWy5xhCK2wl18cVygcSDhFFIeFZYm32OcmLzSiMAF
FerBPXIJpr0a4dcYN57h801lsqnIVniBGdieT/Ffd4+FxnDoYKyEhyGuY2Dzxg1mlPEdTJbfbMLw
xiwvDqc7c2fJ1V2eytPhkC3UYS4Bb5p1AD+B4DGOVSIf0L0CUYRDZ2G/fX7zF8XrCyK8zhxPB3Ss
WZk472vYPxpdyYgD+3FqDesYmV6PiWbe3JjhhXXE1I0xbd4RgtXF86jKLkxxWoL+6ab1IVQFCvbY
O2w0z4sPQaB5x0nT5I1TM988p5uYSj73OTkNaRv51OksKcvmNI84qvh6gGuqBowGY+IcWy+KX1ZQ
lr+ipsZDAHrRjfNzfsvPI1vEAyTgFsCr05EN1IXGqjR5MNEw3dJ5to+VcuQDWj/5jUbhhb1D3VZX
1OIo4HIJng6leTIqAsMA4VCg21gN47SFXw3MeSo+5h5u3tcP5MWZsYJUk8DVGebiVYlTO9CmENAJ
NOdslxM3AvD3tB3yOcmNj3hp+XTKOq7l0mwS9mKTRnKA3ZHOGjIT/L+u0vytgfYOKt/qM41fuUfU
aLZKGLQbsdx8qZzuG5JhhnRcgke+6GKzxv2IO1FaNZA/qCppOBXtQiodN47E+cKRdVA0Zl9y1Zyd
wU5HlwTyd7Ou6whZHegAG4Roih1qnagO4Q5z43Pq805YTsueUzL6TZKYeHEcKlEglNyoBqyzOYuA
atF+TANjS6G8gyQOkWYvihqagCXSQ1mmyJWGbrNtOl8h7dGXjwJhtZfr2+l8jS00/CQFPPrNvCCL
7QTm2od8N6+xITL0JNNa++THzbBHK8j60jQQMQ/RoFDKBsHNZXh99AtL4JJdEvXxD4yNxTXv2tYA
LRfoglZP330kkGm3YDQ9QmbiCtxdH+w8TuIW0mnOcm5MRVxwelDx2ykQRcShQgDqPmDKhdCOPfUH
L8U2l0qafcz9FEHJtmmirQkA4e1VYJtDxPj8CgtR9sV5EmaFt1eWtescLYsdjHf9gygTtUF7qL4R
JJ2fIIYiIoNCyuPNhE/n2s7cg9gEbyOHDMZxGTT7kC7njR19YRRCMPLKOTagFbFYPkyFoLMjPL6W
DkzdEQegOzQFu+31dZv/ltNjY89Fx3k2MFvYL6dzyRGuRU56QKN11vQaA9UdLT36qvpp2v+LkSxC
PEVCR51sEcp2KJdBXOm7de9bI/o0kYtWjXe0na67MdKFvUjFnCRER6mafvpyfQIHaxpr1o+BuVvD
j2jNnTHI/lGXVOlXqarjT+kIY6+2u/JL3VtvLx2jQAdiSAJLsOhvLs49Ir1UdVJQVDNe8YEm+LTN
e7QpYzEY/2L9/kAV3D+rt2wDogPTtXYrkZXwI/2htGP6c2kbPaN4eKsfMX+25VaxmdEMXxGISi82
pONhVKWP8CxLNamPaN4VXwrNkl+kBrJ31TWOu0nzLH/zc4UvL8A1EkqditlyMZHsGYbEN7r1AJLy
HnOlYqP3rnnjsF06BpjcUf2bUQS0b0+PQT9iDi0MZNrhGqINOin0WtVUrfHze3tpiqmQT3J90E6l
Dng6lC7hKgOvBuxkY1tiI9S6xQ3PXPkKSZa3H7m5gjJDB+h7m4sjJ6saY6BOdevSq8f95KKOHdAe
3iXd8OP6SJcuK9pvPDMzqIqW9OmkrEal7pTguFFWRXtsqtpaZw4Y/+ujXFolHlRlwqpFGdNcXFaF
8ij4RbAuSwfrEJT5kYOuzPIwNXl34/E8G4pJEFWTCWP0Ba5kESVNaC3VVou/qzA7e49Fyngo+5Ya
A/yj7fVZnZ2reSi+nEVplEjXWLxcGmbeMIqQPIqz1D8AfPaRIWqCZ3zZ6m+Q5JEkcPWZVfbmYS2i
XCyGaBvwyixvSRrY7IMCP0xeAKLq5ivWifo+SWP5G9lVJ0cIyixvnLOzfULC8Pegi81vIoeT+sEw
I5kNSfA5Nrsx7LvD9aldWDy6di6TU2BmxBJ71FauOeUIJcwdNHXE4WjEIgk7t6pEduD6UGch3jwh
sJL0Z/mMICRON74HmiRUQzz7ciYDzmwouxoK/R3wCtq+6KT1nRAs/jjY9Y0Td/bILQZe7BrUXMDS
G8G0bhq935ECIl4UmvAz9Skq7hBbDzYIeUG7x3v4gU5yeuMsXti11lx348zTMqEUfTpxNPampnJx
OhEBHlSrUKBqufGDJHvw0AWI4GWUaIKM6Foc/8UXpwGP7BQdM4LN04EJuUodk3Zkvz30B2ToOl8l
LkR7+C/2phT2tM8r19niI1fcKEhfmjKdcaqBPH/AvxafvC80V8+8fJ4yGP41GvRh/4CcuNB+Tl2m
PXdBHWlUcPPq5/UpXzg1JFEkwHxsVwGqO52ylU9GOSKAs27RwJi2UYus1zpqsjC5cSdcGoigUxFu
umBIly033gtZOhXUaYs61GyrM1befRBAWbmxiBcHovw2N04ELoyLGYXNZBuJF4tZGBkH1xwThqnu
bnVkL9wDNjf4/x9lcTiDGKF2ND/EGiWQZm9bHlLugTurENlvromA9yJYpzUCL5O+zOK9QEyqTLtA
grWxcvkt0Eb9vWxtmlzAiDbXd8OFbWgT1WJdb83d5iV8Drccx80ST6yRfUNyD+FKpMH78RjZ9XCs
mgFkPypTN3KeC/ccAQt6N3N8BDZkEUoIO7A1nLZ0dObS6iell3+QRZyeem6Ge9j32cacZoM510ZZ
/vp0Ly2iNZe4KCdQ8F9uFRzv/CaN2SVtao17GOm4MUYQ/CQyO29/nWzCdtBulEasM4ysS7On8uH3
wFOq831eZPYOs8lb4PdLE6JaCHLPhrjoLBuGQV857Vhh5YaSVLlzJ7s8NmVuHPAHVm+tZ7Er52rI
DOe0yYwXl7Q7YBmHzZdcV2aWbvOgHXc4f4172Iy3aqAXZ2VzdwhCdZNM8vSOolNT+KPGrAKtLY55
0PsHBNAR8knK6cbTc3Eonj9qipQFaVOcDhWH4PNTO5HrGk/MI7QF41jgnnJnsU2yG7vv0mFjpbgQ
JREaba3TsXBNiJrG4gsqVf2OISgewgaeXIw77qbBLALj6infX9/x8ztykmixaqQ6f8rl1FKWAIEC
eLufDVz3ozt3mvQyjjZj2acZrHk8GBGgzm6gO847In+GBPxj6twpMGRPp2niX5/1AVDBGKVk5Omo
OHCbObswMNGcg1Co74YQR3lYWR3OKUWoI6wwuPqNlb10yzBtMnfgXfRmFrdobOtYRAUhYLfIkc8a
XiwCQIbV76mi9T+zvDEhLKFI39WVuhUPn4/NqedaxcOPKj4lpNNPUGi+NXSjh1NXHpWb1jCGGHW8
lXR3MJLqTWkE/bahgre9vtjnLyHDmjrb2JixV8v8FoY+5awWkhu26sbWHiPvMUbx7nB9lPMjMw8A
tJsEmvdBLCcXO9OIh9wAcNYzj0r5+Gih77IbivLLm0eyDS6AOZUmPluGEFiiU5sbbAknUcmtG0/B
vnfccq9PvXVjUudnk/75jNJ1LJAXZ2Ay3wpNLatDcPguiuoqyxEOFxo6VJnj7UC/aisb9e8bF8L5
4aTdDPaCNJcclO7H6TZpbdjbrQlYD8ZmeDBKbG0rHOYOQwPVtg4BDb/1e85VJLJ40kNaTMvvmXVx
XGM9hS5WMLWQe4eKiyEn6XhIAdPc2IznZ+B0sHkb/dUZLFov6PsZLmRXDRrUTo04hN+qjZjMHpde
iPp2rvD+wtD7Rpnn0sj0ztilFm61PCGnI+fCbEyfjufaR4zpsxPa0EsLdE5RIsUvdkCztKywODZT
2d24+84X1OKFhDM1E0g49vMu+2vO8Gz9zK/xVOOGx7kDBOxx0BMY4ygrf4jTcrqxgc6PIuPRdIap
woCUW07HS5BrROnHHbHOke4j1eUB97NAbXyjvVVZOP+otuBqkbq0SIThWpwOhWjMMCGJ0W/Mouow
E+jq5iV0EWnX2yZuoQcP5necVqp7H/v1G1vp/LMyNmsJeNmgjLJkUSWjjnbqkKPeUUTFB09F3mHC
rvWuV7LeB0Jvb0TF5591jhHp+hLvOMAUF2khFjmDZoV2v6lUyZXtRsMK1QycTUX19fqJ/NPfPH2f
7Rm+6sq5jzY3uE4/axJUcNFdf9zgFYsaY58CHlpVBt6ooPlU+7lDGuvZQlDnHZjbEXH/iE7IalaE
xpQAR91Vn6TWjUbp+TNiS65dQYA8P2BLoB8aUa0AJMzn9gQug6j2BGvVZ+Pr9bnPD/Bi6lC1zDk6
Iek/u/3ghGOzpRsdoH4PBesUVO0GhE8Z7nWMRoGfKdAMkKGcDdKcjVqlI/J413/ChYWmzDKPTmUO
zYd50/91Xg3XQyc2dtjUpogfCAyag6hMcQcmXt3IUi8ORfMMlg03Pbje06HqSBF71Hq/kZPWYH6W
BbqxDuoaiWdb9e2Ni+FCEEZlmORKAXabc7vFzIKOlRAokyB41GvZupU63Gikc+4UrNR11+hw1NUY
7qEEO0/1VPnP/qTfonReWmHosXSDHEDakH6Wc0YqUOr5gKGQrj+MUmEME+KFnaUTsoTYvyJoKbVN
ksDlJ3ZpP11f3YvDc664PGBUwys9Hd5Iai+IuTg2WZrRyyAupYXXwYF2InNAFhH0ewItjYo2Jy/X
7Fto6ktLTk4GEp7iPJngYg0aCxxHO1TDxu/S4keBReE+oSiyKyP5L25IHh72MrRPKiBL3oqvt04j
p35ADSVGMQPL5EM/WGqHok2IuI1s9tc/7aWpgTKiTUvXUidkOv20ES6YsWGzvcrOHT5ZDLCBxNjc
R0V4C7Zx6TaaCyFzkASwa7mTm1bgFBkCbIxVIfNjkDmoKuF8htPA9TnNV+3iPqIewbsNrRUS7ZLV
aidjV/g5L1xeKuceN1Rz6+WoDeVtM31sTASuUdVyt9cHvfAhebjn2ssMo5B/oAh/3UDImdq9H6Ob
Z/lFj2sY5kCbQs2uQFWNxteNa+EP/G05RxrqYIvgiMzsgtN1G8EWp5kY8WgGYNzrCJxnLg5/Uybs
3VR2+rTtvbDJ0VhOxx8IMJiIyaOqiq5vOavO9NRE+1UjIlQ/Y2wsnoBgN+OeBqju7/oW7fgJXY3v
rbBxlEWhjTXCJ8aa3mu6r3krs/I7Z4s0+9DcRTLMH5m4n6DCLN9MC2WvKOIdwiMXHoNclJiyIK8S
22zR3kP88qPI+zu/R1UR0yz7LjHwTnjzKsJ4I8cEEWtSIZlX+a9VjFsOZQC1dlOlcvpposZ3l6NB
8A2R71tI5gsbBpK8AykU4ADkkMVQlJSSUstaYyPbrHiPJEx63wgzO9DR9P+5PqsLB2LuWlGGsQhO
zqLZtg5AprYMRdd7uCemdjZ6MwV3UUI3DmqlfJC4Hd0I3i/EegSXNDX5kvTLjMXKqUlWtofy2CbN
rOx9aIcUtDKCsKoH/N40twCFl+b493CLA5ElcyJNfX4zYXDlHhrHR1dNTLgjrtyap6qjHYr1jFGI
7fWPe2kdUcJEFoCck3LoIsYMUUhFVZCCbj8O4ltMieZrKfzyJYnT6fn6UPM7szj09FTIEAwwVEB4
FnOsdRROfPpxm3KcxLYOS9y7W/WKqw6uXYMm1zmOL69lTTfi+sAXPi4D2+A0WUwd3s3psTBhhDid
V+ubuLHR3Oml9gmI1Ctske5paABRWqOe3fiuF/aPS7mH6i5Ndu64xWR7p0Ah2WbMzqscHgo0SB5T
EH/RqpbYMmVgkXfXZ3lhJWGCixkdQnuQYuzpLGvUv9x2Qqe0R/fomy6a+mk0ov/L2XksR45ka/pV
2mqPHmhhNn0XCISgTDJJptrAUrCglQNwB/D08yG770xFMIwxdTdZxopMIgC4Hz/iF3j2Mry7UF+e
e6ArT5u3SRCnuXV8Ka2E/FWh6oC66KAjAjoI5Q+P3lB7zDwG09yYwvcfVAsh6O/fI8RFy0JviUzK
WZ/6XwJc1tHwsUgiMdpD5XmLYdf8uSs1FNrLoBIX6o9zD5TFSuNyzZaJBMcXE545FJmvG2j4LdMn
Rs59D6fPt3eun80XcsRzT9RZj0Pg+CBDTuE1BX59TDkcI/KCWPQYvxnyZgwWAcgG5ZAtoy1zC+V/
vDACOZOaBuB6yDJoBnPdk9SQqLrknbAxMHBaTV7NXpkcvBgx+U03J6DBhtK0P1ax5T5X0hn/rHv6
Ue+/0XNBgc7kCpZnAMkXOX7IWIB6juo7i86zQCPdXYxg3NtN6XwvC6FfOfiLb1MAflE/J/0l8ta5
26dBA6hpZYq+gSlY5jROjassJMHSutzOnpV0qFma3VMRgJi1m7i4wRHAjShU5Raee3n1/t2fW2IU
tsgrrJJBHKPHd18wYUduTbcAblp1JJF/D7M2sA8a2hv/g/AA83cFyZMZvEnNU6PIUw9B8qhSKYKN
qT/uK6YZV1WLn8n7d3VuMXMJsE2U7uSUJxvHTPCWqLzcihBKbEY624WI4D3YP2oF/DjExkXdSOyZ
L133bcxFTIHtQ2MRDDLqM8dPM3GaFlkwsRCWlHwYYUVu8enEp4b/O31vadhEf/dGfTSs0I9YlZBW
EZ/jCyIjjgqp7JeoNMz8S9eZGPLFmhEWOvZNFf6IIWLL04Xg+/voOD5HfXqKTG5WOQc6IydbZjJ1
PJ8LOaPzmehNNMnJuFG2E39XUMafynhOb4ekR/d6bmv3MMBuuStwON7PMtB/vf8A3q5fkkCyBub3
ENrejFAlWqbIQGg0/pD8f9bhCP+owQbetXVXf37/Um/3KkngClziRKUoOs0eTCuRVi7yJRrR1N5O
lRlsU/xpt23VO8+Zn8VY+yKgUWa5dtO2WLe/f/kza2tt+ekrBpJU6RRinkCDdumGoXsxiKxGl6FA
DS8HwVBsrMmJ90FQNhcmnW+3EZrJHOWkdsAFydCOV5ef267EoHCOjJWCIUtXbK1RC7aYsSw/sDvq
9oXpPb5/m2/DMdekNe9zyJJonnaOMSUzprFDjVD0WfZSVuZDH/vNR8KhdjBUirIotX/kkwtfeL7n
VhIREFgwiGtK0JObTSpMOoO00LFaReFomMzkRivB8RdDkVw419/i6n2fxAUUBdY+rKTTvmo/jKJU
DjYWFgBQwLMqR0e+wDjQF3Fz31eTCkssZaPcVNOVZyTzx4y06xlRVbxPh7K4MzsvObz/4M+tLwaV
NOvBXZEAnGxq3MRyLAsIJdkCsSBMUZnEhKImnYYv5dRXdeAg6vb+Nc+9bJIo+jTQ4sBJn/TF8gbL
rnxSC/3sVt0Gi2F+wpi1vPJ7q/pV49N4A3LHi4zCVhdi2Nm75TQCxUllTHP7eGkbDeJXcYcwMp3+
4X7qjWbDPFb7jOjVcC3SJL4QPM6tLsIH28kBcsuk6/h6FXhc5WU4UcISHXfTxJFH0ocTxOQ3F86E
9UWdRGfCFE+TATuh6rSX21R47q5mmGjgTsMjowmb1ziol7/96ujUrNUUHSky4ZPt0qHwN/t9PiMf
W03dBmtC76qrUcOxnTY/6AZ2MlGfDRiJQubQLqybM4GJTA2SL9kxRdUp3JdGbid7+lTRkiwtHlld
d+W0yrwfMSC7oVE+hpMxNdv37/jMkiGd4FhfIUmceiev0GHC72RZveqk9ti32jaeGlhA73TpvPhF
Zu7fv9y5IMEMm57DqmngcOAeLxlFz7FdJDzCYNa9DegAb0unEbyCctzH1hqbbwbSztGMKcp20jFA
3Aqhu/BL4+I5G1uE6THsTi9Eyd9tldPVRZhgKMLkFAumdUv/pQAii2Nk2Q9z5Dae+VAE2nLlybF7
AttW/0iwfdvqM3qphRLpl5ZS8WeOnY+OGKTd7PC1zLYL3gC3AxHooBe5urAwzrT76ZgwrFpLX5uW
/0kUg/LdLp4lp0g5TY9aTqtUGWUo53ztdUvzdp6GG+q1i/rFT1XhGrlhUKnforuMwsCF93duvdAT
1pnWMYAFKnT8pKqcjnDa0PR3JF6UYUXWuRtRb75Zh+qUjlltXc/4qR1cnJARMw/qnwLof7O1JrT1
O0+r74C/2vvMa6vbQihc9sZCcy6s6jNZDQGQ9AmtyXVCsH7+l/eZyc7L61mfojxupnZvLXZ2Y85N
dcMJGXxDth393AYldx5ljUyqPszxp/cf1JnNvNIDTBRswDkRjI+/gYMIH5aQzIqTjNBxnWCKfY1n
gXxxS5+JjRwQ1d5ix+f//SMAThWXXImJYFROjoB86EzJcB4zPsBVmIoKzKBfU2FpkKRNkA7YuXuV
efW3b5ahuGFDqAKmZp3Wu05sYHyVKT3CTUi03xJtTg85o85u7+MDkIVJllb6tVGZw4W7XVfbyb7l
wiQblAowk043BihDG8ujmnaQKNoumnM8Q3GVxhcyxJLeai7FiTUanl6PtU8hxEyePOfkaIfbacKH
LpClb1yE7IxYFdgHju1NIOcfFkijXa6PDyZOn1d2jCo3A9/x6f1n/faWaUrAnuN0B1uCwt3xwrKt
fFEpndkIOJn5meaQA1XOQY6pr9Hpfv9aZwIP6BWdvHUFWzDMPdntaUCBoy/sk8VUfXNTEZvqyCpT
76s9il7cVcs8+9gOitnG+B0G46aP0dfGiqZqLqEh3mYAYD6832wtElqkLo9vXGUWaiUwLfBeH2cA
NJ2R7heccC5s3LcB7vgy6+d/CR2DaiGO+NYYAWrzE+bW/njTtxgWYNXRfw9yae/ef8jnLshepV8E
ToAB2MmaGnJ3dKaqkFjMwYf0G4yAsCmFIYWxYRgDqrmQEp97jmDi19dJGwGBuuMbxEDTAIDQy8iS
Irlrlr5+Np3p4kG/BprjrUKHAi0MCzkmksPf+nF/eY50ZUYmXCPOYbao/sxbmHQBzjIPsgoQFsLX
eb5Z0hFJfC+PH7tCs+6aNqmiYVT+w/sP+G0+Ti/KAoJBjCCfOeUfoB89mgsMlgg3JWCmRZtrn/PK
9K4TwwCZwHgcA47ajF/J14tLvbAzqQVXp2GD5A/zozft+U5D5j8xBxmlGZ4SG4w44htP9cVNrQ9u
h9YQIrG/nQy/pJgVb2K7HT8N3fizSgfruc+Wclu06YSmn/RumdkMH99/OG9PyvXrrRj+ldsJ1ft4
NTTpZOPkU0lGy2NLhxldn4+a26T7WWstC+Nm34MbIxWqQbmlPyGo7lxICc+tR45ohEkJMhQvJ98g
9ms7FgHfQDkYn4ZpXIGazf1LVNxz2wyCJbB7yJ6Q2U/CR4GjnTQxd4s0TZcvXaMXGDzifTrvg2Xp
dpIx7oVT8eyN0cmC/AI/4u0UPettVPxrGeHD3fy0xqq594P57/fuydCZTXLurtp8p9sZLnXdNCnx
qi4HfTtosRdllcSTq9H+Pp6GLgIwcVoYyLtRTx+vlZhTPPBTD7UK6ef7RqkgclM93cZJ0P7tg31t
WPCe1hYyFz1ZFCOQujKzgjEC14m46jgOWzM1cRZP00stknMLwyPurpKGJh2hk3jYDoPwW4f4a7O7
PmRuaR8GE1dyU8cQGwrhBWrQmfPbgHCMghz0WGY8J+uQaUPdjrgARTEEHtS1K7EXU5dE6DTHF06W
M4HP1El/gTxQOpCeHb8v8EhWTn9LRoPnI/IaL8EmqbUcLIfsD2YSkL5r9rSlfRxf2NO/UeAn0d9k
gE1HkVE293qyVFITuBFTmTGytbR/qYvZyyKsML3QyMDJHbo2ML4i7Iz5tI5z2bxJFe3NfiZDXb3N
sYJiMY94hHG+HJIWImD0ftg78xYYXbIrOaLAnZzOR5rZb3tmWyoCaOjul6782mLKg0K3eyG+ngkC
Rxc6ed19TF2tUsCNC2P8KULBA7cQa3D6C923t/UGxSHkQk51oGGMCY7f9Yj3tRo1VrG5LPo+kFJQ
kxraVtiaCH291u81gV3O+0/x3OEGmdGlU0+lA93tZIWZtOlHq8cedMzdtNks2oz9rrXgj+6r2vyh
tZWOhoQ+WFE+t5nCZcWyH2urbT8iJYQGNIFjLEhy4uQmpyDcs2Omz+9/x3MPBij7OgojoNin4jcF
JoCu3aJakhua+1xihbq1slHbJkVAvyOfvAgLazd8/6LnltcKy2PISVPljQYmOva4nnqxjHwW8yFP
m28yzmgQTEl/oSQ5t8fpbYKCWXv49AeO33uc9wscF430Ikjqr24jvxQIUe6zdqhvtUHGV3RYYCd0
9iWewJl5CekqGxAA4uo6cspnbX0VD4a7Hqgg+fuo6kVzn81eEoRzMzv7rBnKTUUpBh3EaNVBlOB1
VF+DNmWKfYlTdCaIr0URExMwpyso8vgx4CdZJrI0eMtVX17JvKchkeqfB0/M1+7U9fv33+96/JyG
N4QwMFpZUzowSMeXwxjJljlMosg0UvkRWx0ow0PVOltHdfif4xSa3SQIst3jV9x80PxB/Q/il08X
lPEycxtyk+MvYLLt8DQKhkjzjPsSk8tPc6Ja5nJqunCr55YySrucHutZAt/m+EpF1abMjrkSqei0
LSushTVXNLvC8ca/n6gDc2TiD3aNjPS0jZDXy1xUeJZGmWeqbNv7DnZvtCSxyur7A5C24RVNZaxC
gUmbn99/o+sCOXmjDIsRCVwFEIy3Vihm0hRVwrXHWnN3ozasRl+49N75/N9uY9f5cD253SUjnTML
CfAMU0eixVrRn7zH1OlKdrWAbZpkbn0odF2Fua1R02exNn2cPEt1e2lq1tMMlhwRg96+VKGciSCg
MWjFuutUDJHs4xfs4pnnL1rcRyzTYhfM5ZPXSlykF3Pc6W3QXqFvn0Y9p/XfX1mgE1aIKWEdQZ6T
1nOceSJQQ8kazjP/Gxaw9r6czZYpUT1eOIXNszcJJZUzH9FeyEbHN1nrix8vOtY2avKcHwKf4GtG
Q+ZeyFJeLcOYRmniphvPyOpPI86DbuTngCUW3cZmqPBjmcAQEupKTpMVQQIpsTCbaw/YUW71X7rW
SrElqt0PKl4yCznzRX6rYE4rnueirscy6zZECccPaRJhbpe73SGds0v2FWfvEhrn2oeDMXqKi/T9
FOfYXg2RcLTmWZvUdYkE2gyn0xQhw+1Zwx5yWu5of3YXip0zARj0EKUOQQno8OlCNjERTIXXD9GA
I9RXAudTZzVJD/gUeICTmi/vb9czaRUdqZVbsYb7N/oeY5f7KYnjELl9S9UMS3DE+a++JFZyJviR
IFIZ/DYUopI7XjZe18eyTrUh0rsRD4u6qDLM2tp+vm59TDTfv6dzsQBI63qIIafJmPj4Ypir5k4p
Fyo5zZ5fhG+L+nEZYujbo+qtO0YneJZJWglYSFJNb1WBHd77X+EMYQXgA6oFzA/R8KbJePwdNNQU
pLQMWI2G003I5iPTikJD28e37lJbyUYklvhkWo1d3XnpbK7O2zLZdOZg/JSD4902eXVJy+VMaCap
ZTJDpg7W8DRApX1QIs+FWTBQR3Vb5bhEc6lhVyX1vM1Eb6Yh0jWXVMLOXBUS74ohCkirGA0dP4nU
LAIsHrUukm3vfoaf3Fkh/mbzs5EJRI2ZXwQ3RTo2P99/A+cua6OICw2LcTVL/PiywhcS3CjS0zL3
dcRVYevcFg2zlE2A2cgW+WawEpxUF7bv2cuivQfsmG4dR9LxZS09M1I3XrAFr53gs9OZE5WDHefA
8kXS7vShHnfulEwXLvvWRYJgQRxcBT8ZP3L2H19Xrw1R+KYGKr5gb91ZRo/1u7SC8sdMT/tjHgir
CEu41Ydxtms3NIqiK6NY5Z0J0jzFz9VHhzYyENZGAhHagMBjE/evcGm05PX9V3MmGPwuFtcRNK/m
NBMynCJVbaBQlRK1idGvXQbZ/OBaqGBUWCSO4lJAOHdBwjgTvxXBQSPp+OGAI2tpciNjpXstWHuy
6PJGlG12XQ2ID1woJM6sADYXjYl1CbDkT1bAOPm9n3LcR3GcO5974b407VLd+Rj3RlMn213WJZcy
gDOHBppyZHq/u9Es+OMbnJkZ2kXrMbhpNBxY8rL3sO3WyyREAE597gJ1qS19JsZCBIa8vdYJa+1/
fEVMiO1lGCpB4ypVBfyFfBkOqT8xTy2yAHGyxdDSOy+xVXWtls7W8rAWpvn9b68kuNWoUTNyXnPq
k2edMQ2IK9F1kVEB8J09YYVa4hHHUjzjdu9f69wzRgCHeTRaI6R4J4soKOkAsJ27KM2F/JgY5fxS
6BK1BYY5+3pp0wuduzPrCOoiVgxoHJEGnEq+eja9DZAgFISl0T2irYcr56Tn6YSW5JB/6NqYDA8l
v0vklzMZwaoOA9GPRBrRr5PT0yqN3DF7RlUZGJhtihBDZPjUxe8/zTNbEhlH2tXMEiy0Q0/Cc6YH
mRcUbR+VxdhA7Lbn67z38k0aFN3ff5BMohgakFOt1zy5oaWZh0pa4xAFtdN1YVKArCqaxP/IE3iF
0+PtYBgk2/fv78xqCXBPhCbFvA+JsdP7yxvZVLAGI8vN6js54yi72NgxV/Ns7lR8EZ92ZrUgzLEK
VP37fD+5nl8UCOh3XM8dh/TPWq9A6g6gBVrdmu+7XC8e68a8RMs9d5PMGSj01nyCnvlxEBjLWgiU
poeom2xv2HLE5suBpx3c6JlKPg2VCfH4/ef6O3we1ZeMHaCBQQGGt8Tw8uRGjcLJSjlLOgZmidyA
8hBZ2Ck64FUeZtJo8qjrdevFyLyluDIk/dxdMnfDPpE6Kafd6bGFUFbjmD8qBFrKh6JjG1wFaW8Y
20SJvHpc2JSrVoMVPyR9nfxKh3bAdg1N9lspF/9z2fhVtZl7a/J2DJDL5ELu+OZVsh04xgH1APmm
57x+/peBH/XbNDqZ4A7BoTzmnFPRZAk9LFt7OeSO/MkjeHn/qb69JKx4ehOrqBqEkFMtknQBh4hq
qxN1ee/Lm6VXfR46kno1pFEglp1WkOtcj0BrLqWHb8INE00GLtSvHCNMz05CeI8ij5rnxIn6HHmH
bbK6ymcx7/7Chlx/z/G6WZUG6EsQw1fpgZPw3fvACMwOuxdERdQczoh3bzB3bq5QX7/oN/NmY3BT
8E5AB66U2uBU2ASNjNobkUQHollbjwVaErdCWA+jlsbbpho5DN9/f2eut+abq5kprhp0aI+XjOnh
im5m60PUYxMT7iV15vulX9QCiJ41/BRYNeoD71/0zKJhTkaySQYAyO60nBBdqwdzIpxomZb2czJD
nW6ZPjCD7dAJQtD/pjUo1N+/6JnXSI7DHJj2A83501SuwcV37LPcjfq0015kAmjskNcarjNJe9Hw
8UywYSxGtKF6IaVj7Hz8XHtzLHXM160IWHDZhv2Q2rcdbuAqJO3IH3W/S4AWmIlJfd6ZiEo7aa59
MBrH/4hhS/Wn2VVoD7BMKyuCqrLYoav3ctqbmWmi62Ul2sGW2YBORJxO12MOayk0Bx3UohcPTR7q
GrJ3G15d/s1tivnr+8/ybeeZEYeOkxVlP1Uy/aPj27NTh4wNC7KoTTL9FrC+qcJgcqoV2StyEarJ
H50ttV17MzoCZUpvdkQealPmDbiAWF51eP8bvW0vrd9o5aLTzqJWPZ2i672dCvqTTRSANFNbXmrR
7zIrWbQtwocmI45loSipe6AIIWbs5atNwYMiY4I73WbJdbffCIzRRaiDQq9DFwnshgWq2/ougwhQ
bLI+zx/qTi+zUFju/JV+t4O/N9rwxbbBUuR5Nj20p8rCxosCE+ThKltUkCHq7xhwbGDK/3z/nt+u
aJQzECyHQIomCk3o45cwlx3Ep7luI+h37mZuzPIgqgGAw6IuzbbehgmIQAxwqIWY3b8hjXYCZkZS
t01k+mL8mkrbhUflGtjgIKQX6lSDF3br2RXGXIsiYc0QUEQ5vjks33BTB4wamUOuthzsxcYuRbH1
mwFSpawh3nS+DsZscbYLiI1DPcfxJvWa7N8IrP915Oze/3Z6/9m0s8hQVz/58b8+tK/10yBeX4e7
7+3/Xv/p//2r/3X8I//yP785+j58P/phWw/ZMD+Or2L++Ipd8/Df7vLr3/z//fAfr79/y/Pcvv7r
j5/NWA/rb0uypv7jPx9d/frXH8yt/7KU1t//nw/vv1f8u4dGDGPyvXzzT16/98O//tDcfwLBBYhC
S3zVBaA78Mc/1OvvjyzjnyRPyF8R0n4n4X/8o+a3pf/6wzb/ucJYqOtgs7AcV9xjD3Wfjyz9n2sQ
RJWcUnr1pPP/+O97f/j3SfvvB568Nv/5+R/1WD00cOT7f/2xLuv/dx5zBRYgW33F16OWjNPP8cpQ
TV0utp57m6QvvHsWQPYo+7jb+TKhLq8zQH8tjZMQM6DsTh/d9Okvz+rM9X/3cI++AOky+AEUVdbu
1BtJAUXMq1Py9w3fVHvRelgNw2jaXLWerqSouhDZPoPuxNBn906leW04aSJAEE76GToY2nIzOW77
qZrdr3HW9m3YTZZ6NpNcLnutBRuAkqG3rSf3Ug58gibk2dFaorRY+8MrNPcUEta5c0N2DA/Zdeep
Osw0ndxdn7W2CikvvC+cRWO5CybN4J7ixcyuGmsyipt5MvtLxKPjVjnfhckZ8+rfFkagR0/71VoR
9CVl8bSZcGetQoZ1hntwm9JFSArxiwbdvgS8iZFkgYqKVG8vYkmP85DfT4PjmSRr5cwwuD3Jl7t5
7sE1WAp+NmSRbSBHvw/teSzgbxtp/iP3B2fHzBNl3hjWOPjdXsr4AFRq0PdTi0XCdeM0ct6ZGvJF
m1LT83JbqqQL9sg5Zf2NqSt1SSf8BNixPjfgxWxLqDTM/WkVHq9/ueSFaxAUN50DUivE97RONtUU
IHRolRLD4q4J8vRaj22pPVT2HNhlKMdmSoZwbFxkssxS9dvBLjV3axmlX+Ax2GXDp/d3ybmvyXKj
fQodCQjiKTDYDzIXz8AFkwk9KCYOXn980kVT7NpR15ONbnYDiYw5NuYhXzQzvW+XKc33U9K2KAXr
SzdtwQUaZFB15w+M3SxlXgDXWmuoONrJcERciEIcaOvE+hTJyzI3Z9GYmJw0TiI+lJ3Vos+aDk0Q
jrNyl8hp54bTJoBf4M0VU0jXL+XO1hgMH+qxlWOYqNy/Xpp4/NGDoNnZ7VSom84pf+RdrjWhOxXi
I2Ylnb+hmJEaXD5NQ8ZCU7G+nUWQ2NvRzSv5QSgndvY0utz4hd6NevFip3RCffT6ntK88pMLfZST
QQPriPE5lrnkTWhzkjydnLDeUpr1PHrlRuL1km8g5SRjWOl6XIRKr5I8bOIO3U6l7HyrZlP/jFWD
dStofMawIt06ZuaQm5c0uhkonLwUoGZwYWiU2fSvmICc5JYdyvejb2OSaIsGtyKjUd2VGuYpjwLV
dPWP3KxETJqb1eNNWQ1XdYYMyjZXzB/mwX+AOokkjyEndeW15bSRUtv1uRCfRn1Uz7MVfKGbY12V
eE9noVONRrriBrxtL8R0Gww1EJmaTpln1h8ywx57EDNDfS38athbushJQHz9uZH1r7qO643llS9l
srj3uAHjmKJjvbbVKBg3jq6qTdyp7UqywQ56eGqZJO9EOf8pO7cLx7b+NulQ0SITQ7UbpYk+ZtwN
SMQUaRmZnqhuGEXwTTTc+epuIJ1nuaS/CoGoYSg7vi9L1fO3vb4q7mlZ59wxOu7x75sTUKTjeD1P
08eF4mSf0LY7LC1KLcBFnvqlNUKanfqhnPLlzp5Kmlt+XBfMc7p2306u/11jKr7JEyu9i6vMiEwR
u98Ipde9JWyo/G5wmBs9OTi1WV9PXdOHMvGKJJwG8ISb0kGQKSoT0/ncucm0KTztCTo+9mXoYF+V
xpzsjUGvdhXzZzQzoON7g1If28Z8CeKu+IDLWAdMTRjhrHXMTgHoaVl9Oyea9wXFQe0bExrKp0rP
GTno+bDo145iin4duMX4Cs2z+1UN1caZ+q2Pf8i+L6fygdn6tO38uHpq0+EbbnnTDvG1V2syu34b
dBPiK1PRW7AS9d96OiL/gUkRkvvTMiD30Ko4/7Mfeu9XZ1vOQ2CP7mcxxf4rtOx62OiukqE7pNq9
nbvZvu3vyDtMuxqvXKqJA3wdGkN6faM7fXDVGmYtNx7vYbt2ygGmAZ6K8in1wspNskc1DOoqWUR8
ZdEKbPaKBse9ZBwVQlkWTFYCuXelaq6s3ndxUmzrvSnd9BPm3/ukXqybPInVFhVW+zopUs2HBFHa
+1Gm9RWjwvKwzK0k6tOmeWk7+VMWiRh5abX4DjJQ/DCVZbJAlb3s/Mysn5whyBkql44bKjKbAgnw
Jv0e1Mm8H1MNnMSQ5aEPQv+zxmR8w2Ge6URwg3OHwZKOAqybqwd0N3UUKg3LD7uxRFvDLewxZycV
db8rJtcTV2k/ZfsxB24yVtmXRHOsJ38Q8VaTc/eDwFogu2x23xixlw+dVAr59liExpwDOnIzFGWq
DDtgAuxzlydmOM2eW2xTH+yEvphUpZpZmC8OIvBhKhJiuTuxZYPCiK+qbixuZ9x+7xJhrGwOvcD1
OrsrHW1E3ssODjW09RtLImOdURPugfr9aPVlfDFMVmyY9OZ0rTJX7CTkxU1V2eV1GauHSsmvw2jL
3aT74iqYGZlvEP+gZDEN9bVZiuwxkNQtgSqMR1/Z6cekl9qVKVUdze5c70XlBQfgi+J56hyUbSuv
sA8kNQ/8lH3K9To/FN6q9VtLzbtKKHifS8+bfkjNzb8McxmbKLTQ4KyYX93P6E8djGLgjykVZSji
WfwymqLPQi/P669DMcvDrJllyEOaDzGdriIcypi62apF+VIs06NV5tUH1BvnH8GSYOA1Dz8q23kN
Ouy6w9bS0hs6juUTs5XifjRz+eeEHA65r5U3t5qdBPs419JD7y/uAU8EXp9VKPQB8WaoNzHn3EvV
L79Elo1fbGT8PkLBUIz5LP8alP60SZf1IUw8x5+w/6EIVhWu6zS4gsirjWo75fMADQa7UU4Pe94n
RppsYfJYB8PUsilcZKa6LYoy9Sez8K0PhZMuoYPO2q2FGsbB0NPi2ozb78YQy8d6mPJrp2+nfd8W
3s51tALzUhdmvhLzZqxF/ymu2/i2VMK8mv18/jTFcnjoyr740A9cTfG3k620srBYy2Qhp3mLVFC5
T3qj3JCBqc9ZUQ/3hUCEZO9Ck3B2cdlDDp+LrPvgT5QymYCXH1ZOkrzqQApliHXaJmdSe+/2FBLK
HYKtRg7Ff4PdtJSviBnIu8qv621WueJhzGW1SaXvb3o3z8Okmz/hfYwEfIMhQ9NP7hfq/mBnx+zn
sMB7JhzjGNXmXs8tLSxQbqGwko+JMIs7R6bpR0OZ4ipHQKRhgFW6zcYOZHblTY7+qaMwu40bzb1t
Ok69NE7NLOTS5r7MKuRancw7oFao/cRG/jXDxecqzkz/mox/nkJX8ocXE9FAoyrBzCXLD/1MHUC/
sNkW/SB2k/DN53YytCVEoeuX1lvBrZ9WY0qtNcoP2WjiUNLScW/Hl76qjb0jdfe5pWe/Gya8bpai
Mb95QbXrfbCum3RYjFenpUfjzWb9ENuJ2JOETl+nsV3u29gY7zMnwf8qyfort1XtEnYtPgh12U43
uMPPH6jOu4McOnCszOFCIoB1A/Y/ecGs5bNcguAa6onWrsOG5raNbX0EXF14oZ8VN1lJ1bWwTvYi
V/W1XVvyUE1SKza4sgnSDvO1dW31pElV7uw1tviyAn/fTf4z/F4XJAjQ8r2aTGNX+XbzxM4ub5ZO
DHSyRJFsfDLw0I6tOey0xd7OjaN9GpxZv8/Qo/o6WZV3SLrYyLZWHAebOZ5sI5QFhVDH9OMZhRPx
qUt064umJqK8Z+Xqlbm79+DWiw/sqmL0ZU8o8m7Yzd9NaT9VPq7TLYfQ5A3BE17J4tsoy+RJIjv7
p1qa4hW0cfqYZXGxcwfNPfh9XPph3NN1K1pfmhtjyaYr16WvmbXpr8Fd0quicJCHiHWGNBmz8Uak
xd2wvjPThuUYypqzqsja7JADkg7x/5WhNevdU5M1PZWFTXaBNZu1z6fF2MDgNdrQklnyaJpg0NhY
RfYLTS/zhokTwAfEkp2frZ4tT7ElsdoZVDx/UrLVHtOWBD/SlgpVvxYSyZdF5Q5Tuap4kpbTfe6a
bHZ4Kv6vFLq3H4EtIQLYaQ9pHEXABzRcekptmlrXs1X6H7Ss4N6HOp2SDRurjIKAXb8bJ1ROKlk0
H8GSI9EU6PMvjMPqLJyqWZh4anfeVzNRmRfqRsOfpH/+i23EHnM7K8hj6K5c0qLdOuwCDV+661Qh
7vTJwfhhZ5RjwInJbJ7dDlnQBtDYispWzGmCoCNhnflATE0XPMqsnWeLFQrK49AlkuM87szWPcSg
oB5YHUVyC/wiUbu8A1sZKWQPnR3GcQScxPSbw9gPwYuRjtUv0xrag6TY+zPpGPuTW1TD3TQuyUO1
GAWz6HFEgCNf5pG4E4xrH8+liT3W9V3qjU29AQD7C7aWLzGIlaQ8idd95eRNbxEj0w96lgfJJp9Q
Xt2Puh3Pkd4PnBsAvdx9rGUtp5jFmD0PcPPaiHy0NwUsNzvi5Gm+Vl3iTVvDq+MXV/g9kEt/WdpN
bZZwBuRieKx9ze2YBgay/DUoy38pu167n5TgF49Nh+exyBvte8yxBcGaeVEBe8pLnovJjr+De4RN
NVtatRdxOTWb0u/8F5Vhf7AHpO59rQtR4EarWcOwN4I5wBqWtFxs9Cz1YDsOgjn+Mxmh+83NNJSh
K2/Q043e9MW9Nqao3s+aUzthPZmpv3OVaD5OJNvkJFAVqv9D3XntuI2tafuGfjZILsaT/4BBUkmq
5HIo+4QoJ+acefXz0G5gLJWmBO+jmY1GYwPdbWqRK3zre9MKBJB+MNZwTpwqVqNjVg7S3VDqcPbW
4zpz5zEex30aFNYHpcbyZbuktq4cpB4cykUabidfCtFHR5ZyIe1lWeqJUBzIONwmMIQgAfEYDLWi
pskOY7R0iVuPI85wfRPIH602tRSnnwBK2EYl5qta0LWmdq/10gWlRRuBJtqIHPyyzPgg5Nz8iMqq
Szxp4ov6VtXr48asUT05xZhHDYKdjtAbQuDNR61S4rsZKb5v2OiEMLqVE9upUn12dLUubiU4NZ+j
ZpImL+gt4eN4aLwrl2kP09R4ANFV95WaSC9qpICfdNrCC0uypIWkWRmSQzBGtB2A/Z/0oOFoyA0Y
h0qj2Z+qPtEdqzRqgjqmuTn0fSheJjbvuzKrhp8kfocay0gqd2qkdWx5UaPhsZbn3Dn7Rh2rbWp0
fbf6xCeSg7HEjN9DQqdqM2lDVZACKhWSV0V6fi3u8Jf8/M+eByFMeP5jb4IqiN7lOamhTqOhHQKl
dcy6siWXzBHfjsOmY+vEP9fOk8lysgUaIkdsYrwMySLIdRizhqiaQbU718y6sLsv8TrWfMC9MHeE
suidP+pqxIEWd/3nXp0yw5XSMT/Ic4hhUxcNYwucNZUAWZLaqe5A4Od+zEjnBGDX7JmbWg/riLQm
soPrrquDtV5IdTcGh7yKLpxix7TNcBn4Fa/AvMM32TjjAtRFbJYyd2hIakn4jejQHEOAoC1/zKMZ
PvJTRlcWlfIYRj0FPwd66qQ4uHVup6fKbWbMyb2SxYDcuD1PV6zrXjVp+XHIh1aljAWWhaT/tMEn
19bYVTVVX5vXyYcwQAztNPJiJ8xAgouOY4j2L9NQ+vvdkuC1ambYlpBbW3M3e7uLd4r7rO1FeKiA
aSusRtf7XNoYVqoaJcPKVZrnyquH5oCL+OSHhug2S5pcM404RbR+P45YE7qGKFFBiM9GrhVQp+NY
zp1g1l46aao+dka7uGVn2C9vD+zik3DCWQ2WQfZN9fQd52EpJWU45/RN7MiNZ1ve1zk5j4gOtJtf
j/orAOl9mfPXKVR0Cjn9/9v4W1O25c/u/N86gZv+d+BLNHX/eN2v8KUnzpAfRcwn+Y1WrZDUr//k
N76kGP/QcV3zeOkLQ1ZZbUt/w0uK+Af86JdzFS35lQP13/CS8Q+UXCYkuVb0l37ZnvwLL2n6P5i0
aWuOwMrZpeH8N/ASPhKnkwMkdZUnwDdfA79hxZ7rqhZ+wYAlQIzPnJx/FBwdX4XVSINTA0gVjh1K
2ujO4TBbflzYSYVLnshLV180MeK0UYzf2qEGJtbtpkRk0KsKgSemeoeUIW+9TtfCb21Y4LItmYt0
VyFgmndyFoSq11dtrW4toXIczXTAQlfDlY0U3DDat8l6OVPFVqvsVt0WURp/QC6jQNUiXT7ajHkN
Q6nWquBFrZI15bURWelUiwYANSzDBJxdrOKJmO0xodQrtc5poXUHTjrlYwvROEjv+7CVUFboolV2
8JFph4pC8NOLRDU8GOm1a1PuZ3tR6s0hDQVo11iP9hdIxMaCH2GChxze+PZyM6UkI7l0S+fvjdJO
Pe2GVnlJyjK+TYJuhA4xDUdTKXGS6Iaeyz1yjjx0MEAmr6gBWjP9au5D6SAkUl62Zj/kgPOV3pJR
DdT/nIQhKJXOdTfc1XZl4nOwJNMzRgP1O1FMROLhw4XZMOlE/bNeaXqOnslunvNQ1z5jfqZ/NMNp
/AKNq74PjHjoPGUyaNrqjYikTUWPCze8KbkTle3GA41gleDSwF52FZUwNxCrdLvS+miH7aGMEgeT
gdwplJiiW+aaKN2bwXM+PRDceQiQ9QdziEBQ22m5X9Sg51p8Q1c69pFAzrG6ibPpxYqKR1k5lgP8
a2v5tEQpPZJy6e6WJPZsDDxVXXI7NTd9WeRfwUw+WNyfiVnp3Uqp7/U5px3T3yp6tzXy5X7qey5x
9j6SlI9Z+yOpxoc6/JgZ8Q+NnPEklJ/jvuCqETvc5+77rgPAIkYpDm6UgXCpURPbIEJZk2Z0l5I7
HGq3jVY/svwcYwQoE3axrfPZVSALjua+nFIokv3kTIa6yRuotFYQbbu0Oi4WDVxVpB6x6cdOtpw5
Np8o5m+SwCZlI+zU9yDH4snIlvJbIrc3YmIKWuM0eZGJihPxmfI+GMwMcyzFH0bZfILIRmQ0niDN
4kgcKP6gzNIzZGMuvHX/U02bW8NKHhCuVIdCpyNH+TG+b2fLbcx00wf9PgqH5s4cQGlD0wkHYt3s
Y6PGnqX1D0YL50Ms3kKlZysv8ozfsAUt2lO0yh3lT4DSvhLMn6B6+HnDNzV1Rw0eZhpnSyY7GF4v
PqjBk5FzKvdr0BE9Cblkan8xtOExWLonYXLlSgwiFbHSrITHRc0bk7vM0DcEMLmyGd63VGdslp5G
pzrt6k1sGQcrAprEBhnI7hDG0LUKibQD/UjT0bPbyM3kYqeLtPc1fotWNbuyK5966UOUfVP74CDg
yYbzs2oki2PX38yEe0R8iINsw5J17WkXK+G3yMAVLIwAvDqpAHcbPkca3dowcM3oabSV9/VUlFt6
ol8lyX5h1h0G9CBqGQ0OqoXck9LHkfa4Gzf1e7POBlemRUEtI1zTqh5zuI+BURARZIzC0Ytno+uO
Awb41mzYbjolm7yr1BsunQghli1NQGr3ATEGIzPk2okKwgUT1TWC8YfezxGMo15VH4kWJvlDzJhK
helDrFmrqfBxyuvdOqetbAy2gZ5mHrM03yixnh6mrEfdx2PGevhsSqXiWMlwOyfGnVjST8CG2xLu
r4vJ3LZN+xt9sZ7w2nGHdtzgIuMsy70cx3syZTZlJrmlxkwe2uwOetBXO7KcVll6biKxHjuizgpE
9cNsb2rT2KdDY2yWgFXcPotB+VLn084s8uSpQGgIXOtpuXiszPhezo/6yq5KrW01ZO+n0rwziwbf
RLT8Q+VWdfNkJsM7VRpvNKvzlfZBmqmW4vDdaAxHGrD7onsZhqLDab1vnqA13Q7ST0vYH2bRvFPH
vT3Sr27MD12VerjtOXnArbfbTmMq6L+M0yFcjib38EZiX1aS+J575RGq1DHT552msTBH4Kaa1sjk
lIZ01LEfs7O7Ne5ZNEcCGtESlHnstkXuaABE+AapK15j+qUpL6kzk6/TohyirZHUFaJ89LxOAaYH
H0tsejX42U76TWKlu3g0g0NR2M1LrhupJw/Wzqzqe47p1FmIHXfTYfiAYsB2ohqptrPoIaSs1Mjd
dtxOCXe3rjp2gCA6UAXn7ILNRKcf2+Bbk8lH2o2uVZSbbsh9RDCunqC96XNExCqX4f5rHetHeTYe
FNpyqlg2SHw3xASwH39d1Bt7Ke7N6d4CeV/aBzlX6YQcNFoVhmg9hd6JXeZgqpgsRy9i6VDTSFzS
iYdt79NgcvqsgR0njy8wQY7NLH3VkuonmNuhn1PDEdoCEKCBbMYbbkXstlOzMfObeiz8PjTe44yr
frJGZUX8jlJB1kNa3edcMSN2zfxD3+ifraVRWW3fcH7zErn7ujT9Zmyl8mtK7MdeB23BjtHBDRUo
cdY2IrNDJ2jK50hqSCiK5YcZTwZvXh5s5SbvAfHkhMVVelIZuRUn2CymncgXdsH4hS7lC7b7fOX2
frHUW7WbdjWbuaKUi9cZGkTA8BjakteHo70LTRlsxwYrjZ8byeQjpcdwrJVHKeOPnz/KcsdVfALE
vsMhiMO/1kFXu43e2ND9tWlXWDqrU08pb7LdLJ7xerAOzUILcdRvJ7P5qXPCpcqSop9Rud/Hrj6P
u3I9VlOYQNa90nzS8txhY/qwTOohxAV8sWb7sQserND8NCXpDSzvTR5kzjR9tZQYfkg5HWq58hO9
d4mG39Yi3tN+ep/0VeIgHnHzJdn0Whe7fYSt7FyMfpPInyAzfcubkn1s3jVNe9d3ihNLLJ+yu0ln
SBiL0DfC7r+HGPW6uh7fQpjYj1WKvCkCLy4IAR1n5b1u1CzIgAhZsbIdrVY/hgKg0OQ8yF1jaXYS
drN3CWMzZK9L7W2vDPIDF3w3Eb0TK/6SfC8DrucowEmGon+fgMR200tuGE42rASYJ8h+GxjPbp1+
EYSLe1bxuQJQG+z5nYVjkpi/iC524oWu/TI8Qoz0E62EbfpZLwZnWlSHzs1dbVEJ0m/qOArQL8jW
ztCV770R7lQ2+HRQaEVR1SJuipOEk053LdUCFRX0OIuNniu+Uhn08qcHGy4ptjquSCOnA/FctPKj
URZOEn+GPxwl7Uz3MM7vY0nhjKINb2hQ98loB6PIsplbvlTejXlvWu6gdSqfzNhbEQiylrfhLlbr
m0SVcXNjoPMhtgCZa/1pVOXgk15xHkcJVnrtrtEVGLug24bkR8vsh8G3Xmtn7LCHTRV+H1TNo4EJ
yoNWFZ/59XCdBAoDfsi0lH4RDI5sGEzPjrNOXj5wLwIWC7WN1TyOlOGPcTIb3hBzzVgqHahVpxiu
xW2Vqh+H+gfg2XYu7wf5gDjEt4PCs0kyGxNtk1VfrWmCYXo0hxfsSWcbvlKrM72UbQ7Hp/gR6MNN
mt8j1N3rXXlo0Xc9o6rdwij2srn2oayS/pUH7PQqzCDtKbMptrrwxujarZKN/Q96FWw4HT0AwudK
PRF8ZugpYUmWY8hdI+2RBhbD2o/OnkWtUA4XDzE+nAXC1I+AbjipypZrqwnKaOK5olkGM1H60jE7
8VTkBpWTV6T1boQgDMTvRjW/Dznui9ludcl24sQtphmg1PzeGg3upPJ7vedkW3Dkduqo4+TOKjbB
rgKZ4/a0mO3XWLHdSRXfwYbGxyJfTTg4dAJtM4fBXjN/aNb8pW72YqY8T2UnHw5omm9n3HHiudcf
iwny0nKIJfUHPrtOW0oegY5cciiFCpvbhKyyyFlBQbDs4Gi7plz7NRSRtd5RaWmuSF4fodqpk/fx
xIfS85to+jpm0y5LxG0SNVs0rNAT9O3Q/AjlwteRrhvBN5Id7zvYIiHctCTTXGJ13LAsDqGZbYwG
SUlEK39415q7PH/Hb7UdymQ3j/SPBicNGTyPqp0TYEP4pFrc4rTm9Ja508J0sww/Rcz9Qp3fN61x
O4Ty0WKzvIOpsIXx6fVj86AkpZvkCZwQkfikHQpkv9LjbEQvSi85tbzGCjQKgV/gKB1cdGgaNm3c
JZCexKI7lakfgQO/TPOQ78LE3E0ozm5SI0TStEj3ttlT7sgOKSLPmfkuswY8+2UXeY5nSlLtyHrW
vIgCUqRpPRRh7ObpXkmaB1TYpj8sJqavGbrjfZE1nhUWt1C2aNT2oasY84Z/8ecSKo5EZwdiRa7P
CZJh+S4IP85F62FpEYuVjl8ntzDDXTHlfl1r7XaIVnwJ5quT9OOXyGI/V4tmt1Ae5tySQ/klTRO2
AZHJfqMavYO158TN+L3KSs+5f8yNAgKicLmJ4mGf0TUjbsE+qg1rsIvjXaz37c7W28FpdNBxkmNr
YhdYwBb3VVebFPJxmmwDTyh2EUd8N1MgbFz/m70yLt0BOo9wM5pWP4jIavxYkY7IcL8hjt8KyId8
/mlrjyLyDSuavbrGzEes/sww1WYX8BruaT0dJav2zSYrtkO/UVbCSj+Jg77IN1pve2lr3fZa86mY
512eFs5sYRu61FHIKSe52F2+5OGwNWvy5CrooP6YDO6cuGK0F4r75Qay0PCuFgkxCKo34TRkmjto
Hl7RGNvZOnbQER3T6F3UJu+0QjZu4uqxamGQVIY/BKVjI6iZ+59LfLN+v36zWBV/SKLFVC9qk8yL
Q70zfYxsLCiJ77Daz3ENCcSJ+6D7GahaoO5AAoC4MRNogg2OLRbN/HTpLQ9EXzYQH/QSZRfkGciu
IwY5DtZz2n1f5tynMhXxmZfCIfAg+y3BXYFoFHJCrUy33WywmCUht/sqtELVzalbn4NAmcJdqE+B
vDVKQ4ndrq6r+yGfKskrl0w5BkXNYURKF62gUVEqyZ+U2XxANcbVQEt6GY1U36lfEsUMjZu2E0Bz
Qyu0aBtAFxKOEInySNHEPXheBq6eqb1Ez0ke8+dZYbn4qVHZzfH/LTlxFG0qhZRKU7P4hRry9/zX
3+1xqBf/7xua/2O38oQb/3+NNw+Z+82+5vjj+48Tov2v/+B3V1PV/kGySY8c8r2JKGM1+v+3qyn/
g6eogosBMTg0F1cL/H9J84b9z+pOZaDBUjCPMlYd0b9dTV3/BxtfE62SzpUMD+O/Is2fkq1XZxs8
0DAFYdajp3jlbN5nIipsruWuVEFC6arefISH0HpW2RaHFLLQ94SYpU0r68k1nd5pN/X3o1fzO6o3
bY3UOGvqq5AK7Tat1pxioMBc1arbeGjptFRKccUN7fKjdL4CRDXsAdZ//ocAEp/iSFEXIpGhUtUe
PvXchmtciaVBuuYIfoog/R7VL+44h4KiokQ+fZQSkuIjWkalxJG2H3t99rRam69gQZc+268EIQ13
N6zMzhjqfR6GSQB/xa0WKJcdBL/NMMvVvu+L+iZQraF0prYB2OyTSbkiwTnl4f47QsxGVw73SkM8
4wf3tWpkSUKYdS11hElwNhQ3pOeWmyEXNDxgILjBaPVXEKdLnxDwS1ewYlKBv85mi52NsKsMnhp3
2eyG8jy5dR8XuwqQ/DcwcyLs+Z+FJL8GqOLQbaxm0izPX+zwP2YLrfN4VnJDc2t1juhw5Ua0TZYU
yXxDGqamxli6WVngc+JOt0HVCv+PzeOCkOTCFGLirPuBynARpp5OoSKOEsXK+LjD1CQHtbQ7w+Vj
dtdQtVMQ7/c4V3XDiuWtrOqz5wwyxjlhAllFLNlyU3VUUJJltMeqiBqvwQ1x9/a4LnxCCD0oZtGa
4MB37tti0XEL+sSEZCHjHWmEFBozZMYPOmjllTl68VErVAN3n4iRc/uKTMMiv7Jy3Z3G+lvWVOY2
tLLuMdKpTt8e1Knq6PdLhCWNtQH4EN4cZ/MyGBK7BZDmJWJc6UOG4sA38lC5xdW0fZ9PsHDcUa+i
j3IaKMd6kHPv7R9wYTni+QpitoYkAFmffUVs+5UEmYTuRhUxf3bQx66J/89Ns9RSTAUuVtJ4IV9Z
jhc2IKYommQb0gXn0NkmALmhmkKVF1yiFHLqkJ5PToNtA3Ii7VMc7rd9Y+toOuLm59vjvfRpcc9n
D8AxDCXt2QZLwl/dq52luUaffsqUHl5Kxh2hAmf6T8aITBeTSMxSUQifrkOlRc3dKIHmAjOXHlXc
cDN08/yzagfjNu/n+GHIpNX5rdJg7P31KNl9kJdjjY0I5TwsIEbsG4JpaW4RJdmuVeOEy5adUuGX
0ZVl+VpSubqCoMRB8MJd2zjf7yBLmilgKD7xBDd6do3cWyoWrgI6yJ08Z0c0Eep2bGvjCTgTiCMx
v0tyVF7Zds/4Db+WEpIrTjToZUSanZvi4mGAG0LE74hgG60s0Q/Qqkl/ikI6qFUtewm8F2ilyZcE
THMj9fKPt1/6hQ2REo0fgssTBIBf4u0/Nv6uL5ZQjjSNxnRXe5MEGgBmEm0otYtNKvDHfPt5F6by
Cmuj2VoLRDDi0wlWFdw5NH1kgpVTvYHGKzxZD2M/lCXryi5xYZvSKEOpFCD3UPCtP+WPoS2D1Mh6
kGsEb2eEkJiDpTqaMo9Pxtg3NwHd810NePDDxMnovhly/e/nMzwRTBlIsuSiZZ5tk4aGNFKB1eMS
t4xMiDrZ0Rej2et2dC2j7sJQCf+mLsaYCfMJ/WyDqCBDF7DbNGAlXb4nzT728HsFaRujdpOFGlbq
uhzS2+osgJio9t/+qBdO7z8ff25Mh+xDCstZEhzZ65QN5XRTt/O10KXTqfqrUseHDqHmytjCpuhs
6sjGPFbRLCq/yMjHhhdgfDLNkABC/E79IDXSK5K406n67/MghXHCQKfAruh0/ghJUcJR4YSz+hTQ
FjHjLo1oLGcmUWJvv8DT7/frUdgF4QZJzOBqU312oMlqCKnXxFZcrlrZSdYYm2VRX9JKCzbtICsH
zUZwbkCtw7g/0q7shqfH6b9P52Cjy40IkOvJ6UClXpFbGNidH+jQuiIB0zVVjXbfy9CN42xUoJ+1
4uHtIV966HpBZNau0Xfneb0KbIZZpUflj0qS32QFxEW5RV5ng4b9NK0kfTSXfrzySU+P8F8jxQKZ
+AMOUZkwUHE60gBCIyY/VeNLtb5AlS5pb1az4cr1AlxOGtsEowWnUSKvxJWXfGH2YqCEZQB2Tatk
e/1pf+xGPVHnM5T2xqfFgsxOksIjxAnblQdT8dWaztPb7/fSUDHsWWtBBmyda07NqEsSVR0bX5H7
yp3i0Nyb+li7SNoM0IasTtxOSM27KoWB+PajLw4VMSOGTdSiBP2dDjWLpNwMMPgia3VMDmZR607U
ddPHnh/hJ/N07dWeyTd/f1acW9nccD9mwz/b/uRBNYoi1Bq/qoS9oYOu+9BoF5R9+lJ9KE0DyWmF
dzFNPM2OfkSFZT8kAae5QBHgK8NoZle+9lmB8fsn0RGhw7CSsOh3nL6DFAvoeFnaxjfz8QPri1ya
kB5DmOgQJ201dSZ6p0cahcK3ZKSNyTiKDfKs/soheGETQzcKKWj1MFgL19PfoRLItTS53vqFbs4P
8LGEOw3JC07d5pUky9ND4PeIcQGgqWPAZ0Nac/okCbFpNA5J5+ehad9qo1puh6Dqnv9+buGbK7BH
NnAhO+8C4IenRbNRgvo09CfV2M42mTwrHzA36Al8KoBZ3n7gpRdIBwvSjYrHCw2A02F1QVSbsVx3
EK2yYtMv8rTHAGq8GUUSbd9+1KV1g2st/0MHRO7b2TSuBRaiCTian6FC9SvZLHboKWdoOfSkQxyB
Nm8/79LQ4OcoMPzoEJHZcTq0tpnzsRRGC1AzjJve1LtdZdiVGxBvd2VLuLQbUfAZ+FnDgaeDcvoo
CLo0TqKo87vSUL1WX4r3ZWul95kGlppSqruJkoFCdhOgzduj/BUE8t8s798T06Aw4srPX9a5v+FS
QaacjRgBbG5YNy2mOP4Uq70Lc6TDrkDq38cz7AdiXttdlC22vCNSMd0guUPuQFJacN9FmJ/mU2ha
ByNDo+yQIxHcaErX4PpiztaVU+pCNcD9S8cAdfUwph96+rIC/CVq1e5bfyxgWNvWdJzgB6PmLqJ7
XE972DaSeInhCG4g99nXtq51Rp++L6KY6HURiiQoXc+nRaYnMz3MgK0rSiUni/oAVAJmFeC0RHMf
4WFLLC4e3fZLRZqe1/Z9B3iDNcTWxszuQ6Iv4uOVb3jqTrB+Qw5PrtxrNU+58Gu7/eP01KqqHjoz
rfzACrqNGfWAS4nZ4ewQxOhsGjzsYsIGXQwdrMe8aedHEh6Mz2//iteTeD3BDd4M3VtKiLPLMbAD
CE/Z0vLQzdrV69R2eVFiq7a9tK/L0totWQs7aG6KKyv17J74e/xclrAlo91C62rdOv4YP2bhgan1
Eo+Go7uD+LlsObZksa2rsPppSgugiTGGh8kOqshHF6TeK7F8LZD09YaBJRteV0Qj4bREE/b0V0Rm
oCy4/xKfKFWmB91GYcEqyT2Kvvnm7Xd9+VHspLZBRSrOJyGLuUSVyaPSReu+NlKj+0HbtFB5zMi4
st4ufVcCkSi+gQQwgjhbbyOyOoGWqvKJ2GsXNES51LlIM0Y6glBVrLgpvgRmi5ZLrW1kwG+P9OK3
5dhkJ7YRGFAanr7ViZCIObWjym/SSD0ERmS5sRzKLgFAi48/CHl+DaYU4dwWbrE0OvJI5Yq75zp9
zpY8TebVSBh/KU7WsyohCfTa7LCC9JPeKu7CakCbs0SGekBjXO6ULP37EnHVGwDq8L553PmFFe/J
jrR1KfcTo4F2UkuDm0FwU9zOnKAZhETLXnnNr+8bPBFTSHPdVnF0OvvIgajMMQ6gKoDzV17P6Q1N
Ijdp17XBIaloBA92mv4H61ZlQtFq5rnc79Zp/se6HcoKyjUKRt/sOvDpTE9vJ9GGmwk+/KOk9+a+
RkmneGNIaElSdukdxgnj97dn2IW1xLFnYWu95jTSsD39Ea2lIiYJuxIT7UH5ih1TvhXmlG9UvWk+
vP2oCxOJwxo7IzA2WojnHpiLrNB0kZraH9I+/NGqNuSEQIUe0MmNB/l4qa981kurZy04ueOsvR7c
L88Gl6loV6yi9ukFDzpOaF1Axjf5vIEuBTMOdtrwpWZHrfyYXhAMOSOAfBEGZua/PfQLb1ms3SZr
7Q8L/Ty7nn8ySBmSVJ8d3J7czG7AwiZN8USAYs97+2EX3zOCKE6a1ZXs3HRwscRQl/0AXWnu9Ns+
z8XDAndlx2/4mqqTfeXkWxfH2f6APAXcxBYsWMTDpy95MpcgHkrGVhbKvBsHPfAyS/u7XPpfhxyd
HZ6x3s7pcq/79B+LBbdfKdZnvfIR5pIqAD10H6TIqBeTsgx2Bf8MNh2GGdsFItp/MHMpg9kcAKBW
F6DThxfCaCJ9Mqm7RdAe8yoeYOwNweQWMFK25Ekt12KZLnxDyogVzFyDGCn6T5+YdINZNiKgv2Tm
aOEhbZGNlS4QHzLDfBzw1dm+PWkuzFBWJIGtGM/R2tfODpqM8FQ5n+n+waiebvLUtu66cSneoQex
nt9+1KWxrTdfThSmJ+/1dGyiauF4pCY1JJ6p0LNTxSmCXDoQuIbKAcLilXJhXeVnE1QjAEnXFY1S
0TqHpPhOZmJZWeurSVS5CbTxBy6ks+nGMEZh25bjsVGakvOlCyafnFjzSjvr8g+wuNnQMWQOnQ1Y
H0wcW3R+QL8ExRfUzf1RrbnLWLj7HSt4NI4+EeDaF2b5nDTX8oIuvW4St+h/gKFSpZw9HVpNIo99
2/pUFwtudVYN464ClR4GzFjY5/MrU+l1y2WFNTFfW3kM/J9zj1Ezp8mm65ntWUtq7mBaU6BMULfw
XX5fJIW4GaJ+cudFwm9dypOPcy/FyNJxLagla/jb1gM/BkjXpElLWIB13n+W07Huba2zvbgeu9tm
SnRvtuA2vj2nX22CPIWrIlugIAOSe/PpnA7stJjT0YCbb6J0SDqEI6hAr0FTrz4lZo4cn2swKLcv
+fwYQd8jq0sIb6zsRhyv5OlbkwfmVkHUAbdPhLu3B/VqT0DghwswLusAFby9s22vCk22NkNWvWZN
bBtZHR+smeCDscY/6K8fRaGnAddSamOderb92FPe0XmbVa8OwmV2KimGtCrwUu1ctNCYhb39uNcv
ks+kr4gtykWKr7Pbmt5YFndCTXjNbHyV8mAgDm2uNs1ggoHko3TlRb7aAHgSANp6a6eVwi50OjuU
dA7FYk4qwEsUeXFh1Hf4CHX38qgPtzgUtHu4P3kEGzla8H9oyJd6e7yvW47rWPmMxGtiFQt6e/oL
cDWq9BgFELxpC7VVqASELZlYmXzC86aHE6s14pOGDQhgWF4PuPjWyUw9PK3RziLF4ehKbbYeYCeb
8vqDuFNhFQ4LjC7k6Q8aq3pJyTQWMPMl7YuFvYDTdGFNInn2bpZafEWqtvsRTcq19JALn54qVKER
TKwGzcL1W/1RSOQtfkBg17JH3PuMsl4YXi2H3SExhLRJlta4sv9c+Pb0JmhQgJ4Qs3heg9r9Ivqp
xyORbhp9k1p0VCojSUEo1orCuLXLWKuPZlgp2daOA/CVQVZp7L09AS4sZX4F/A8BXkVs3dlSnpVe
zQs2Zk/Fee+mrE10UfJs+yzs7sqjXlfdK4mG050vu0amnX9aVSUqJ5St2RNgcj5U8cEfy3Q4zINW
bHK8+ZxBGgp/WcbZQ06KxHZur4VNXvjKFKRE5RIWTYf7/K0jzCzMoRCz15tKfVMGCqyPAHfKquYu
PeKgcGVDufCVaSIC1Atk2WvlfTqrqsrs2qXUZS/nwuGYelTfKlIt7VurkH5MaZGPfprbxRPskGmE
CB9a5pXXfmHEUBXWKodmNJ25sy5qEsQ0Uskz9eiGYc4ldxi7Be3yAb+T5Qdha2V8Zcu+NGQuGLQl
6MEoxvlCCiG92diBc6zruZW8Q+Mc7UUuIYeRDL1GrEX5hx6nzNOY5HJFeYhprH55e1pf+A3cODg4
sDRfhfDrLvPHYo4SHX4AYk8SAVETydnS0aJpcHuqjB5tSKCb6PkqNdjW6rC42Rz9B0cktQXifG4F
EArOX4KWJQ3+FA1JV2OPnKfHpadUwgmXDkyQ3h7rhbIKLjU9INhiVJKv0sUmYkNTu7I0b8JTLfTS
aiFZjfmPtRfa9DDBrKotBGx/rAx3KdIUjfJK0bHcxD5y1LvoSozG6y2ckwxnYviHhL5Q9Jy+/Jn2
njIA4HkI9atbUiGnHcVs4/SozPZF0aIwiZphS2v62qt4XW3Ri1oNWaEjssGc9xpTQTmNka/uTa0W
70ycoPcSy/IKS/b1iqLyWQnH6+wihOHsiMKmqhVVrOkeS0t9skIcB5I60rxE4GOWpqsNy9tf+PUm
zeOoVgn1XHN0zmFZ8qfhOQtEhMOSIggg/9AXAtNBvnS1+Q8eRTfPhoRCXOr5eTBmvSVZWYFVQZYr
rtVbrJs2Ml1rMq9tjRdfI0UHm5KNXe25Q/0SNgisokD3ylQcpx7JHNoS4Q9EVbpVnMRXduJLs5KS
DhIwWNnaLDidlTIy38UgIo6Trq7eQwXONizdCkOANnlXLTi05YoIthjzJlc2xIsDNelusTRJuj1n
Hi4axk9iGHmnsdK4QyVS6JaRfIt7e7YDLrkGxlx8HnAMDtdYlb+C0hWrxCyBzhcWgMm4M/FkeG+j
s9irWVDcGHHVfH97zrzebGmlrYsdPo8KCnS22SZ5GGdKyvNGgxeohvg1RrOOgHnJ0RHaqHBR+xiu
RfrrTafo165Yl4YL7klji/2e1sjZcsSYMBdpxutVq9neBYEutpCZQld0trZfpvAaOr4e2f/F2Xnt
ym007fqKCDCHU5Izs4KyZEv2CWHLn5kzm+nq99M6+LfIIYaQAdswINg13exQXfWGbYaKh41qo/Bv
SajWvvKPo25uIn5gh3mUdW8LWtifld42SBmHKDT6wbnGdnyWFh8G5RVnUwikIb8vcxkr+FQLwSwI
+L354sVGHSQZCVTjLhGSo2N7m5pBv/76h0VjRkIyePDp7v55MmeGB1Eacxs02bpAIKhy7UGkmD6S
K/a/OXaOqBNoaQ40JoWSZnZO8uXxTzj6uED/KI5yi3KXy7X300U+JAv0LQQBQzUaLDQyjPGCv10U
NgrOqUIMZw+io3iUoHiMcY1Q/t6dEt7sFkVJRTFUdGP5rpaZdgXnWf+hgak3/D6v878fD/DgbKfi
RZFAlgewYZI/6KcB5tjc4EsER3DqNYOLcUmvFmnvJXbE98eRDoZGlQCrE/aJwUUiL8+fImVDjp9d
vTohwpxvsr76q14t+HxpVgZZa5817w+igbYGa01WAmRrr7Jf51Dq1lR1QlUgsScMKhFw8LSwRdUy
xM5nPEk67uNxAkGOAaEvywV7pa2ujZLSVtL4Mi9acXW4oIMpU5SgzFD6R1d2PEkCfiBBt8eADVaH
zi75Pc8ZdZdXNwUaMwZE4EtXLfr32Uzd7+7alx+RLFbfqath/lkiZfchSbIYqp5o81vkeMlVLdPp
DW8BldZC1SNmGLlfSWB55j7+2vepEDcq6wrCFMk4X2L7tT1DoSNeJVFo64X9xM6E3LsU0/PjKEez
zk4xOfu5yMn5t1H6ekQCOlsiKOhTfWv6GiXb0vmC6HL/PCjDyQq+PwRpwnHBYCjoaECG5K/5aQUb
dPvIHPsozOd+DHRA5YEX1YavxtV8TZAhvsDSOkOQ3m9QKkHkDXxlLjh2zzaoaWR9ltgrWq1qAc12
RTA5y2Gdk2acNWgOxoc6l06KAg5O1te2oerRW4GO9ryNi2R+GWLH8U27rS9rgVBmPqnt61rDcXz8
CQ/GZ/E+5PiBFiGhwNugqKbP9NnsFJAdjsS6ihpSPDniczkgLPM41H2iAASAVhCvUAquQNe3oaSq
oyViPbmMNjTdYhTWtVWm8g+tjNDMoIFrXJcpGiDZrkP/trOQ/Xn8A442Lb5w3CTIF8p/2e0KXoP2
NE0VbhTVXCMPPHbvp2mFHT7ioXLjxyAjKUxAgLOrd9/Rt68vmLjVCIDiSOMPA9cPqvDiN1Rbk7ew
h89A0TtvHNpZZBUUSYDVsnNVqp7bKaqLwohi5IIv87ggPtZpqGOkOmpYWWqpGWossK/TudQ/rJPe
vIN3sbyNqiyBUqw2X/ErX957iGmAtQClOsPjRTSz6sR7XUmqP5C/MhDeAfp361tlPptb+fV2B6Ls
g0GNkDVv3dntzsYE6FNGQ3IRavW5btTiWUMsU5KmkqByQAUlZT/cctEgMOHkw03hooWqINx3BYxb
NLlotz7+3HenE+cfzELagvTT+ecuMZWwsQpFVfj/k5M8x1Xej4j2UkzEOsf4ZKlRef31gGwhLgX6
WLLgs/160VDVSKYqZkBFHpn5pDdeGqHPoVNU9XMzJvntcby7vQvzjTAgdimqYSMv//ynA9FpV2Fa
EaQqLNumawt5BZACqIR1wsvxcaiDuSS7JgrkBEzT1N1ckggr2WhVZjBOrYW0JtWjf721Lj57pTKF
Ve31JwEPxoZsJu8Jnr4AQ/eZmMKzrC8bXA1nRbgXqFpFaNCzDkxTiE+Px3Z3LhGBXUdREFVXxF3l
ufzTNBpD1lGYgnShlh2wCtSLr9pSFZemdFYfjWO8csul/pTomPFiq3YGML8vwhMf1xY2DqwBmkW7
ZZPgHG0MdgbpA1pPaOkifvVW5NoNa+g/NYpizBf2ToQfnzZpX9D4XN7myDc9xXk0BY+nQobabGL5
U4DzQKqkwEFXezsVDfgH2PTwX2IUMIK20Zyw6qszEd2jxUQH0EWpWFLU9qwttU1GPXJqMwDRP16F
h1qFAnbRd5sREYHaOHsiHo6KN5su+aLyXbwd1QJFxMHR2QwMGgrPUxVXb0Q7Fidzd3d9y7nj8SBB
bpyC+xRUm+i5YQ1l4uBhRP+4JQCoCasA6jQ0TZCCHnTzwwLY6ITjfDSZkseDfieyt+Cbt4PD7oMO
z+IYQaoN9rder1Ais+xGvSLkqGWXwejOikTHEdkrFPmobO9xdp3ejvijQd1px5UGYw4ZYkHqOSiR
5woGxClPJvb+8xnchTzKqCjD/ti3N0vdyVe9Ip4uUJOzsBV7pt1oXR8v/fvPRxR6jCBVEJNy9nwa
04vihFo1fKg1xkOnc7OL0XnLu6kRBcjNRfEQbFN76wRIeD+ZZF8GzyS2grRx2934PIfY1IK9YMIo
fBJRlz2Z6oQyqhupr5ZbzCfDlDt4u8OJZ1KqcXSsBi1rd2fQecfusvcATw9mdTGduXoWHqa/noZa
OJ0/6nEW6pQ1riRnGYIcyl1ouCWYuroOUL3d4bLEpjKBpzYCS8/R2R8mJ5gHS790vVOi4tkvfqyN
3bUU8xRapT5fFVsxPqkWEN7Hn/r+bkGhVire0opis+4P3GEE8YprGGoO2phforZFx1EbnBfbWs7S
66PPy7qiPk9Kh4bD7ujp03hS9AjhiFgMKPQ0xhx0aG0+6ZYz+lo/TCcpwWE8i7mVnGP5Qt2eBujR
ahOYUamJ0+GrrZRMoLCLN3gguJBk++XkHXw0lYBH2JkWmCTynm08YU827wZ0HHJXFb6Gg1+4YHR2
EZp+1pw/OgYkdZsaOGRQ8A7bUGmv5DbCRhYapLG4eGRzoVFhd/J4bRxNINgFKonksZSJd/sjnpY4
idrOCiZovn6UFLafmEsUdFH2tzPizvU43NGpAwgJjBWdIiZR/pyfco91KJNMmfhe/ZxptyKvlEBR
u/6ldiqsb7TYu8yFdkYdPArKRaWyC6CM0J7aBtWahU6wM5hBamIaj36DKd7q8Nz+5tCw3iqjjR/C
nKvzt8djlR9ov/9hDJNZcE1C25Y/66exNrgP9TPyaEGHyeilFG160xTP+8JLt+HJUnmhYjfTR6Q0
1f/wUSnVktdwSToMehvZmPuqtifNDNyiaa+9ObS4odTpzYsHXB17Ywwfj/QHu34/VLq+6DdoWJ0C
XdkGrAocsGw1Zhv23oROUVzZUCVj4f7jcZFYPnCLNgHWFNllaBuxpfpLmVbv1Hmsv2m86Ga09ZoG
36i50mI8EhqH91M69JM/ixrVXS8ppH8XmLyvfWpr/xbUnIcAsbiyfwLojyGG2lZI/C5ai14e/hv5
JzfVTISaogrkhpWtokLaemx+FdVAHgI1CDgbxwHp1m45D3Wy1uPKJ25n6EEoMCPB6SF5J12Dg6TF
DWDxUEDEeqT0i6E6gwv9ON528w6aj4oNKj3sqf3u9Yzea6zINRB8UdM/FgPzCDzhOvX7VGh9jPJt
Jz4PGlhU37TyCmOo1NC/tNpio3g3pOa32jVjWuVJ11q3fBDRBysVLX6alLcBJHdFuwZ54zTPcWm1
ox/Tf4F/lJTUDR4voINjlf4weKcf2ga8CrbrB7mu0ko6kjpHMecQW5Pi8zSjkMoLfLn8eihIO9wZ
7A+A3rvDwChE02i5abB6gF3y/ejXaP3KjVEMJ0Xag3NH8oP+L9TuMqxM7GbMlFFZltBeR70pvq3y
VeTzAEwQBa/a+Wm26vVkMg/DWrLuxGMZS8zdZJomKnpmyggLunDYtjUWZhzZJBBoUxvRfPO8VLlE
ZueexD34iLRQdVTrgBdSgdjFTdy+mhN+T6B2RvmUg4X2m8Ft30S6+v3xN5TbarfsuakoAJDTSVTj
7rhp2rqanSpHIQEzl/9hr+VcPbPtdGRPi/Y19eA6PQ54cBdvAu7SDBSsxyoWJMtJX6ifR/Rw/mxk
h/pxlMMJlP7C0rUAIuVuaZpq7U6F3qDuoSHfns2t90mgyPiS1tEZW+ooFFYGdLlgIsC82C3NbJ5T
tjT1DaHhzhKX3XTBgxjaVFH983hQB6uRvIKOCL083ol74OlYOvOkJxGvmaUDAYWcxVVxMf/LmzG+
5VmrfcJa2vrjcdCj7wW2TS4Ouls8grfnSeoKz6lHvlexlKzHdHRDKMj/Ia+mNMQTSnK9+Ga770XN
VNgLLgpoOnT6H3FX/a+pdOeT3eYn6/3oazEUkhT0pyhr7b6W4YwAVMfZCFBNT9/WVst1osdxE66o
aD4/nrrDWBCd5CMNAO++qNdI0YgCccjAE14bolG3+BQ2iue5iIzwcaijr0QyLW17oX/TuNl+pWTR
JqudOB+1Ppuva408sjNEv4x0pIAnubswrpkl1vw2iqFPtZtlCwPKhm8Ldq8XShWocjvknl2JPOZ/
GJQsiJK3y2fnblC24i1m46K/mVIffVOJntdWVDiRejJ5R/sKIv//xZHf8afsUt46MNeJY0xQtDTN
anwdMwNgQN56zZvFfem7Uvz+eHBHBy/8P2AswIYRatgFhdUS20W1ErSHb+pHUZ9+HdNluLaJ47wt
Brc+62EcrRHeJ1R7LM8ihZe/6KdhZlreI33J0k+y0gql62xQxap+8qw7jsIqkfQWRAB2V9eCVeKk
2z0lnnIcXrwWGdpUz+fg8ewdfTJJLlMpnFG4umt4aVlVpoNuBECa0jeoz+DqWaRdWC1JClnYfZ28
6N/HIe8HRqlFp7oDGhIRpT0HIdMGvdEmFn/BUyH0rMb+pI2G++VxlPuXjizo4MAEO1PWWHYHYV+O
epJAtYVK4hS3pLHNpzHtu49VGzUoEecjDro9gs91Jk522/2UEplDiIKydObRdtVAU3T01jvGV5XO
+BZTlfQrqGbxWg8t+kUx/tbKarknjT25yrfpB5UkWXqUiFqYWHLSf1qTlDf7ImH3wb/ChrZVLNdH
QU57KotUPD2e2eNQgDqhCP0omm1DWUut0eYCKpHEAsM6B0OdzBv1y4oFz0mOc7+3LZjLNAU8TkkA
RrudNlgZfdGVvZ2Pog0kMC+0EyTUNZj+v+WiVE4KuUdLUx4jkgtJArLHR6caGkF4kxlUAjEnpX85
Pam4L598q6MFAiKDitSPis2+9pV1COFBOwRr4vXpO96+001B9hel7mkI0rR1QzhzVfj4qx0MTSYG
CLVCcgQrsV+VVMsHqNgsECWeXgu9SC4eUr0nx8nB2uDJ6dKupwtJ32+X5JitY5dDQRRRLkBtHVxS
UtPukcyGQvt4QAezyIKndsJ/Sxl133nD5U6MdskG1zM1CunQ4OCduGuInjq2jGaFaaoVn9GRD8Zn
06iXXSqWyF27Tzda4FCQoINVL8bfaWRVX8FAlGFa9MXJB5MfZLujJT8WnAV9KbqZewyvY5W0Z1eE
3XV3mT6Y2YQ+/gAOtDB5RRdtMwUQ3suXOU7KT26Ca83j6b0fKZQIEgaVzgwKNNYuRSmSsUDFG8ci
1G+nP107UtuwghV3WeslFif7/DCYLFnwMfE13PMAy2mdVbFWMIBbNLvadDHfdOti33iearfH47rn
QCA/g1uupMxTM0WcYXt8VYqDLapYyjCZihHGzzhfVLbDxcvE8hoPc/7GmtE/mhMLIrAyvzFHt/vw
+Dfc70Xi0qOSNxPCMXuIARgaxTZWhHDQ4J2f1VRrLnG6Jtf/EEXer2SZ5HymnPSfrgSe4TlSom4Z
Tmh0P6WktmAoDPNkx98f0TI5gUAja3uMSt9GMQY8QvOKGprRU+PGUnp81ocxfkntCQV7rcZ+4deH
xfll0OO3IE3usd+x2SOQDHAgXFuj+zRoOR4AjdufXHJHw3JAf4BU0aWu5W7yyoz3Rb0mFWg57OqT
Gco/3l4zOmdz6Q9afBbv/jRjBn+Kt7vpFjyfIrgpVegsytsCNNRXSrALovt1BlfT/XPwEu9k090N
ES4xDS8Jn6NYB2hv++XUqBJNGaPyOuud6Y+Z8HBMc7onU+LOtbQ+A+3fbXLiQQig/IRtr3zmb+M5
SbX2A17uIZ696TXpGro9BkAGfuVwcnj96OlsDk8Zy5C9AxYJpOld9odfw1Qj4FuGfYdpVWBOc/yN
tTS/d1YxIluXlhWdtgXrYPyALm3jGX+paaaXfper2RsM/PTfVt1AT3TJkMLNi5IC0jwCLjar8i+k
Pvj9ZVl/5SXfP2l2t3ykgD0i12a0s6/U3UmD8nDmOLPounC70iLdzlzVIO88s53CtJztN7jHiYs1
8sJx+/6sqnS3DuXEEQYQhlQX3aMPxOwY88R7O8Qh9k9rcqu/pqhcblU2JGDm2x7LBLNIz1TvjqJK
LBj8R/6+Y/5h97PUNlYWYa1oy8Vb5wb2g6Xg1t3EOPsoKiB9LCgfHyRHs0qFBOYx/GCgfruTC/NX
EbU4WPCCQ4Ssy/Ql7BHepEBYncG4D0PR5QFVho4gb7rtB5zWfnFiYAHhAPbLtxKrDfJ0isKEuvev
nsd8QNT0EHYHGCCrTdtQiRtP5uSaRThMpXtzaKWFozWMFyVPkqvhldHvj2fx/j6VAQEtmhAQ0IHY
Yy6UmfqaDmAlxEwiw5ndrHGbKrTiRXRKjdPv2r/ig92jxZvX/1AH1S+OmtUnN+rBAiIKgA+Ya7Qd
9oItXglOsK7cPOwx8Am71MApdDYb35rS5Z0XeS3a6GZ1EvTgq3J0kg9ST+fi22Na+nKAruiaOM81
RnqJsmj6gtd6T+MFeMTjWT4MRVEKxCbsDvKy7VdtK4jKy0SouFPjW98X8XV0dfGut7As/w+hSEp+
4DzIkGTy8lPakJbGaBqVQqix9XxMst2r0rZzUFfdWYnjLsUl+5FCdoB6EXXm+bYNFZeZBCdFOcIv
WJeocW7dMIbtAmv0vO+21c60X5FN7SRMASmpsyfR0aQCy5YCXTwjKEZsw5PK8/jkQR52CP76o1BQ
bW1UPdAa3DUfT+rBXQugFLSDbA1wCOxO8BUrrba0RBGuxqjCH+uaz0W0OkxvVz1ppVHcHsc72g9U
S8n+cMLVKLdsh2YICiN2PhdhHuvNS+lYaMA0OpZLSkf7TMMwLkuy9uTokYPYXboIgf//oLtLN13K
dexQ0AznyEB1S5TF8hkmt32rq9x5zg0juXo5drn+bOr5H48HfBibEhaAC1DUACS3A3a1eRlGHQcu
fR6M17VSB5/M0ArU3kiCrhJ/5V6lvYjZPoPrHS0iysVSChe1VkAm28DeUlWukqZFqA5r/LTw7v0N
6m0ccFydAUAPQ5Gt/bgmpUzTNhTVrKJq1KqAUKB9XEvV+VyPzhSsQo1OKhRHkQwPhCxvEynXvxsU
kzabcPXyEERdGqz9quAIBhwzm53u+usfjrcYxHeSPXCIu51RUQvMbJXjBn3Q6nkps671vaL81Lad
cjMaOMtckpip6d382+PIRzcX9UeaLIR34M3tEmA75SXvTBYn3apooe7h2Nl2mPfi45oEopuXxHdS
9+vYJtI1UzbSR+pqJ6nq0U6lVQ6/imOBW3s3fgwsc1kzycPBzLxnoSco9JlVEuC4+pfmopNN/+ZM
xu3u/cm5K+EltIjI+xn5diE1qV6OcbMQM4X8OZu9+Ijgj3tSTDvaklBS0CySdQwYn9soA3z7Oem9
nONVzO8rk+/pLnN05bb804msZg3awWneLTYaFieTenSxwNGD0UUXhztsN8CpGtEv6soiNEe9awIs
yabL3Ofxk2Xl3ddsaNy/MEibE79zsX/uV1dVTn7B0YHP6xH1XqnpQVayG7zI2wTl0Ty0ueTwHvOA
hiQiw1iV6k1W4eP5eDEf7Vh5g5K9A6Kmmr+NlxY2TVOFeFZmFQEGoGuotXZ2TTw82R6HOhoa5B8e
/VSH2La7UFk3O31aY4bdeKmO6ZlrQ+SP+qfCrpbL1K/myTq6Hxrnq5TupFVGZXHfw7fNTlujOM7D
cZ4+xV0vXgaVRLOI7PbD45EdRQKAIQeFRhJ14O0kFlLZyzP7PCyzRtwmlc0OPH7EC3w0T9bHvWSA
xHnwFy1oeWPuzz2vr0wKwSUZq5LOf+h9Pra+KVIUp7p+Wj8vdPL+meYCT3lPpNfUtgTaYjhU4vvK
D5qm+uQ0vD+H+DFSHZUjEe7lHkVYqIpjDmvOOaykxZe6sqY8KKzefLInylV+VDb9b7Foqvhk4R7G
pcKCzLALvmDf2xU6jf5hzPIQ9dPvs6KkF+AGzhthUQbntY05qbCMz7/+neFtYEYgRf/uIPYe/S6z
bOs8NCcNv+t1yq9ONqlvFwMfjf8QilsNgTxOAd5J2yW1TiLmf8pn7oA0Xi03xba8bm0MTLoz36n7
famDz0A5hxtbQvp3R06P8KglTEJNpl77Yw7TfSDHDds4Vp9Am+nPvz40eWsBrQELCl5zO7QutYVe
FS27pbLeJy6G0Nzl1dUdkvUk0tHIeCiwOiRC8+6+WqrUcGGp5RQlUilIBFlhbTH0ntO0/zwUU3UC
oZO/fJvISlwIWTM0DF6V+49m6kusOLWThbbWttfRUfr3rdvpH399/oC6SKl/yWTfd+U1vabGXzZZ
iJTp6FP5sC9WTptLcOZcHoc6GtDPoeTB99ObrkrNoUoGQrl1rr3Phyi7od49/oetzDuK5iMgfvjq
xjbKzFWoxZjeoBSWz69eNbhvow4pUWuco7+dCoJzM5w24w/WhrQXkdornFts523QGGd2les+Demg
/RNFlG7K1XDwv4BptkTqWXP3YCZ/CGyDKOXRj7jMNlyEFBWGg2aKCkDbX/vEnj/Ai/o1vzM4iKDI
fhTCyPZpVuwXYOfppZm0RBFlM3a+kkV10KIm/OecKPM70KVnHYmDmw8yAnUFMlF22r4WhvSeS0RD
rsW5C6B9WYGdJI6/ZKeiI0ehuPAoLFDP5PbbHVPN3OVxPvDBiqjsQgwfcBCvuGzAjJz1sI4uWVnH
hEdFrkK2u3sxGUkO15tDNyymSPWxLdG+a5FiVn6USm2VQrrE4EwQJrOn3uKp1AP0T4pbJaoqmEpb
/PV4Gx4NXUIRVJYpT6t968mEaT5ZSpeiyK6k77W1iN5y6KFQpMZnwMeDa9WhPUqnkjalFEDcrtMe
0yu7XJsUWip4S8NpOwA4Aqh1knYjAkVadKkxY3361QFy+wAKAGOE7gCaZtuoiU4bz1VzmFZd6l30
WXR+PnMgWFmanTxR7/e9AYkYTBjMd7rAe4MHcPxOo+ZpGpbzVPhp344XUGr4tNRw+j2tOdPKud/4
QPZkZZViH4Pcv9PgBAMNG1DTX9cu+Uqtt7zAFVRuvzyBVIl4K7E5aC/vYRwin+0CVnsSzgMe1WWb
tShlYU7vYfziPw51NCBYqzzMUKy6l2qfcEnOKk2JQzJ2BaQbnOSJMn/4OIrczdurlAhUhSGdswpZ
zdsVgdgobcExmXFKH6uPaudlV9tCdarjbXjL+c98J1aqj32LwfLjyAcLhEuc6iLZkGw57Z4pcMyd
2cMxNuQGxsZl8MS1N/rlf9WaYRVR5cvJ2j+MR9n0B72CLbDL9DBcwrF+IF7UlQuwqboISlXEz57e
Lje7gL178gHvtziPBzI9+q/INfINt1NbNAPqQiUZcp+10a2BqIu66YoRfIrYPM0q88VIRXaStBwF
hZnKGcbLHomxXSYx5gaZ+YyfMxz56qLnwrk4Pf5Wmi2UN7Ye1x9TPM1OEov7c1MCgv9/UDn1P6Uv
qt6BkQAAQSfUjoK6Xd1XmlBT0A1F/OnxqjkcH2k6yv7sjDsi8pAX3TQ2rFdMcZe/NW3CM8NNleqa
6osS9iVLqaqdX6aM8Q6EfciWpxaNruvuU5pICtVzUsxhbkFSoeu2hDMa5FCQMo/6nuX++jFDPFI0
zAPkQ373FRssxDHMquYwc5Y2INUZLiYalMHkZM718YQeHAA87X7IANL34i7afrsoUvqxFs0c9vRu
XleUFS5dZEA0yrJM055QwlFukaZWb2tjik5iHxxxtPdkN4wyDEWR3bpBUT0TrbdO3HfT537wlvdz
a2ZfHg/wYHHinwzfGHUmco19OYSsSavwbp1CkRhSYFGkN673JszTpT15lxwsThh+9CzlwYbgwC6d
8dI8X2qP09Ot6M53+bhSkVSrl9Ki31c0Wf+7Uo7FSdCD8SFvQAlPnqMaF+72Ay6qslKaSafQ9mbP
T6pCDRFY758yZ+r9x1Mpv8f2soC/DTkcWjrlFzQVtqFsq480b4Liz4pM/1QAwQUmBKlPVPHKMKPw
f1JZOowHUhMkDuAjqh/beAuIi2bqyIfMxXJfymJO3yZF3EAynuPy79YT5UnA+wXJAOnNSpU2Hs37
jlPvJu00a+sYah3OKHE7Dq8pfLyTm+ggCrpzEmAkBYEQw9gOK0nW3NBbRYQsWPjMwCBeMCeqTg7l
g8mjaAN/ESgOq3JfMFpHoxcat2o4JsZkkFFP4y2a4vyr0on0ddW66KQKcDAsyY+S6hDUp7hnt8Oq
ralOaeqK0KtN9dY4o3JJzpn193uMtJVGBPI4Ms4enby6et569irCwerTD3E3RC9Kt6SczJNGOVk4
HxAx6U6+2NFcojpBmoKUk3xaboeWpoogX7EEmKbS/Rvl3yKI4cM8JQta29k4n4nc3O9pXmDUHaVE
J5yAPUyz91rIXk05YgJVzhc9SduXzmTBUL09E308+Gr0V0A2UW+DiblH/Swi89Z+qFjy1di+tJmh
3fKEJ8njk+NgQOxi4GBsYmqI+wtttTKlczUGNEdF8UHPuuGSmTXOgsmZtOp9JPAiYKwRdQQmY+7P
DJpViTNkNbmIq3bvzV61vnhluep+OrVecjKsezKlJPH8+EpIJXME725PxLbGFMe8ORRpUo8IgFcS
lr+mruMjZsHzaqXL8iTichlvFjkNOj9LaqEfVWUqT9hGtQo/wpH4+7AqVh/k3lD/Nk3L8l1x+/TL
kpjjd/JWD6Beiw7a00KJ2fCLSTfW8PEHut9WkP8oMKCPIYUy9iiRETJDbsTpEKYx9Ro/mcv6t5y2
UeyXSJT4KKvDvPKmk311r+tCgZLqEEQC5FlZ8rvLy+PE7cukGcIRVtfXOVoVdI9Ha9UujRDLcEvF
ZF9N6a177SYY5/YSGf8qTtfY/ponpndyhN3vc4S3eTtKCAfC6nuf7jkB/T/RYUBxvE9fe17KlyUu
isAY8+E1T5345L45ikdPGtQIrXHWrNycPyXOJhbvuZYNJF+lpQclyrgXr4V5m4Cd9AWuWSd3wv1m
p8yNDzmvEg6Yuwu1H2mrFBAhw9RJW7AOHTuwys+y5aMo8qikY0vPnaN6OyrMP4FoA8YMxyrzbjX2
t1daUt3Jir3f6FKKSEoacmGTj+ySg3HttDrGWjaMdTe9UHfrPppRm/sqe/CX0SEyFDkqis00gvcY
gmwByF54Lek/nmK4TZfTn6WDESsp+fxkR3X8++PNeDQ0tCmQXELtUmqjbyewUUsD+hJ5cWPObtAh
S575elWjVGbYxfdfjyUTEZYfxXtKNttYvdIIFgwCVUtvJq/cftGF4lP+dlSW6sxV6uCQYUGQq0qv
JhKF3bi6ea44CWIeb6pQn5TZc/xIT2q/AYT03C7WHOg80y+PB3gAI0DChOQYNWouBpDl2xFGWjt7
gyrP6LkVoBXT5HOZTyJIKvaXu1jiaUEh7FnHHS7oW3W99suofXv8I2SMbeYskXfUb2HJING6hzLM
Xuyta8EXFa1As2+S0iNcBZP79+M4RyuHRBmpLslIQyFvO1a3cByRTsRBeTMLS1qKftG4Db6xzXwy
r0dnF0JDxOGa5Zm6C0UvYZmUJULZjH3oZ0jJXZsMHYPM7V7tfBr/eDwyuQ53M0hWiU6MTPwMoITb
ka1znuIZK9+plaXhFwpYU6Re0/rjumpPy4AiYZIIzx+N9Uxn7WDZyhyMFwgnACPeZX8ANTS97HJS
injNcRA3CvQiUmADhj4o3+gWVv7sNPPt8YAPPuUm6m5+jSJe1nWi5mAg/vOUu8XyqsXxHDSeOBN0
OR6grERL7VCWzXZuGbTSqgvn26zG6XU27QVUS015Q3AdY50+vbq5dmZ2If+n+w8qIanAiumuW3vI
pBPVM5IcGtJ/uYpSdNzF76Jp/XVoNrcrTUmZXPFY2GuTFvOkoiSbcuN58behyJxPxepE184Q+hnt
9Mfzdz8iSn3Uvcml8EKU0/zTbY54QbQONWAZu3fL91ZSiOcxjkxQxGn9Tptn5Z9h6YZQ753+BWHo
+pMx5cMacDjkn9JxTT7qkf1PnJhRQLrR/0vDlRJsYS2h58birOV49M2h0vFOo/uNxdeuHBrFE9KE
DdennqxSWgp18KIDYZnpafQkStO70HIyvjxe0/dBKTFzDqqcxnQ+9gttsgdryB0H7Sq1SRe/dfPm
o1qp7eRTsE8/aOvias8Cuk98coPfbybKMSqvN0qi+EDsUQzjaAAZWSj+DottX9eh9V553Rf+OkbR
L5+LhJIcPiSd6SLt5artQY3seeagyhalgrfrjE2odJP93lLqtvfz3rBvj2f1cHDynQg4BHDMXoRc
VdoOwRbBtTpYU5imnn0tMdHwU73TThL2+1OYwdFXRbgHSDnrZrfEI6FnZsWqKQfHvA76mv8vVyr3
PTa9/aUZIfpZAyRQVc3PIPr31w2ROZ5ozlE8oXayjWzERtvaHht5adY58PI5elOXXG9JNKFsUOVN
9/nxrB4GxGGJ1jUVLyCr24Ckru3ipTJXdp321YHC5xd1VgdlN+vXJAUc/DievMC2p4eLaigdLGxZ
5At2N7WxqQkzajiESzzQX9LOmF48Df2dBbunEHmm4nMNmONWj83qm2v31y9HNx1ZTzf4AcCgdw/Z
WC9aQU+Q959t0leOU4q2vlG6HFxeNwQ5/I4rFLPqbZaK4aLp7Rlq7WARb37A/pKdWkUrJ2cIh5Ym
Hu0RMCRDOb7prfmM6HR/85BJ0Lri9wJopfu8/bKzljsejkIixOu6D9GARNbUHc6QCEcD4rRjQ1JJ
RBV2v2CnybKbsRVha9OyjxYOmiUS2MDj/RM8/ngHS1V2PmlNkKNIqfXtgFL+sNFMIUI1xyI10szc
rybECZulVINEOdWQOhoaVEKyBUZGorfLxcaqmxurUUVo5XH15CocpMlQr28bkJonQ7vXo6bAwqsD
QQ76gNhS7deFIbugnS7A/EFXDpLZrvMgMtu18ulpeauP+a91xWZ5qW6LrmIjniC4894ViVXSahNo
CwGX0MSFEnP9OV8i+41u5m1+cjAeTol0bUR0z6A8Lv/8p7uflhuFoGIQoZ4O3ZMYkaSau+RLGhfe
58cf+6BmQl6ITxh6AsABqVJvQ82jG3utxoyoddNfu77GlE6hmtt0WXNpu+RzBlXqhl/OzLZV3cBF
KfcFtlZ38mkOVh2/g9SBUhsPgP210y4wcEXBKqhF4cUcGavlFzqLjVetAVUxdn75ccMVZzPBZP+k
qvuGaqKnY1Nm8RTOSSqeHXekVDmO1NusSDkZ28FhDGcA6DknBS/GfadDLWvweMs0hpVtYEEAPex5
zcosxGNkCGEVptAJ1PGpXZM1NMr0DHR5sJoocVOII7Z8xe0WvbBh0aa1S6MljdUXtzD+LnHd+X3s
TvfXwVnI8w38IxuMIvAeid0iyVKpaYRqc9UYFzHkzZc1atMTLYDD8YAxp76McRLN4O2StdrCTHiL
jmE3l+tLtk7TJSlSjXqp0px8uYMMhTIN6hdQXcB379Ov1vGqkubLGFp2Uv4m1r56KSLP+KTpue6P
DZ5UVarNfjmYv16QAt9NFYWSlAbKztsdAY7CigJsPoZl0WohbBvS3LbOLksyGCe5wuEZAP1DqsKA
5OHQ304oYsaiHyyaft3gtVdVK+NbWWX1Zc6Tz0Nt5R9GSx/ecBaV4WivuS88t74J3kIns310BpBR
wy2HpgxMcncWacJ1W7cuprBeUMTzi7Wn1aRqxfw1qUyw0smCXtjj8+/gDQEQGuowBErausZub5iL
bhdrRj/Xa4eUZv9o4EhlO6/ugr/OjPVYoEToQz0OerRN5IelB468Kg/l7XwvsAiFbiGn0vFq8gt7
Vj4ZS519eBzlaJuQVMsFRBYGiXwbxcmM1DI77O+MIbYuUTTW/rrk7btZ/3+cnVmP1Ei6hn+RJe8O
39rOzNooKCig4Maiu+nwvu+//jzmYk6nyyoLpJlWS8wQGY7tW96lPCKX735F9g3PCIUiMA3XQ7ly
TnosvYYAV2NEE7UQdm3cD+UJEcif3ZQPnzPVPEr59+bHewWIgh0jeLuuBzVzzertshwDRRknNmXf
loHa2/pjn1lHZgt7E6TGrbI71wbDtmWXNUuoj9HMlaMNkbi1rS6OP9YoRlufjWl9pWSJOq6lj9lR
U2jvTAA8pQzAlcbrsQkvx2U2zQ6NhaBSEaSXxO9BNbT9uY+18QSc8Eic42i8TegeauFkVNieB3HV
JYFaD9Epq5vyrM6uOMvBOFIR21tFiCyACPnHupzXqzgrmNb3czkECvC1r3jt4Yrdh2Z/wgk8PmiQ
HI212abGBPM/1UEAgD7RT+NsuXfFTP2rnKMjeP7uUJSJ6SqjSUX38HpasjNqVCHp/RtVbn3uevxX
oiFXT5Ni/z59j+YuYA06bms6va1GpIOrjKXO3iyVxr2gZicuegMAwOV4nN++UvYuLmRwcEYkhibr
2WwOHiBRWPowBHCoTO1U8D2HlYBwdCvvbUISAXY7qkzgrjdXV5TGFNlNQVBq2vGTqWQ2DQUruasc
U7boBy9H53tvuVbXVmiQpK1wna6XS2AMj1aNBCtLhHZW7d481wVGbOHU678f25PDrfIpYClec0Ro
6spCX0ICXXUuTiluoc9sjJ5ygJUcDLW3XABz6Y5QFCVp3HzGJhQ6BsDxELjh0N4WpHWfFOXQnWD3
2wEjt3lGafhucUqrpDuBZcQNJcf5JrFznK/soee1mfSjfvzePQzA7H9jbdapM0pDJA7YBYQGsgss
JnHvKJP40WVwOhU1coIEVtkf7HpadQgsgCynyrkGif/JxrKk6uo+4YqiqlH+zLUG8pbsRHgQFexu
+l8M3JXTDNLmepjBlJzuiI2BSTjAQy2T5p2QJoe4xQE+4FU6UkfaXTl4WCtWY8Ugb96WBohXKeeK
xGBozdAzKiu6m7tGId/TuOq9ty+P3dEABCBKiUYRRtzX8zMH2VuYfYLaKAf7ne3K276eVsOe/p/f
H4jvp69ZJLpu220faomjKVDsAluqVIDE7NxgA/I5GkrlAHW8lx6Qf5BGkqnj1rMJQeylbuwi5gNW
eFp9VSaEBZxST1fZ6/g0dJ3qFZOS+cuUfX17itreZlnDZKwakbzh5F1/TGm7SpqPZFqIaC/39ojL
d2nN5SXpB0Tee8W6ZLk5fairIX5BPim8b/QkXnykutNTGZXtxU6k8V0N+9x+yOyo+Nkbw/zv2z9y
b8FXV+g1aqFfud3QiI9XiebyBrrqaH1KohFwbabIf9whOXIs2fsc9GUAWYCXXLsQ15/DKuCl1g4P
UxG6iNJyR5ztdkbaXwf6gH3XEad6b2orsoVoF2ACiNPr8bpCi3lOJp73dEZMrLCTr+YqgF524k8S
QQiFtM3W/BOVy+uhOLkR7UmmZtcJNgw4PzVfkdIebD+usBDxf3/N1udCoAYEu2ubgskSpkcza0NQ
V6Z+hwZBd9Na1rc1ljkYaW/JwMCtqReYFdCm1/OyFVWxszTsgKHJFtgF/tXgDisQES46dI2U2m/b
OhO6UNikcgBai6Rhc90NZt0JI056xMtM5VZmOiLQxRAtHNIuPEi+9p5elOcQOaB4sKYn17MjoXfK
2WSscjCHj2lqd0pASjg4B19xZ5y1ywpzDAYjLanN2+To7VzkCNQG1mhEt1Y+16csrPNvb++K3VHA
AYDCIdd61V2F0JMPuA73gdLLcDnlUoTPNlDr6vcDFhpB/z/OZq9TxQGYmDEbkFmTN4upArkVxQft
u9dmEXT9UUH7tcdp4m5zDst040HDBTaodCOa7+ysnDSvrDKupaHO0he1i8sf41w2/Y1RZhoJSR9B
tjcBlfzAzEo3TupstbeaKpUIjR5HT71GF0PnQdHqvovclR+k7OvHLi4yPegLRLa4k7JCPg5NWqy3
4GwM3hAWxuL3sGhTKg2JeStasolTU6bLczNnTXjwcXcO3Er2QyOGnITC2abKM9ojwDETG18pBKIB
eTx/MuxyuDHLpECdfz5iN+1tGiJClvMXmHzbR0jDwnQr1CCC1grdp9lozFtwF8ZR6L47LcgUcEaI
21nZ65MG/zgeo4yHPqxMceZGS56J19RAEWK4l3EcBW+fhZ2rf2VT0Him+khyt7n6FzqKi9HxGXMF
zbImKeobox5wKi0m82DF9r7gql9JwwclBELQ66n1GSUVvK879mlqUf3K068G/eCDIGZvlLX+v+px
riy+zQesFH3QFVnQrKtV5QVE6Zh4I6Xxg++2g5xikSxaPNzBBNHbh8xyu9RsddGhNh33amCLSX7A
l8pANLbHqeaxblo5vhubovuEW/v8V2LbinYytRRjk7eXcG/GhGyUc3A1gnqwOQna1JRLGNGyC81k
9hap6Tdtr6sH1Ya9jYn8GwCtlUoBJe569epRndRwwQ5dUAX7Jq28vJmmuuBe67LJE2l/cEmvV/2m
5YuAD+eaiHT9l806ppNMs9ZQ2gAoO1WxejDm6NKRiALAjY1i8mlzxelHN1FE5qH6N/319lfdOxgU
ULlg6KfwTGxC0rnNmlbD3DZw4lFJ8dNRnDvDSa1H2OjzwQrujsWb54DeJ5neatpEliJMRRlA+mZc
voqjOEgpI+Ff2Xp1sG93l5GociXtU4bbCi1kuFyb6Wh1QdmZ3W1qpg3EO3vBU7fqb61V8/gPPiPg
XdTfQAvQ47jeNg3lYMJZ7hezHcL7qFQMTHNc7c6ItKPuxt7UaCqvduhUj4DQXA81oE/UDagFQBtu
rUs/zIkfVU58dtqw+6Iw/kGwstdogMVLkWCtFcDl3WzRYXBGlE1hPuR0d/x86IXrddN0X03FIr0x
b6fPxWLOf1e52VdItkv7AspBPtlGWhR/8J3/+1s2x5OItjUlVfhg4Nsggw9jE6FgCxmUSF5+f0m5
74C4/NJL2II/osgYanuAPINSW48HWKGB2Uzac91M5untofauNjSA1/O3Gn5tH3lNHRPE0ch9o1lJ
/VTXxwcKr+rL26Ps9dHBSa8iDJRTVijUZucIs2knZeIGbUrHxjIti85TppYBcH84xrYYHywjKR+i
AjReW1sz12zYT925SXsHCgOFlgtQ7/K5CC3rtiNfPoi/f0kzbG9DwLEAhBH7ZI9vnmkd0cQCdbEe
JlnT/SyXxHlnqvM8XQrO8aWqWsyQ89Rph4uup80zcHz3JTKN9IzpbvIjrgwtRxZ3EsbBAu3dXPQs
yRw11of88frLFRUKQRolb5CnjRP79RiKGyCZ1vcWYu0fbPFVEoDcgJcOWOT1WE3So/QwzSQHMuk/
SWf+iaWVe1vHsfn09obYmRVMJmDCaA/Aedse7DJSopbmCcKq3Ggmwe5otJieEbJBDkD//mBiO08d
otAwublIaMtuaaYmUq7jIKAZJaEwPbtHN70wR8cb66p4B4xXP8ep+k2fxvYgddid56reRp2dl30L
w3HaEmpoBvOIMuQIiMTKTzWqlRd1EEfqCnvxElX2FRNNQoR2+Wb1CkhJs6HVHOXCiG/qucddyql6
z01wLlY64fha2I5PUuESUcYYRwFj/m2XJkamRQmhF103soPthR0Cboo6Wlt972rIi9k/aLMVpxZx
iz9ZUpIx8Birz8TWVbcMe2rtE6W0Ah++wYPYJe7cERsUNWpSD4VZ/dbFHvrclWp+8CytR25zVRAy
/W/oLXhVQMig/Y88fKW3zcuk0mm28Q35hH5BcTdOsfvUJvkRxGfnoibwpOPMYSF12Z7NNnQjJc/B
hAztMHooaOj3Ieylgwxi54VfmQr0oagOrD4s1zeAUfZlXa/Ik35MlK8ySsrEr83OeVzGmWZUD1P0
YB1358X6rS6MzGwbvqhq3PZhq/IxzWhevNxt1NLTI9f8+fs3DkTl/42ziV2gAEa4IlNcpK1Rnccp
D09TqQvfqER8oOq1OyUd6A7GJCR922Az0+QiVaun64XKYZBgieDDoT4qKe7tQvRUUYthK2IYsqkY
2QZqlFWyLpVJDC/1cI1rzenUz00dRGQsN/lsH5Gr9u4zQlrKcPCikXnYDCrsEvXN/leJtizu1BmB
6s7CTwxThOjglO1uxbUUAI4ZMcpt3qwtYCG6jmaUXaJtXmCJrHmL4FKDQJcFsmjbT3+wQ1bJIQNS
Cah9/XrvjwJdaDkRChm1kaMUO5h+kk/dRwMzzNs/GYqwi2QESPGWYqXNi1DmtdGmtWkKj3cug1ok
4uSUxhERe2/FcKFCOZ3/Unten8b/NKPMBmV4TVkvq7qsv/T1Ir9j0WE9jIUWPr89q719v0bpK+cb
wZHtK0t+3jn9uLaH1EQ8Q4nOvihoERzsi90JUdgiZUXsjaT8ekKdqsAX6XjmKMspZ9w6am9Mm+pm
LNSjN2ZvC0IRAZWMdgN6jJsdIXEdmTTB611lvTyjna7cZE2SPi9G35yR3QoPLo69I03vn0mtmjR8
xuupNVDLJe4DxKDJXJ1cJ40fIzlNXk/PysNctvcUewn/envV9r4n60V5E2gRYcom8LUTpaomPE8C
mafiGdr+iMt3X92HIwrpbw+1F4b9Z6htskFeDPS1oo6qiiifznEUK49Z6SiVZ4+R6zudlb/DJhPM
I9edG7w9+N5i8m4iTUrIQA18s2+WKonNSqGIs/oAvSOTfJ9ZjRqo+ry8i/XoyEx97zCA1II1sJZy
wKtfr6WO5SEqryMwb1OF8WNauKW36pFM0+7ikbWtBDFuym3MV2PXVOcpNSMrXuQJW7PiNEZVTek5
bA/O3d7mZFOuenPUGQCJXU8oChFmwgaTpHTpZ9A383zCkbrwusbSz0ZqYNURoTf99qLtfkUgafQ/
ADQBh70eNNVzPZEtNUBAeeml6vCWgOdx1DLbG4V7mL1PvRE8x2ZrhKh6GHacAZ+e8gqAAKYxcxfm
p7fnsrdWhKoIkQApJw1eN+h/buJpgVhrDez+BOHNr3FCZQ+mziw9J7WPUFm7M1pNxNZ2Gb3zze6j
GO1kvU2xwqmEdU6sMocuI45YXHtHioCU69GAm0wUcj2j1Z89iXoV1o/Sdcinm2s0YOWXKk/zW8cp
ZfD2F9yrBxEKUIJcEQiMuXnMaNKpQCrgQmKCDPoyXtxLpsT2g6ks0WkMsSU3lso610uieF1qFz7p
XnhZ9Pm3XeFXXRjYmFT50H2jMXQ981l1pe3kM20a/MweDDNL/BwQC3ZmeEvIuFBeslRaB8H53gZC
qWz1CMG0GLj/9aDqXIVhbg9jYGal8m5Qe6gItYg/igTk/9tfem//0PRcURFoI7y2R4/DWbgjjLVo
atyzdNv084gn6uXtUfYmhLwU8RaSgISUmwlpVIEMbYLkVIW64hVaIoNZEcSxivsHLDVIN7DU2D6r
rMnmIikbrkUcu+HF2V3oJVZYerUWDs/ZPM4H/ZGdi5JOAS1xUDkIdG7r6m3aUv9yV5GwyLLPRtIW
3pxV4xn9swa2giN8Oq5HAoQ7T+tq1EmCgx7/ajhwvTeGsI8zoXVsSENJvuuJMG7KZuh9o23Sf+ml
LRA/4yc37I3fB9fTsgNISOOazH/bJK9ANoxoYY/BoMSQtJDQ8sukqnySuh9v75ZXe5Ji0cprXIk4
qCVvoyN7wAid9lyFWHLW+nMLib+kofrx7VFe3WnrKLxxrByoI5o+1x8ySuuCIn3GKEM/3tmgZh4L
XEDOxIkfo0H5bfnydTi0FuCUs2HI5K6Hk5kxNkMVV0EZCXFR1L4JlMFM8FrVjN89bfBkiBLQl+IG
4WXYvAn6TJMyLLsqqN2pvzPdfAnaOcnvEdI6itHXv+qqQrLK//FFYEyRnqIzej0rtZO5k0viEMMe
V5uIyvKcxk6RclXcmxAEr4cwS31bUd72Rnf6bZm+dXjSQ/RN4YlRYLwePke5q4xbgD05WkYnKmX1
xypfaaNEZUFT1KVvNvNRqPLqMlsHpR+64vN5ELZzrtQGx7Bc1sFqZeS3MMzPpYJlpxGH8vz2Ht0d
ivQbsBpFb7bP9fzshYe3tYwqcBZnubSJzuViE7dXjTMfPASvLjNmRQiBjCRl8dVv53qo1ZrKjvWx
Cnjx1MbDj6f9ptMKnTxZmcpTaXTWE7SL6PPbM9w56wCKVjDAmlCCfL0etuanNKPUqmDSSuQHZh69
WJbdH3zHdVrkPTziwKGvRxmtSZIFs0+KoSsuhqXogYiF5nWjdE9/MKEVBsAVRol061UrZ0dxzZAJ
6apTfTRyDimFNRslobfH2dsalJ6AZ/LaIYm+nVJHqTvKzArtrjg/iTr5d+rdKMgH96hztDfSSr5D
j48JUcu//nhICLsKFZMysLVF3AgQKV6duOrDkFjV774xbEI6VKwR0IYVD3o9lGSTKKNDkcSq4tEr
h1G9iGXiMW3N7Pbt77dz/dMBgcvOpoADs2VSsgXiAX3yIpCl3ddeO2dq8k53xvEWsIEYVj2KND9Y
s70x6Q4A56Ja+LoRj/mbETND/E3bMT7FeCh5STstnoYX9qUQ4qgZvnem/zveJlaYspDVHLD+tHqN
17rqFD+Z9PlW9KGBDEMUXao6PVIxWrfD9kmgrMHu13jyXlmQFLzXVqvWRaArRXGiPq76GdWV+2kS
9qqwnXtjpjqEmkL6xmTrB+fv9Zxhi67+IKSS0NydzZyd2GrsquEeK9ASu83kYgRjB7NjkFn3SU3H
+tbROTBvb6bXR2SlqFJzIF2GLbdVt3P10aQfgwID/zS8ZSmUu4mcwtORgPjtq4w9y3+ob6CixHDX
R6QvCdDY0TX0v8n60g7T7E1WmH/KG6c6OCKvW6UwLDQYJHTvQFRAOL4eK7HsTFmYWYBEeBfjJdGK
xCuUMv2WTUUJ7w8nYL9uc9n5/aS178CT8+SmEMx0XiwZf7PDFNUEYQJ+PThKr98NEuzVSuMXwUVs
j289lJRDTJvPoBjJp4Rqna/ipfL57XV9fWDpOAGEQFWJcgGiUdcfAEPILosE4U2i6qqXxorlSWdw
n/u0etHHThw0EfcmxYDk7FQNAEav2+w/hYNlthuzpuQZCLszzw1E7/o9xuP2EVlib1orTRZGJyol
r8qdFLyLhY1TQzGuURbrogxUjm1Lr3Bb+dj2ylGJ/1fIeX0pUBsjSVppgAA9tuhhxJpUanDsWpFE
8naSU/nokhQ+dwr0GkwZK/PZmUMYguHgtO/C3u2/pbbbBmHqll+TQtj3bSfFvToU5HOGW4+3VR2Z
uOQm8mNWaXGg5fUh4Gbd3q9+NMa4a5EW+YYtvcMJSZgNM24g2XaF4yluqj7VOH7fGZhqPrpOpz4U
1my8zJriHqSWeysEQmGFoBH5Id96vRNmxLQmMRjE1Z35bz9J99Fd6uIUC/NLA7D3qLq4NxywIri1
dB5XZPL1cEYRu6HaxG0w40D0T6FY002PuwUaD4bwUOk5qu/s3Je/FMocLksimG1pPy5ss+gGpUGA
Qx8eo67RPKqo5m0lxqO24857wFBrikf4v8K8r6emmlGnppjgADZthuUs6r46FSoJwp2sOcCZ0Yqg
BQ16UOF/XcFCxAsDDV4ipMuoHW3uzqbEUrZJAf0vOKYidJW0WKxp4dh4SSbDz5FSzR9LtS+DZAzD
Gl9Lt53uLWMWldeYMjvSTn/9KvNzkItee73rA7GpfBZtmIm21JtAHfv+JelNZNNFPj002hidE5pu
3yJnKrNzqY/xx7lI+/PbN+nOWeKt4gZVqb3SdVt34H+uNrddQnjWbQt+f05fKpw1PCeKo9vaUaQv
4mR5nqt+vKlK56gXsbPXVn91slPWgid6k2HAF7S0burboBKKE9T2KD/oqozuQTBkT29PcncoqjO0
t9ey5RbC00GEpqNSIvZS4FWcL9L0ekB7fh6D5357qJ0TS+1nVZYRa5102zQtew1KPmIbQa9iPHNZ
lGbseJotJ/W0bs5PrR4d5b1vDwl26noJRWLgu4SYJx7JDn1TW4QxyaFlK368KPPD0FrTAVB273v+
/yTBKVyPWDv2nChK2ABMX5ZA2g39om5eHqwUENEffM/1sNIP/qVxdT3UqLRaHJppG7ikhO+KUo8f
l6FSMKGeY9hCmWt/eHvAvQOBhQgVbnJS7qbN3KrIrtQlRq400vvYC8uivHWH+Gesx80HGM/zndNa
7iOiB0dEnp0gg8oFaCsUP6AfG5sAGUmDtjXipgnCPrUvJDmNj4zW7yeNENAoyKzgoLXJvrl25zrv
DZusO5Bq9aMssuWdoWkh7My5O739IXc2CT59NFEpeKHGsS2Itm1VLnIgqbJDvCSR3quDccQVAoHb
I2ToziVKGMS06PLBQN52881Z01tglHnQGEbf+pOW1PdND9MPBSClvRNoZn2JhrG4K8wifUh6AHZv
z/U19GvtWzE+9S4SZA7/9TZdhDM4xYpa4C+fMO8d/xkGinq1UpqXxqBuo0W2OEkiIq/obPdC2G4e
/Iada4AuNAksYQm/4ZWAWKLOUxdj0m7mY3a2E3N8P9YuoOTpFOdudvP2jHd2668iJtxyjgrYyOsJ
I3zeTmHKhNGqiO6z0o4+D30bH4yycxgZ5VcNSrVIuzdvRNZrkUMQwpwwC/42qKntuUZev3OdqrpP
sTj4SBRTEQcuR/fO3pYiyINezmWAyNU20JvEHI2NSklAatZN1FQiKBL6SzJOxps2bhUabZoeTItR
nh0xZV/e/rx7iwmzmA7X2mSjnnn9efUkzVZ2DPtJMxauHOelJkQ+Z734V1Ui/eCS3TuqtH+478Au
EthuFhOMjxkVMZfCwraZvLIt2ju9APyw0AQ42Kavl5R+PKPQgdEJxLY82FK4TTLUCK+5Yzg/RbYV
+jmmGR54PuuCSHtF9y6E7RTyQ97+pq8x0ITRwJgof6ANBAx1s6Z1KNs+klUbOJbE0i+NrPik90rD
RYvjd+aps27eOMtonTLRCHGanTY7t6Q26TktI9NTu7pJvKRPHd2bjKgNBnPsfhz8yPVbXyc34H6p
VGB5TgGR8Oh65YUtkzIe0QltJjnf68v6EvVp6fXdVKB3JbqHxf5Inz9wpTlGnjrZ1k1sNL8NbuNb
gfBB0Whlm9MZuf4ZKEnYFZQ41K5Kw77tlOGbhNR+mgczO2uonJ6ScDkqnb7e9LCyV47IKkcFB2f9
8//EonLRy1iGLbwmvGeSk7JMg+ZlKGaql1Gb0X50u2ZOLm9/8Nd7n9jXpG0H4Icu2jajA27mGFlP
zt3jNeLTjJT+NNjh+zbJrIMywi8Yw/XaOqSr5BWrtjeNkc3a9jNHws1RngqVzizOoWEMrpfS62L7
V9F418Xoj19wgqxJpkdQMv5Q2NNfS6MMxsk1ErRc1MUS70TfNLmvOP3wbdQbPCgUMYsviN1W8xmb
Ydl5baG278shE0cZ4us1Ym0sPhi6EWuncxOlLJpShlnCpuwTciFztB0fvJTyryyjDGrkkD//9vKQ
nRBCUO2iALNN1/BI5q930iZwElPaKF9W7tOCuOFzY43u4T34+nICzkZySEuHi5d/ud6BVZok1tw4
+JlDjajfpboRWt/GdMSpXkRZLh6Bwlijp+C82wVKpuAxaeV9Ep4d+ujJORtXHeq5yaqvOu3E1itL
W488oZbRO5nHFMz7IQqpoCjLo9GDFfIit3I/15UeGx4FNewWwlE4H5KliJ6Xfql0T3WQmj+HiRW9
d0LRP4xCUWVQlsRDXp1FtJXTzEAYEWxhW540UVn4FIeg/vxR6S0Ln3IM/m4GqF6zP1XjHJ+XqEgq
T8KVlXd5mvWGl5Zok/tuNqmZNyP/5t7j5CITbLHjZDh3Si36+4EIL3ppQILiUaB3Ukdq0EXl1pBq
+MGYUq26QZQM94tCyxqH6pgtvi8Vmke/nV8BiqD4Ag6bshXtiOsVAnqqR7pNFVs6setJHNh9a5A5
Gsmue8rmyDn97v6DcoRm8C+AxMpguB4PaxRbawF+rziT6KU16+rUobP0oRiRkH97qNdHi9yUHBXZ
JBIAMuLroVD8lzW0zjrQxzq/hEKL7p1ZA3nlpPM9tJOjBPxXy+v6OqKvx67i4ltfmm21x+hmA0AU
2N45tPAtnfVm+aonfdxfUv4PD4VhhH+1aO7KgAg2lB+yuTRzv6RUs/iOHbrh51JM42ee6rj0UprB
4b3ZNNo/ZVU3tcfjUn/tOzP5EE8l1ZMolot4RNyZRL8e5HibKwlqcWRb+uQ3qV2rXqfHboSInWt9
cVpDvlg4aj/XWlOEnmXnVgWPPZukt8CS+dJEeV/6gGSqvwu8ST+pSaF86wZgc8hHjOJL1CJs4zWx
bG9p5GZLEBd98yQTRf0JCh2V7soNk8Vz5oKAfV2Nr3pv9l/QebPvsjbVf84D5iSBbS7xX8R3TXXS
JtxcvCrDpPf9EomcNklSO0/RkLVfYHAuFNSVsM39qoVGfp+nmvi8QKuTj0UbqZaXs0+rT0sfjdEH
JzTMDi2DNlmyQJdqYX0Ic2TCfZewi4OHNMBdJtzpi9FFVucr8JVflCaPW0hZTTxTDbJrJDdRC6J4
hSllGvQgzHKqGmH6lKWrwbSphf3jiCyT6sFnn0tPG6ianktqE8+9kpC+FjiEdL4dmnPi9UMj75fe
LccP/bQoJynpiR3s7+1Lu+qiE8nSNOfsQt/Y7O+RYwZOGCTYZDfVnda52QN0kcTxm5k/OBhsm5+s
gzk8tQQvMGHAS14fpq6TmO70lobVqZr5U9Y7ZxH2R6CfV9XEtdWzOvTxMq0FPMu4HoZuvFlD34NM
nhSRciqEnO6pNIUnS3Lveo3uTp9CafX39lC3yORmwhy9TKhKAv1cq48wr2h7rBP776HmF63feUVm
r2rgW8AmgoF6PM0O9hIFYd2z02fKQFPPchsUye3Y+jpK3GzN1hT0aLQaxQQ5WsVyg2hKgqJpUU8d
yAJdwdm96prqy4TJuwF+aozAVMhijALdbVLHa6u+SW5CXBmobFWdqvvgS7rwqbKS1DiVrZ5HXjjF
oXZKc9s5ty1UjJOGWtKHZmgl/+ssWq8cN2s9MYpSnkEvLoOPceRceL01OP+OalwXF9cY4uyUKK72
xE3hFKesm9z3sgvH702lmYtXx6EVX+pSdi+ZChfVH0yF4x2FLR98lHY7+ZFdmj/qagDlGddt/xhm
8Oc92RejfZsUSRyeQr1SvqWltB8dBMTwIob36gZAZDhmCWEoZ1BSCD+ZtV7eJ1E0DQ+m2ouXsqnN
Gc+ZJr9to6WVfrpEtXpWGzF9o/PX3c7NlIALSUPtuTdFZ3kKBJ/HKZXle7pIZRJMcsEArhYiDb2+
F6XhS91J3sH5ZlfRTZuf0ypx7vAFIKxDQZpuSg73SnjYIlG/7qC49BdSKoQ202xe7mWWF4DIcTzx
HWR1vnMO+IU6mIC7Xu0tCXE2x/ikypRyPNfSnOGniSn5hPSSpQVDatUEoxHGjF7jNGkVhEMefZAF
0crHXtTN9yhR0XuWeA5+psVXCG8K9fFbgaKkEhT6VPyjqu1i35QoFC9+quTiZYploxDptDL1QUFY
LxRp509D1onHSOD06s9K5/698OM/TU2FLwM6G/a3rtSS3FcV0/2sTpD/T60dhVUwF4vmgB4KddR4
Y6MqAmAqYefPTijf91oR6f7U1SRzeBPLBGiOMcVebs9u+6XMRfvPoGTqfAIjXz0CM6P9YMSa9ZAv
tZ4Gbl/nhtfUsHwBKCJ3E7htmZybXEESqkH1wTjTXHT+Kbps/kny7vBX13pvdLeZsKBiL5nW/0sy
UTSnSEzLZwsey/zZMSQmpditK60fF82oPIxzY9W+E4kkCYbYsZ/atow/9ZAirXsr5et55M1w6Jam
jVEbLew4v3B+5MfGGASOYUWzdAlvYTc8IMGcu3eWNMvRH+LJnk7LMjuRN3ZJVpyKmmYHRjfzYNwW
7VS8YHjbTl7tOMolSjo8ApCiif6KpyJ8LEdRZ5gbVeqLVeid4+WGIZ/6cVkapA90E0qqQjqojFb7
wVSsTPftaDZ+Dk3mdJ7Zw93xJgRZHvVINGzRdMg+STjH+gUtqew+HUJhPThaCEBSzmal3mKAYVp+
kqSxlXiycArdtzCRfVibiN9zZdI5q1OafCzCtaw2pcv0HOKRFoLwlXbl5WE6Dr47Ab+aDL2qiT80
E9+bEpbZo00iJG/CIa7ew8G3f1TF6DRet+DS4q9+VM0ZuZp+8IyGTXVnJkb6QSqmJBw3+sr56qaJ
OA/qaiOftrPtm2GqDu+h3mXxk46Fb+23SVNmKNDSw/VIiTQRKN0wfXQMvREBIjOiQ7m1mj45NBwK
vzOiEGyOFFlJS9VmYG1K4uysNEUExUmE0XLfmmOT3eWLmfythKSrt1kiy/mEj0+knmuBTKmvycRx
g5BPtnhimiR+ULMyfsThVJanzozTRyTIwZPoEX5pdzBP7Sq+JGFVRl4pFzd/N0hb/kuHwnFOoPpn
46yYPTICTjarP6aRBq+HdsloBY2WGv+QaRMDlXNiXJaecqO/6hV+QHskD/26CjugOc7ogPfWk4wK
o2l16p2ilK7kKC7G6CcLxJ13Otuu4k+F+7GKdOf94Gjmdxm7Y3yzVNVof4AV3GfnunSj/Fxktfo0
p9YyrxKVxXtnjFgTTH8iPFDibGFb61l1m+hW/kPNk6Hy8SDtn8whF9EFv9piupuHqYCkU+balyVv
Oq5mfYruBpQ8LfoUevlCrc4c0I8qxi/pjIa5Ny5O12HzhhX02BgclxJWSn3OzVQ8DY2G9dakdY4V
AChexElpw6jxjGKMaQ22hfi3mXqrAXxQF184lurgYeeiZLejHqp/J+ZSV3dLn2tP+GYY/SlpS/su
RUOvulRZ1go+Utl8DG2bqFFtdHt5GptE3iuEpkQUIcsiWySzbx1ZZc9KrKgtD2Gb/4inodS9qq7U
vyDbxroXhnP3rgnZ5sE4oeF1h25VW0IDMK34bEWue2NPwzKeYvxoG68F5xOeo7EbXL9qCI374v84
O6/duJU2XV8RsZmKYWPwH5DN7lZOlmX7hLAtmzkUyWK6+nnoAQZLbUGNNYeGZZdIVtWX3gCZZAc8
rrOv/LQbUI7P21kC9JLF1hbzl29y3HDhvjEML3azDHdlaix64HQdMo6FivX2sjFa1LzxEsu+kl3a
WMsbftOE7gho+XLKxjQLbRy/W7ICQ7skPRUQq9j1a3nAZK8poPBmysY9dGkQkhd5a2PyPFifu05y
F2aryl6B7yZmoEm7TC6kyhYzaKyxrO9jyWe5aNbRlDe5h1rL80rKnV03TFLSgKnK6mNtWecb+iU1
7orVqPzAsapYRQvHegyT0SgtKoLBg9lbrksXOOPC0EdNZhOBSFt7uhx9vxw3/Zl0V7pN9Vkv8zwO
Ctm0d71WuN+VXfFjuZMIlH/mbrlrc6gSYZJwU+3bzM/9AERB/pJpefvQMoMcorEw3HmPbOpkYkpT
DHlIcIrRtndbmCONM5l5SAne7cs2WWg+JGaqB6M3szu6Xkw3rSHXERjPbEzXhjFTIW5cFDsUrYwf
seWmXW4kbfyoaYaqwwRIzfc5yX1rN0o9Ru691flMi951t4ZsdPcwZV3WXbYCJsVLlmVkcG6uxEuf
69oQ4l7pfvFWuh47U5R5FbimipFiy8rkBkn32AtoHqvpRqS2coOV/xWkYEPfwh9MrQzg+lo0PJJM
s5edajwG7l6r5xTt+HMSRzuePEwqc75z1ZLj5hXrzj0FlXfRm2rSwprVXvEnTVA3TpDi6K3SKvd2
bs4tUKd4WA7t6rs4LudCfNdpm/tB3HbxTxAFcICrttDTJ7doeytqHat9yQ23rILcHo1r3xlXvk1l
WJ9TugvI/WiFdkSGSPN2yhxt68CFLq/ddbX9QC6G/otugcCGclbkA5MX7+RckjvpVpzGx9mbMj3M
pUi7sBWTyHdoVhiv0BW07ZMkBvvXsIodOkqe2iPjUj9ajUiwCl3MpQVDk8k1MCGyf4MoS/Aoehuk
tFHidECoqJs0bJLcm64sbqn8yhvzueFA90BPkMpzL9cKVHawTLKL95zLToaVM6w3dt2b8c5TSbkE
GVA5gqtrd3Q1gJlNYTmqNj0o2MsKUoZkUA4qArvgRHnjMTM1w90bTW2+iJoe8AGNH06CnHX9gdoo
KyLXqD3/Oi2wXgz0uJxuSksUxUVpELGC1spQmo0ZmTzpfWcMUapW/Tt+ap2+jxOz6w55OckXV5+Z
I1FAJPdioooKZYrgWyB8JOtIWhbmBYOOn1Li1N4l6bUFR50+aXWga6U5O8m4VEeY3eIA1zj7zXuG
NVoaOJsqGz4+WGNTyTUOFooSBr1NwUGrCu8DYB8CRkqIjUb/KfYF76dHVehLnyDqww5NFy/UVeqR
VdbiW9GbgwxLzIC4kdjbxHN6J9fdLFvuGb0HqmUyqdJoUbhyCQpz6G/quSzGQCKFAFLP6cs29Do2
b+ispbD2dkL7IIiFD3qcbw+Vi5UTYK5Tq370eebU3D+V/zl3lIe+ot/ZcRZgj+Pkh9iZgP0x1mk9
cjFsN4MCiPMz2bNNtmY7oxfIKbF+tjVyYYGJTVS/9zTZ5p+8evYZZyCA5gZCjPMIp6+lr18h5Bgp
1yr6qAFhKAJA6TBJKjg93Gm+j9VIt2pVfygRJLlcrTnnMVCXMg6VKCo7tCCerMFq1cUawlWcjdCq
1Xgv1nQCXQrY4pdMEqekLMjc666RuKSYtVe7xEE9Le9j7vKvSgyEkZx9uQbF6qzXXA/k1lbTkZ9g
5Gv+qos0fuiqWn7p10qrrq1iXLQIpbkZ6qWFZM3GXonDHPrusz4uiwzHeDIdRkqef5Uni3jgixhW
2FEL7OFfmG6U1eP8OckXQC4FADYjtMfYysNZJO6VOWeAxOHftDdiWojwXebVGew2xqK7eHLskoyr
1XZ5p6kl9PvO+e2IVfhXoh3SzykmI3x9Nc5fFIocON0NWvfa2D49LWO03QujsUcz9HrLup8tY6lp
98nyei70Hkhnkbaf7CYh1xyTnM88DXgkhY7Eaj7oLLMawnpu4ytTojsXTkU+WLtsTqsyHBOZPo3I
BUtQrx14l8xHs+2qTdUU41HjTE1AU3N46ppZoIzVp3ZziY68+JW6mV3ssqGlFneMKUGJF1ZYs+sz
Z5iCrvC157U2uyYUdAubg1m1Cl6VqrxA1A7sWn6CllilUw70Y9WoYHXHmaGZ5bfZju1p/yD+xd9T
LXeToJtbhUs4l3qFp3s8vAo5KPPGrdayjyx/cH7NMq4wCF3bknKa7DToizzLd5Of024r8P9pid0V
P7JauI+9Gtpq/lQyYRvreb7pFcAH6BmPZMuvJc7SywQlsPZO1EjChCMNsZdOswFZYvpecdD0WuNi
7JX9rFup99s1FoGHhTF46S4f5969nip7eKiVk35Fms0pdxlVQhHQte3XyxU3vV/o/g8XHmmXH5al
Xv409EKfCMIZPQXVeerJbKcsOQ46IMujF1sTB1Cf69/VZE55VJCdFXRBa+vLXJfjd+XmjRZiZ6K3
dGAqnw5MOXXzcSO+tYFoV1sGYrRHGSpPuQ9aJxiRIAxtA4eNEbEDtdm7ipvPM24gs4DorGViuQHa
Q9nvEueAdAuXyG/XYNBfB/yLfqi8TwvKKKZSO8BSqtgthgUtkKlP82OIse3bxUaZH9I5HeWOzKzM
6SkinTm5sc3HwO6OfpA7mowSeOPTXpej+KK3IwMCx8+R3LSyxm2YorpWHXWzLn5Lx6GmGLNt3IkS
A7V3noFtZnsVU1DV/fQZDkqShQlJ1JM2t9pAcjBrR8lwxgvgv3XE5lHlgVYgZRFY8YRzbU+a/1lW
0sKgfR7Vq1Yn8raUWfKzKpr4ZV6y7JsiY6ZPjdjzszRQZQ7jOlmfF5zKzSC1Naitpe0tgYWaSBKa
JR7eLvVZFhhZYt50C3XODrqEq0fLbCSHEWflx25phsfFy2i59G2fFxTUkqjY0XxGizUlQITod7ef
PHeZtMBOmvmB65o+Qj5r0/dWs5vfsp2aFuZS5nbhuNpFHazo9D2g3mU9oblTXFARqN9iHazHlAP0
a24bQHsl7ZOGsl+nbeunlgNTSOrOFMRI5XqBTh2Ke729eM+S6nAMUloO3w2jb9IdiBY3j2SLsVaA
rHHPVEWs3T29nKUkvx7yMWQgU3cPgjI0u7T8FYJAblbW1y516ntlmuN3v2iL8VoupTcxlpxcEejS
SdrrrEu9OqIER/Z69qdml/XSby4KxgavGW3+Kx/Hx/oSHUn3AWGyTVKOkWMb2stq6BFEwPbaG7Th
UzFp6090JetPMHDdYl/XNR1jxez2xu3XJsGdyUEWGMRW0Qe9qsVLVaGVs1ul17Zbf6t/xAksNgPD
1uruyPXb7ge7SrXAMWMu8JkYxkxMbzQ9rLinH1aDUA2/eaAZCd5PoOmkGw2d0TypHw2nU8slbQ37
aSVNZsw3UjFHoEhlFiT03FfajOV8MVY0ScMy03v2TKfRt68q3O2CvFtqI0w9zS+jZbDmKuxUicaZ
CaruruwsuRwT3y+8W5uZ4e8Sh9vnBkU2FU7LlkKnS+FdJHE15aRpupweOAJ0hbDDUbd9ktcdOtPO
VIWljwZuWBSd9SzshnHFgBfENnDRauNaptZwmdLBiIOpg697WLpklVGc1W5JLW3MTDmntf05LXP2
DC63kTsU95J8F6cCp4C+UzbJAIPz3/E0zdeLHNfXsuAevdEbY+JYwgAfDqS/46VYG7M/LrLUjs6i
J4pJkKPifUWHtT705Czf/XmmiLXa1dy3sSWrXWXL/AFfWO3Odlv7qWd4mgVKOu4DlOXqq0SvMovq
whVt0Gsm/+W8YDkeOmKsqQknO6YHMC+Ei46CUYQWl3exS4d4gxv3w2YYWS/DNxLZ/CVVHsHQjbU2
4dB7DK6yLldHmiKrguNqcSqKIqfMche9RW1Rr9HKKCTJgS+yn7E1ij4YRhBZ6IrNSckIxuyrAOZ6
MwdwNMxnUhLn0S5ntw9V6c2XSdMaftC6Qrsox2WwryYH2PyoKpUdy8VMn6uVDtJ1ipyj3Cfu0Gbk
9yNliW214utKsZJGuA70hIS8L4glrhf74cKs/xllIJHvYZ81YqfKRaZ7prbJAxCpEt8Ug65U2xj+
Afi8+irk7N50s1YwVStM/QKAf94wUuo4CEXlF9cGA6whMMciu9dMg3jeqbHPo3qo4+8JgL82kGPH
bYgzM5wwr1ztKtBJoZ5i/LNJHcu6GCJnjPuXtawBvXYtV0WAqGL3DHFR+5mzAX4OQBnSkCFF/MUu
zPyuH8gawnWSFgNx9F0Oau1o7qVZW6todJIeQ8OxKi/LWmnJ3tB77dLjtnMixFLsetePblwfi75c
q9DBF6EK2swh2vS9MK5te1BuhEYB+RblLxRm083Svd+ZSROmnTQuVjr0DBQaqQ45ozARKPwGSXGr
cfLorsuhpnHm2ARnrlgyjAQ4n8/1szAd9vMbt2t8UiKxmq8VIIwfjY3Aa1gYpUEeMKBr4SNMEJQK
VfiQeVvvBn4Td3dTtWbGjpNRuWh5LFj52b5a7INjlHpC4ZCuL4MlJj0sFqexdoNGs4cMwlB56Daz
/dKUgLivUuyVzKADWXKzaItvhNKvjLtx3UpLLh+RXgEubT7Fq5duKBLTeBQkz2j+2YI5blUWl0w5
vDSs8kF7ciVyImhm5eZdSYVTP8Rmtb5WoBy8i8au1bOXZcm9I719lrR6f5w1g7ZY5XQmDQF7KWzw
Bb5/M/jL9IVZhdceYUdVVxRB8lUrE24GXFT5F0WlmffrtPY++eQ4AA6lBLhriT84UXkrTduYzIFu
jmuXlJmFlUZbkT3ukrbwdlysiU/XZlLy2IDuom3UlgyAFtzey+uutFIuS3vKbxc7nr9KYvWjxcfJ
glIbzN+Nl5Lpbmp514PlN/OBZ2zu7DxvSV3zOaZFbvF3eoY51iY5jKrzWvolJajLNg+wsbDhxVYj
IEA+7IM1xTT16emLb87skjaYXZz9BAyB8tOAtmceuAh1+DdMdOn2ebVNZwr/GqHvFnao4PouNahM
AEu6u7ROKj1oHOTDcHJ3hiRqajl8sn08wa4UE40+WkqIc5TADuzc1llbzEBwuv4OfKRo94tGXR2h
LEqwMbs0WQ8+3fZn6NHW1i8WVCvLyKzpuNCuUsHQF7DI0s5IABUlbmUHNMA9mj8asYPw4CR1ZK81
ooJkeka5z9YC7GOke8rXZWDJaRH70Roq7bai6YxnbVuUQ/urTbsuvZ0Tb4qPU58VZDn4VFoLt2hm
FmZUlrMG4mRMwHB2typjHr2ETm9J9SyVlOuBrKVNtCCPLcBM/gxaE406M9WezGG2PZTmzQJMVJBU
Dvdg5Eqjzh+txJFjHOhIiZbIhS7S+mTjq1vfylqbdZovBB372OsOhCpsM00y61rXtBc9rabqIp8n
iZcB6ilZc5UiWKGeHGNcya80b/WaX26TmeQzzPtYY2h9qAuBajQxUdqvk24cxVyY04206Z4zKmjH
+reljePahMyPKb72Xesk8e/YX12soVGULa/6GufblyIpk+HVM4idt7rXxE44oyo/f2bO0umfqtEp
xjyMfacyvjZaK3RnX5YMB4+xMY5MkXtr9dZXbW42BA85XPq9BitbHFimY4yYbE7bCyER44Evlq3p
HG7DRRYf9BmtM0MLvM7uUX1qQCTQdWGUgspDwduBLdErVxxHsSrtqRJmQ6ahpla4L308dguY5kGX
HCkB0ML74UjLcX8oxyvc4ZAxIE3SwJ6dvO3pOmV29aX1iDKvPuUq6n/ebGVXc5aVw51YpLFhatMS
aW8YL7F7NXdwNA6ZNY7VtU5Vbh883DOmqKRnvj44Lb9/E+geMwL0+XHoe02yZC4/Oamuzd/iZSZs
MCRZ/GPH/ubRHKPwD/TD1XhhDCMhM9VNZii01KbuctEU2s1O7xbjsa8mfEKGuswmQqXq81sQUKnc
N5Ormstu1dc8GkVlFd+Q9ogltW3vdRHtTls/dmBL1iCvyV93lrZULkMMGizhIuza+1JwYh6RB8zn
634RlDCrTnyNhnlAFgFZ5+WrSub0VzevRnfhcAkUu9ku4q9a0jV6kGjj9CxqusD7WffxjG8qSwWw
50tMlAh/doSgWdF8S/oidimwLH8+Ji0/FBI3lvgi4bi8KiFzfDsANy8HkJjGM4wj+kqCZr0fKJ/e
WwCLRrtnhJqUu8LL12+LdJtH6NDGp8VLdJcqqc+iXqZZzfSAHDFIJUTbgNlJelNTb997IBpBLtt9
JYLYidNvA4YhRjiKbhgDxEKXL5W5LhOJ7KjrO0OZ8udSCv3LpIr5UkPPugQH0zgXqkfTnsrMiTSL
c4GJZXFh5bkEJDCs18x/xjJqktG+ajg9U7CairlNu8QY8NrZVFyXLiaYkz0weUistq2CMTXbgflc
BQijpfHzo1qN+VPbtC4tU7cc650swbPv1pSR72POjfhJ17qeZnTVgpBTwk0XBhoWqIPScEB5pLzd
T5mETrIrmrH7AtDIe4yLyij2SR277mODqfeLxLAShI49i1e/GYuFBozoqaMXUdWhmOYi6hJ/3rQd
Chct5qSgrTbNuNxe94MxIddRyupi1Kf0OIFebm4E3KWMOloQvv2upn+BshyDGnQn6fdMpp5ew1kX
ZdiqOE/oN/f48xL4ayaeMnbtQAq3+yYTYlM0LxUAjpx6nWhc+DjbqjVejrSyEnvXe32VXgGf0iqc
C7OqjLJ4Vc8r+IA+onZcflSOkf7MNeyvAhLM/tJKWtvYL1Jm37phAp/spWl+P7R2xszS9BqAiss6
MF4ZzO6KeomaFcl9/2bjMyShUTnpEALtYQDDVJUx7zDWmBu0Fb6qAYaiPcFqLG0tkPE6PKUp5XCg
Fw3y+C6ZTrez52W+H3JrbHkls9CDlBtoDZLOLbnxDB+EVTL2XOe+j4L6waCN+cJEH8jDWCBAHbIt
aVbna9ZeJTMpVjTC1Rm53DbTQbFm8mshLfuT7s9xGXDts2/MfhnMa63tuizQGQF9SZLeKanxejDc
Td8xSuYy8tI9ZqnpXumtpkKXqZWxLw2/fxB9sm5gP2HeNEnn3COtg+Jr1XCJB9paeEuUZstyn4HF
fbIyKaurzneaNIrtMU9CCdpgiGIRJx5DHpKMvdcxDt/6BrTyR6GSlv6lIeTeMKu82qvW9mn8UADS
eB3mMVSLob7VxF47LA10cF7gVNTrTuqA3ei1pW4S6amfoYPuWv0V05Ol+WLkq5dFq615392m96xQ
4pEwRhxuxBPyCjlgjOR6376QejPcjDMOViFSSHTWvaqqL81Go22dGlRyexIE87MUY/eLO5SpVpHp
W4eIbrZO+TkbXtjlmD0/53m3HnMwFCV9V42ZLHig4rlLO/HJmJEmvjKIdw9rZTjkAx+jMv8CkgEP
R1fJQ/VIJ6c7FT2qy2FRJFX0Xtu821dzKi7G/Owqp2xY9H6RO0LyG306H82jE+g7RYp0qrX2wral
7+yWfH3RGICdCsAc82IlYYb8+JlH+wuQty36B/8JBZMu4vb3/8Dbq8QgEsXIUtu4CF8hmdw8NTgJ
HCpm9/9+KVyRQeeiHkVUOWVoocBjlEvRumFrACiwvGw4JE6hDqkh6zNaJacw2k06eXNh/+P9gB7d
CSQvndqaYzd6YZyDqy9iTBEKt8oOnIUCxGb941/vjw0gjOU08mYgAU++XLG0awx0xAc3sJgX5TrO
Fx736Jn3995DgWCGw2oihPrX/oDOXrnFnPshkD38ZCcQ31ZsFLtyFIx7806cgU++szUMbNpN8njY
EUzo324NE0R430PyD31H/shsvdglE5jyTDXndEHeOV/4lumIVXGvsxlPUKFQ4mQrtcwPaYB0TwAB
3JuSrPfM+/sjv/EGFsmu8OHlsSEchBVOebmt6ATFIZ9JG+jbx7USN+YU04E2cZ7DVIA7U3pjaHTC
DWWsU8lJMC9VkVoH8DT2NmBUkQle5unfbx9fgPu2CaOwak7w7FR7LlQNXnTfAZ8PMx/YCogtC5Od
jxf6G6oKw2vbp+gm2jg+WycrmXkKnRuT0xBEjr4bjIwOoZZCbCDk7JHuNfm6pkgDCyBxKLTG2HWg
n4J1as+pff69uSy0Ixl8Ac7lYvVPTqiWGj3zFWp+LS3mHwxZmIAu6Ch8gYqXnTOd/vtmZbGNomht
SvU8/tudnOe9ETMLoUPmGt5N69bf29bRGFxxp8K+sHdFMk5niD7vrrkJeXBaN8DzyZrO7HUa2T+n
R4xi32LcFUplu/vKb9udljhLqBuVsf/4A2//6dsdzoNiX8xuAooMPeftgwI5mW1ZMHga6HzAdAcI
DxJw2W/mncFgFzIyDQnetFbnzH/f/Z6br8jGvnXhB71dubYlYpzV7LN7e/U89/P8ebFK+q7TPFV3
Hz/l39cFBF+UkrdgSfA61ZfJrD5vR+n726zGO+jTIg/GyqTh41XeeyJB+QvxiNvCONUmoIaP6bm6
XLez6OATN0y2VF1dLaDnz4Sr9/aKMOGFQTV1t2nR25e3Fn4vXdSaQh9M1+08LPGtDULoq4Fagx6t
tR1PARlDLqKPH/G9F4lYHkK0WCtCst1ewT+Cv5brNEsVZfA6mdW30sTualf6gzXtPl7nlEhrcO1A
u3ShewoGjdZJJOk1A8+ExfEhGkAkRDWWE5cPxo7xRQGqNSdlnJR47YBK3k6Wl555zL8DJ8gamABI
xdioqJ76wKvRZH7L9DmMEdcObUTegxzPv90w5Qgh6sM5ub73dg4Cj5tyq0WT/1SNM0WiI18guYae
0sc9DjEPMR5CuzpzvDMX+rmVTl4seqNrtkhebOI0MFYrA6OIvIh3FUagFx9/w3eX2sxaTUQtkCY7
OeD0vuKki20/tLXM/oGMBU4UVtZ+brP0nGH5e98LOsX/LnUSpUhHHMVUyg/H1Eff2iwS/BppFmH4
LYBtYjL58aOd3pommMGN4g3HexOFFifrUQkh/KYKFU3aZBzgJs1gtxZ/X2yeA5Y1j3s3od9jLWV/
5iY7fal/VkZICMbhFo5PmY25qWA8mqaKvL7wfldN418UzIcR1DeaM2fwvaWQV9S5m5EmFPbJHeMg
2F8ug66g1I7eb4D3dghp4tMwdtq5muL0+21PBZlsUxNGVZio+/ZaKUvVmVkC1lWz5hvGM8bnrpq6
gEmG81h65TnO3OntyXIbdRcdGZCNqGOePJkxqKTKPX+MZi0DSel4B/GHWgHTgglr0/B7MOo78+VO
r7RtUa4TMjZ7qwr9k5Q1E6Mc3Ab8psdE9NrURHEcESp57mAS78k2RERHqLlMlfS+p8s8Pf3rLUs6
w1eklrJ45pODPyZM3LqlGqJq6YbDUOyb5tGqEnVfpZ6ImMs2YEqacw/9zh6Ct88R2UxYXThVbz/s
qEj9WWSIii5nqOOY2hqSuzq/ky4DbfDxI773WTeuvu1tarlspreLSQV0hNxsiATKjKFfOdNt06X9
fWws6X6QoNG0ttHPfFbjnb1r8F5dNpSOKcipuHmZuYmeFO0AXr0zb016vIxoPGf4UQ6Nf5TjNH1y
07W4zIfefKAeLF/oIFuRhM8r8c1hrhb7VUYbC1JHFDexFRi4jJ/Lnt/9LYGwbTqDgFBPt/xMRY+9
dA50WYe+JwdvDdgl4tiVWn/sHFH+/Phb/El2/plYbtvdhREDXx2kg/5XetcDaeyWWUUpJDKoi7P7
PPhqfJoaZd1mJm1iM4mzT35P/7eUc32F3Wq2g/YUXxVZ2R9Ht5n8/Zlfatvkf/1SFKY2mpLoy5yq
y3Q0Sc0UBfaoaJ3qirZdtXfxRj+6SVbs2n5Zw6YfxE2vr20kygb8Nx89kgrJdhxZmzP54nv7Fdca
j9QbdQn7VLsH5H8SNyYj6nVKqysA58O+HbzxjvrqR9EmLjOqWZ7Zru+tiUYE6TAiswSwk8iFWKe+
alMyRFCKchAz5riNsgb3IV+8sQgY/tGOqGLbPRNM3l0Xy4FN4xJYw6mjmsEUfU1p02FsbjnMH4Z6
E55VOJUyjUnh2Wo6ymWFtM988nfXRRZxu/hgfp9+8WZI50yJeoh0s7SObl44DlDkIb+KoYnvxmYx
GKrAQjtzFW2v8XSjcdqIaghqI/14otkwAQlWpgVFBKnN8TnL5n5nKkc8f7yf3wkpeATBM+dMozR5
KjwA/rQUg7/2kdM1eeQjU3QBnwAQRp/8huc8hr05myHZgoVUq7LO5HfvvFqTD4nPp20A9ztNRUgd
lq4wUrZSmTtXuQPc3sPe6UDS2kdDbQL/k/05hZ137jEWpR1DorDR3k/2L8ENoVqfMKYUM2h3KQjY
C035wo2z0BXT+O/PKNpI5ha3MWbWT8Om12+CzY43RHa5aFe903cPKWjgZq9DqsxCvRyS/eK7y/3H
X/a9d0t7hyyPF2vi1vw2lA1QLQQI/CHS1DoclsaojoNo9QharndvgnGHWdgtD/+HRW26HZuT0ZZO
v120rfpMLwXB2inS5mq26Zt3ntB+Jm07H/TavMV/dynOnJR3MgQyA7awyXs0UfB/u+gS565T2vEQ
NXHV0yS31NOweJBwLb+Du/rxE76Tt+OMAdmZXbv5CZ2mI4NpjmqcyMEWyMgWvLNLMa3Wk8YcNBig
e4cWGt/7oVi7Lx+v/FcrkXjIIBWP2U1pa3PGffucer0S9RcfPBLNA+Ybi7yVDDF/Q9pY9mlrYaBq
tZ346bVxC9kdXDNgEM3UL0u8wZ+Z5kxXrTnV6Q5UFByDj3+7904VkZqDRZeTuuLkI4hx0jVubuKi
B9jNGxqQ/2Aibpis60GcjP9WCvDPy6D5TQuXNA2zjbcvY0k9w5WSKiYFYBmIAbkDk07mITMH898H
gE1ZGLAppm06BjRvl2LWZPUpRLIoBpd+IAv+XHPKD1wwlDN+J+58syqif/86scxFKA8Jflx8Tg4S
XLjGAfitIszAaR8YtbqbsnqJ/Bhgio1t3OPH6713WyDK5/kW+Z2HodTbZ/RqfW3GpR6j0Y7145wq
A9J9PzxDmzSg5Rsx39CYzmR47+0ZlFDxgUEic1NZfLvomKWIK0JDiOiKW6HjS4BpZabtwBVqm4SB
deZDvnNRWKCKbYvPiZfI6XqtxwXM1HqKxJIUN63IupfOtJcDHbbi68fv851Ho6uOdBzPRwPY2f7+
H10usdL9XNd8YooJetP1pAv92IG4qCkA4yjNr2eysncWtGFnE8MZFW5agG8XrBsb0gr8iqiQSbyv
nelXZWfmEdM1UM0Au8/sz3deJfKbKAMzIEaD4rRQYg6vGBvrU9RzZ0UAA4sDsAgbRLpzTnX8jwrc
SSa0pUF4qSELRn/55N5zUpBnTjbP0ZCny1FYqB3ITFMPmBYbO2caegpSvb7PVK9f9i2UHNH7650+
qeRbhoT2D9jgNsoIVnccNz8X1xLxUxJ36tajDLxkP+THGt7LMUmK4Zyc2R9Zub9++a1spQ0p/nbK
Wg0LM07gc5Ho+gaEUQx3S5izuMLsrn5pAIKQxC5z8sUnHF80MkOnBKSR9muwmgweCUIC/e7jvflO
CGM+wJjNINVxGYC93Sq61iCk2rFVDGfQwCpV3qbWNKLiAiAMaYviuGp+Dymzsc4c+PdWpltPa5vp
BMpGp7eMULjGp8kc5br7il+FTb6+Drcw0UVkDGb54vRjFky9r84kmu9sV4YijKCo2Niupvn2kRMI
Y/XQGnOEmnoKOs0pAtwGrUhIfPM+frvv3KTodG/r0B1HD+XkGa2hTCyi4YzWQ7xh++2pOgD0mYNW
zWAjl7U7utIczzzgO8d/u2lwsCAv0M3TrvpiCNUVDYT4dkERRQdQC9QbmY/jOs01NwCSIG348YP+
9U7ZzeSXYptW0OA7LVBADjTG7KmF05f1t72R1gezsacDSMxzM8T3lmLDomxBEuP9ZWrX5uXo5C76
GRtm8xK6XhYUowdMiR73mTzmvaVQprL4gp4jSCze7pTaaJfcc7QlgkJMz77qbBUKMC8pKKepPLNX
tij+5nJAdJBWJTrrtFzB7Z6cRA9qDUBa5BYy0Na3ALhzB9pcg3DLx5/qr3PHOpRZm8+Ijqb7qSUl
hIYJ0ouJrMOCgy9CzcllJlrMkCCMwZ7BOzhVyrn0Z3DOH6/812nYZBUdEmUucAqRP9KY/4iDTuGj
ZLB11CG+yuOg+jbq4WfuBqUte3rjy4tulNP+40Xf+YaC/p21qdFSF5xaa6VI7EF3NYAwAYZDfsPM
HuuFpp47ALX9vyxlYWWwPRyZ09vt4sCcM8BAbmipAftb0TPPR74OgL3v/s/A7v/9nP9/8qu5/599
0f/nv/jzz6ZdUAhLh5M//ueu/VU/Dd2vX8PN9/a/tn/6vz/69h/+5yb7+d/MnVmTnUi2pf9KWT5f
ssGZH+oFOGPMc0gvWEgKMYMDDjj8+v5O3SzrSlV31a23TpOFSRkRZwKc7Xuv9a2hG7uf6tef+tMv
8fh/PH/yoT7+9A8MFbiMHqbPYX38HPEB/e0JeKWXn/yffvMvn397FFjtn3/97Xs3teryaFnRtb/9
8a3Tj7/+Bn7+Hz71y+P/8c3bj4bfe1oKtX0O9Uf7459+6/NjVH/9zTJ/v+R+MQZmzsd65LA8Lp+X
77i/EwjC2oQ+hjNRIGL57S9tN6j8r785/u8B4CyTbeqlq01L87e/jN30t2+5v7Ozg2VFdcP6dpGh
/P3d/+k4/Z/j9hdARPdd0arxr79RRP9ynbNnI3f20sWmcc/D/bI5sosxQ06KC0U4W/5eOWEF1aDE
M2k5JfWA2ZtjHLJj5NxRGWpRkNXWYvj3TV+np3zrzZ3MQzNyrGy8DUcln/D2fJWUYCeVTtZdo7vw
qsLfcB1Swt9k7L7ojaKovmkLInaLzXNu5nDYkbktTjILPcwS8zifdbEFiIYyuj8GSIRIzNZC5IAx
HabUo908KLXHqrd90T6Vlp6xtJ5wmqxX2Wy7V1apn9qwK240v32w/QFVdzsv6OLHbHhXYDawN6tx
j5P7oXbZcIa6BacJUCCIjSbPDlgRy12NATmpHEIMowH3SDTkhXvohQ0DvSlq/VDCiogu99k4C2GP
KAc9NjQLeYaeshzqrLX3GKnn70sNFWGwnU/YRVgEOlgIHXbsWFRhefbqZo0Wo6YZYg/zDc2t+WzV
JBJDjbT80zILv8HDDa8bHDDhNboe83ezXY1vTBtUYsmwinD/cCewivWsR9y4kW9p48s2WIh5p9I/
KmXjSeq8PvySWao6Q8uTT+NkE2zpzDUgzKr+qQEyHat23uuUDvqYT+txxkN5yjvMhUnb2gc1mO0x
QKr8sgzAsiaMtTeZvflXY+72bgSPfj52eCixHBa1e4Wh1YonOWynGoP0rV2YsCm9pjuEnVlC0C0v
tmK7aUEXEpYKt/OC5FkBEU+u+5MF2buahwkBc9ptD9vsuA+iRVLvyQa3DTLuQ9AbwyEMx/Fq3gpc
SXblnXEEwIMGd3P0F9zXGQf1RdTGAmoB9THDA3HowTXE+C/KxKWyS3rbsJ5hP9QicUA9CUYVkedu
aSS1j/0P1zs2AobwjTyMqvK/oW7lp7j/8tHVZuJryEii6fcL90okdemI3av3zyCDnBtyLNyYfVEe
1X7RJH5aw1eGG3Bqgq055U2vjjIE9OQt4aGZZ/OV5krw7Hip2i+hZRlxaIL4qr062KnJmxFWl857
V0856n0SliM3E+1VGrZ5GZkjTkh245gqnLG03vM63w5rOc/fkYKvcZrZogcpJ0QySm2dgtGFVWS2
RX5A8JzyxVW7pfVBP8PuruFgQKAOV4hhNvr43dRN/HXlWM7R6gkLcf5Cl9ut9VcM72aMe1B/a0Xu
PmP4+FoZ1oBwtrZvEc9e1VjR8SBa1sE2XOsOV0u6G9nrHhYcZLtOQnJqGz4iBUz1pu8JoGgRyx49
HeZwiCC66Gh089yP5FpPr/0SblWUMmtF4Du9GzQRX8Q8XIhszrIfCRQ2te6OLQkJiTAGE7t+9d4F
o7lbHD9941KdrssyqB+aXL/6aegfJ9ewd564nI2ozOw77ZSPdYF8fFW62BtFVd2nE65Zp1IBQK1F
T7co+x2Ar13JRKHt+urVE1ofoWxMd8qe/c9e59bVGiApQns72viCVREjMl/AVWlTXTeOqY3dkhni
RkyqQf6fLWOf4Ldtb0n6LDHZNC52nWo4dOCHonTavhnLsN7kpAf8wHhAiemAbztIOeaxdjy9HwMD
Rz1WrE8rhUUT8ngHo1rVua2b5UpUykGcv+5lXb1UhuNCh1/KAZu9MTXLOZiKObwrupXgD6Ofqree
S/22o3gp49Jot4fOaG+CbHASO8jEiVtZnkYCCgGKfATvu9p32mfdeY48mWbWHvK0GmVSCr3jfpNH
RWOchZ8tCf5yFZGmvkZ1T/oAoABR74LCeEWv7V1tVVM+M0VAELYE19kCHg/voEhoavK5d3l50F6a
MEHMYIwbYXaynXy6ziApXUIfnQMuBkBJ1fzd7hV3rKlsTvaEaMGyoKZpILgAiNwqRkWMr64mGhlL
KxnrAB53Myy5jvbwnhnDd68avtQjfKlwfvfr+taBkeOhxcQMlpVwHVrPKyLkUdgVMy2PqpIfcDHW
G2PtsmvXupwkxEQeTaZ8u8lWNiopnVlHubFSltt4S5PUfjdSK9tltdOc8YLj8gVT9FwV/vqVYjvY
waSE9VJNNQq5eYQkt3VfRN2/h/N6Wy3hHYbMNBrm4Yca+oEIbcbQLIw7VouFTauvbzc6voizivkE
lPlK+SKPVyd4sGsLKYWxfGsXI31To8wTu2qLJGu3jdt22MZE/ZVJEYQwmqqcjCMYy9i8bEhlWSqy
uxpdXzLNUMDqugiicaquJ1xafexyA+5AvS7N0SlC80nOfvXRsFsoI3DbfoyhKT0RNtEfxsLVrHZT
/baSaHiGK7AdAg8eCYbwlGRsv3ufMO87QP4ncF4+lhdLSPsb+1W5t7y2QEivbJ982NH9AV9b3IV1
Yz4MMveBHfBS7zCYrvhTx7MIyvW8+Fn62s3aLa+Krq/vdZp+t5alPg8pNzEP1kDmW7TImUMdFr11
ezqLGA996Z/CqsBqqNz8S78WLpgjacPDNDJ5at1UtzsItSe/5+7CuhzwxXUPnJhmUnYu6UhCe3fV
asIpympLPmR68z9aUd/PAMRnCBAmevK8GdsbDjGGKQV0937Z1unVrsy3seOK0gHdpAKEQoB3AIc8
oKJ9NwCct8greRGp0R2zfnbzuKX09OHUmRf4BEVEJNG2JGh7vXdZ4ELJpD0wEezTGw9W3G0OGfMR
q60+WWPVJ7nRb/HaBHgQOxv6L3hW4zuvsXYiy2QTHTdz4N9mfWpdZfjz91AtYak7KhbuIHZgStLr
LffsQ17jSIqg0VU6qsImjycMKftwyg/GKNtjNzc3sHmsiCgjBhNgXrrYmCEIQOzbPLglDtAkhe8G
z1CVkps+OV8VXeEqEoGho7a0Ksy3HqRJcaF9tOF626UQmjbyds56sIbnEmwetxALBNpsBTpeLLO/
n3tDqmONyinRXOzEVpSe3ccFpI+vmG8q8AWBtcQCKOcB0n7GxDwwnqpcs3BhOSSxffHk6zaU/ZeB
Ybd5Dc4h/aztfrKeckASMICkv+07OitpvBX+16GYtxqYYeGIfQvZKx6x0hxcrwxenG78OdjGz055
9tMSpkESYNPE9mEHUJ2UbD5CWyqcyHXZg5tW4e3g+BMVSBO8Qv0xyoTvGmdU3QcrIEiJ+2735Djj
cPDZMuz7udoe3ZJThfz1jRc+x+Wkhr2JuS6g1mLe1DWC3BAXHpDigN+5hvfmUEvusQUBH8j8fLdp
XX4GzeYnAZEup2nlTkpLqjoCfJI7jkR/hJq3vbSa8d3cfO0dQYxyCrHUp29GCVFdtyGVWLNBAyC9
wmq++KRmRH5RXDvu9oSfB8c92QkfpXJvy0oN9yOp9CfqlIfB6fe1J29xwHyKLqQj0D72ZvhJIs9j
oZ3vdiUOBky249Jt4hqE9/MSLKe69u9TttTYtqwTOOqR9hm8lbGHieLk3mnIcAzjeqRH64sqHlxq
+sVMaicHLlFv33SZXmbzC8xvP1QlYPncGx9X3VuIIYtuAa44dQ2pwr5y4clUxXefCvZB0B95ZgRB
lydXHlwisWYPQG+AmJr1Ene+qJNN281T2thltIUapCDClDNG/Gy34O++C911peseDjNlbpF6V9ia
DY+7XpZdwKLLwwKadN2HtWkkuTeUj9nEj1ykr4O13piLNI5jWBbHQG7sFvKau2tDhNzJyGrj3t86
L4jZUm63Tk1WE1S7jC0X8EFCR7vbnLFXbBNAeu9cbNG+LOA/QKogw5b94mGiytGFBvYy4rrxUdHQ
haEPFM2gCXa2U7MKNzI/Vhe7QJ2WdEZbDrBbsP5w77X7q1IJCG1Bpm8a5RAhUbzDG+aDGFttnNq1
poJovMOQTjqG+k8SGO5g615CY0aLGjzWm2qTdnpvQXRwM5memmIzd/60NUfPTod9EMBlyFz/3DZq
Oee2DVcDV/lD3ovr2umx4U8bdNysf8OsaD/2mJ4jeJNj0kKTuPF6eBHO0rexX9bNgYyw7OQKIz10
ZrjtVkrwO78IxE1uabHvG885IHjoYUv4/UPZcHpvMO4uVsyFykLfzG7xAA4FmoJajNMit/omJVQK
Ym0bljuQsE21V8XcPG5K/5jKzjouE1Azohhx6+Jjyqm4J6O9drnsoNOMoxsXCDtefLFwyWZZ+Git
S/U2gegSO5XOmbMj3X58HgLCCNhThc7lARr/OiscvlRF9lCkotWx9lq5W4dwS3KLFcHYLC/O8ouZ
wmnfM+BHtxaI1wyQlgE2ty2CEYiAQaJBAEq3qTlaaW2ecWBDcpo3NqyITKpAtvdQLny2kWV2D+Qw
xGbeNo+uu6l9Pphb3GNEjptLSscwW1sCPIHTDlJI/wPDaffmKrdeIqVZh6KMFoPTFRD8Fje1X3Uf
WIeu9KqnuV/NBGiOu1fbUJ9g2lY3Rek8czJQ/ExqNc+bMfbNbpAX/r42+hMp08WOTmzH/bnk+OZg
rSP2H87lveSRkWp916wqeBpgeU/sUsfg/eKGvxqXQNHvkPJmQk0ZYw9fn4PNZTY2aeNbuq1rTPpP
8dNSXvBO/7U8QSLTz//VuU0P5CIQUeFa+HwLWHA5sJYjhD4rLnzzwwrK5eq/QFZtJY0OCEB2OB/N
nmifFXfrrSy927KY0tj3woxqoXhg21neWtr6Q3HxHzXonruGP7/23P7Up/t/dub+9FOHz+7S/Rp/
faj/H9t3DjOO//X3Btk/te9equGjaD//1Lq7/MZ/t+4c8/eLXgAVLW0xsiAuY4T/bt0J8Tu+EmSf
KHsdFK8mQ5s/Wneu+J3vWARHcdDMP7funN8ZgVyU9xi7UObyeH9/Zf+D1t2vDXo6huxdUPiSwEEu
0K9R5w0LMnrpYUnKSoTnjCyYM+2yf6c6/b8+C/oC3iLqAjTFf24i+4UMmkJuS2KkBToykzv2Uatm
/fYPH/sfb+5PfchfupB8IgR94OGjGcpFEPwy2mBXKBkd4zOG+wFvMzc7zAmZcQwHvzj7Uzu+GO24
XXWVVf67qco/RWBdnhsrK1Y4MzBRbPwynm4g5YKl6yB5ZOzfvtU9fRRYhvANhsiY22bbqbVAIwRj
udaJH4TZq7IG60tL4ydNqOEBhRiTXes4M3yR7ZrB7Npb1NK5++/kRP98NBwTSRbieEa2HPnLdOEf
Rhb4rufKw0SRWKCqHkfMa2kEwqfX/+FohNayieKX0Q9MSZ7ml8NRjiJYFiBw8K0qRYVqMxW+E6rp
l5ugW7xhYmI4b+V7Dr2HpfNfnwv/9CZRbuJKI36ZPwSjX+aJ//AmJ6VKq7fLIPFHKKZbvvpX7OmH
/3AQw+XsISfhsCOWwkb6y7P09loiG+mthLiN8cvssXGfXVu+usX2/q/fz+WR/nGSxjMxg0GlI7Df
0mP85aC5aygbXMdWUvQW24rWS9lgznRVAZYbV3Xldut//gkiEUc7SSwQmaTuL5OfYpqcSWD7Tly2
/cfcmxdKgc74D8WDlwXRZGfJiDBgrGH9ct0AjHQG0EA2STjwlKHmVHsanex/dWGfhNm/2t1a3//r
z/LXmd2vz/nLidlgyl+djecUQX8pIdMtsar+OzAE700FlR3RbfD/Q+cizjqWWCYkeEVM1vRfJqF+
pqGlQIPgOY30PJebuieAUJ8ro6PwcsuFTSRj3yX9NxfhP583F02Gi5gPSR/jo1/eK7kiQAF6JZJe
9/UjpJD8oyaZOGL59QEZeE31b3Q6lxPxTycqKyD/MYtFAQEblpvaP154XRXg8OtdN7FUIO+sUBI8
OAGVByUclMbpXx9JjBK/jH4RfkKN5IkIvDbty2D7z89ndb1coWrNyejRGz9M41a2Zwkjb3srMWzS
nOZNpvsMwi3ze0UnPBLpyu6ahNvwSGRBb31oWMcwLbKqmgcUNnSbzoSVrcaebnXv09FYYZxoLZn7
I+R1iAMb3NTbtQw35gPLmrXgCB21fZymy8BiHooFfgUt0SFuMJTIu2EkgOBqnQE6n5eNncZbsGmG
YCqr43GzT2Gdh9bObogWinpYmeLITFmrb04BATtag3XprhdmL94RZX5onUsvNb5bGIDMpGAC9g5D
2ndPtCE3FYVuDj3DRcRJSqvqIIOAX4Sivc4VZ/s8hPOhILRsi9JGEpVk13KqbkoznMaIFlAmgHK7
5T0Jp8sM5VUE871Rgf/d98KX73KtDGNPJerKPXEgTnDt+GDco3owA4nJ28zvLvF29pHUk/E1heft
03DJKpIr2FCv2XdWR0c7OykyseZxmo49H61cRLWM0bD5zosyCcYBp7dufISqpZfUqVQw8aKVkMUb
E9jXVTPxOYRsZIik6mrJLk7AIbkC+hMchZ5A3zqMUeh42U76EEq1mAdztcKvdAbVJJkQzUyGzGUZ
4KABEAysJ2I9LOvB6d1yPDTr2ojD1jtKwmrcui7bAcVQy1FvISBFImpmokYA2F16hWDKnoHW6zYC
smlDPfKCbNl1SnnGzrbKGh0/LLEKQfLYbif8TWw0LLPm7+ngOWUyQQKmx1221ltJNE0F+Lhyr8aR
445jfDPkeJ2WRfhMv6xDqFimkw2Mbe5fgxSKVJQzng5jTVpSdevKkphCGi7pKXW4AUZMP+o66ZT0
noYhBXSY2lD1r1jXKTYaSQ8uaYdRMFoZWvdjaEcKpj4IGsCM0pbBe6+U85m2cFLiBl2FtTeNuili
0Zg9sqpS96+zso1neuu62tu20cKlpyUGP7GaQV9BVoZC02Toz+LLafOTM78raJfK2YjsMU1fq2nu
ZaS9aYCH6IGDTkjm47KAalGcu81l2KFnJQEDW5DSDGCGfWJwEdlcVjQIDn7bZVD62oEHqQxGWNko
gG3B2Om/2UQPhLdF2QE1aYS30j8OKmIpymmGw7ZtOXj2ZUmtH6ExkfnoyGDVnF44fqBJpuq7C0rJ
jAMfymhChggXA4Gma4e91ma/zLGr1mORA+QAmN8aoOHsQDIUcMQ23UkKqyUhplw6CKK4bp4bDCXZ
IzfBstgzhssnutl2f7um4ZyDvVUNgKrFfDfmvrwLLKIuD1OhIYJlkCiLE0lbiwatY4jgBQW1eebS
Nb/Qm1sztq6GeGqB3YRfKwFHat/njmvk8UWmHH6lL0DKkD2aKTPC2WpRS9HfqUYGRhKsXn7oZ6ch
R91chjfLaYbx3vanYbwqSNx5mu3MzU9mNwi22pNK4aNekrPNfh+s+JpPtqhNEi3aKS+vZU2Vtx/E
Oor7Piv88XHxO+H05JcTskk0fG/DMmuLavhRVhVwKKMvyvbItdnWzNVGJ/jMPBpY+5ralKC2KSWR
YVoNncfGsmxGTHirP9938LSu16EhLJW+BHkag581B1qm5tciMJw2Xi2U+YyXxuqBSYIYEiuV1SNF
tPmab45qdoBr3ST0m6FMAM32Z/hI5hdiTfSnB9nzZ0sVYB/coc/vpA4Ked+YTf+NCZb86nb28iAq
GY6xk/XBizkp99UcMERGPga3nQ87m/Qxww8eyzo0fsiw297HxYbwurJFLHdSuaN/7lKNtZ7Fc058
kwISlKoLoDKzs/IIkL1ojrakwW60vp20Wyk2GOblMu+HdezAuld5yBwTIAAfoRZBHckgldcV6SLP
fpWxYmHiZ/JIq9DZZWa+eOCU3OZ1MReWVSKFtvSgEBSMoKhdAlZcIgo+l7AAIybCwXjN+krcwzQ2
bPC8Uw01a7DFJ3lBbrsXPdTic4kh6gj9acqiKeu42lMV1MeuKtLhNDKE+1iqgIAAgZ3mfbRqgP4N
vnuVyHLVt5Mjt4d6LIwhJjHYZ6zgesCCZWab264xUxShVluLDmBe2X02pJV82Pi+CzDrI423nj75
mNSuQ3N03iD4HWoTCQJQ55LJFIqH4XkxFVE51mTPH5dD+72mTqHAogNPpI7BO40sr1iKw+pW081C
OkJAcJd2GCe1Ng6LcszuL7QpOG/tmr+vLu+fLnY5tnSSFzOPhR56keTVQBRPRsv6fjO2fkjUiCXj
OIPdxA0QOj13cB+lHTFihfGNnMVFkhvahQSBEVPo7arVbr8qwfT4dqUjNyW9wz3k2SQG2MDxONc3
7TJZ1i5vwTG2ZmmnR39si8+c1nYZt4bPVMeG4vzda5EvEEgBt+kw8on+LAN4+SDQ1oq+otc6HFGm
OTusMll60MyBLnjH9S4NFmZovR8yNgnXFQ9413j1myA/CTwzeQ1z4qbLhVzNcG+LS0XJHIEvcuFt
uYuEZ2ktZC/56GPu9SDtPAY/bn2MmQnvzDILU4O+q+Bkiw2cVV236XuHalMw/e6EBNGo7ZdtsQxS
MxA+MTdXU/dhGC0MGRe3D+T4QcxrpApNxpc3jJpBS51m+yEshkfymrY8Ye8CBRomULccCEWAYCsl
OtTEdQU60QrX0N4gVmKKuUL6M0P0Zt0NFhgwEt6m6lvBovgYcHNuk4YJOQEnwQKaeiAbAPAw1Zfa
qS1g2bSwOw9REeBC3o/OZqrTbCi/AQ1fOV/qYB6ZBcB2Q2OQCdyjY7pC/Es32P8RL9AkChME2lEz
pYDzR8rbKW2JG481DQOSl4tNmrdLBkUzKWTFUa2Uyh996lIjWVLw37EWwzonRL7KnT1gYN6TbzF/
K4O5omRl3ESEnld66GIUQpA4LTzCTZycXCoGcswFo2GostsSw8ByVLBt62QkD96GoSytU9FKQQ0p
K1B+l0nUlzp3PCIMmiafj4vnq8c0c1p1BvFKozVcnPxVzpcBH2lPoFENkdt3vZxaB2KIl3lH3wZz
uyO+kwK4sMbibdnS+WOAwR/sWqsI/MTBw/szbUoJUB/kbB7PLNM/Z7cNn7x6CqF/Sw+YyiiH19k2
q1eFJ0iymhD2E+WAyA4qHN2L9slPG96+5yH+hfz4SiMeb5L2J/lNd4y02mKeX8ZBbgH1uJRHv1O8
6UEWrhdXbkAcgL9kISIiJwySjVQqbsmV1z5AXCtH+G8yV1EPFOptrGbigl1ttufO8DaP1HCLdBNj
lv4rnB0J+2/N4FTW1hYuOwFS9DKtH6hNXdobqEdGQbatw+Av50oDX51g7l4mhNMBGRiQa6AwY+W7
2SrD7RL6W2gqNtBy5C2CKyuigTIOkacyxyUO3FmG5xUQ9LyzUs97an04lgdpue0NUqTtfaDCA6qg
Ge6i5wkp6AQNb9rRGyhsJqPtW7qmIHMbWES3HM6eMWfJeBpicy4ePDWuX/OtHRibzHXzpObSfBJi
bV+4A5GJYS8q/SQNr2fgCbnvPkwZlTEorAaDc40gpSBVpEKGJKy/gh0iyitDkkViA0TS73PetLcO
MSLsOTiwwP+2Yhx3szZyCuBMuxO1Yk7MDHzA9iSDgqg84XYCSqFHTis7LC3eCFZzGcIwfcqojiHW
8PK79kTSDJdOSsH6sLFCDpwSMwGDYVikT6szcROpdZ0RnOCIfldYk/xp8b8LEn90/83xxDxHXm5D
jC5TtgRghxF+9eMGIVGpUD7B+JN7v0sdknCmzfB2mFVt4uMzZRZxob3lC2MkAlrCtndvDGDybTKP
S/fEtN1gcZYFaVAOw7gBvKKTNefUhocRaZail1mW+beA9C59vHiK71oGv/kVS2TzZSRFuDuoRQdP
dcptDMxsN31VAyimyMgW+7CMGraM03XpK1kvujoRT9u8heZFo6jS0mIHAFnzmrYCrcghUMULYETX
4JSwHWJrjTKcCIhBORxpA19n5Mt+K4m24JykAHOcn804t100WUN2VnkAkzuXQ0c0Cl+znT0S60UQ
DtqCyBTsXHdzaIbsjcHyOscNtA9FjdHXgBSk6pDbsJeNZkRsOvK0Q0yI5evGjDdGvgeiQnJIsiin
ixhojZ8fBqZJKfNQy0ZZB5c2cpfA/ULh4ojEIsPsrkvBGSFgQZdIShxh5pGgFLhCFMTwqBzTso2K
xRrTB2RnRHaiNVu+zMhTnit2SzVLa9neToPl9bf0BUNWmAEgNeuDaCipECLJ3cQeteS4jeRGKbVN
mr5Q138tyK0ZeWdE7bFOKvwBc7moIXanoHkmFcx5NifTcKNABfZTXmUV4Fdmm5CqAqpGtudjSNz6
OhUfpAh4hIqH9YbMJWR/FjQBa/rkcqpHRRoqZlTEcf70tJs/svOa8j1zu+pr7xbzJ9Mn3e5hmXJv
Gmo45Ac9FuCz5wt3PKJORgWxKJPMnJJp1h1Zs0RnECawhlHnTJBtU3at8G3FKpr95Z1+Eh0z53Fe
Igqw3K7Lz5CgzN0lmtaOazYYVUz6RvlZGAu9xqalBo4go2+AWzOn8mIfEvUQiWWtr23loMCZavsa
rjyh740pLxxs/KYfwmqM63nQ6sucmcVFnsV6QhpGqR4ZbLvOJbssL/ezsEozqVy35oNcs67de0qm
36gPyFuj2ifMJDU8XkcJJB5//MAFAV3ZD259v/KfDLc1Xia/7j9gvG7c2u0ie56ay3amTLuJLI0h
9Z40VVQOBKNA1NK0dWgfwjnkcagOaFus7Ep+iNHJ38FCy5fUFwUN/bpI1TGrRECo9rhZ8rKBGokv
DbxNndilUl8OgkAd6ibKjoNcVPMM7bNq4rJx3SMMFadHtxIS+muqTF0BOJiIwADuwFSCIG6xmsVy
ZEndYLajnjPiDOXS4+JVvbUrVD070dq6/WNVLcSf1I5NimjvgmqJsm3LtsSfnK6M1j6jAjWIqHho
ocCGMbs2kqpTxUK8M4KuIOfTmN3sMLmjvCM0QHwJ1WXYLqRB9cjCTOBWME30lyRNlOupWTvjAHd3
QoDg5BYRqk4LKpckXmc4ElheBB9ElbkCyC1etUgvnfM2D10nkSYsyH+Q0eToemy3vNNT4PY7ulhb
vetDpfOkb5rwVKwq9JKBSNUJDbWeXxUReTJy1Gx9TBSoOOeBT+TRJDk3zy0hCtlxhjs7ouo2qv2k
OfFiokBCD0l0o+RVs6wY4piDaHbxNhBkLTM3diEC2Cd3IEN919pG/tFvFU/TVqx6V8MYdsaR6CaC
LLrQ48Ry5olnWFYJwD9vc8892unGR4sosG0iewhVsWdLON4USHSb0xKi9EXS1nCTU6WSYaQIOkO+
0/fLth8KhSDFydxAJE2Icjrj8M370ulRWnkj58oOR1Ig3026VeW+aXNolNrQ5MxoQtq9+OJMBnIL
0ftglaPnRV5/iUocZCqCREDXfuEK3ty9jYT+Ie/IrDgO7KE81LHpEEaDK03iIqAcf1ZWZ7+z21hX
lgq1fXeU555xhWuL+17mvbvO6r8NpRi+w3RGzT87eUhgpV7cT9rHCC+UkxWI3SlX1r2/iOnH4mug
+FTq/Zew9Sz0hRLkE8ii4IXbVuej7eY8Pczz3D0w5DD9G9Do8kURFokSjHH2fY3G553GRkp4gJEr
Kul+HKdktMa8R0x3ufEbAAA7WMvkLkSuLOANB2wvvm/EJ4Efy5ljjpJotzjV3eomgtAeuZ+DzPlm
l2b6NAYIT+LGT033ZgvGrt6XcG+++vZKkrmlSOJmXZjt5ViRvlTcjwXNQtKS8qFLbH/0xbFQCMEi
j2UWzJktWzfZ0rZkwMX1ey82wRUxVZ78CSd1mo+2h+Yq0plNJPzc5UUel+Y2Ny9GVXYva88wB+eC
ApM9KAehG9zVNlEuu1DALsoHsr7gZ0B0VMrrThMeFTnLHLIqzIwYaPxJclU8F6cdjTbhX09OTcaq
QGCVJpmBOP0iGC8eBo/WeeRMGbJrZaXVR16nYtrPXIQrymQXAoaWXvBmNqHOYkNc7uk4X2eeuCNz
JCrGxrtbtyBwjrVD64OTKM/eQoPuTjytHdoTmnr03EZiD38wbBispGY1uHCapTMkbVeXXwqQ5lSY
Y0ncF7IE9JydgMB8ZGme3wM0HhnyMrelADfpPYF0cVMrquEpppGb9vKt67vuE9u29VS2gUp33pQv
HMxLLMQkxv6FFXOGKuS7iq18jRS2ZIEmL3qsvonV7igECETIDmvDvmfnEKLynpIiX8YTwWFjDFx5
unH7wEQnWYW9t1uqS+/E6NyCx2NqufK6nPR/U3dey9Ej5xm+Fd8AtgA04ikGE5lzOEExIueMq/cD
rmSRw18cU0d2rUrWekNPNzp84Q3eVqcGTLkrzSV/E6K5Cx5WEv69EFl5bicSiBhqAh4+uxmOgaB+
onN7iFSNul2mbnzM9OyVpnTpKZjqtF5FkuLZDgYa1o0Z9SOnuBaltagpX4H/bxLVWuWGVwdLavcT
EY3ZjtaKtMo7DuSsRUjU95t6F6VFfu9RZ8VhyFODd9n2VURHVQng+2AnxbVG05WPhuv2o9foXraY
WIR8VVD7w9mhT2DnitwGjDNF1ktviw6xEMtP72QgKp5bdEp8E3Z5lS4VNaNhVEOjNRdNKJk33RCX
vPrcD8MqEUr8QreZKlIE+0FaVFWiT8d5jOcwO0bNHrNxxBtBD2VRPneFNnnLpjSpNHNT2v55jl1H
ss17qX8Tetu8KjgYxg4vTdXuwoa2jFNLvWSvwOoqZ5owO+yXlB5EPpZJ8eCWpa2T6VC2OKm4JzCf
QuhqY2pAp4813mc4eCCWYQMq6lb0bddweVTaSyJ8q0Rk26NwKxlWdhfJIaajHn4fZ5FR6Jfovqsv
MrUwCkqDKT0HdU6qpOngutZotDXUOBSzeK8D+qIuvQD/FHM0Mi+9FuqGrnZS7NTSsI78sS3xWCyK
2d6Q2u2bjVED91OLyaKELr+3aFoB9jmUlOgZXEM+cJ7yjPJ+m9PRgTStI8WBN6GJ+pDgmh0JEfEl
bJrEckjcLEJAAFbNBuEgcycZSfka6XIQco/SPODW7EPwSxZfaYWHjJ4tMmrmJSGvp4RHIwU01e0m
M3wAeM5mIWXrc9xNa04xZJTmTINZ+TgYmk2uJ2yOL6EoSDDK+DNDgG6tRMVnrK6DQtXe1GwKUXov
6gFXOKF0yNCLvuIhyKFPlfA6LkXQEl142oR1lIQsPDUPn22xEFwc4OjpZ444xRpTtKXNpp/1oulg
hfX4EOIBRmkRKR+LEgEIvkldEjsUuoOavLD4KUHvL+R2sq/7NPW9hepRuXcMYkbjqDCqEPMmG8OZ
bVNb+imaAfK5Mu9tQiweXLdsCoWaLO42DERXuKc3VOjH/YDnipNn+iSdCSlVgS4Kw8ucPh450UmV
q/JSkSxOrahw1V0HAX1KIMuex/UE775fFnVCbdzOKco4uZVXOIxGFDWOoc1TLWxUnseTmMKo5OaU
3yY3NbrsIYWkKy0gZikhzCNRXRCPSDleWBrRl4kr1Q2SYHoAzl9Hq5+fBPFG4aTk6xqWQHLeq5h5
LS3AnPrCpBosO6NXUAHxEmo7K3VSao0KVuEbi8ivIm9h8YF9Zz4oOCBIoI/g0EwtXY+emteCf8p+
t+0RHcDGhNzmVHllbmF5kap3JKcnCgYuqusBMuL2KsaqXqRqJ5I1jhU8A509++vEhdFum0CVziie
pJTUMPXxFxX2vvnCLsPgTZuqtJ6t7PBMtSoS61WNsx8+sWjwKgsFJkDuNFU1XnNuU2mpaIBxN+3E
rbAqTNk7CxOhncq5yJ87ugETEjEyHqhaFBdkdt6Ak0MyEQot8Fk0clevEzKlpKQptbK9Qhq540bv
Uk88G1IYdn7zLR7lwjF9Qeoqk97CwBCDuSJPpozTWaom7QiDTWWddaEcXMtUtJuXEMlna1WIEb9H
KQUJToGHUeOzvMiMak2wT5U+p+yZHvWIZ4DaVjUQ6uD6cw2GEmnZSpBHHI3ojd7xZjYqHQEYOzhl
GzJOs1GZRBsYVu0ZonuAbBWlHqrLICbgdYA9UljzfbO7BxNAGXmiDwbVUE0sBcPFKA4x2eaV1laY
XJjWcoIGtyLcH5SFIScpZIlMai6BLYWPdR6G1GUT6rVOWdY9t3lItIq4ZnqVNphQgXkZ/RPN19Be
JpwNpFVNWyBYpUpmxJCAMrt1QECTu2MOhd/lQAoHKzCyE4/LSMXzeTZfhvQUpJ6xGsSUPkimWctu
3uKMTH2/Mx6qApYHrYNQbuCO5hQm5Chtqi0jJw82putHXVlTjMCFOnq3xzy+H0KAdbjkJe2LrbdF
9UoWAxprhW25rj3k3FbpbOVBBblc5A2gTshxNk/EhPuF7xrJoBQLO8qrcUdxDJnLymjpIHpmhpY2
PptYbJgDhDP65rQT8YoNre4dUDNyBGVdUXmFDON71/Qigoacqq+eII1xf0hwXn1HjTxwwDjrQGki
17SkRWl7k46laaRtfAnjAErJdmgt5Qr00jLipbzKrIj4l7JTu0WiMMO/QI6S2ylo68wFlJbX+IgE
pkBGTSnDRckDMV2NoSKGtRZYHPuolOPJlSwc0CnaG0WwyyuakS4EVj+geGsEiVtJ/E2rOGmFtC16
3T63CPbSpQkFzsC1KIg8Hbgx8pzYdfqEWE+2jVjdbYFPG5oeRgB4HGQBlVPidLUgffes9Cwsoxb8
ssnZmOvUCcbQduVRcu2mWbm0qjOBLSHWP9iOCoNnRc9yaVopYY9eOyUNo9/1fTsAs0hje+UVPGY0
ijQIxAhDkjQMGH4FSK3bea7SJJzaLf+V0VC28ASsMkenKMLCjQro+tmHd76mYR3sWK4CShG+Y2Q0
OV1zJK/pFjhFYdSvDc/UlQQgmZxQEiPC9cFQ4OExavoWxejGXEpN2VJgzLwhdTGzLCoquTL8BVEr
6FHFMZV8WJQDTVQ9q6z+SNI77rfexvl3rbRhZO8UutwnE+4muMCb+JVkJSabCyNOS3utRin6FlrZ
+gCCA8RlySMj6u8t6q9rxKYN/uVanE83BRDtaBPkhgjcVintiqoz+3LYlnFivECctV+UsuknB7aj
2ttU3qTcOCF3gOcF1ZLCk13IZnqjU+QPzv14SIp3zNOqdVz3UXraJ/QAth0FU2DhA02BZaOZwRkl
prpZUkeRfAqI1Ot8vMGTNrsdSV8Rfhmm2twmkh/KFx6hrI5XeYcBJ685zlphBX4AN0+sawh4dFq7
M89LPVYQFCnhvbSBvBa0FIOzoQo1exloZlncqzyK2bmQ7FKCIgb2Y0HpgiqgCI3yb2DYrwDO/zv0
8o86Bf8XIcz6jwoEt09N+PKU/dcibMYvOOb5H/uHBIH6l4aEoQ2CzdI0nCxBmv2NY1b4K8S8gLDQ
+jCNWT/ynwoEyl/g3dByA7oImlnMglT/VCCY/xJ4HP5+YgKgmtavYMwzgvgT6kwFGEbRANEdlAhM
A9T0VxRYAwjC77H5dmayaNVehNqF11D8Kx0kyetsM8prc7iSsam3N2d4WV3a4RnybUsvUF1dxI5E
gR81N1zsoDhX1xm4Q1Cc403Q38jTaVCet03pRkQFmRMNa8NbjNaFkb/MnLbh2CRoUK4+kG2/2ooA
7fnPPkD+C4r+3+7W/4t70OSr/XsY/UmeNW/ZG45rX3bg/A/9vQNV+S+BPpaQZZCMBhYFbLR/7EDr
LzqWoNdRk0MKXzM/bUHxF7JIAn0MmdqZrc0b+l9b0Jrh6CbQSDDCClI4v0DS8/fv70GLDY4eC0pv
4LKNfREMSZdUHQQ39GBSFbxl84qghWRTA/scDAMFnaYYHjVUSdRl2430FvyoS4BiYoXkb/Dni4xl
MQ60xFKasktsGIxjTHXraRlRHA0xyRxl8vkpVmZDUPM1hi2O6QjF0+RYVwEc9Ymepm4Jy3ehNVr1
ZmqDShQg2RhkjI3uWqZXkZN4QYIXq993Z1qG0ATsI49SsqZE400Ch8/xwnJmx2AUGawhoFOH6CZo
rlpfiJuUu7eEptXCsZfRf6PUPFSPI13pE41sGvWF2qxvBMYVISICOX1B3Mup5mgFEI1Fgv+8gxBa
iouwohcFz7kkbyIhiYtcaNqbQeopLRStygm+pDBaSMTmqTtZofWAlx+VHFs0hAsIYpqFS7UJZ1yK
ZMUxl1a8s+SiaE95MlVrjXZTsBFVQrPJnnRV3iDj618nRMO7kASRXj2MP+iGsUhPY5q6sJlY7gcU
NPS7muy9cUaqW0fmNABCKNqcjBwj2qJcAupZKr1a0M6JRsLZQk4RbdB6tTsHAYmEBfX97qYkB8fq
3B9HH4QLws6O7dU4xrUmTm1OQRL+Hre6djJga3kGuUg8U/4S7TpNLb1xrLylFJ63qV2djH6q7FRY
7hGft1U2dqokM31guEBX0GqX2TSkWzVWAFh2AEskagiAuLJ8WJU2NXa+cxAfg4wK70pUPlAZaGSk
zD1ZQIhoDRj9oS0xl6QBiZHq9qWJzMotGxz0YdsZHp1ZCT2MpeRlWN2hRVHYblPFVXUao4txPjXV
dKTSY5+BDDmVe8KF0tpKZqHcpujts/11SOoJPACo6npJb9r3ap9QRfKfZMNrI1eqe+VGM+ByhqhE
Tm494CCxSkp/yNHAoi6NxaNv6iRGNn1r8D/VgywTrM+IkeHEjyViQERSyDLiPG4uY7/xTvpoRJTQ
tzWcFDMLA9KFSvy5pdKIW11ozmCJoJ1oXUtWG5/XdoYzumUOxNbsoVxbWKADaf2qlQYB2M/R8g+k
eu5BSlwlM5rQOLXA4ERL6lSUR6Iul5bF0HcVKGsZkI5KTXQ7yUV3Yku1v9O5gTamKkWJY+RNlrp5
DIRtB5Wx2Na5ifKHjslEtrAzX2SgQ7tId0Ainowe/RffLocLE3gLzs/9TEcdsfvUF2lQyxdpCDtw
C6N8OIYfSpUlyGQdgGYJpOYagPecrKAd8w9uxa/epn/78Hx5nv7fhUka+Ph//0Td8j5N7Vvy9OWF
mv+Zv18oSbeRXDIgt1p45spQNaCl/P1ESab4C4lVCByIJPEiEa/8T5ik6H8ZpkrCa84gdkPMtkb/
eKPkvwxUlT+iLv4hAw1R81eP1Fd0PvEZew0N4RmYD63D0PfiJBnkUSrhWerenk1O6rw+hs556Jz5
zmngnJ6/rW927/evu79jGb70n/WhPmww/hWdfR91JmR8IuNMKdYNWH177mPp3F7kzjUpnHPPnzy/
HYODmP/8bb18uHs6Pbo9PX66eb+6OXq96J1Dv+PLA/39Z+xxTeRUHXB+ZPJ5fqvIz1Vw8Wkz/IF/
9kH3+WmebIzP81QHrVH1eZ65c397QQ/Reby9vz16fkM4ybnnP4+pMznXz2eX27PH663vbC+d8+3l
5fb49PLyeHG6PF5fbteXl7v5fy13u+XR49Xp8WJ3tVs8XJ0urq6Ozi4Wu/ejq9PdhXt09H7g939w
M374/fsRDBSW3JRafv/J48n9xW5z8nj2eHR/v15fH53c+87y+PJ4ud4dLy8vzy7PVmfzT9xdXF0c
XS1Pd5sDazmv1U+/BULl57WEzktblX4Ka/k8bxvW8vn5+u3cd65zVnNyLt+uQ9YSaCj/k9q5c7l+
u35jea+HeTff8XfeFc75Q+C8Pz2cvr8+PF0Ezu7pgt31cP7O7rq4er99f4U8wB+3F++3wBmc+4vj
44en16P3q8C5eD2wvh9uBT/NaY8bg/yPaug6c3JXJ+7mxJ3/78pxltvVar1wFs5ywZ84G3fj/ryY
Yl6snwYmCP68mIWfDwAXBjyMPrbhxev70fNZynyfEbNzLk9Zq8w5ftjdPp0/nR74kvOp+mnsman3
6fA3PVoqQGc9VzI2pXEXyo9+fB7iIN8UrZPLtz9PVfnTvpl9Pk0dpedZLu/rcAC9QS3HkQeVoDwJ
++O2FpsUVFmnvdNwWva4S0/DU4hgU9Zdat2dRgzZaTtpehrjm3649ttrrFFOf/5VH/S8/UXAxQIP
FBW9om/ONjF1Z9nsg3k3Xz/n3H6XofP8fP50fP70cH76eiU7t6+HjvNeQvL3ffd50L2loHFdWnAN
PLemQ0Nga5rUp5SjYbyyCOaqxnMz60hpfkUAY1QycDg+MHFJhGxC0a8fYJRUUG8tZpp5icqSiWZA
BbCpRyeu6aaXn9d1/zkzTSBBUDxhRGPAZH0oyn/aW4heNADSfMsNJrM7qUHePaHhpV5WwOjP/4Oh
DAVfDh52NBP3ppWHiM/ZYCXdpGymK33yG1gtEiVEI5nSm5/Hmo/E590yTwuUMwuJQuMsQf11CWEv
Zy2KtoBlm1w/A7OHTZdhJwc25Z9GMTgnmNQhGI647tdRuqoaAqHIpkudfFp7vWmuM3OyD9w933bh
PBnEQ83ZVxBZIrE3GVTIcd+GBOOqNQ2dgEQeUDBKN4tMN71dmFYq3TWvwZA8tuiJkvu/RJlOrP/7
NUXwEksXZOdtNunX2eIBWlI3HUG8STOG1+5Up6+nZvHLUVDctNDwRg1bphZm70U6qMxVZgZHy23r
KlzH1qQ6iL8E69+OAt4aeXcDRqmAuL93sP0+mnM9oO5DKcuLCnwBFQbbP/Dlvh0u6nyKymGmYYI1
3T4118DJI9I7YyDRRpQ4QMpm0TZUmxU/PKR//KFP/WXH7421d7psOyGxtRgLmSFHBPFlCgKvrJsN
snnbyKxx9Ujvcgu8aWcu/KnYsM+WUmmslKHdKEa/ATK2pPr8JAwNWo26wqp8oCuq3ADD+Hnx/7gs
yAzrs6oqfNS9nyorHqmWyk8VUFRWgDzvMVck745ATf880rcDOi+KxqfGYRGXBG1vMyEWmCYiF4Pr
idQ4ifHvOZZ0YR7YsnPIv7/0bFYSAuZi2/r8Kz7dobmH6dkA3gLJts5cQlDrV0nfqacGlD/IRdhy
/zyrb9+a4h05jjw7A8r0kfdFocMGSWGhVKOrHFfn+ll7m51U9/ardjqAjrirjqLb8Zya69P0Hp4j
hr2s3P5ASLKnuE8mtfcT9ubcw4WWkp6fkN+KK/nSPNNO83dj7e/EBZjv/tyiQHUjnwOnLbf1RpyJ
a+3A5bu/6vu/YO9W7IJZeVAqR9cvI6DC2abytZWq9zu061c/L/j+NkJA5KM4iqfV7Kkn721YCVip
DD2pp1uVgtSwpgrxmky+PzDKH4bB6YtDKtip3PR7a4o+HNRPcxpdDSCkVRZoE4G0sgbqnAE4/axS
FlK8C4obofTrATHJ1r6h9jGL3agUYqDJWEe6Xd5PPT1mWFrBUVL1m1Sr3VQ6UXODwgi0E4wzRPRk
B0BE6uemf1CUB0DwjldslXFcT/IrVBNHlu5wDHRiA0nsGbIVvkKCfeQFXelVfMgB+w/zhkdmaAbx
Drof1hz/fj4/0Qzg9phumk/28xD72mNOV/nA6u4dUr4hMRVy9NzHYNy/mS0rRttAxOhdbcR8p6u6
CzPJhwMaBX+YCYPwXqPACIlg35t8MIBtSFrdu3qTjY4dWwCMG1Scfj8V1kuZO0kK1ZK9xA48sA6W
OurdGGnkY91EWhY0vHXglpnvxs+32rxgWMbNKieqEKqYz9+nryJ6Bg7KDtG2OG6dpk/sKxuQ+clQ
Tu0690OxiMdBPWA5vJ/qfAyKXBvrxzpyuX0d1PPTPEkTtkJXW/nOrKqnMlPxWZwSSZKdukRlWZlA
hSSIWv8yvPl7aKJuzI6JiT8u3U/z1UUqYfKSsaq0syjRSp479oZ64OL80w7hLkGriEnOiczXCQpr
DOUJPq8bo/O3ihA02ym8ukc/7xBl/3KcJ6PN5TCyJZ324d46SujooP2e9m6kqcIBQqQvSur3510/
on3njZaDv3m6qo1M5W8RyhKyTf1gD8lGg/vCdoJ9hibbddGbWE4qByRL9ixPePP5eZgMEJ8ToavK
frPRh3kRt7yWkLWg/CGyUGXPOriRsypEzcvxYu/SAMIFBwatWydD1PyiHlL8rmW6AiBjUKJ4+XnF
5gXZ2+2zyrusEWjb/Kq9Kx4FFaOwlBbkfN9qsIgFAhDCDFZJiwL574cCZ052bVCsVM292BPGO74z
TdO6LTqFlM1pjVxEGjDbjZx7dXdgtPmHf50Y95CJeAn2Ecjr7JuN6IXlY9hCYwFAl4JwhzpACR2x
hTUK1C3AUx5PQt4Eg3pZyAD9fzlVRUbJSbeoe8EQ4Fh93e1N5VWYTUela6fZ5C9MLeEVqswuUYHw
JJVyYK7fdj2nSpVxsBAkSgy694DiE2EIWnyFO0blWSI194WAre8h6JvUpXzgvvh2VaH7jp8DLRX+
GxWxvdgSsGo2VJaJ3kRkQjsYpe4ka4HQQAHsLmsTCGea98kMVLQOhCPfbuaPkef4h+XlJO2NDF6n
7SBaxK4xmtCupOK4aguUPYrgsbKLTZZn/oHv+O3WYkQCdhqz+BOwifYWNhT1QF3d4FosUfNGhSTB
MwMHgZ93y97nM+Z83SAE4AgK/viIOT/dwKneKkljToWbQ+QRx6mFePOlkRqDQCqePGKdB0NcHHhx
5i346XwwKI4Ls3gbI+JJtx/bwQD3gcRXqI6i4/0SJthUIScIxKfVA/H08wT3lnEeC4uTuXfBy4Zb
zd4l05GEICCipG7ThMqFFxXedYiA5+8+1scoytwoQcMNnMmH3s+nZUQosdGLuk9dAZd1PSlB9FQJ
Efx23dgPsBGJLkxd4c7cO9pQWDF3B23q6kWbWqt09qoCBAzutK3K+kCsv59uUPSYdfx4NtllMlPa
24DjhJJC2UWpG5qWsLZmoVEJodlHk9yq9ES7kGdt6NbJSlSMz4q+yh6mwpI6mF3tiIWEksG6VEPT
DB5TgHHPkh9nCOxmUnWSJ0HWIxMQNn3gYIiGpMzgWcZsaKDWlutHsX2giv1tGzAZXLWoGml0kpT9
IKdEQkGaCiYD/9Ze5ImcOWmUewcijW+nSXA1kfPOTCAO7rcocbTLbpSqxLXtUqXnqjVD5vYkMMg1
ID/zqPD66L+Lf/lMKKvMrlbIc9ncGXubopGsrpl0+rOU5MplH9mjo4dDfmCDK2L/zDIMhG5iNOZH
hr93jiAutB48Q5Aaw2Q59Kf9UzStkVbpymmn9FZxVSaTisZq6K/qdgiWjVUPjqKUA7CG2t9M9qjc
/fJozz9JJ+iH68yVvG9umVqNFqZRkLo2POlNGOlowCN5e2Dm33cOoxA1omc8P6rqvDCfjvaAdn+a
lowSVXp4BQowOO8j0NG/nwvXx1zMAHdJ2PB1FECJEnAADdRwqE5HaOK2azVEd+s/GAX3HDhxnAKi
1a+j4P6qS0lhJ0TZXbSyhh4cmQmG4j8YhZlQaGIg/aO2+mnFJqkbgZqLhDOtJO+5mP0IfZDpB4bZ
e5I/Nr7FWvFlqP+QXn6dDO9mLTXzMEmdSxcSeHkgPhMePU3QrKnLxVskuQ/lEt+eLvYczxblAsI7
pra3glPYAArmzXQty2sR4BsA6aAStZiiKr3+7TJygRBDEu8wS3b51/lBI64BlsE0pZpKYqRkZXYc
TUlcuD+P831K7AX8N4F/sYg8LF/H6etRk2scc93Mj437oicJKJ0avx5jCVtIFW8/D/f9syFwSfRG
douOJ2/y1+ESpTJqnmuGyzuUlLkl9NXYw0wFxe9p6xi9543Mp13/dtj5ttCUuRdCsVuer+5PmzIa
MxBbYyLBGMjKfmkotVSu9VLKz5q2GnVH4c6KXD9NqwOV171kgG06bxl2o8AuXCZu/TowHJCuGWSY
wCgceEcByJltbPrRehoQV/azETJSEkt4Bgu0ndKsPzDv708SFR4Z60PgrNRJ9qvuoDqqIUkkhJbl
MOwc1Z6CdJWC3MHQJhUUhAvE8pQDW2r+hl8CPOZMtmXj7miTCSvzHvi02FYn5ylS4rha6JaEBFoM
eSGCcvrzJ/2+cRmF9UVOgWIJW+rrKNAaIrDcqrcYKtx3jit8rTB7DoCKuHE0kyR/ORxRlyqbhKuM
Rftur4zgt8h2tzB3wc0hFt+m0W0iZG2jlqgE/DzSt+VjnwiuNAqSNNTQH/46MamG41kFHhSiBmaK
NdGP8ZS4P7B83w7iPApdLjYmoSuP29dRfB+GqoT4JlzSMruchR8fS4KJByXUtMDxMS1zgPYY1z/P
7dtHY1ReuI/UlBOxv4p0JG1Rtaq1iDES2YFtw0wFvuZFX1X+6ueh9rJFnOXw+5xhtwpZG0jveZk/
7UIj5P81abm5CFSzusUYfegukEuDbu9EsZD9EzJaU1tDefdT2xHdlA2/DdhJOuZqEIVl/k0o3X79
BUmtVfSqEh0NGp5aqRAZyE45bW7z0tJ+m+jMY6FeTI2DP9R9kNQotRE2WIDsAhQIdi0SrSeqFh7K
F//w+UzOM3VdEMg6D9PXGUUjqtDIrmDwlMtxuZTA6abY+eSDvCgV3zxUIPw+3HzCZy1f3iW+517Z
ddAqeta8jth5GN0Rct81tJdBOTNTLV3+vFv+ONRcrKH7T/lu3zvZj0U2M1eYGbSi0e30UnsYSwnJ
0BJm14FE4fsJZ16fBtvbmgraVZ7WjFgV9V2/KlREKJusTA/c/X+aEoV34hUa8xy7+a9/OgBcwiNC
KR2UyRTzNuTQKvPSD0zrWFQgdv+D9TO5kMGzq2T2+6rSU5jQnW5Zv0B4+kprEnkph5p0rI7GdGBe
3940neoBj7mBk/fsnbq3CSdvrCM1YijFbOuLYBJoYaFBs8OucHSrPEsPHOM/fC2qFTJ1J1XDLkfe
W8fW7mDM5VBPc+SdrrtU9jdoMebuzxvwj6MYSI9bNrW7bwXaGtXhvI9i3OtDLTrLokTd4mEY/TYR
nteOaj+teGripPdf98QAMRMVsoRtbua4FdVZsFYwXzqwGf7wheAuf/hq0hUlDvg6Cv/qqdYyWSyk
xjdf+YIIExk+QJ6ypl+qZnV3YPHmT/Al4tDZ3hQ+sStA+szW9wYsPL+SaCaAz0AtPwPlX5saUIlS
fqOsTmP050/1/enE1pSqiMZKclfsdxTCLjH1Evz2Qh+EvTCioMEFp+vtE78vIrcy7LOul/0DBRnS
+nkWX2Y566mbCm8K3CEAG/Pv+nSgUTabYFKoHQXssrkuFK9EHU+EzTFwHgzJ1UIvcyi5tfQg0LA4
kY20p9KPDswylabIXMV2hk6bmTchaoQCUaVaUwbAZhFkaVwtrR5BDz+9iguvFI4RIeCxaIxKJCtC
VJyqu1ILrjyOgu7oTZMfWYUENN230ERC7sxAC6BF3fNGhY//kDbRFC5Qlio6ABi5uvJxLwFJ02ja
i8Y/fBKjp2C5sTChRyeWaQeu5heQnePWbLpV4OXjNdaQyrYKZoRFrvv5To5k882WbGWbpcJr1khD
RzjvjD71Q+EhoBnUSPUAZUmRjy77ZFNJfeyj2SAbzwiWl/DCW0rFTlPH+TFafSUc57CUzNVYmWrp
RFHkP5SeXLSYENUzGQYJy6PRkMdkhymXRSWs6xCMRiEzv4sDbOtZI6+9JtmNH6DMeImDHifyEL6k
KJdtjnaoG4889w5BXniPTzEOoVQQ83GlTEP96isSqkd6X8fXNjIH4zbLGuuukqbsAkQTapJpKGnX
HY7zd8guNuFRW+ARsYg6s0M+qaZ5kaBvZTuqUqQTsgHNgG5BUUrnOnLi93hyjxlSIDl8i9KA5Izj
D/ZXNK3RMII6JvUnU22k5dpEYxN9mETMtMsBgiaue0W/QVWlQtwr0ES/9I0gfECkNngQEiwRWLCD
qm+l2OIct6At3mqwX8fE+SzaWFf5iayXA/aN8uQfo3GFgK2ITOspkjUIJjFE73TRkFvPCl0hBkiN
ljTPJhTegCnH2l1XjTCQsbk7QdPYeITRbJhHeVcECPp2Znkeq22vIjhqdIojW02NRR9KxQtV80pE
eOuxGJaTYULgyWdtOBfdAawFu7pAQimcAsltyA7o3Mui0heofI8V/GdLoANbpM+xOiTnqIjnr22Q
2HdB0kYoLFPgPfKLKn1UCljX9O2kGywNtBdkxpC18SZsgxYGcXS5NM1O3gYfbAcj7LCg1tCZpLkv
WjEssqCTzxp76o1FrQvl2mrGDvJNZjfndRdiHUSAZxmrUslr0uHASI4EG+gdjTOgoQOyfJhm9d6s
TxUL/6rjhr/uRnu8lyz8shy7bkdsf8ahL9DYspp+AX1bXapjpKcrMmM/WuX0YgsWMZjuIZDL/WrE
SmhtqyMmmh3y4zDB+xaCUK9p022adOWRT6YcLiUE0F9R78ijhYmoSLwx7K5cVmLALbUidtPIFzzk
zQy/si+lwJ7anUyp7I5KGcpOiFdJJ2WeGI8SwkPNFqREdoRsbhG6oyGaC5z6EhSpvcbfxhPiUNBp
KO5hoia38UoCS9Rte5WIYgWjKzmpzQ49J8MaLo0yQwjWirpKdSqWoMYctKlkV1WnBKlmK7iFc6ud
qX2Nnq8/ph3yYE0KOQdBNOtxUobyNI04j86YpL69pEOa66u0UtJdJ4bBXBS1NNrLUKhcVALDW9g1
hlchAZF3WeQqFEoAOxKHsHZ6pz93k99Duomm4ZZHyDDXbY0umDMoUjascLxCVUZVEcxdoekdnaMk
b+Hz1Or6dat09eTO2gs1dLuqPa2nFA5Yp9WYyxU4iGqLGMoQWkocemWBzRYd2j4tFdm1sAc5MuXA
fw0bHS89c2bwt3Vdn0+i8C/wMZYeVYoM75MRldwaQ9JSXVTSxGXjxPFSTupqRCLPy97CsNTQGs2R
cjwrZdCw9JvG8SpKU9AnTRH5L0Ufpu8FW2t0B4LybqOMQdY5Q4CTG1Zw3a2KlfzOh1KIklI9RNda
WRtPBPBluBJt2p+CNVDeoaBnZ8g44kRtjWP+1JccaiSoavFspzmSkpjFIfUW93HyGCQlbKIUMuDa
HygpuKEo83TXIPLwgnx8FKOZIA3PIKMGGfWSejzRo9zGMEDD1HRpgKZeGSnAgKUHORsbaV8SHWad
dh+v1TTENC3ypAu6stLTKE/96ZxvP/a5h/5skwrlNuustKWRGrZ0MgwsEFZYw1H7DfRhpgpO6ER6
iEBqO5Gl7QvBVHONTS6bDV2e7kpGxPQlCAQvwoBsPwc0Ucon3+hGrsbI4yWBVKjyNGfY2kpWHWSL
Tm51ZUF+7N2Wk2xn8tGUoQY/rJsmTi+EjA7PMh/RbncLqO/RIo7s+LzS6ua1E5m3HYamfgkwkUwQ
ceHDsd/YvE5Rqc01D5vxbAcoFXF9K8MtbuHRQzHrjsIhZosiiqSn79JQGY9IcSfdyo+LCplYxK/R
QBdS96jEIT65gyQbS84VRDTwDslxbEa+7yBMj3LnmPcVq2P2tUXOEcc38WRx39gNtEh6wpqGt2/J
zbdQA629TYIBOfsCMTLURCYvDla4DKGghH+FX+76YCyxDcO/YnJHgll1NRk+TtmWOWl4PKCkx4JC
MQxWGtbYKGvXhX7rYV42bgypba9UCejg0oeMKS888HyoSRiYaztejyc0amx19yiskllUFlLJ63JM
TSTSu8HOuXQ1C0KlZ7EN/MCu3BY1CEQ1wchCHQ07RGU14hGZ1pfd3gzxZL7W9IUrV/ItRbAstY2e
bNRbL0mfqXdlOZhHWjdGj1TdqjPIddMLWoPFixQofrWg5tLl2Mt7nrLm3Y9O0GLw0H+OilhyqjEI
Tj0tJARC2TwcV17chfZKxdBT/m/mzms3ciVqr6/iF+AP5nDLJjuoWzmMNDeENJLIYmaRVQxP79Vw
gH8DNuA73x2ccyaoQ3HX3t9ei2WBvnpBELyYiZYGRCHbmiv8Dm5nfClgXF/9ZHWw6CpZwrcZlpBD
p3b/4LOkFBqnOlsPeMOBfHtjnhGgxF9aoB2nrgwTQcF3XZSdNUv4dlS5QRwtkJD2wHq67iPi/iUS
g+dLl5gkbp+F5+RRvEHn4BcVFr5hR/DaH6ZW5z9zaErSrRt4m72hmuadspONJi4I9XbALs43xtoY
27GU3onsqtn0+doN1/MQA3expovj9gaf5lD+K6FuqT0zxhpns9OrGp5pCSZSiMYobzTdZTdZZiJ3
VGcco1jtkFx5NzRJR37oujTLsxpz0eBtlHNZqJ0wVB89hX1nYeCYpzZ4X4Ymh0u/SLiDK+G7POl6
6ecn5jfG9hYacvDvJ+aJ26lvh62+AbNC6rS68qWKncCKV5+N2me9Ej3xVBwWba7VY+EU+iYvjXVK
4MYb5g3Mrdy+8RoIbd9uQZGpYwiBVY07G64Y6vFGrbtWTeV6mFWI1vDq0Iuy1IBTnieF7rW4cSu2
VD6AaPbZcmSINLCe7DqwvG8I+zTjRVrIFXYcJ656rqlv1HnRxeo+OhPPSTMWRHskImrCwXskznP0
ujU10bbZ02F0nDki3CeHkifbQdWOyueuz2XzGiI+WXEGBGaV/wlUuICDAi5mvpftMpYm3xMFPLAf
Pa4M/J9eeBrd4bqA3RSTyZWAfBKujmaCNM5zFIaPXUkvpkhrTC6ILN/ugRMZ9kHiw65erIE37gKh
s/BvAjFKfShxq5jJOohAv1pWtW0PyE59qz/l9dIT/5vJ5Aswvm1Q6J8wy1oVl6Kf2z3K+8YkGD4V
xltgj6K+H4gyQ4yRufK2BHhaZmK6WZ0I1GA+ir9Tz/y7oSbi2mLtAhQkxc5bc/nWzS5c9lwRPngJ
c8dQnByzdpOhhhH/LHTUu2zO5xohgc677n1UV/8VxmIL50i2SSo937teyMaJI83pl5w/mLdPnPpe
GZRTgMIHrAJUF+Ndb7aaw5UFj3rY667R23nK6CH8Rma01qmzlI796bdwW247v5n0Ux/WnnOYJKpf
qsZx0G/sUgTXx//c1Ouf1Zp0O8VBoDJ532wt44h4MKAHQVgrYGBNbEVP32YVVpRqE6N+OhJecdeV
5AR3befAvNOofk92aQDJ22lrbNarS7mt96IoqvISjYUYWWwpcV9Y5gLrd/Jd9QEAr1vvHclQAOqY
NNU3ixweigJP6z9ABzmiw2B2h8QNIWrFeb1FTwzArDZ1VsG+erESP04Hs5zbgxoKC8a+OwXcKAAo
SHO/LXIJJrwkSwhgTMJgpKQbNg24vQus7G4ZoSPu9bo5r9mixbwDMruuezVhDX3CDoy5YrI3vGQ0
3FmxMBvHbOLIcEv27odS2y8Tb2K7nykkrSSDxGx+WVHtgo8HS+BMrCZNQYeBB7nP4zqGlgR4N07N
bVWGmbjdhoz00GralU4nkD/9M3OKZfhQhuNVZwjp5fQ6u11bIoQuuL/FdTFI6xARUhOnXKFEx2M8
O8YeOlP/m3nL+G4FG6qazJAqOPnsm4Mtym3oqTqf86coKkZQ8xjD5G4wnbk+g7WucOD2OVtsip73
DeNmZ4IkrLhG0UkzrAcUtbBVLXvhzgrLfOHIaefMT5RPdcS/4Uc81VPHt7Vec8GTPiohLTEuKZFG
dcuqvxZAktFDRcYw+xKb1RZYn2onPI96Das/C77G8CxgO7eXwhlt707zF9/uDNee59umGz1un1Et
VZtS07r1zi3IiB57c+HzP8696z8UjReU0M7LxQmo7ba8efNUYfR/t3JYfsQVP9oe24w/5ynIpzXb
EbezmrSxGvMmCOXGwUUNFK6vqsBx8rsC8asgY8Lntx6uMLE3C/BRkC7KzB7cvuWuLlSbpaov2dvg
BSt/kdqPUVp2Zejsi3bpWVeH+yoSfvTwXJuA6c+RNLm+15A9brKlLKO4AhR/8T2Ju2Qa27BNB4Ck
RUwMxf6dZotYFw0Gngxj1Q//PJ2HXMTGYHkoA5J0fHvqFfiaX6HPqwCHFXt+P1J2tpF771xxu+2w
och9hWVTICRZQ3RNIfQzDIne5F7WMu+ctNOdPR7G675TzAWkVofR4MtDICaADih1Ffzi+j6A+Oj6
g/J7femUdTW1RIX6y7MZ4++GPWNMVzopmJSqsjoHrZAiUSKCFyhsQBPWoM0vZxSwQzvwW2EszQHI
Q1gGkdgzfV2xJM3BC3MKugiUDdnTVNT06wpvtuWuHFb9z58t/3sJ8hYwsl62p35qVnpspjXcBtIJ
+MCCrP0zyVKBCPQI/w1LY23QPW3xOWCtHveD0Et44E7ZItQ2zB5uI2YPE3pjLdZvYG2ka6lOMh9U
h+9Vn97WeBc7yuZtFy0qgs9plvqZDgnware05HMdOpuboFYSV7V6r942w6mJ+M5EiZOZAN0HPuIg
3/mzK+3dKqpxiC2nN3+HBU59uljMLCBzm9N2BKBK29WQZf/DG1cH0P0NaLasmuV/Q682aAy4Em0T
S/fluyUarCOBPfHwzKO+/duNVuXsQVhCXrV9bXzMuHau2iTsoNZx8pRtpViVqUJKLon408fWsmK9
4FDaFcvo0sFuu/4rcMquSTIjK9JILehuEQJzh+3UuzUX+CgE93X+wo5BYV5wZXhlj29GqjLSDE1G
GOpw4BZfvJgCQVc8TW4IKHfVv4Ac+M6ufbX1h6jM3W/p5C2wMz479062kGD0qYzpXobQUWOakeoM
ocz6Rt0Gp36OAvVizQTLFkQz1BcD7b5jrRBT7zzV9BBFgB23SQTc4rudqqC78hzFOzIxoCgK/Y9K
DGDFeETou3RpgTTuIwsra6i4KVBvuIKUcwiLXNV2cN4c6YCRyXJYo7lj0TvjYAHLT9XRfSy2JQGk
ZAYUNaYKQOBwnmsupU3jb4mcDQ5ba6Gqjfkehzbn7OzRzJQrOAsWoIA5i23NvhdEtX6ssyuEtCpK
MMzAgJwHiiGq2TpERBFTHI4/g1j4k92uyZsdyhZRE4qTJDKmCQvdqXLRISK7FqB2oGaLX6NRNlDw
sPTelwoLUpI1CkseNpDZSFRn0SAeBi2LO60zUaUZR9p8C94Yyc0EUHXeVbK3qbuqvr9QKw5Qwhsd
QsE1x+2P6wxMYoNVKr0THHpcMic1qCRnhQw887oEP7nKoE4TImgAxnrMUs+ulKy2ibwbP9dthMkc
6N4Su8mdCqqKyRmnuGK4hhfdnJdtV9BpoSODEem5N+sVurBRhFVqFxEER5spDtj0obQSn0vRwQF8
p5DQ+ZORhjT6Ww4OagjyqRYI2KDrm/wwR12/ARPGL7dXo4vqgKEipOt8WvoxLp0BCSJtdbRlYRvR
slCLRLxtBZ11F8nGNiHOTNKNWXXHc6sYpSFuMyCfJ0E0+U7cVUB9j+Bk3OikOsP7UWIyuLkXNKqS
KESSNk/28hw1DTwfhTuS355M4yCykTXRSNawhJS32omprUamvR3pFZBuJ7PEHlydJZDzfTPV3ip+
Gw3HEgjo5hSnmnW+3E+4rejlWWbVqOBJgpNK5tEJ7rKQG8yOyKP5EzZgqUH0lNO5b8xlPDjbhJUx
4PZlJZNj66dJBc4rXw857SRT4kslO8uDp18DHwL2fciMptIMuAwz7TBV5Ik1C74+dL1eS7uzbT4L
ofmBw8USadSttIQKwJz9bozKuj4Ia+FXg7wLmIlsJZ1wqwtw78gCzm4S1hmtXbolxrO8kpZ5uHfm
PwvpD04QOjPFaZvRWR0ABgdhbOu2v1/QdWy3DH1NxY1BreAObB2dy40d7XMzU5DvuPyaVxeb1+S7
te04q/JwDF8R2hk8/qingE+RRpww2IVz0TxIbht3IqD6TwLXoFOUrd2/3gjcfNdMQ/0bwY568ZhS
bTHWZceitybqi8AKSKZsca+r9h5uLa1YbK6UbI/IGj3BA40XmZ7SOiIJUJsDGWulQDKXojrLqR4i
sKE+Za+3BDecnNv74LE5F295z6o0Nd6sD7RUjeO0OAoS1RJJGldYV4r/lv37f+Lf/F/JNv+ZgaN/
JMGnn/9y+9mP/2Wv2m9ge137v2Pd/r8EtjE1+z/TcJ5/5Jf4/E8onIBf8N9hbc5/gLJhYh6RGYG+
dk25/k9YG4v6TBZN/ts1QPY/OTiu/x+kq2zCOvwH+lDXAO7/YLXZ/4HunDAnU3FiBTb0wf8HVhup
0/88Ir5u7UDnuWIDAga3RFKv88H/Zf4nxCioM8Ch+bLUN6KojBSRjXdjBHn3SWtY/bHljHoVMmc8
rctfQKsG6ZdJ3oeYKy8Y5Nwv7kXUOaUIT3WxFn9oV297VundC8hOwfOeWNI7AOHx0NdYNM9eAGc9
sqcalesofmewoY9GLbxTtE3GHRRn+QQMa7gDkD/TApnVA6cnG2u+6t/Gzch37VyU6ewptuShkafV
JMZURrbxWk6Dm/TYDk6ThW42ngUY/c1chkco/+6zK0GPOmgHvrrrADcoxHxynK09LjzKH+d13s7L
hNoCoKp92QprSzva5nvMfNWlG+dbVocfcuqhfAmeas6a3WZbzyDEwh3JVSdep0XxMjjZZxQWIjY7
K10y2P2uwPAK6vQ7m7nszrlIRU0zriaq2AQkBqtpX14HaIixboj23Pv567x2T4ZXy2ORe/ODAky3
p3NBN8zM5/lPK/V6adsQ86Sjpp+QWwwq27o5WhtrYjXUvNgk//hllYX57KpmOBmr+9Jt7fxRZRHS
0Nw1DrOVJ+hs7yDze6wXyPYxazpwrIjxXufWXNPAV1xEO0O/5IJ7n/T7XMU2Bk5W4Jk2TTw63ibG
NZiKCpbOc1h395Eq/qkBSD7BobgBeBnXWcPIPnSYZgdT9k8VumAzgwmN42AFaevcOPSZQuvWu/ee
kbmJ3U0PwTihAGWAVAzObl6pTJDhMqHNk4W7PEM9dTco+s09ALOVnFBeKSpQ8eRVjkhZdLyFPN3f
hGtp7qZmK/aOW3Y8g2hy6OU8UN0ahJrqXn4VNnzcXOVV2jb6VdtXS/2Yq+JiDCOl1URRNcejJVVi
t5CygypkozdQbyrgqmIh6TpnIa8OPHZsJ0w+d4IE5N6E6s3GgUxK0abz8G0PjFEgrs+xY+fLKRhu
MsIUu3x0xpS7vXGQ/pyEmJWuerfshvZkurS6upWsmF2bfyVSFG4fpQObN0fzYQH823eDS/9uLIIw
0ZalHtD0xK6fH5gTRLs1WA+CZabYowe4Yw3n2gdMTVfva9jrDsRdFKhUrUO3HAdbDDc8CX+ktE6I
RRCr8MzHLbXEi7Pi2p2C5bbQS59KL0dIBMFOz+WZZE6VbIryHemhRl1anZ1eWDcakDgeLXPvSYvG
j9M6J9E7zt3Y9XejDinFgQvGVTD8Gw35Gui5u7dC77G1UYgBmK+uXTuP19zdGHwan1yGq8uIauRJ
miVdt9UxedYiOXBRZC0wd/048FdyjcixYr4I8nObXP/MiP8a/DUDOmQG5WaW308TPxGWsQ+7bsyD
rq35TbGfv1fdoJ6pfm8nNk12JcPctm9vAixzdev8UlycpFuIWz9f3Leq3eykr++nMRoSlkCRloZu
kZDF+9euGVU/fZE3b2mGRMlQnKPB2DuCIebkGu+Q3c19K2FQm7J4oWOX+DwfD+3aHAOLbxMiUhFc
hBD9Gx2aFtGr/FcX5SNqePUgRpd7k3trOLgKV9J+gd3EIi/5TE79c1aI73YNPgM13HkaaWpA14z5
e018gI2UohbljdcTZc2VL08kL/TbYDTNrR06BrMVo8VOybp9hoHzn6MjeRE5jVOA/9uvLLsqaZ0a
l3Pt5+cKo+0BtwvH3WiapB5bkPm9Bf996q16P5bLgn+m5vvE4vvORYJwkGuIwGEuPSRdzNHcKCuY
0RbB1S/NvWHL/ZTG2Nc2u35cz5m96912OeSuHZ5RZWxn6ObF00qA5a/oXA8nTjFZNHkaeT9mtKvz
6jGzh75N65qGAN2p27padzQzW67T5Au+faPyj5aOyC8Q7LgL5Ch/oqrxfhbetptqix4tXcI6DOfl
yyuRdHLbHGLE5md+kC1Iaq4E+ZCfQh5FqR488iNhXj83gfjmMsW4thuchLWB9q2bNjqliNPexrVh
Mutvp0Ka3Epyu33kTs71ZS0jm9vD5r8biwcMgKjjBAx1DdrXrHG7ZC5pBDDLyu70UP0Di1/G6Hea
HZGSOjGLGk8Xlnf7s6cd2u+UYY9vIixoR7TWVRQsnJyBYnXVJdrtMDwxzAaUPc61ER7G1XBPobGQ
5NF9e6H8qLhf9m3w4ppG6MUoMGmoosA6QgptHyZD6VMUEWuxO6weo1sy/rBpH7QxKH15cTDEcvnK
pP2KAGh+0MLmGBC0/r6UGc5hnLU6O1rV0L/ZbNO9uHg5+h22mA1+Zt3inJ+6zPgclFBP2rbls+GE
ZIb7YnymFKFmn1t/V/tM4EcUFqSVHeI0JodWx5j3Hr7fdgvyXt0UVd0fvGyrXjvXIgUr+IippjtH
/eLciE0un7wegLY3f+h+1g1JOkMg9ZvzP61JLUbnNVhpq+PKsTkhcXWDXJDOQ9UeOjgS2EnBY9nK
w5fM4rITmSLJs+i5JOzOYOJukNmTQbf75HQZoSSInSqqX/21zn6FnH1s2MZxHNdD7X2HYZsYOP4m
l7VxsX0BZ9EZi6cF0Y6S1kW24m3osktYMRpGpXdyLdS92ljgk3FQsPdm9F/XcvHswEV9aPJxYiCw
ZeMuLDDSZHhjB50ZyZrj8eLji8tHHSJ6fSVin8SOJn0wttx7dS01J5QRzq1Zcxyb1ZLvmWvE8AO2
FAzS+KhLy3+VfJ24/0zL8FzS609D+A4PRd6On0LSJ6OFGWHDQCOptoq9tLIMT4VH8IGB7rbPJ2bA
UzT7P34wfq11sGHpUAAtokYeelO5396Ks4Paa+QJinlEgV55HAfr7BEWeMaYG+xFhk5YLv5h7kAV
BIX1FZTmG+BblcjRa++4BOMKKAdOdVTSH0hTjiarDzbfS89oL3nYHews4JSMiEhvLP28Cd5jGbc0
xs48hNoffR3yNRsJi83u8wPxkdlhX77Mv4ex+gyMUN7bjZWW/eJdHHwGT15PtMh17eKBRKT9MUit
z62hu9ecjvT9rKbxSF+1TUb8Ybt+xqYMULb8p1tmbHoEprtVjvM6E26mFGiH8NcBbMNX1Rv8A0k7
ap8uTzxarYV1pXbo+zW/MSvVJW1z8GYm24Tnj0giREqLrn7IO650W2fL4zLiRsMMnd+boVZNet1H
TQNbGUCKEFKShPZOrS0e1YbOzHOK6G7esDkOXocJXmire4UkN2KbbkZl0oBao55jXDiML8mTlTQ6
PQDhRvl3ZufcMcCJWNkzuGUR4jOPczp39EW24aCw8ZYxuCZgRbW2fit3HI99U5wDgTFbgps41z0T
80GK9VgVa3OSslenTQXMtEOrYfKzXZMLBEprJEl+ZcbNMIbYzYRIVSBp43A3GmONseSSq5HR9GaW
16CNyCymD4QVUgL6ThYHOqj4lroGxZm95nRvrp9z0a39X7kIMLXedMhF273TJnD5fKyCVVs++Hli
mmxfUEVZtDwZpyf22Gbnhi8aM45KuiY3j8JJJZRcLLfzTB9uCCLjBWn4ukH8DehJMowIIax7zrEf
h2mO63FhiEr79M8sh3Y3hI5odq5/XRIKhDJfWJNCGsP4UNMRL9ET4SYxM144M3yziBamRdEhtuqd
4GX1c/b7UXtXTwzpmoMRZsE+bzdm5qtL+nDFEcs739g73YcOwUIx9CC4q/Wlnkkj+E7Z3HP+5/sy
p5AbmdmmG0rN+wwPPakNT37aJf7fmOW37tc2xu2zIihJaMGf90s3vGhg1iSFItpEG83wgAzVhM7D
skkLDs6dURy9bfUvDV2P2Klkc+dKJW/Ktq9fbK4BHExc6niAkBZ2+AvMde7+5dWh515U4MjggKM/
NQiw94F3yUb10YNPSupwMqpdpIR39CzmhKrJOPJa02/vEYjax6VQEzPPPNrRxadUIVtyY/Fwvhkm
ouIws4g1yc44zwaza2P2N1p6oXlGZGukKAGdU4tb5Fh6rpEW5VVc0QeqeSf2553KPsT1GI4RTxBr
TfqgWY/8Kx6opuTSchjnyvrjz3qrEi6sTwj8vpCfdzG2YNQmM6OWqcmvsoyaqTT35CYfuBYRsODo
QSZ+j2XM2RUov0jgGcZZ+0k/PpMLepqle4Px3ksn33rgwvBXRd/OkjMjHQ9azZgiG0GNi41WmPNT
x40v1s4c3dBdD2hCu+LE56PaTdMMQaF3PzLdegT2uz/GLBgfDeX06VfuD4GFs8aoA5xljq1m20eh
Ax1mMeIyw8kzBsWv4/GNuE490AnbXBgi7aVB2fxZwj64LMRu2K2zaWD1NMWb7Bayi95Vs2rupOO2
nEB1eNzWBaMY92LvNpg4q9bMS8rAMF97W3Dl4lIRQzZsE3MJALZQXS5tiyyGqpfBpXMh8XgQrdWe
gbrvHFntl631nuXWGHsjY1Y1WN6HzorwnYOwOs6i+tuaLS4RWskFmx7CMt7Mdt3S3u68A299l2T2
6B2nrHphlxqHulEyeyyjibsCF3oahn371GWZwb7xljGo8OygPuSRWZZMi6/oNSAfCebp8sAvHNIt
YkRfbv/WMJ+YW+MxjNtSJXhrsocBHx8vd/DmiDbq4sDLypMbleqr1JZJXmvy6pivTsrIfo+Iu481
eN47OsvXUbXmViSz8HbgYhSq6VZUTX3v0bU5O4Mg1rkqf+9Pbup5Mozn4NonxmnMpG+9zdagZjhA
gTlMd9EATVCFPsUPrcWmHtPFsM+OGOwE926UrOHwqjyaqQYze9LW4Kis8WOaIMpxqeTz6vF2DODp
4kH7+ji4ORvbJQ+kOb/LLMu9odG83VtL/XdzTYZPjg6OE4vrMZcXk+AWMP9B3NmGzE9Xa3DQ83vY
oTh4VOixtSJtoblip2XeHIRvJb23UvBAB6EA4U/Xo/UpSDFysNp/SxyFaTsLlM24p3utsh0mpTbl
3XOoiCGih8Sp0jAcqrirt0dLtc+DNZyG69TO8NYocUrUb+Q0+r2Vuxeet0y8s+fK/jJsWqeuiRES
k5T4WnK6RLS5bmod/A1GfZ4o1wfLqg+z5GHMhOyZZ8V4r2rWo1h+oE0BgTBXs3vGaLadgqw92n6W
7zw3g1U1PaCCStdJxs0crUdVIXLLZqLPlsWBk7ftqaDftxsmTx8ss/Yepe+KQ51l6z6a+zXxy/HP
DKPyfqxQ4rUifI9cThX61IcqU6gRq+y2oh4/9hkZ+nXL7dhpxte5KfeOLC9dI7/7MAxSXD/cVPm5
Dusitpt2HN4dq5WPzRi8IEMiOVfjDOeEmQ6tG+o7Rvo2ukTjqAhfnriiX53x3Zpkrsx3tZv7e2xb
hEnKaU1VYz/Sbg44Sw3ri+vbF4zaimK+sU997SCpJZZKyD672i0xkpU6bSpSyjkRgh26CHzPg8fC
2RINSGyRbuvcPFk+/9AhrkITn99fJWZOlNO/l7jPKiFy2Ee+edvjDWexuXxdMufOHHPzGErFAGag
xcO6DVd6f10SxKPFP2FWJHhkOXmfMG6xAhftc28vn5PjAz9GNxBXLWmunCx8LHqMFVZJF0Pi2xp8
QuhsFbPnYBlPtj/c5EPEddN3q13n5Me8pqNnVrbA/Ef1ui7D0e/QM+ee+WHx4Ll3m/DWpLC+jmvK
yRp2lVmd57b9o6RVHg3fFHvfk+JihagtXZXOnCh3dsYK0fVz0h7xxvO4aLLosE7hI4WHiQYUQIN2
FCkvUJh802+WlTmk7rhgqqtgnRLwt6Ao+wnX4h+7FswPUW/Gcx7KmCMKGZ8ZrvfD4ByZE3E7zSNx
GJh+Qgednjwtd/6mxh1H9vTU4HqMRP3u2OVw2mySTE2B7UJaF9PoH/3WP0jH8H9DVHyuyA5Vv33I
mXJCXOdkW0M+f6NhAaVTSGRI7vvkMaWOItyH7HLsHLu+9Lr4F/BQjJXD6xZQkr0z4DoNemQazt7j
Zmn9iArpbE/j3u0ZQMrKUztmHfQMyIgVS53kQdu+uFVDUM5dzmM+hjw41nlPDusTZ9YNqt2Llf0N
rlZ3ZxE/ddMJHBt8Al1Ns3LqU0uyORUT/JjOnvKDRIZOdd4K/3HRvF3RLFOUpJROTXPIpm1Li6Dn
UVuVaDW2NrWzvfCbF+FHJ6siTQQcJDjgNiNKt0wrd3o7Wp1Xv3B+PXRBl2IlnjWQS9kbhS8vRPyM
Szj+NQf9brhTErFYk3hy+A6GVu97UpYMkA0U2RvwkWImTRG7c/vFcxbtGCnJ2XHksWqXj2XDDlJc
gSFy+JGunVr+ckcTOg6q+p8al3e79HyiIECQ/aZwjqXMS1DRxXaxBtt7IXuek6Nx+bS4f9gF/exs
7RwjfauaTR2HPv9Xdc2WroO5XFitYMpZLqiEnYyyZSRupi+WMM+z4mGyjOturQjybr1/x8D7tkAX
HxUVuF3E0Ltotrc9+6fmh2DWwAI2ao4+G4/O2hAO/hm7dOTzPywPYFLS2ZIHu/pdtzdlfpBASdh8
5GJVt0njVD/4c/dhX1NATm354G9jnbBDgrJuajQtrOLPWNbGKUfExefxEnCav5iGu8U4sOvvQtl+
0rQOuR5bbo+0M52kNKYuLkxZ08I32hvK0exCmBG/SPsclNndZPjzQSOZvK2DnE2ecXmdMyp0rzgX
ec7ZrwzGlQvuDEYG77bbIGosx7TbjOLsVmV9y8u/EGH1jply+Yt2Rfsio4WTCkvkuzLevUjv7XVJ
ZR345DUbvfObrExWlxiJ29BMm0P7Jre2U8U38UBJ8s83RJpV+ZmE7E4p/d1m3R1r/Nme69F3xBzG
7kjr1rV5Nrr8UEc5r9hWptdkiBORxAbOFpeIHV2z2G78zQt3GUbJ/Rawow6A41wQPUo7Qpx/WAWl
LAhJl7gzgWkslTLuNnO7zbMuPC7Mqvdcp2oK7X58tHVpnAQTgwGhaEv31p94dIfuz0gekFDszlqW
f6CgiQoABvqo+LJzASl32/y85t7RF3wIcbbVByWqk1WKdOKJSzo4FsFHX00xj6N9oHx1kxP0vt2Y
FO3x9qZY82ClBTtzpaNCW9ym/uXzrh4YX+/XqHyWqiSA0ebN35GNKOL79L7mJzV5A27VmaeyHF9b
qiaxUjdLOegdgbHgZtGMLdpQ0u4Xwb+F2B6D8yZeTUATZTB4Z+nzpKIJJs/u2qb5rNbY72ggDAFf
hGhwzwONWYennui62AwY1/NkbNGuSI8cEFFjm90bpUkUXNt//e2ySXmuTL3RN2FZqdN05+IsH29p
kP7i1CT3nQ0cvBaVX7qN1ng/aYL1dWEY+JV5TDrcuI4rmKyEYu2FeJ5znIxmOBqGJfK4t6h7XCuc
k6WYp9iXXXRL0JMJskJVuYdFjSAxZxC/G6wyeA0WntOzikAfUU6dNDaZZrcNflEkTaDa28zqOJh4
BuWpOUzhoYQJQpirWhP+uOiB7WvnyzCHjuouHEFZdJjHgmGmx7915qfbsfzV+IhUW3FCJl/8sQGH
JDrimNfLgLjbHcqTvUQAIRb+iNXSzxPP5R/e3CHVbQj9NAh1HjdVaf4x6tH8Lqht+jjL6uKnQ8TN
bZKOWKhUv9t4If95I1jhog7MTyk2/+C30/zeBcvyVtF73tXIVPdT1dc3hU9zH8GkRztUOB+Ad6xb
WkLeoSRj+Kw4CO+zSLw2pCUuRGnax4LbzReRHMKyEfeExIsM0HbKKd6msvMILZV6u2NTu7qtWckA
5DwOu9LyxO3K3tS7Ir//X7k7kx3HsWzL/spDjYsBkpft4E1EUa1JMllvNiHMzdzZXvb919eih0em
h9fLSARQBbyqSSLCI90aSSTPPXvvtQ8D9akbtlMNU23WrnFC6iewdfUaq+17WNW3BgaxNX27BAwB
kOyjJrHPfCC6jeaiJ/CGqcX9UvF47GJpvuoFwSVG+nB4GqkxPnTkWdgzBcZlouIpZBc5qAe3mI2j
mWrz/Zgwj1iZNjJ35O3Eo1YPL3bGPJwVobWlexnPhV07z4Mx1p+9SVc9ba/FpgisyR9qdd70c2Jg
X+t4LA7U+hLZuTNSp9jretm85Lo53cB0LI5FPAeftc7qhB1QHmoWe8Ta4FMt88/BZpFtxDhqy7l5
bBVcP16jhPNnFxf0F8VasGVVKo7F+JQ0qfJuj23Aychqd7pUu2sTGuHawc+7TvI422I1JF3XuPWx
CZqRRxjDRdoMy8VTTRSXSYqne+YiZrxKD27joB92qq4ZR4wjtjeNWIy12s4+Sl6Aw5wjvbJiaEc8
SkWLPpmmdzUnfP9/GlzINQS8wpvJWJLldPNjMDcme8059EUIsZ+SyIhbjFH/Don5P2fO+G9otNBM
GAZ/ZbXYN9nX/yi+YSHJf/Zb/Ph7P8qHjN9wSAA4XFLNVC9AkvzDcqEYvzmsi4RLEJOkuga45x+m
C9P4zdBg0i2cXLCmP3c08p9IjjqmDSYPMBj0j79juviF3oN3SlWBPgJItllpmL/ynmpKxfW5DZWV
ZHxgBfE+1uVyUFedVVvE5nUh+TijS+F9Sf7mp1fr9vdc93/Qen9bQKZp/vN/mAse5Ke49/LNNU13
eIoC9bD0X7kDqg5cQx/Yj4aUXXtkq7QGzZeATdmUwb6pVEyo6BbtQUZhf1U6jjVkULRtpg7NoWEI
jtgRp833swmde1aaHduBPwS08dJPCPTAzCr1yKuLTipsDTE55frR5PgxDLjTKZWn3Fk2auCHtdk+
16oOO8Whyxhaa6x/xloPqLpoRB9tiEZjx1divfCdbCrZVNTTTRBE7lVOkiTFbESU1ihISmj2w/i0
iLmWkpnviso1jkUPCzUdhJIKN562M6lSu/g2tZp5cszBNX5/af/W9fb/axnYX16Tj3UXdu/Tz9cj
MsQf/idA/L+ByTRtzvm6Tq2Phc/pRxWYSV0l7iYXKCmtX0hXmJN+NKYqQv0NVZD0Ed6p37tb/uGB
UoTxG38HOt8fX/RvmaD+zHmAjoHxmZYyTlqwHoCX/gItKqy2N4yBBeYsc/WVYFez6UgLPrT47ep/
A3z6Mz/ox/daYuj8xpAwf8VtTqpKfUqVsqHP7WadouTc9njHNsQDu+1SF3OfJkXnmTUujb++8v/s
8/rxnfmeXPwu957vaM6ffF7OKCrZ67Hw0xCgA3jmaFVK8W++yX/5UpKwMbi3qb9X4/5sJpOkmUQK
j8mPTecekNYqD/oThoe//lW+e9L+eRP78bv89G1+ece0vmAz7/JthrqPzx0FoQS0auWhNBTCHhwc
IZuP8NRXRO3pYs7SZ6zT12jswn9T8bP09v50O/3jJzGgdDtU/1q/QqAHTCSYgHg/B0/1xLrxipPi
xdveM7ca/6vV3rDRPKLkXua1a+c6eI4nvyRecxAre+/8m0/Xf/kei3/+NMt//+k9znM1tgwlE/hz
wmLNHu1GGccf97l/WWL363tsq1yqVPdRaKxDlvwVGGIAFSdYkgsfNcPckMvOziUqOt7dsdj99Rv9
6+9jUyWgYZtk4+oARtS4c/z8+xhQxaUO9APqj0mDZ6rzjpKI+jcfJx7kv7yLfB8brjXpQhuUDZfl
n7+P2sFxhYcw+2k9JtgHlCmad3TeT6T/oyjItwanoGhbxsL4InR6xLF2BKJ8a0Pqb9iFAozAKqGq
wQh6Y6B4mbhYUKInyzG9pn1VhQbGOdW4kMZIQy8Wi5G9diPOlKpBAsKbdN1ujnUWE3ZErMssxt/S
Kq4dpH62pNOkZqsi6Qly2hzOnZOceGX2eKVNOh2K6YwB4Cpd8ybR55CYVwWXb6UgOWClDkdtM+Q2
QcLB6aZHvMoLuxvsioOXjtqmHUAljtRlGjfuLqrHMrkXel56+MArDENkfgoXzFjuPgVVFwQX2llD
d0ujqoldezJ7IrRKrCQfkMENddUNpfY6yzbAVpSVakrLKQLH0iqtPDlUZhSsFFkUUbvRJBghiCR4
uXTCZjPPCMyeKmsENcWmG3bEiLWcSaW2EWPDirGKAvEyRnjI18KJ2/0oM9ntwllRTrh0ipTESut8
GsVYahc3C7vKc9sQo9tI+IpAb6bF6OCdqpxizrjVdgA0wukEWNwnqs4oqMp1R4dE28Tvi2uiCTYY
UirVT8c2exeJYOVRk5OcNjkhNowssMiXGHyV+3JoFsUwCLVbnXb6YGVhSGPX32CiGYR9rbXU+mJy
jRRelrXZndtHWr8aWK5iukkxzcHTseZ+LTB8f4tGgdvQNGMwyPUoCdyXRjQ8UHpjjoi7w4zDHs8f
5H+NMN+qL/Xsg+enla0Gra9eYyPHLdREevQgsQrmK56ixocShPE5NKQSIK1n6O9RGbEjKO0Qsbpt
w+zVcHMSBZ0YsdcikpbfUtTpE+Gn4CMMy4aM3DxDXIxH0uW63fWXYSrz5wmcBiNYGYaXGKJotLLz
1Lk2rqVhMoTIRNIoVvr7sW+rz6Ep43JPlSt9tk2lEI3ILCV6JtzIMkuCC8XxHuNRX7HXys5tGbcw
DiqnvelYkGRebzX9VadWmgWTmIYzRicMgEYfd/e1jgN4HZLGfnSy1N3XmNyIELIuQ6hWVZPngqrM
rG8k06wS9+p1imRHtWxC9MWLw5wVB9sioXkpH/QLIlWMNSKzlZ0KjIhlVReLbtWQQPyEgtWrx8KV
6kkxnPlNL0WlbfmYOZehInnMi4nc6nV2plKzkrPsUbvYJrCRl8adG/Rcl0FpFN+KUbHeYWFgGXTr
goAzrz6ArqCcHvlIsYgMcYCsyYUSyYumpESb5EZ5TkKNlymhSPqu4R5CBGTmbfBQILio56KxTsg3
5KWAzbbEChx5KtuJwuuYT8wdoHvASTOa/NdcRA4eoUSkfG7J9nW8OGrJcyuvdGvHZkUeTQyYtecY
SWbuUmx8xsoEfYPGredC+nBdZsOf6oGTQKd3S5KUXAKVWPOUdtjXyuJNDKbNXUAz+9tRi6hVYk1Q
fVVVMlUYRHQWTpMCKcrs8swkElG1DfnUARyBHdtzummq0DWwWrix6ldWYBps0kxkdeJT5niFZJAj
zXSAK3aRLCtCLyQ9nQMLR2Aqs4kzZxVYo2psjbmq2WfXiv3kzoScvDmM+/uIZU+0JZKhRuw2e1Gx
IhFm5kdFQkakpI/8lv2sjk120jgRQRe7mGGXlDhpyFBiwUFm82fy6BW2BxJZOI+makCZzkaxgw+5
vGFqmxNxsth8eiArEME407n3PSEkif9LMSoPjVpl0wQzgNtgbbGmKySpsa3uhrO9Mlq2j1440fyN
VKNHrY83FyIxXHueQI1N0cNqqi2kwBbKULlxUtse0MNIC+2ozBoQQEzCgE2UDXdWXcaqFwWw746z
zuu8xqcEiqvuI8T53OgY0sQ8mrejPqDFlvZI9ipSU3a60EIq0ios89yNNAtdOWqYZdEwE+rQ15XN
HZVAY/nIgBkavhP1/VnVVMXyKZ/MHJ9whEEVgINzzs9aFZsGjgWXqmq8k4QO1MTSb8y0cGq/CM0s
9wo1EplfFonePlgpWx78OIZ4NnEk2DtjHEb3TrECXjAlz6txE+lqPXo93UkD1eK9WYAL19BCS57b
/b6LFwsTcorA1NRpebPS3DY5cVslQOvUpbWnDp3CjjKc7zW7pM7N7QPzPgOZR/g6wLUZjRMuNBOc
A0LJGJkmX0LPUFMdpx++lU2KLbOWSVV6kue5hqaQN+3WjgGoHDLNjYz1ctspVyq/G+acHJ9TxO95
Ie1kvbRtXk43Cp3aBAN7hW1xkBjiphIN7l12XWwDSWgZb9+nqv8bB9X/ZxM7Cx+QWf1fZ3bORd1G
rJE+vn4W+Z/DOz/+7j/jO0uJkctiCJwrfM0/Tq+6+pthUnTBXCeonIGw+I/Dq6H/JjifLv3WNH+y
f2Kw/SO/o/4GLN2Am0zsxliSPX8jvkP54J8mV1s3vo/gIPrJC0D//N86+Car4sYwkmu2i97hLhRp
N8mkf43LcxROLwnTYJSgvaHhvGlN+RJFyt6yBghKijJt86j+JOOPVOx0twz9SP8NyL2dkNw3zDog
s/AqQkXfyFTbOoF21aZmLczq1jTsl9IksVEQfftm5jgt0EUQoABZQTclLXgusm9CjCtZZk3gZ6ob
3zO5F5c5YtG8b6YUJGBkLnezxMQOLT2UKKALU3pXVLXPynydOnJbWMklHFFAtREKwwjyb4L3cooQ
Yk6xzHGjGKjTkcqF3eaPWVE/VXI+kQQ+cS4LtxjRcDUrm8TKPRnjhO0Kzi2T3aTrsSisi8nMebLD
aavm6V666DptsO/q7LGlkmLbGCQUY+NDtLyAMLpIQsgwuTRF9dV1MaXIZvYQdzxFa8ubtupucIB8
RrH2WTnKrjQJTyaqfLZ71WcBrD0QBRSbLuS5O+TGvQCPtOo6hBlZK5tsHJ5roi5TOD9UaflVREp/
g0MVEo/NOG2DdMG8KBL9Mx8l4gDlk+OkXPM4OEJ6A5dVhxMnhizxApm5Z2yWxroFgrTp4KEN5dcA
gllTfivUegNutPkqNUVdV0GE77GpTjN/Wctk9CDgo66E0ai+3THet3W1Nkc9/7Qljg8L9sZdpGcP
UX0H4gXlKQtQ4+IK59NISWXmNg+2Lt5boDOZkWAWJDqT1PyoUmtxlZEE80QxlytICTi74vrc1Hp7
sbFrrvsJKSaWiHWBZpX8qKHl6V3IeSSzMOSlvihaG/4AnCz8d64Xq5m2HQdqBkbN0FccVytfx8S+
UmjNAUvU4R8bojfKROQKKyDEgcG+RbDxMXo7R8VRHExRBH/4hX1Nn/UVSNiWq0ASyS+S0CMA/CWO
iv2gzc0OZtUuiJ2zjcGpcxSEDL3fApJih9oFuyEhyW1Bdktii+epZCXZoUerekHILHfWxpLxrucc
JrasA36tPrBedad5tSOliAnlhyCR9LDutsF4BeV+TRpcPmwtcbwbK9GQZw8EB1DMJGqle4adPFiG
IPebZtUXnN3EXwp6XCGkGa88SVC9CvAAlXKPZaVvgY10IDfctCVhhXnfo+/o1iwuWRS8FlmzClxi
UjkYpecu1dduRHo/kGirnb7mGBadzWi+NuB7doGjBZek3rFRz1HO5v2Ux75K0BkTTvGVaT4zV7wf
vk0qQQj3LQSSpHLlaqaCAzt+NZcZXglxdPCmYChRU4MqALEmHo3aZYwQtuyp3LFHHG4F8ioLHALD
sqmyrei1e/ICPhgFuHDRLh/JNau1/c2YxcnVi/CcJvO7OQX2OSpNTOnF2aF8EJMbXxp64NoYws2Y
0KDZk2vRxQ7mJ24xsuZ33bxgJ5YQPbIrMaN0CDCocom5o7tOQ7EvDLL9/dB9VERpOtZLm7I2t5Zb
FV6OHLTMaw7/VH5MeiTWTkcoPVO/9nV8YGFwG/Fj7NKpwMo2vrttlBOPyDxSx+rFEfra0JRjEA1w
JrADcdwzC+CiMIZwsiraVnHHN63CB+5AkAHo47RYLujIZMdKDCoTqWc0w7OTzDfJUBEvm+mfmWZk
6QA71xht1SUpOSfTHV4f3tZU2VmQkVb8aXzMC30LAnWAUtgQhEuxm+DiZZod1nDx5jc1Jc8j7LdJ
yiOUi/hcyzzxbVPC5GgncO722mzHmzBTem8yxg83BLNkFNgXmYBI4CgR5SZmhq+rLsxd2Da3cYfo
LkhTemXXP6gB59+KKc16C0st5zha4Qu1YJUpHPEJfEfjvKswX0Zq8+5Uzrat+odRwwI5jc9K4fZI
yuPr1PUn3JfksNiOxGFFNltxT6E9kD83cuWAkWc9x8QDxj7P1201xL6Z5/kHQRwF4x2eo1oO7/FM
psZx56vdNBM13T0itfZN60V7DGgtXJO0+mjGEXht+MSBLDkJnORvLHHlxkqs59xiNVWMwa3VPyhm
aBw6PYMIV03xIYCtupqpyb4lLI5VI7I2agyCYXLDfD+6SzUfNLJCwb6eGzwKLau64Jbmq33JTFIO
mCFfWUpUK9t+xQ2LMzHG7enMftuqvQuV1CZPEp9jrbzVlOaIr+tbWFaTpy4Q0xxQTJzwecYPFlNe
gOEa0+VHGeM5j0u39RQ1egztVttWlvUxYQTfuEtGVl3SsqHBE7X7HqHVWmKm6ZKrFUGpPMKMbfwu
h2u2qFPrxLRjv14+aa4RlU8YQdtTE6TdranS2jTHsjpbS54XhUk5h5KMb9E36jUcnOhbsCSAW2vK
b0FcEQtm39NsXbe1XyJtjOTKWhLEWtPMG7mkikvdtPfukjSu5hmu45I+BrxfM1Jwim2IJhO9xEu6
pJVtO++egQgX73WlGIdKkL+oNJwhzaLKjos+6yxKLe2viLbqot82epLdpXOgXxxFiXF8OusEyqVH
CNfcwWYoN5xE65JO5qL55jqF66ldAhcEp9u7BdBpXen0MBlS4rqgyhsWyPSuuEH7mbqwQsZEVg/A
JLs1NwpuuyOWeIsW0woP7VWFruIPqiQdOw4BRzvH0PbVxKIzaaslekEC4aQOUQlFsCbfYFbqRQWp
eQi5qrmv1zhLTRlXJ7WxAMJmtLt276YzekHo8nDKZZv5VRFdpB51lzFxzNQHN1fFeMrq+sqJSjk0
ZQs3hHPdll5O3DyJZQxnvMgVa0QCRu4chwcFCd0Fe4Y7EhAPW5wgNgsfLhsHmTEcL1FavbdY+dYL
lePLYOoK4pwOri9kTcgcJoZkneEQvLOScj7o0MjuOMDr0KdS8zWtdBLD3BUbVgnKvA2jIj7akWph
bz2TkiIl1IA5W1s8w9zmvddGvEit/KAn0FMma43H8AhgxKMCPNvnbd8+xtl4hnG0htTwlkjweVCv
iEQOe/LsyaXrpEl0kq7hLiy5KZnfX9h2FRANDXQYRgQjbooIP+Uc6YeyHWDA1SmuPNi/Y1tc7aLo
jmU2+wbldh3MK9Gbmg9wU67Y8W7mqBu2Q5J9EgTCgzXa2eMU9E9NAEFHANqFgxpJzLLRTuR5uCkK
91iEGjg5DOoXxS1OhXR2hPYfK1pbXWar6n4cONz31tWNjgNwHX8OAGya7EUa9v5no4kIYbnlRjrj
bVXBGqtPWpEyhw4B0BBm/Jg2Ua8RSvFoKmSPMRUZ+sQJuVuVqr0pM9Y/gRLfDSGe+4Gw6ybEBCLj
4AlyGSnTsiUQMFnyYI8d/tGucK9jSNLI0oOtkaoQ16InYdXVjT1wryxZXyUwL6YXDhUvPKSPiVVi
EGzNne58q6jxudh6ihe8aPjo8/99V3LM6SO27hU2F+wRUPet9oOsxHzo3AfahG+ISNBPZzW+OzYD
xiV1JWKWFN33JIUrVzMZ87R5Hl34QDGzYNa4a851tzpZgbXKkUYW1SVwhoPd2lg72W1+dQfDZQaC
j9kuD5f2iapc5UY46SkH6+x3Q0AMKjyZzaMgM7CwQU9qm95MxnwQc5ezcsOoomfpvWsSKnfbw1Rx
ymB9vc41l/M/bZKe2uJN+pp1hCuGcXzDBBljMZ+PWqasmMZKb3D4GHWtm/s0tKSbVGKVxWByMHpm
b55dSohrn4vYL61mBa1w5MHAl1DGjLnf0rw8t85Nxrc35kszkzS3c35Mt90Aw4mf05j4RD1V5Ar+
/hrhL+Ef/w39JTA4aIblCP+vFwPHgk1z8bOY/Y+/9GMjoP22wDzoVXNUNKPvovXvejYbAUAUOn+s
wfmAqQFL/4ecbYjfFsyGUJFel76HRQT/YyOgsRFAgXIFSA/MYsbfMpf8aOf7pzpqQ/QATojfAnWS
uIBr/qJmZUmQyNlKc/ITVX0HeGc+KOBJ91WNtoX5KF3DhotygrXsFunQ5pb7ZJvlZ1hkb/0kDnrX
glUnqWASYvbLqYTrWPQQi0yLYXm2BR5ohhKcf9zq9eY9hJC3AVWLW2qacLriJlaq4RImnPogCD8N
ds8alOk0b+RV0US8i5xJ8QZOM9OS2FJD7QIn+1aqU+zBrSUepmgnkFX6fU0NvKMdMKCBFlSixzFu
v+rfn0pQQc65DldHwWC5DrrGXlkaZjoGAtbLUQBHcdhh1TvnZDehi7+AU+GKkuExNIhrt7Lba1Ce
/N5NbwId/3hnlXe6qsstLRnUB8O+2w1zduZ8rO8DJTvadnFD4P9osyw6Aa+8dgxL+Rw4ZFIASU5u
UWyqNLkkNIL5mPEDn+bmW6kI5WDwKO7qaZf0irk1NJFDMpO+kzZbG4okaRsosmXIkVW3ntpGXc21
69Wc/FaJXXqJy5g+CnEfhuO5YoHvGsUdkE6/6sodh2+mr3ofjzz3YdE7anjTqwL8ancz8FhDP+GJ
hrdNJjh2kvIhoyLJyyv70W0oNADS+jTZbuGxDsjQNGFDyvpRH/UNpynwQfQznybDyPyEmJzSQBEK
BD/MgPGbpWtkz9tymVLSPNL3UVUyMTXzPo+Ce4DnjB3AyY10FmxkIQg0SCimUfsJ6BZb2tKbOmr2
aNRTOOeTVd9VpnWKM2cTp8k2t6tiHRopqk7aHMsqPA5lAEYkEe5K4YzNgFe8aBrnizRvkRf7yqtx
CzIRf42dANW2DPy5TxmlKw7SKDD093YfPQ3YwK3DldZMPCp0aOwy3RoVIZ+CTI+qozjZc7RLqCj1
VOa3TJ3eoK5sCUc1m6nLb0hKPgFNv5VWd2GeXKdN/0BsfxXQspiOeAJ1xii9bf0m0bZxmSA6ER5e
D4bzpcrkFkYiDqVcx+2q5QAeBuSgpCsOg63uAq29G3t9rwrrRhTjHmoBeb6Jk0raEUgrDXi6fH6e
gtw+M/xx6umsO81BckqH4kaJq9DPaxb/oyi9gPPtNC9K8/cJtnPXEhl5TnTpl0Z4j3SyCcvCt6fg
eSAmxEvRfqmwYZVz9GHoytPEav0gQmM99cbHbNvvddMeUSA+bLWBnTKaD/pifuys+J4t4X60tRuB
h1MQmUmnaqeHi0dyWkAt8TaxtEudl1vYx1dXIQnnTO5NkY2PUZVcQ7oE4kLcV3p4LfFaMiR6IfOl
vpgwXSt/0BPBUjzVNhjAthBDE8+gQUEUWHBB1xhN8D4v1s1ZVNeaUF8ZtKe2LHdzgslMpZWVUWcH
IXsBLeCvL4tPu832ifOJCIqXvinuB43hNyBmzCgYruu66zdOzk1iyeCbi3s0o4QWw73x4dh1v7cN
W27K8Ymqr2OAx6KRkiMCOGckIv2Bf0GG7mx/gqo2zPorH9GA47V+ljZM4KSqKAXkhlMpyoHTyCYg
73JBD8r3Vm1urKKj96N5JCt16Wk58Wqga2mBStKqLWxFTTW3g8vsSEP0o6Mg4cSxV6XuM0/4taMX
p952IIz18U4eh3TtWk9u/hg5j0yEM+TFYlNqEebrQVz7GLEtnJkSOIfLUX9K63rbusG6caaPgim6
NQhMu1NlbHAFJLsGx69PK7e3uBbNMT4jmMObB8oM89I6CssGtJqvCuK5nuDShTgwr3EAPpp2fmub
XGxEHrhKgDsQ/GwtQmD0ZnTda2ybdwbQ7VyHXSSsW93onrvFPxwIlkQU8LgrSTiXvdwZUm/ilXP/
2RSi3FIpA3C9SK7d2L/JxYU8YHXg/XMe6yG/uiWZ/ikgHmCZ8n0gyL4yZH0tKnUjZ7Y9usktlw6P
56Hj3xojxH+fFzFDpcvBJWfVAztiUPNbbgUjILbhGSlqvu/H6IkOoi9WaN24efUxGfptKLMXbuf7
OlD3WY8wl3VLeKJ7Uutup3cNpPiu3jMScjVjI2aG1jdZibGfZwdT6CLfVaIvSCeMB85kXxREcR5g
nOBnewA1054mHeh7T4iHPRSLnFo85ZaE82ZlrU/59GUcDJ5MJP600P02YLLYTLrsuMtrFEXkoPES
24K8WoVv46C+OEl2mA25rQvCDDzcoJO49sc89seiK1HxVWM150pJcoLIusudYQU39TnXEmoPwvg2
FtOTVJWvvRaxVhxaBDTtrp0wrNSWvQtc+zrY6cmA4SSz6p11750+E3dGLSOBYoIDAkXRNuMR2kq8
QrHcFYNG2HyxtssRJIjNvrdb2kLYaqwSoX/aiX7L2/nIjau+SdNyl+IzYO++lOaU3Z09lAspT525
3LllYJDwim78Csjxvg2SwmuVJbVZnnl0QM8tvyePVb/G/S3bhrlaLzaxMl1R9KCFQsveGEV6S13r
QZbONS5Sk49upyELsv+bDWz/8RB+aUYgtr2rXISRfjS6c4Brg5wNOPXERJNys9F4D10bQ7yZeO3c
gAgYJr+IatxpcXEXl/JFExzSyFXsemwDnuKmJQUzgNO1nnwUY1fb3WCtQtNovtGouCtAHa4ieESy
GH2ldo69E817WUqurUHdGkaPfwR3AIG/TjvF5auFe6Zb2PHEFaa037emek5bdxu1Q7V223lc2drM
7aHZDHLaZEvGAUPK3gxZLAJAfwOk+GXSqCWww86hRV29THaydcnzFQHvk6UlfOkCoNKQ8Jak741u
REcxjUf0psjT3f5OkHZftYncihKcaTI1fJxzcQNLzPAMpRQrtyN7MQIf3+bf8xjSfIfGlq3beDhl
+Qy80mJxkIpmC+5wKVIgykj5zqPpyP1U5R9Vz+mnduNThcnJ0yTGi7qNd5bIMd21SK+JmT4osXqj
E7neciPr/KA3iBSPRERAqMcoRzX7E3Jzm9pATHLw9BDcMm4qKTuUc+4aiXaY+jpAOg+fhyV3Mk+V
2BKI11n4gLqQwOY2Eb6uFWkKMjkRgU7DEPzejtewukDwfddKstOEN8tNM7Vn7nPHXvQ33Mknbonx
yXbyd5sUACd0HFT4knAQTsxbbQI2FPKN0rYcfNM4JykywqFpIMSBLfcz03ls9enO6uLXYZ5OtI/c
NE3ybnc24rWN9Yl0SQ8BFXXObBvB3jFmIV5hGpsDQBpqbic+BYtfS9FZPvdFMqvpdBl44uIAWcK+
pM4DddX0w0XRqZIdKnFtxyWnxcJhoMmpNViSOmNr+2Tc7uUwEihuj1IXBxb97Ic68VlS6Ha0x+F+
Lp3HxnD8WnG+DbMBfnnJD2XlBgrQJrJKWGKmLMirCC4txfaJZCJ/OAX8tzxF4S8Q2hu14KYzDa9T
SwOBYQeryB1uploNqJjgjt+W/Tq2poU9EtwNU8/aqyNq59bJezp2N5rGep4S5mE968PZIkHgNRBC
PAEcfSPDfJeC2PaoC7jy6eMMHuifbVU8QvvfJxPrWCn8krUwfrz5AXd/wP62esibsPSBCx8bndIk
m9yqIqCSsMB40IP6BkbHA8CWCzTWuwY4MZ9hyds6PGjOInxo5peGQGULgN4LlfEgkmw3mcPRiMQe
64i+6tuEics2/SlhoCIVdUtRHHlbqXwlxHeSFCAwD2TkfxP3EpqtJB/XkyfGD6cvIbGJ/KPazeYa
X3xL5U+wMxVWIqW7b5vwWyCibmvaws94qsCRzldBA/uxksNz6hBDyMjEdUrqm7W7V4zcucHpKLey
TbtDGllnKAZ0BbDP5F5Et0tyYo2PuuKCMoiW7BR3HRWyBwj0doeRtMedry7BURdjlhqZCy9o8FzK
r3dTh75Xcls9TFGr+vSeDQdBZHs2x8egMgCBsZWqYve97xhcaS5jwHWbtW2bB8oNJPapRoGqrmSM
KVDJzBgRsnX5qDYtaWg29hvHgNykDtNLk5WwSlTzNsL2hMUzQcbSOYWyOhKtBHYVPzlVfowDR/hB
IXDJWem7KLka8fU4nr2ISbU7LOIXYyBdW7XIa1ri0S0VgLHYRbLbfo4bL8Y56mlDFV/rKPmiwVE/
Quw9SFpNvL7iljgKZWsUYb0FbEeMzeI4aofqWQCWjSLzvTVrQbQxIWFqgF2oi41CcrJYvuNASsSu
VlThnImMMm+1fBGYE7VS+apTvOjExzj4hcjrEVuxxHRzpufpzeqBP8r4kcv1Q3fsC2o15wtoxUzl
9aeLQc9T5ujeyj8mkT1bopabWlD0xWzNCRa/4zSCZW+VTG7SdNbeIq3IPQczoW9pmHNx0aJhp2UG
+lx716KSGU7jbwGvxjTXRPftorVgzJiRRZw14RF1bU0KBwiX9Ty1HdKI16V1g8j/kkTwCJgVMpBQ
uQYQMM4fZqyNHENY41I5KJDg6WvwgOZ8OoW/UPgDoBOB2AdGe1v2dN0RNNcCJLioT+8scXHzBJ8X
+5uVTrEOHlqaMaYD+LaDRaMEdUm0hATgCVilHl0VKU7T65c8jNia0EeGDZA4m6XoMKhn49qqL+NQ
BXu9NDY5h9xZir1FtcrKcKrnsYeKGVTzU2VbTDGwOLh7B8N0JthSbwJbwJUyPUozt24uWYIO1xwQ
v6e38XkuimPcqNTdiROk6VVk5Y8gdx5kad4DY3vSBm2HPahd4UQjSWyABpoeWCOAhnSbWzxMeEJd
nSlIHzI/01+DosXX2eDlK2X3kiRnNNXHWprq+n9xd147diNX274iGszhdAeys7oljTQzJ4TCiDln
Xv3/VNv43OQmNtHy2T+AAdsaaO0qVli11huCsEmQp5h+1jMtkoanqU4G5g/iGU8ZOykB6snYixz9
2VSPRjke0xrVDVnL7xDTQ6iocWihs48PGjp8rTogvPxDU78OHIj9XL1E/RR6fZD+eZ+ZziMt9ce+
h2Y4glKQe/9DWPfprWH7dzlx6mxC5dnE9c+qHkrZpkGMtJFoSmD792B1qCUBJiTN/HPOkIx7Nspv
8L+OY5vkJ0vq3bYkJ6Gve+wagIWQAW+zFnxBZx0Mv/goRJTRy8joSY7hp0mzpHt56NpTa0yJW/U9
ub4lP02W/rlIbEq9lF0z/gXQdbVyk8wipTynWvHTmPEHsfL5CYELtF8p8Xd1eSObylOJPJDi9zdm
3XwGOFC7+fTNiI1vVmVZt8n4K07H25hKAgyTD1XZzU8GAD9waT8VftFXHUUAWbb/xPmnuME85Gfh
Mwq7n/qnCROOA6S0o2oC2oNVDEksitVz6gAzLx1fca0ErVE6vDyzwD+Ypn4cik7yFOp8GvX0I5Ji
1sHJI/VXHeJoOLYCNaO2vqci7fXYG7Z0ZzRWfG+2Gnq1CmUAvHiSE0L187HpjE/vrxr//8mSMq6S
pI7d94VCtPi3/11PRg38XxjaQgiUUYJWKR5TG/4PQcrW/+UYiqpi0QjXSUHx+f8qyqqoKJsqZAXK
xkIJmmLzfyrKivMvWyU5cHh4y6aha+/BmC05GAaiOyZeCxpejkK72jJW/rCYwiJN2gLPaSgOcBsg
kBaF6h6lZ8nA+HcU/NZ0quCqjBjdSoW6lIDMgsVHoZAMC9i3SF+UMD5Fkuac35TztyiQC8jcZagV
qQTrlEG2FB4dyGH/MFrFgWPu45pd4/Z8PZIotP+3EP8aCTdpYWkuQ5ehd7mklfDETfVUVSEj0eMH
QWtID1k/NNzbbVh6veOUHkTIxqUz0PyFoprGCvq/xsXGSDc+naHh68usWoqmrT8dt5fvpNLQeWan
Uu2SHMBBvrbnMb3x6QydVWtCocEnYE2eaRDsVHySZk8pkS/DMie6g7WDzRxVgXfxm/49oSh8sA4B
Vlq0OJYTqgwZ6D85x2Zm7OFraL51hg26R2LbmDbka1mMJlQgsJqrtZhr6JjZFl7Aquw7H1K9tT6B
C83fPxbsnkFwOpqAiDqrxdFZFH/TUm+90m7Jb0GQvJDRjjtRlvy01xnjuwj6pZgvNvJyxopWtYdi
UJE6VHM0dIBnHMpKRqe9RX08APMKVSGkPIz9207krVm0kWyB1SnrtA5WkeVYsrKW4rzX4SALulMv
z4DV9kzBLxefxeRxdEIUtSEcrlaENctFVKFb4uXITWAXRfdWGSMTo5e53uH6bYWCna7rfDN2tLoK
5YOOkZtyLNGaA5DJ7W/dZoVZPyHvlt9e37hboWCom9wHsApZ7MuvhvlDiBdmRNFcky1aJ+ijFpIa
u9JM6+B6qMvPBP32TSiupbcUO60aJ73NUNC1qBDcAIIz7scg2xvQXpTVJdL3+CGWSMt5GdfVgSYt
JaoiSHbogpvTRhUcxrADYU5fNT4jPBuzCrYSMLJgugHbCyVAwk4DGG50+o1p+2+o9UmE1GDrNwED
QmrFvsXmdPbMSP3nepCd8awvRbPTqrKYncIr48z2Qp9sNhwk5dQ0ADuvhxKfeXlVsQzwuMcAgu0K
q3O5DBAN8Cefl6MXN0YNnykzbiKaDm5kZz84DdOdL7W5Hhw40KYCWBUY/TJcGGAd39pY2yFUjYIj
yEioV0ghXx/UZRT43EK3gQQKBRZzdZBXlJFy3DpzLwnbLzQKknPp6IN7PcjFR9IQn+C+gKTOsuWq
Xg6laGMYf62ceq3do8ykhO1PLWwr1y9rfOyux7oY0GssxybjE7Q9azVt3FZ+QaYIW7M3x29+QDtB
c4yo2AmjiO24WA3EUWXUMEg8ASboq+1aGIjPhTmsUNlOwifJdKKHnPLtGaBW9jDXefdBMcMRLfqh
eqhob31IHNv42nUUwGklA5RBr2d+tDpBCMSs7p4boPmUa1N5f30+Llat+J1Muolkhw19fzUfPu61
RtQi54JAgfN3jb7Pk2IWlQdSzTphuPbu/ANgByQLlhIiIhiTrQ4YXY16yn0IgaroiU7yoJ3QdRvf
u2oJAtdEJpLOP2vSczLnvpHI4J6xXK5dK6v6s2/03c7UvV5Xq28srkyo+gpEbhKY5bpFjRvHWGp7
XsNn+lamoYbApKShX4nmY4kcSAzWgDaafMznbPxTQzPao0Uvf+Ykh/mrNuUnG7MshN8q6yHTmIhD
JfUopWZ9g4y4SWNlKAsaEvLYly/Xv/vlPkBJAtAMYB6Z1HOd1ajaNBdcIomHAZh9yLq2uEF82d7Z
2Re5k6aqGg8sZFLg+PAyW84QsFy5s6su8Xxoon9NJfWpYpgCd+rN6L7u6/qBis4/AAbaT9eH95ob
Lb8NkQ1Sab6NCdJolRtqpZVLttnGiJ6HAr5MEfkTqsrGt6KswcgMHeKwByRsxhccThKY/uVU4ere
JMH8UGJTHB78tnH+Tka7+jsIUb08JkYjI5R2/Xdebr//qHY4zJKl2qtLozMyEG1BlHgz6uenIY3/
NuhQHSAgI/Y3g/e4Hm7rexiceyR7Mq8NXayKN+oGyNSh+A4EwEs6sCBZbrRnQzw9jtho+LhOlygk
J4kJJoWS2fXQWwuOhUAqRq4O5Wt10IRqTfsq7GJv9M3i3IYt9Rid9Xc9yuvWXn13nh0YkpGt2zy5
V+duDoIbx6I09qq4RrQ0lRUU4/ps/Ng0o34HqVC7myYl/GOG3Hgs5kC/hXSMZQ7Wu+MtdATnvde0
xgYQbzpDYS0a67stKmZFKUoz8ppMRt50kDCvjiBLXx/2xuQKZBxKSCZiSGy65XetkYaeuxSoCJ6r
2AipKNdDQIn/xyirT6hE/gQZiijDZGXnhPscyAbe49fHsrV12bk2tRJ0VjjARbrwZpH6hYATTXro
4WLzwcaN/BN+cbBkjNAQDVyrQkgVjD48q1Iyo89pgRmdXqhF6NqxKd9GjlmgX4lJyE+VTfWrHHHB
Pl3/jVvzbdiYYFI3IvkSvmNvfyIaUxKmAEhFxt0w3WSzPT/rmNCer0e5zItUzVTQgVGBIfJkX0VJ
qlnBSmOOvAgS8Z2BE95Bwh3qTObe73zay3RF5Yy0FQVdLXE4rEKFQ9qoiY0rOtWVX2NsfcCNFRWM
1vqjLH03ttXv14e20p/hVU11gJKKQbEKhphtiRl+85FDmvRzPeahh6p74mVdNFFz9lH+rnjCf1CU
efAk0Mv3Y4zIO/71uVsWWvjMpzS+Xv8pl7PMzmHjqDLiVqSgq1tcUZF9d5IIbZI+nT+bNgaXIQ1Z
kNFmtnMYXJ72y1Crw6mYtTaMe0KppNWu5WTJjaF0kzdCaXkwu0r/H+OJ6+DNJCt608tgtCEyTeDV
zKLUfkYJnWAYaCPgClXb2boX1ToOIVXkdkJtitlcHRAxuU7ryEWIOaiv3FT0gmEiWBENK+FQ+Sjh
3HQcrDLHp7u1/wJlq/y6/i23lhVTjHYS16ltmsZ6HaPGUDUAFzxgceDZhq74YuFEe0R2RQPRFWFU
bmWpl056cucEFQ7SdogCaNm/t/zATGiyTSf8tT4lKM9vZz4cC1iJaY14Mug4gAsybZW+qw+YnMg7
Z9HW+qX+JbYUhVIKbstQSHfWSoD7tFfXCBdjwoEc5jTZx1Qtp51TYmv9IvKlk1qxXyggLkO1RYx8
AhK9XiWH4Z0WjsM5wyXnHE8RnaUQDMj1z3l5zFJy5RGFzCBHEzfCMl7S15JTRVrgJXNY3GPZp/yS
kaXeqUpdnn1EEXxyCvUMTZDe336raozLFtW+wMOPoP9appJ66LAedlWMaY/Ij9rQgzAJ+42hsUJJ
DgyNLsTqKAioNZJq5kgHa3L5aS664SVUtGHnANhIhxBphF1vUXQjm33dL29OAEmyxzGVYnjcqZ69
JHMy/Qg4Fu4mJKaf1KGy7prJCs86/EvqY5Cx+hx/c4j5UCCKfE9ATREHwDI74+eQ1gFcpEpFZW45
1SH8bVTPcQamGFl8SMjgvuThLHGDghpy4kT7KNs5whjGpFX/FJC0z3I2wf/0Y4ARaoBFVJ6Ee3ff
1ipDuZ2numLyRhFtpbffP5PxAoykKvDq0tH+keUcErvZQ4G7/sUV8di5GDy8BQPNOlEcWMWZBm1q
zBZOfcd6+F6opQNmpC7vnWw27svOLG4nB9NdJ2iw1snK8mUeJ1irv/MrbOQrHZ5jZC+rYgtrwel8
LMpcbYrnP/MBcdi4QGVFOL4fq661KQE7yamd6XPPkUUbN3KKP6//iI0Zp+QASovCiM17YDUTvcWR
Veo2kCzZSl4kWzbOtpPUO4tf/C2r+aaBx9FqcXTYPAeW31VsOzr/MJ6Cuf0itWPzGIWZm1fGyPnl
fLo+pK1gbC+Tk1Fcgc5qP2v4M85JD8psjJPO5UkK6AWHpWc0S1DEMtPk4/V4W1PIqY/OlgVTBV7M
cnChAwcRzwwGpzkzbvfJgCwTsNHfiELnFDEK5pAywTJKh/SubHaoK1gdAmClGZML+uiqX4+ycQDr
msHz1+QfFABXVQKaHOFcIz6Iv4cRPweTnZ2dRux9OWiOXVEN9/BAop2hiZ++Xh1vg672QZBOddfO
vF7g2Ogg3of2vmonx8OcSf9uaYN/04C49fwSb6jrw934dAZ3J5m2YQs9lFVukOQS9ZwokFwnCHVP
7jn1ZxwkvOtRNtICFqNDDVIjmK2JP39z8keJqaCbPDqukpnpcaxnZPQLB0BjBOz0eqiNAXGPUcG1
eHSLs30ZCgEPJR3C2nHDsMfpG1b6fQ3dcyelEo369RcjrRS0LPEW4r8uw6gt2hszlnquWWujO5oF
9E8FgDKwlFH+oSlD7s6xHP00Y9iAR6whgx+F3ilP6iwnnmUm/Wnizn1uOg2gqDJbEGxKDsIjKtXl
Y5gbNori3fBwfW6UjYPBNnkoIpH6+pJbTY7Mo8a3/MhxDUwWn/R0wDNmVrTaBruddVl2E0tdCOHR
kqePUTrr/QFYSvQjkYrko5oY/jMqc2p0aBV5xv6ATw7JXS/wNp0GTHefr//ajUUjUmedahTl/gve
G0yIzpSUznalPlfOTulEh2kAEWjViJX8T6HWbUd5cAKzbkfbtZto/MA10dyq6jg8VrjE7XyDnVGt
mxhTP/i+hbKhGyZ28zlPavkGe177oYJh/Duj0mimygZ4Bfk1AXqz67oiCWKH7rDbyRBhThpeud0x
0Wrno29n5vn6FG7sO5uklS/F8UxetVpaEhWffpxq222NdsZ7BVkDZ7D2krbtKGCMTXFnU1hfbruU
8FNcsyao3HegoBoJanKe7ZwhW9kRg/lvmPWpaBuYjKcVOr6IfX6pxoq2ty+hXlDKv+I2UL5pvtFR
E4AfI3dYTxxMs0nefzLbNjkgEm7iXF7nJYOFvYguNyx/wMHA5jTQ5dNg7Ax1c0ItcgUQHygnG6sJ
nWcH+bakZOUjP+jxv5BMw5f75jcWB7kB4s/wZc0LsWLAzn6f5bZLkfxXOFaBq+RVv9MC2dxZPLRF
B4SHmr66uTuKOLw3We5R1cEvCqX0C8qXhocQ+l7JbS/U6r4usACoA5NNXCVtdq+QZXutPuDYNWIU
fn3qtkIBCROXJ08n9tZyxatmHwrQj+32clDcTG3c4AaVRye4OtZvbGHBg6Z1TKaqrVMffNIdapts
4QKRPzK4AvqK3as7p9JGgmXTg0GZl5cbeLZVsuijp5fkfcxnGnqg6VOEOAdoNWzpFODRql3f93lY
fr0+i5tByfCBNck4n1riYnxzFPYd8lx9Ylpu3A/lWXTAEEbSh/uibecPlI1bWg1atHPUb922jmmB
2jN40BF3GbSssUyycQ51yzgxn7Jh0FzVxufJSDvr0UIW8f0nhkN7nFSO6r4GMnQZr0+MuZRb9nJb
1PkJjZPiZBRD9f7vRx1coXtAyRSwzmpB6uh4TzJepK4iw0YZAtk+5bwpTkqJE2qNsswflQNl7vr3
26od0K+h8mxQp3CYzeXYYtxk6p6ZdkkYQOVXGGW/qMLv1TW73P6rSzkj9VLLn4OmNN0yEh21wVT0
+zwJ1FuJvGXnF23sS8BkskHRmD69vT44NblDxlnVLNcB3Av4vKuPCEbDN8NT8Te+q4E+KxU8pLao
eC3HrgPSrBPg/S5OfdFLj13tQUf3bCel3bgJqNuRm9PuUEihxRZ6s0VMqRjkhgPIbS3WaCfjRRZ1
UL+uf8jNKODXRJGQkuS6CRt0c4OeAVFKi4pvbHXf5rrPvfcHMYVegk1RX6fjtRxKgkYf5oEKltMN
IuDalNqogOnvhlqJj4GEgEC9iDf0asKQmFKjFBNeV3NqhGrUAtV6O+x2PsvWOgONotkUBR3Rt16O
BV3BtDbDxnJRs7JvBilQ7nwpzF7QX63ff9Vw8nPPKKJ7xxZfhpqDPNWGKbTc2srNE6TY6CzxCnHz
EN3d619oa1RIZmpQcQB8sBCWoZJQ6a15DCwXxEJ5mtM2uykVC+C7NOwmc+JAWj2uaSORzdH1BGez
LhQrSgzOGpiHq9TGbZRIuFcWyF0F4Z+W1ELvCqw/csfujlUuc2Y06t9DW33/jeGCMmGh6OAn10m/
P0R+ktAL5PTqcrcwbKp6iY5ATOUMOx9x42EqciCF0gVHtCWMO95uY2O02wTlDdNtSqR9g8LAtwWO
zbHwFeXRQEAAvYe8OkPa6V+QQQh+46zifkUnn+c3KfrqnA6cNoFNhHZDamPcaqFefuw5K3cO38vW
ioM+KmevuFZxE1BXCXohOfkU9ZXpIh6HvBHCmfmhoRvwU1Iq9d6YFf1UNr6JZkdc/IF/a+9GCKQ8
6/Gsjju/5eJE46dwaAKVAb1E8078+Ztzc64UdYSNaLqtLWf3uhmld2Yvf72+gNSLDUN1TdVxKtJ4
vnPbrD7rUI6S1oNrd3VkBabzXHUK8u3wftBF6LsRkQNl+ulruKfeVTI63FQThvBpcubSOlhaiMr6
oEfKeGqHIhu9vpWd3sPZK/9VwO82Ds5ocavWftnfy10KwXSYlASh91qV/7Aa2nbnXhkgcOaG0ud4
iaP5en2A4rB8u0l1uiqiAss8onoLFGg5i8GEI64Ndcez7KpAcq7P0EGyI53VOss3ZU9aIceq9M/1
qOtZfY1KkQhPCvAutOqWUUsjSDJVgQyB0FVzjpM0OOEeg3p73TTn66HEX7UaIKcQlxFV/ddrYxkK
xoVv2Nx1YEEyB7c7NXyeZx3KU6BKzyGK9i7ikjYa8nayQ1tYTy1VUXImtCJAF3P2rNF/TiiFBoLv
PfgAffpFXfbnLJflKasD5EVMO7gZ52b8dn2064l9jUnlWXh2Edha7c/QmvJa7fmcelqrpzkYIUSF
hX0EXjftZBRi5b+dWCpwuoxEEnwawK6Wtgpl2LEUaLlZ4ZRJNpYqDK0rZPY/iEf4U7mzM53i71vH
e5VphohDW1UW0/1mv6v4c2R931XemMNkL0Z8ofsgrkZkaZLxrIQYFdJCN29H7u17Wuz4lV+f2/WB
IwYsiiwqpw1HwrrCWUHStX0zrTAMbjAkMLjgoLeNiLVcj3O5brg9aExgLiZgc2s4mN2hlcXJW3qO
jafCsczV/sdo9oJygAT3ra10Gt6qU+NdD3u5dAhL3V2wobi21ywb3Vd5PdKS8ZI+/RuPgfhYl9Vn
RCf2OEob80i5CMIVJTKqY+sPqZX2IFXKVHgjKfVtVpnFYQqk6ebdw8HKAzir6IbzdFldiHjuymbZ
1wX6rPLwFac26ZbcGwG7XEr23iSXI4JW5tDVRKrckUG3LZfmrCS1409x7oVShmiS1UByNdX0dH1E
lxsOzJ5KeZ3smgr7umknFxOqp7aVeRUOCkh5tzDuTc0bdAXyroSA9vVwW4Pi5UPFj3cfuby6HBRa
YWWS89LzJAxSj4CGAjdNxj0o8MageLhi84p/mSDorT+TguZwFhqF15nJVzODAIxnAEI56HFgJdbv
TOHGmPjIaMOpAloGoWs5pjZqLYPMrPDqUZ5ftLaY3MGR3wurFQ8sYQoIyw/GGDjnZRQYn0avVErh
VWWqP+Bthc5RIVc73+dyvxKFioCMdB3Jiby6udMpn+q01aEazLLvwoCiTK/0ujdmWrNzIm1NG01G
AGi8hNDaXw0ohjucJJJceH2JKpwM/o8+fTe7715w2EcB2OWiJh1ZpyIIK/RGOqbQNIYBNbdybiEc
SHuNt60Fh3SgQ3cWMCYgpeXHcRC/t/ISHv+QVPaf4dQo527CrDlx+uRYWzDR3z+qV14atwb1+TUW
Ne2UDE3WOfe6mK6VbSG6k4XSb2xWFgLYDtY0ZcTXNPbN5Th25aDmQ5qj9J/K57xJwe3jkfz+JUdD
CMIERAHuQuw7F1cw/g5BrURa4SFtm93wyMjOM9MG4LR1dkJdtALYRDwcLcouoB+pJqzOVASbokyK
uSWo0CJ2FtuAlLWv9Gq/12H6K0OcI8QmuJic+zKqd9rCG+tdXB0gdgkuCJnLcQ41shkUFwrP6YIJ
cZEe+QAr3xvixgbmrwedDLoTYqGQslwkNByLja8XRCkaAMFCACdu0pfIRkvn+hq8TJ0o/iNhy3vJ
UoBdryI5uElLkCEKqOpm6OI/ZhzsRkMpP23iJ20O1CMiVsUNsM/gY5Xqzc5VvDWd9PTpdkDShKK9
Oj6g9Fplhb0wMo3OdKwl1XBphrY7K2ZjY9OB4AoGi6sAKVkNkkQjk40ellLYGs1zjA/V3RQhNcVL
JtFQNsHweyfiZaJm05KERWSSNPH415YfMFGyHE+EKffSZqrueR/y+gsK/bFWYmRvZtjCBwAGVb1z
Gm9uDYfDi2PfEMST1fI0xgCfND/kCBtnmlNdJP0R1HlyZ9eq/mMs9OjQoer33EZ5faeSKX7pQPns
/IiNsRug5LgOSBbpP4qv8ebAifRsUDrZyTylRfY6HuP0UZepeTdGC380VvtHEAHvxRhwJoDRE7eD
TNkP9vIyKIT3th4wrvBqkGM3UxI6B0sK2vcvV4McX5CT2CrcR8soEae1bWQomMrVFLzMYdmeJCoL
5+t7Utwzy+eMTRmF5IC1Kr7j6vkUCmn1PB0yz6/a6AMCb+oH+Kr5aWza8OSXcC7jKsTIquqCndNg
49wxeLYJ6LXGu3iNFUWyFTXIukJ/qFQr5N5CHW2wqXBnVR523mwXWD/xxSg4o9RrwTchGVrOJf8v
4CEUVD0ENX6g3/VgSChLRs4pTutntUXoY8gcMgobnfbqlEjxudKCm7osvl6f7Y0jSMj4ctgiKKVS
PV7+DnRRsYPg0oJFXXMCIvd0wN1mfv/KgQPMa1+8pIA/r44gLYY6lAZz6lW6EpEta4YbmM0e1nfj
oGMyeXEIjDMF8NWcymNdKehlpp7eFcix5Kl0K4E5C/0UURUb0fR3T51g0bFSyS5IYlZTp/mj0rWl
lXhRXcqntMrrv1CQm5+uR9k4T8QLCtYKN65DFXz5gTIrGCJNSRLPcHCFCEe1QXm1RwtZGI6kFYI3
cR8oe0TQ16tntQtFgm6Dm2Afkm0sw4azE+chpA0PPCqCyVKXpF4GXefGSs3Wi+NgOPvZpL7MSqac
ICTQb5bq1B0alGQkw8aEpJw1z/AraycFuWi8sXO4ymj4ime36HMsf9kkpdzYCC55hVagdin51iEJ
8wDcj/OAm+CT70eRq8rBByvMHuJ8eMqEFFZsjD+vf5iNnQPggyIh2SVZ8xpwFde53hsV5DTJbJW7
rnEqd8IwZOc03IwC6pa+HmuAu3Q5WuqMY2fkUuzp1dAAhzbrO781flwfysbBJ3TL+dRAoYVSzDJI
k6d2qU9m7PlA7U5Y4MxYIECQ6pxuJ5L4m1bLin4OC5kWJZtnjbjWRrC3WMbEnjnOyTGION8a5D+D
A5n//HUOkr3H4EVhnuUCV0oBfyHghIxyPbYhSbEGwvFeWEwYKBYVB4xLo08D5rpe6YzpSRqj+tSk
tnMYpym8r6ciPs74QOys3K1PiWSOIBMboqEl/vxNZiAypVHxs9hT5L4+z0UmHSWQlTt4/a1vSVke
v0d6Hg5AnWUU2wqDNCxk5Ci7InC7rEeMEzjNadLRVLy+bC4H9Fq9pWzgvNYfVwcgXnD6YPlZ5kHA
km51f/zeDLp8ez3IqwjBcskQxYJiz61MZ3s9oLzyNafLw8wrc+Q9jtjCRtWLTiI34f2LFvcxH4rW
PyfhiDTi0JdNdeA+VT8IOD0AWX+Yv1P7TftjA2xcpSBEN+yEXWj9IjdJM3J4FOV3o7CCnwmuolBw
pcxv72ez6aaTQ65qHnHsUn6OKMt+HrJ6vJ2KbDr3slp/SOKh1g4ozje6S0cjz7wBD68AclTaFzcS
J+AXuW2GwmsMNI8J7JwmX9H+rjTQJsgR4HNampX8LfKH9B9p0mXsgVrcLY527cjfcYqYlHOb4gGm
S8aMAVlZZPOhTyygm6qQFNbzGnec6/O9kUQz37y7OAoEDnddZZ3kKo5bVYMejrD/1752zL+q2JCO
tiLVL2UWKo9Kptvc37V6Z+Wyf8J59L3dWNJYYWTAFxfUaIp1y0XM+zNVp9jgyjFn1BDVHu+Y0sCD
T7f23ipbi1gsLLpZBFTXkgfdgPp54yB5oFZmeC4mPznxAH//Sw83c1JLhKcEA0xdDcgpNTwMnTr1
wsTXbrC56rGOcZKdvb81FpJJOLVCjokO/XLa9CBhSucBBldZfJZ7yBS+n0k7qevlAYNqzJsgq6GE
6hSFyUQQjD/occZ2gm+5GR5pnO8xnDZD8YqkXURp94J8mAdzV1io+CHyJ6Mnbla+64NWPXTj1O6M
6vJiYlRAdV4LunQoVsfmDFRnks2UD1SX+R1uRSpk2iKTjykKfOEhzTFDub7RLhM7InKnU80R76l1
+hj7NUZHMRGNqtEeLUr+R2MarBNSmBj6oMzi9rH2/kIVQSm+CtITWJd1WpckMYVMJ0w9s4+Gu77A
sciCncElPO11azYWI+wSFjyPOdrD66q8PQ79nOdO4k1RhtxypprfMIyX3l+CpQUtGlD0TKlaaqtL
yGoywIG1RhgDzV21KZq/2hzv+nd/LHYUWQSPC3iTaywSrwryf3gkXlykwRE3OfyzIlkZj3Cqlceh
j8xTX1v2Dl5vY4nQXucy58UEqn+d+0OJRBEUpwIvgJrmVjou0ko7xsLxTHaLQI+/mLNjeNeHuvXd
GCPdHx2FI/iFy0PERGhVVKUSry2V/iZyWv9QWdF71ck44YWBDRVTMCFc6qtThKnUlaZoE2+Yq+Bh
LP00Q026L3ZORLFtV8nDIowY7Juca2pDU8dRntdTa8e3JnmudRhx9UJUJnGdqDG9NHZgOUxZaN9p
ra+/f5Nr3KSI5JD4AfgRxY438RscZPywQhx8zvX2qUfh6zjqQXUc+0499Y1e30pZFny5/gU3nki0
ECmcUg5CSoyEfhk1aqYMD5sKIQtcMSuEjBPnKSpri6dwo/0abLv+0deydU9a1R9UvBZuQklSPROK
46OcJf7Oito4xukAgowx0UAWiJHlz8EWPlVHqYw9eO3DEcJles4nBX/YUAt39unG4kWQUMiasHjB
565Og8z2JzUdeZSRVbSHGGXycx53eznS1oAsUZzSSUh5yIg/f/NV9UhGERzapecnIXTueS7dXI7t
R80Y9tqAmwMS3VryXx4v66eZVcgIHAt1+bDC89S08zs5CvfYXhvnjAYqAjYxdyBArdUH6sYQxout
xp5m+xGYcUx/ynwKHvQQG6UwMM1b8J57L7OtkVEiJuOiBk8bepWsxH5WdA7ThrIAPhWolQ/Y0xTV
H9f3wsa9Ti+QS/a1QuqsH13omvm6mvHgtIxo+JAEQf2cxz7iJl2ORWWLDcjOibM1LAcaK600SNNA
CZdrAxH1su2DmsKJUtgeprmNK03ynizhVpbOSxJlM2HABWF2tQRTSc56PekxTEj74U4Oh/F2yJTo
QSu75DkI4GuTyKS3wMmjbzhcUm8Ls7k4Xp/cjX3A1CKwhjwWZZC1yloTN0CdZ2TcE3vWvzhSHB0q
GdWK2u/3uBQb08pmM+jWMGgsrFbj7YZuGO1siry8kPNvTqSzOpGHPl0f0FYUsjE6Z+wHpIBWd1+s
DgC4pwSlGEn5u8pAZWoVMgXXg2zNGjgPwUniYqBWuVohSC8GOFpFHp6D0pGyXn/MFXM6YGvQ7oxn
MxT5nmkJCP4FmSabh9ysSyv0lFD6CxML/xQN6rMkxf5vrATq2bzTmTRRaVmOiduv7JG3Dr3CMoNj
MeHwrY0RZqn+u0khZA7wdl5LbzTDL8RYdORWUFVQEcDRK+p/NfhVXQrs8/WPtJE4oP1FudWi6S6w
q8sBxbXRZyp4P48mIJoRUCf8yLXKBHdIvul4HibspPHBsjDkGVIYHjzGJWOHQHRxePH2ofIh2jqC
ELt+mwr8aBs07C8UNIsPUR83xx7k7oFM0TplWe6/t0wv4oG0F6VVQcBaHclOq9ToXeWx11u4UDlC
odzW22Bn/V9sMhJIkhJEVQV6nNLpcmp1E0ldHtyRh4Pej0rq+pOs1P5O4vVK71tkfiKKEFEQUndA
j1aZF80ASsgRVpg4z6nlYYoaACESWndYImsf7chJnjCc90+qXkuehZ9ShBOUmj1aKhqDQdMk2MAq
PXYsDU5VaYXka60N4xnzaMxsDEk61VFoHMOqm6WjpVXTszRF5k4id7F9xRgcUYYhi0P9eDVTGbKS
NR7GeHGGbdOcqirXyZJtE0/QkYR257BQxZQspwyeMhuKfrhFx3hNadEjPYnBuyPLoqLtj3ljFZ9t
nxLpnUztxL9rLIG4TesRXoE/Vsj6T8GTUwwFsjVTIR1sX7HvYGznP0MT54liUsfs0ARG8RjlVv8U
Jnpw7jo/eizmwQLS2uWHHuXAY67N+m2LoY2X93J9kw26dlv50jcg1Xtk+su1xxDRdRCGmBCltdW2
jhQ5V4BFoORUpMbTlDS42+lltLOPXilH65lEFBsgiAUbA8LkcombMU5JadyFOP1igtXNqiuX6scQ
Qya8jb40nXqPt8wzMnwo5We6y6v41tFxFPHz+hjm0/OYY/vX09kY5EE+1EPtVmmnHSa0egpt3Cl9
XM6JqEgJYgoJJqjD1U6B+u3gCwSFVc8xBBBG9Vl1gGYh7ayvy9OMOOIBAHoEauc6ZQkS9DJQL7Dd
zJ+1T/iO5N8Lyv4Zjfo0+zhTxd0JuDUwwemgswkUjP8sv0LSWGPdcTW4vtNLt07Muwvf+vS9CZ9w
ZOU0E8Q60TpeLSnDiaAk0uyA31APt3rXRichs/c7YwEoQoIuqgFrQripFe1cZowlbqfwMZCr4YC3
ZLTzfLo8cEiyEKARz0Yy7jUrMcTkr08GaCFtVVYnswoPvV38k4NO2RnOxloQ2RzoPBTOKFeuNkir
BW0RNjjJ5UEw3Q9VyhNcs3h79MbwRzWZe/t+Ox53jQAfAv9e3WyRjnFRRZaFO1/a/j10qGyaGQpQ
Laqb56FQjJ2Te2PpCRYeaFTubbDRqz014xqqIOplurbaqvd+aMRnakajez1J2fxcpEKARGGuoRu+
XOAw9x20y8SoNKBDIYCUmwaHNASCzD02/dYEchdxcAqYG1ilZShtstEd1Gb4LVR/7+a50j70I/2O
+cGo43JnGV7OntAORAOIzjqH6BqW1WL7XmD5orm1OpmHsK75UIOk7aR4l7Mn2nC0VCmGctm9Xodv
XvFFbMwjYVTXrpzv+BkrR4M6rVvDN9mp422NB/SDTnbMoxCI/HLy2qpPORFU1a0dKQUlb3SnLEj9
dx9EjAfkKz1pPhPX2zLKpAXyEASaShs6jg9R0il/SI3SfX7vmgMDRHsGyBrFUEigyygO+pNh4Q+q
i2+z7yJEE7lxacifGjzwdkJtTBt3p2DYgj9QlDWxd9ZRQi5szIKpR942vW7cd9ic7tzVm0H4OCD8
FXKC9VobK19Gn5ggZppPVPst+y4acFW/PmuXJTmRdbCiST0ErGJdVc37FIHXLFPc2c7rz3XYgknh
sG/DF0knsX9W/KFpDolcJpDU/LyUDyXE6uC2mJsZlakZzU/sG41+72C8HD5Z0Cs2EDSnIB8sP6cc
ZO0QQaxw9cBM/klBXNL/l6udTvHl6UHZXKaSLbivtP1XRREnm7ImNXKZSaa/ZtsTGvNB+tDj6Xw0
srTe2dmb4eBy0plG2ArWz2pQsQrNJQtklw2DX3Spq25kIswU/D/mzmQ5biTN86+SVudCNvZlrKvM
GkAEg6RIkRKlTOUFJlEUdsABuGO7z5PNi80PyuxuRZDDaNVpyiwzTUUxPODw5Vv+y4iZ3azX50RZ
n00iM7cFAMQ23J+A9Y/HG5Pc7u3Gdvb26AYheP5mp6/2T8ObGAWMKLcyqRlUw5NTROgr6nMKD7Fh
yb/aI352/bDYaAfIR01z6jO550vPRJGCVMC1trLLyYE/i7wYul539rOwqwgJerFLsU48c9I/e1Pb
muOOJMum2fAMQN9BU8yFZtv7IHPTizmgC2CP63Q5CA/MKCaF+zP7cDsEjyLzjXXrc3qBQtkUJU5W
Yq5o2+DwB9O7S+gk4vcrE8xDBtxt184GDmDbQmSUpk3E3Ye1Mp2w69PpI04cThGjO9eKyBpNU+FK
N0ljV7UGlnSO3rUSn1QJIruaxHKuyfXStyZxAcgOG4Tm/MmCVgUPVRi4JfdpNf/WALrYLY3mxpaA
x4Zokv9mBjZwJoV+fmYxV4QVG7sBAA3b6XhZq9lfdS8lP0nXrLptlzG4DlD6uPYrfzxkHd4RYem2
U+ykQmuYA9ffUwhsb7H9Sr6Mlqt+9qjm+3B9bgBf2Ev6KfI9ReRhtAtY+kGT2bd4p0G5qJbhZ69R
RkEtFIUT6qqbccnxU1Muk3jLSKQxpL28sSfhUsXyzJ/fXkAsuA+MTYabKu7JKJaZo/yBJd6CA0fk
jMhfK7x849eX+0vrBgkFQIoGLxKh5ONRzEYvPWvyrT2uDm0S1X41x0YASyrs3aU/kBLZOOQhtvX6
sC+cHbwhYBu4ecGROmWXz6W3GJVF/KbRSMQUuYWtK4P+zBS+8HC+SQ+bE57TkIP3+OGmxlZ6p3Rz
b2+y3oHBODuU1ow4mbjPMbvVHMyQXfnx9YfbjtmTEwTpA1YIqCQi6lPVP3epbMQ2Mdl2jRkH5GWu
Hopp9naGWHxKWonatX6i3yf+8u31gZ/FqxRliB23JhD/IMl5/Lyd4SFaztlDVKyGnRxrhd9ynlwu
yjXO7LTn1TPGQhhgy2A4c5CuOB6r7FWOO+Ni7Jtch2TdZ6KKkF8beOpZaGWcUHJ7zOzCwSG18Xc0
qdXOLTy8bu21lTv05PorsBtrXCyi3y8cuVdVmuH54klkfjUaZoFq8+uODRJmuIlHCjvu4UzQ9cIy
pOcKQJczg+b9Kd0sQJkL29vZ2AdO7x60ucTAk57JmT324ijIh5iMsJFITqZqqG2dAoo09prbv+2H
xLvDF9w4s+i2DzlZdNyO28nPCFwDJ3d/O1DLnHVl4CW+cuDm45dAYKoqsvFyGUjTX19pLz4S4aBH
Q5BCwCkovMlx7U0GYewlBiihLi0sJleMqV4f5bs93OlDUV3nMuYYpJR/8lANnkB9NQt9rzdO40Qw
o/tPGIpREaQQ4n/Ryjr72GZmkUezhYYbpcR5GvbVSI0yTAulQ4n0jeFbZ80J9tfIfT5Z3rB+npIe
b9bZL3N7BxWizyOtt50q6oFY5xeI+HFvVbZaBULbgfvZqUUQxLa1oGfGvyDdtpYx4qNuJVYT5oXd
/FFPif81oKn3ZJD+Poy2P32YpZbbIHYs+xOWDeWMd7p0frPTAeoA9Bc8UXXYegBbTR/0WmWn+hzh
COu+88sR+1GsTOiMwOts31f5VH5K+25OI8uuzTEa9RY3VUP4c7ORZSoZ8sUXZ/d3v/U8DNUbYz8m
VeGGbgo+ONRbv/ly5tU8W25Q2CmUIoYFz4zO8PH2d3FYGX2zWvYLlSZueanQVWz9gcqJc47t9Xyx
bWHGRkW26ds/uwkV6ddkFGLZ5+3YR6myg7fZlFVff/aJAAJzW1BBI3KAJ378RIFfiRUkl74nz/R2
5lyJcNZygdXVfE6P6jm3g7SYwi8chE03GSOR47F0R/XlsHbrPiOz6yKS2PWSGkRDIIE3cn8598Wo
oXuYFSquVOp+xEZFfDHbqb5WeZOoaKkmSr522bSPPz0Lm1wV3SREm9h6JztunjtRtJCwAJ92ZhRA
74zphhqhKbpz3YTntxWBx2ZpAmCId3uq/cVpnga9g213nxjTDt1fe6/p/gQAcjw34c8DAYbaqhFc
yxu6+iSmV7rUpN86CyKiCUm00SXi3lhtDOJtO9XukCHDUChdLBS5Xp/O50uXMgsaeHQ+UdAAfXb8
oh3pVFliz2yTKVivyjb5FjiTfibMYdXwMcfnJMPQXUeqGZ4J3OnjYcTayH42gmGftFMZHLpALtqu
to213FnJMv9hOx1gaL1NrTZ0ZeB+HHO/0JmHyQVK3A1JEmftXBnx6NSFGSLhq9lhLq0uDw3cnrPd
HAjH3BHJzLg9O3P3MAdrm0VTks8FgGsUJg6YIFKA6+pg7vZpNcCsd1BU3jVVsliHdcpEGc0DteOQ
KwxtF9wPijTKE6p4t6KusXRZ1sorotox09+7ZfS1SPhj5sdBI/w3YOpS++CmHdBYr2+DUJST+aAr
1aXhONUaIVVSpONudPu63CVpnd+7QKJr2kepL6PvEvVxovR0e+h+KqNNSHZr2hpJFVvG4orQTMz6
93yRyXuIB9X96Kfu1y5R2nsgdnqJfJsw3nudYfymLOVr4dz7lcKYqqVg0OFY74JyNqcbuzJM4M/O
HLxtVN8mYVB6hRMtC170+yHrKmSZPW1t3+Bgj6LftLYwc8ZcUyktRJ/sshN+kN+STNb6fh0NeUch
foDAsmb6h270qzwqhTWWCHisdR2uuVMnYW4hGnLRuWLzzLbMpIhpbhrv7KnPrd1UmYM41FmvPlpO
Zn2msyuRGtkg7HnvjreupmVV6Kfsmg9JLobrPFvNddfZwZRtFLfWupCtaDBZ10s3Lvy59kPbSe1v
QZ+4DlI+m4N1YGephd/ZYrwdJ47YsMwn/SOuMna/J6pKgx1Lpb+vWm1scQcwMIIyVlNS5HGzQIbe
UmiHoaOdGiJPqSXcW+vyqRzKjknzNfZpprQFXzAxkFyOgWAP5zm9sSCx1KOfOPYXTbkSmY/ay69W
fvvLmHYLb6b3iUCntRzeUO5Zrb0YRuthHINKEVXqeJinSzoFkWvOpotlmMq+NVZrvzGdKb+jEYom
hVb5+V1FbP3OT7uKIDfwmjGWnU8LQi8M8divE45MyqsmHk0bkjbisJsQSVfWeNVmpfOlBONAp45K
Jk9WBzimp0W6fBN96bw3p9H1EIk3DVpq0l2mePJIWyLsXymhYuaTcUi1vloPXr0gG9vw5u4AtBKt
uOAPIrPOqL7MU5bMYe37MzieIhffzNZJ/kC4qPvU+JAlw4Ec736gfG9FZkBiDD3B6G8G9603pm+6
XCQPk+i0b6R/Qxl1oxqaCA1Z72mCBvGpKJRpXPRBZS97c7Tq+rpybWZ7yov+Ea6V0+C5l/nZ3lRZ
mYe9Pxa3DXjhIvLsxf8sum58yqkX3TM7CeQHFtEc6ci4PrVBprwIvrzWhBNGoJ+R0VcPyzLp4qJF
+5n/1wtGGVu1YbWRQpQ6CVdRFg8UQ/Mq0unWGWGDRsCXIaBys1uw3HRitSSskLJykt/5tRyUmprc
sEynIotyp/N2wBhdsgxH895JbUEAzylKP7SMQd5VlkBrDJNQj2U5ZJsOfR7wDobGy0RoAa69DiYz
6S4TlNXHPVsqeOumto/h2bzQ6beNtk/DwTVpkebo+Hkhhb7pgehu7UNwX1NBSGhY137rLu+sGr/4
qbDgGE/6Yl91a2CwaI3Mn64GcxKQdEnoZIRGbFqHPOCE753nDtea4+b3iSvnJi6bysEbZtTt90mW
1Pdu1g0ur7A1sCVzpXFwaGHctYELj8mj7UPEiApPtxtsbBO0QDbA+VT+ZkXP9aGzTWPdu55wuqsG
57wuGvIRxeBlCNYgyscye7M50bA27Mmd9y3bbdyvs2ybi1EVoqE01/jNoRT9CAgmr0Gwzu3we0VP
YogyeqQXfpLanLiiQZq+Hibnja962OWV2Rm3OpgtN5rqQt0Y3YA8WY2H4wWunByjDeaA+RX2zqnE
MyWbjAvHHTk0O3gvD31ZVI+ZqeFu7+T+nO7lWDT5RYUOF6kdobp1kTtTQNgtMs6mIs3FHwwwU4TN
iE9g0gbGe8w8SvrrvUYo0BOKNeBwtaWMkJY3f1trrE8vejV6+gGvWjMLHd5iyYvJYQzNQT07oaUS
vw1hasrfaz/XUV0odKg+jWevv+O2jWHbWkvz3jfL6tJSwBfCfOraObQsxAR2hZfmwyHhNNZjM1We
hjhc671PETN3w4BL66Zn03lXnic0Hblzu6pCs2iqpypXPZpjCB59on/fX7dI0SYgx4yeoqzwSC2W
VSx3SbBqI842Tc0h3ifOHHpFAQu80OyG14y89mU1J07YkuBcqM7TozWVbyBRDXfjpDlcRgRzRWji
XTbsHSFGpgDxCizM0s1ukxa3urPzOS1CsGvpp8HRahU5/QicnwZbcaUrR3xtKRiSkzrKKcLC1gmx
CYQ1EVdFQxicLEtnhKlw2zxeFk97o2qUSikROdkny5buzbp0U37BSWnNsdBMLrTMKLTQCwr8HlVt
dxyYXTHfOaoYPtVtUrWR1Xr5wmHqlFC/JkMk8QrqpAzbaXLGmA1TBbu0HuXnlWbKBerYi381ZXl5
6HrujrjwiFI/l07prru8nFLjMmu07A9PH20RW5ljFrE0UpzU5tq4kHPe7odcwCSzrbIzomYR9Rvm
suCwztuhjfJVS0VkIrt3u1aQZ7/Yy0y5WJXSfRC9Yz1lgQtf1x2qSd9V0kfevuFhVVgY3Neh7vcc
D7J1h7dl33dPsuOmu0AXEfyZNSQL+SrH7vCUTsrnWtKpMjeJvvxmWHP9NK6GSXjQ9Yv9UI7a9Cj7
r1m1N4p6/YqntP9prtaGkE5Qy54TCdbEBBThh9rouV3Me3No5uJxed8pXz5KVY2/tchzV2EHA/lj
PnvjVxIU4jvhGmIKF3MgvrMRPKzeb/HJfaYWLbsYqww1ywAjrzGEnwC7pHekmiL0POYsWucVxpAe
5OND35veb8J35O+lnw/qFrWC5hEec+lG/mB4fVgnWn/rzUP+zZGN+btp2YLk0E6Sbxxs3M2DaVNJ
whC2TkM+p3mn7Mb4UOq1937sFh1YT60hLg+OoerimWNOi9mNVXBJGOXOu7I15kt3ZTmBCd5WTwnp
AeGUDP6rn0rvHiOwsgrnTGRwQdH7utfbykrjSZPNJ5GUzlMJu5AouhiDD5pjZhaCBE79NCSB9rbp
l+ammIx5l49Guewao683H4Zcfa7rtntcOgnBrE4SsT5M8OtYEvmcvW+ngKjdS0vDw3sR2mM4Jmgj
8gzlAr25acsPTFg5Xo2IvHzMWi2voGe0mrhdu97Q4lGn3Bp7nPcipArHhVSUueNdCMOgCotEROrE
VSrNnExlqIu3+uQu7Ych3+KOobfsNS5nHeAmJ4G8RxO9F1ETeIsMa5bqbdP3+v1SaS4mGfrE8Ubo
1SyhoK5bh0aG3WvoqyJYwjJAwzCkpeikBzPAoQ7nurnPQ9rTQu1K6acf8b4NvrZ0zMAAenO2hhIk
3/uyczH0ka6u/VFjprISSlfZu8nkFg3znOLa3NvJGpoZmJ9wbtO2DbWE18l2bNLmypHGnGF5MVq3
NVq/5sXgqvzbLBtFam2WSRwUc+1BWJu35KOwDBlheCFU1CMPql1NWGnl6Ev42UPhVaPN+bdo80fM
iJfxEPirXHY1aSDOjrrb0V7HLpVrJjA1h3qsq8TeTda8OXSwE96YvZRLXFoFxe+1Csp9kpvtgCae
5XzbDKOJRafGdy5b1c5fgY164qq2rbQPB81LqDaZaR2VkCZ+t6yWnVRKj4uk7dU8vDWxH64Paa+q
IOonJy9jY17nj40l1ecEQGUalWrMhsicpPicB3mfRuAtvcemWHFwVU2zuqFf8f6iHEduJ7Q12f8m
dVp9AL9q/3PVKpQDYcZSQqtrJ32Dgnyn7XTpGsXOGkSGRx03sxXOgNzTuHILPY21NR2ZnjXfpAbT
cq0vRrOGf2F6Y5FjsYIqyYXrVShrTK6ihpwWrTXdIoHRTHfj4LkfNA8VnMiYJKe2rufeYZSWGkI9
8SnEIYOL9h5slwX0K6W9yEnHTj90Q2WZnyp8T9StNgzCj1Bcam6yJe3ay6BcstuaOMENVdnYTUgi
Kj+hICTvegM39XBeW6eIAo1gNGJnQ75bHVMlUUOe0RKw0BYP/W4pCNuLqnyPeFRlhWpsAvw9BzVM
oYtmdENHJRimC8nr9i/yANOOyE+zMbs2GytYromMMIXwhOFfVp3QwdY1yMNGVeH17yujVN+akhMx
nsqlezfR77qvVUnQX6Tkh9dFMlScHXAkcBsTrczeaELr59BfejFidVmXCHznMztuzqa2DxESsj9D
bB+yuHQdcTfP2KUcNMKAi7KkH7prRz35YymZ6bgntCsjX3b6vVAdQaM16W2xG9Wo9dvUeOqeknob
xLJUcgj9NeissGgsJk5aZiqIJ/VWEcPMLCSKPDT1gfI5xnWZc/BcZWMvWyKQVPzmabrML0toSJ98
Hc2EeF3Tfo3roMFbvJoWJBuJoOSFVBR00UBO8AmVizc/1SgvXA2jQ/Y6rth/hTDd0BHSRVcnHFd+
PYYQ9dObAQbqnZ8J997UfI5so0trfbf4XWKGo0v0TGW4KD0qJXkWMJYqRRRkfkBJYJ30R3/sUYoz
xSy/dgVdtAN8t2TfzmuQxG4zNI9qsHo9/ruVja3ACW3al1tG3JYmwWOnzboT/V245OxdDayAjoNH
yC4n68ETlJ5SB324CFFcnMIQhwiykLp6avPerOo93zn4aSlOj/IQbXQfZDW1x9OemJGPS2stzbzv
R/sGIU2X23igZPzThS/PA0yH0LELI5+K4nFFqliUNgpDn/Y6fFLQv9CeGn05p7H/vOmBUzGOivDn
6JWy4I5H4cwdshQVeKygVHFTF1l919dBdWUkjrXvWt86I9DwQsN7Q/sDht3EE1BXOykkrnlnrY6T
TvvJxuLPYR/X/cjtZs0fNcRPQr/p7KhDwTl0VoL3urgvXKLo/mftDx2IQ9bG3bO29hXwvuMH7+XI
jZ6aEuWhYjpMAsOmBpWDn36JjIJcDjhlntg4FVYoTUg1qTXJPSRNONW9NxAeYB3zeo30WR0YqUy6
VuDw9Q3BcApcpTBW5W06IjKeTONNUeEfQznW2cLpKnp9qGflWCytQZPSHNp0OSlzH0+bnKVI17Gq
9530hqjPmvxumPPpTCdhq5EfV2Nh0wCUQgKPkiwCCcej8OXteuC98HIqGjsjoZ5bPM7JSMFN+wTb
DGz3OUD5s0lE1Ev3N6YcjCEqqCf7rVIYPUrd4VU1RRkZdaHFHli4CIH+n6blwTNgXRCKsAUIaE4m
0VwHZ00cuextbGrCnFTlYkWb+8yqePaqvo8CzQNyBs3sU3OmqqibSdkdJXuhrTvi5zVcjfanBb22
Ufhnc1WnxXSKYUprb/IM2Sx0HmY3dKhi7XOJueM6aH+JPv/b4/y/0qf27s8FMPzz3/nzYyuWHlte
efLHf74dn3qp+qdfbj6L4Ze9ar5+lnnb/Pv2If/1S8cf8c+b/BF7vvabPP1bR7/ESH99k/iz/Hz0
hx0GvXK5V0/98u4JRpD8PgDfefub/9Mf/vL0/VMeFvH0j789wn2U26elfPm//fWjy6//+Nvmv/Bv
P378Xz+7/Vzza//RpAp7ic+nv/H0eZD/+Bt5wa+oVwHU2Hho2JNstJ/p6c8fWb9y5kJxZ0dRhwZ6
87dfmpbEliH9X7e+Cihd+HiIPm1i2kOr/voRBwtCQpssEiUm2vv/+d2OXtd/v75fGlXftXkjBz54
Q0/8uK3Bq2zITIhyGxGC/x1v67XGv2ug1Be3ll7Fjp7/tsHddsBzHttAfvFz/151i3HIzFIQl1Cc
WmztHHDmOxDy+FuAuIDhuNnAcpo9o+BUI3fD5NuxQm/gWvnjld+QVRbFw6xRuy/AWfmkJ2HbtG+G
tZ7OtOS/i66ejg85C4oGgqycOScHDbVjYQyqs2MkXrQ8tlEBjIRddm9F7WRzmOirrENLo/UUQoDT
RZz71OjCdSi5NKtGC2U95U6YdmlAIl0WGSQCRSmrb/tDVQnx1035U9vu/7mFjrbd/3Bz/n+47WCa
GxjS0hxHPgY6Cwji1/bh//nf1efm6y+Xw/af4cfd+OIH/bk9TePXjVuC4Cp9TGQutn325+40gl8t
YPIAo8FpAqXdwFx/bU5X/5WdDNQcjAAbBimT/9qcTvDrhroBqsdF4gIhtH5mcx4Hght9D1LpNv52
nAdQlI73pg35nMg2X2MT991Q4kOJELZ71RU9JV2bUvUP8/XX2fDjWfDScA4eHuw/1N3YkMfDSbfb
aBAZ4CXq9TvR+mQSEhRGr9fJbijMcyrpG6Lwvzfdn4/nbwcZSD0i3VOOejngxNo5WJ97Gv+ijilv
nKVSd3o1L/EyDIBik3aRl+i2pPvARITv9ec9voz/HB+OKY/LNyDkPrnyyxrwlS9qPXZJSS47vdOi
ZhNfen2U4xjm+yjYraLDzLlA+PRslD4VhjkavEQxNXGBUgs3qCuiWs/PseNfmFCTNcOScVgxvMPj
F9gLckJLLBS0bF8e0GFdd7XTBaTObXUw8gymB9C3HZySNbYS9Llef9ITL9Y/H5V0hYwd+Ax33smE
2n67YqQ8rXEHCmREI6Yy3uG7allhqdhsYebU/UXXK2gaOoiMm9omhd7eserCRuuy97M7WThjlnb5
AV4cJch0HHVMvWCz3a2mvXzNE+U96qLOz63F755KJ4uRQ10HxL7NHr7Dx3NXBGum6l5n8YOL2rlZ
3UedkukOS2Xtrp51HwC9dpM0CSJqWdGH7lg4lyzu5jC0WvWWfZMfTF+hqpfgLPD6xB6H3n/OK/wW
UHbgcnFiOAm959yXjUiSNdaMbKCj6ImLVA0Y+iRjlA9eH3e5l8R9Z56jSL5wItAgIzLY6FxUAU5O
BJSDm2TxrJX6oKf2nlzWy26clrgZ56/6OLx//TGf7RSeDegQQGeiJAA0J8snsVH7ARhnx7MOO6kx
++CuTtw6FJ0QP5UyMaPbUEA8WaQAZ4DsHr9tI3GHzhhWO3aGwoqRZkkPItDTD68/0LZmjtYUo5iU
JRgNPDC32PEoayJstwcpE88SNaHFkN2usPuvwDLzyBP9Gq2rp3avj/nslW1jAvQC6I/MrncqL49P
71CMPfCAkcTzbmqq7ma0kwwxRMqWmBMND6+PdxJA/jmVCDuam8eMieAIQeyPojB1qWa7cxkwr8sF
0HOzFX7SPIYRlMdyKT8NYzpfK7eT72t21aFuBmunOU155jR/+YuwejzqJsjunJqfOygHL9S4eaer
th5olnU3aeVtUJEEjrsh6itNaXKfDhVFNdA+l305NTs1cqu+PiXPX/umWMPdDWcVRNzpjLgCJkVX
l05MzQ78YK4nF60td76NEVeQ64LCtnlOXMB4dkZAsQKYvQnKwCslODl+DW4DF78kgY9NTcmo9JMI
54Ql1FFiityqyHbWZDcXqbZ9Bz/d6fXMqUz+uKcbPVArL5rDOHV6nHnWrdV1/XXggn0hbZBnFswL
s8NWQBLJBfzo42lz/EUJshsX5oseK1W9c91qvU+tpH5XCRcQbE7DpKvoRbz+Rp5djGjck0WR1TM5
z20+8AJDMhNiTNyWXXc9Dvrm4+vmccux+qBn82OrsVACiqf71G7PGt+98G5ouHPUsCZgB5yWTlyz
zZZm8JlcQE9Ms999AH1Le7u2bQRYLbXPK83Y5X4ZxInZ1rEsKM4uejCEAAydnTPTPFCCHnc/cZOX
LQ0l6pMyDMRUx//CVGHhhHI+pSTyy+PXA6RLoOK56nFB/hkicNrfgmw3Y2OkRVi2+WWX+mAcqidi
xfIc5I/PPj4vN9ory4ILh1T5VF/Ko29jTAOvSUp6o2XSZxGhYH8lBrzZgVeVe2BvzcPsCOvMUz+/
eo5HPtk9g1iUSd+ZRTn15Y76Me1rvHF3WrN8fn1+X1r+3HLUj6FH4wpzMr9d69RGtyqdSw7CAM1G
4onZ83epYWQXYKnyq8Rcz5XHX1r/Pwx6GpgFkwsixmPQ3LdQ6LeFd2iS5nHV7TtXeHbo04mJ53T0
rlG3PyOz8PxC4j4HZkB+xSt9xkZQyhuKEgPtuBWWhZZH178Bft9c0p4akQ/Lz4nHvPQqqWRs1D3w
qRCDTxbwMGHJhb5IbNcNlcIyKZErc79s1jxninkv3Dg82pYeIvhIjeeU3KpptJt7rv+Y5qaM8zId
46ZBeHgZ7PoiWFasLPFcuZj9TcZfc7JdESiwo3pmnpnjE9ny7RLmm6AnCBWTKx8nhOOHpoRUg5Ax
dVQ0B1Coo3CiMfd8yudltfNa4b9Fb0ZESP3buxXx2jBYMAnOlyF7a5UtLFhTzlctqfLl66v9pLXw
5xcDCQ1Emao+l/PJ28gWZecFJiBgcNGTyTLzsvfFvbkAmOmTdQ3zpZ4uMzOHUOMgT7a5Y+wwWqnj
xrCmM6HRS1sPXSF7Cw6Ipk+3nlwLvbP7yYjNqgCRAz82poWVH4pF8+65qfTbKajlmUjzpeX/w6Cn
W8+q+r7GCcSIU7NKIuXRGE5oBYZwmmVo0O//8PqMv7TVOfthL9AKszhHj1eCSxfc80bDiOvCJYWx
R//g1suNJgO6N6gP7Rpnquh6KG1ndOhQvj76d9bP6RG++RDQwtlS0dPH9XMY2xVU6DhtG/eSTpx4
Y+iau7cnOktaUmWYbo9z1GxJYepN/ZXET+CWv7ZGVY0Hq7AEArCici/dwQaIQZr4L7wQqqooz3I8
bInq8QRtNOMBJwY2rQGcBcwsWrdeJTds4bRfev+cgsTzy3+TwiE624Jx6gwnSflEWrBgeG5s+vJJ
VEldRHrfzJfJBo4BIHgTAMrbkOUfX38VNs9x/CYYdwsPaCSibXtad8C+z+1WzGZjByD7uzTQ22j0
Lf/MC3++3BgFjU+bFhRuHqcCsSYAcsdOHCNWHP53vnC9KLBUGWWVLS+TcnHDrs3wFHaSr/7s+2cC
huebaxudgJ/oDgL6Vlv/MfdQY1FPLfSBONBocmdoisVZ6acfqoYIIe1A0b0+py+9y023FRgNET68
nePxKrwe7JIuWBxIXLm7DqShszaCULsuSHjUepk44Ob0aVjPrNqX3iZFyC2toK4DNf14ZOQ6ehrB
jKw39nSTEr/FWIuoM6Nsn3K6ZiD/kj6yQbbU5XgU5VgpNCskWgOShZ3htN53iuMlRpfnTB9fHgom
KXcDkcGp855VIOhmdjxQJoolNmoxXsyrLrEM/fm6Jlf01nrZKMdEUKcs8iEdFWjyBdiuvq6U68sv
2ZikMRRZamHLmP4rk4hGJUq/tHaeRfsrgCg5Oo0Zd8VQRENHMmrCOI5MGANnhnohAoHSBCOXRIqq
Fep1xy/MBPnGldWa8TDpKh590EApt+dek9MadeUc7BwPaAZkvuQ3bTItGBIzgKO+d/6lb7ItHAxu
kdg+PW5MYFa95YxmPDeq3E9JO+4yH9TvbPhLuEz1HK+ItN/B7RJxGqRj6IrFjGSGoOeZTfr8mqdg
jlIPmR4HA6Wr4zlpNdcaqUUY8VTD12+xaZM68gSFflOA/jnUVSJ3rx8LL21Ougd06ojqEfA52TZr
F3gjmSS8j76XB88a9UhX3TnfnZeeC8VoBDBgfW3EqOPn8pdyNvKEUdSS55eWPic7nkVFtWrunVIb
yShQnnz9yV468Aii3Y07SEB9Kn+UuwaKnYm9XSJLutMAXV6ZZjbiQWP397QnRkDcmX7hdr5/ZuSX
jvZNWoybBUku43u94weVIjSSle2IwowLYQZRq3qAdpPRxCprs92IdcqZBfzSeYTgOEWADbPBIX88
uxMUCHvSmF0rGUD81crZ506T7Q2P3fX6pH4vcZwcs2QMRAM200pF4mS9WIluTk6Ts2sHbb4RsruU
Oj1VC2X8uO6yHmsNscdH7jKojOBmEXrwpjf9D7ovtP3g6NjjDpN/76aTjVa/7oWZ4Wrg+MTeWufi
MBFoXugoL8WjlX/Qk9Q66E5mfDC1NbvOhSz3jkxhHW2sxKQtoHVUAd2CgWrRBgu8zIvMu6zNtb92
Jn+NFk/6YWoZav/6LJz0XLfUAFwMoptb52WTt7COZ7zMa12kmUlqMFjamzpYVIRx7kod0e0u52Lu
sSEZ5F5Ymr1PECzej2jn7AvMwS+p7XXYoeFYWEnw0WM/NtcQo9Qu60b3zPd8YWEcfc2TlzWOjQkJ
nC2QTXUZu8Ic7inHtAyVrmfOkRfW/Ka8QUuROaH6sv38hzWfVGZfCkGyNLFOr/xq44D05UeA9RaH
6bqea7u/OB6+YXQZN+zLKebF81KtnLbgLVBjcl/rkzwA5AbYq2prj/FSeeb5XpxKH8QqHh2b4uLJ
Gwfr7gfS1bZz0khviqUSkUZVeTcOZwUv/e2zTvcY5xZHCEHwZoB0PJeaXUxasdVZ6r6WH1coEUWY
rZb2DrYVaOG2zPK7cva8u0Dq76ZyHmOnLPMDttBoxoNa/V0YcNs786lQg3HTz8FQhTUuXzYuCBXa
MInMButKiDmItKQFe9oKuQtKvcdWKZBTNHkGDIe1xr4vAvEO0HZ2k9EMpdasMI064eGRg2d51GWJ
c5X8X+rOqzluZGnTvwgn4M1tN7qbVp7USDcIzRkJpuCrYH/99xSl3RXBXvZq7vZEnJmQRhSAMllZ
ma8xujmAblaFAL1XOb2bgTDfRGWN8Y0/OsPHLqBcsqNkGrxJycfdYw3V4m1Z2qW5K1M8JrzSQRNn
8RxrjCevwZXcCuoadbzABrNBc2cI0cdLK3zKA6G+REkpflhjM9CcGNIWg7o8+uza1NfioPaXv7A7
HMcd0as/tt6AM0doKPtzxUWnPEaT1w/EyVY6+9wo0BUsuu6juXjWcepsfkxapfumrYP2S7Tk1gc1
kNntphWzIno8uNFa81LvlQ/tbF+lmfwn9UDYICecJCasOZdAILlvnNoUg9kLx8qZQ5TLP8FXm5Bw
umyW4ErGEAwdFnyUWPsrUft/oTCaH2AuWXHoC5RZaUtfeOa5ZU9awC5Dz410bXO0eEVtyNDlmWbN
DcHpo2DnSJjLijbBhaPl7KOA0YSw71n92y6A13VJaI+KYttABEFOTZ6yemj+Wlcm51/Eb1KCAMda
rSq1RZnZGZ8ztKMZS9jAsRMp79asMvuqTaM7CZT6rUKqed+aYXeMltQ69M4S7V0KfjdLCJ4n9Z1l
X9tcoYyC4D6tnkI2dohOr7/muQnXECuNMaAksQU1rLCPbXOZzRj6dBMvAv4YpW9/j0I8RJFETHdj
ccltZqOE8HS0adCIyZ2XnOKFaikQP3sORmnFtSNods9DPRx74c/TrkK/otm1TiEevDCFH+5Wc/ow
wh19XJYqga9XetSF5FI++nRYL2VVG4Gbn2/2pNfiYT6NQOzmiKlspbrWSsxYrPmATfw4K4EprTWV
wL7F/FlweXf3SLIDhjDmsniTOU5X7ijt5X9Bwet/eH5d3aU5/JNdKl0YX3MvIDwE8kuGXsD7ds3y
dpeQm/zdGTJ4gB/r/jM4S3/JIOLM2UUjBxEVZJsJeFv5GQ+BZllXM3UuAw1a6HBfZTu4+zk082Mk
ocH88TLCiQJoMtAv7c+1iRucPNBGqpUZlaZ7KIMZfQvcBjTJxH8nRJDv7Jot/fpDz+xmm0yU6xTx
CqHGTeDo13Ds6kBZNBLzlBptI/Hni6JrBYT0wqPOFGq5LlHVAAJF1u1uK8hB0DXjmvOB4GDKGP54
e4A9KXbBhKSLY9hJHDQyOUTTyk2uCm/nyayPBkyRr4Fs5v3rH36mqvR0d+P6ho45KKznh3chJ2j4
HsoNWR11xBcDQd4qW2/aHOpVAX/mdgyhVvrZlMetV1yq2b4Eg4DMRQEQpSsaYNT1NwM/IW6AlCJF
VKf3g38qRNI/rppYLJMJi5XKc97D56KcLar+IQzF8LFdW9pUOAftnMyHLKhq1Ghzn4uLNJcLgffc
ysdN5gljA4ZhuxRX1AKToqHUZVSddWrN4t7t5xMskAytqWK5cHhtoJlPEYMJ0LKnlM05NjdjEcFi
MsOF6skskzamR2bvRLt2p9ysAJvnzhTbdQPYx1WPvZGcbOmOF7obOlXbpHIAc+ivaAdmGHF6m/yW
FtseAtAuHYM41Zs7R/oBjvFoX/3xmgP9jSMw9E6Ekreqq/C0RguGqh17pW+9h067xG26wGTDivQI
fhdOOv6V15D30mso6+WFk/vMkqdkQcOdDASJmi12i8ZQVo6LdOJ1pPSWwBmNa7OhdJNU4uiOpRdT
ZAj2Rdl9arPAePf6x59b8Q4fzz0M3yatO/t8jLNSBGYORy3OE5hyZVf6twP6XvESWhXE83C50kV5
ao5zeEBOoTxSVypxmeQiWUzaQLAtRezk3oewndoLQ6NX2Hb+OWDowFDHBkmzmf88GlcXkRc7XoJ2
jNHxsN71ZCXXjqSLJBw4vQvsqgsh6NxDaWJowLamPLibh86DDfTJz1h0y2Hoe/HGgXR7zHGNuyqH
Nbi96MR3LmnA4oWmsL6Naczr8yko3Cgb55YnRpMTgdSri6Ntzg1lrL67y4LM0d3EYWc7eIKuC7T3
sYjmTyLqv5VRgVWx1/YXBv5MpIE8oGuLZArQS/TG/G3jlVXtIwfR2jGeJv1HI/CHE/ynBwTf/ZON
fO2FUKM/cDvP9DE56bgFky3rLfLb40RKecspayfOLa86oK7MjWgghfSjIfwXs4sbJfcXMFLkyvbz
R7UFEkaq65x4nlyxN5d12vXwmXaiMd4KzeDvyvaiFrI+tV58n4uwHDucw2Vb9vHY42UalU5MhxqZ
Gq+lI5MplIZmq4iXES5IM0lvX/QGZfBqVddQtusLh8e5ZU01D8tPJlVv9ecfXtSdnIqBd1jbqTuq
1VvjuRLIeVhVLDPDRig++vJ6bDn7SMBQGvpi03nbPtLKm3l2ZwLrmqk3NakmWVMPeCUNmxjcDII2
aorkhbV7NqIRzTQY1QopA2+2U9O7eS+shMUrnOQa47v2IJDdve2SZT2FXY6az9iEB3wBSlROcOE4
rmD1dqmq+9hf6uhgFq5/mJyg2xsBE/T6oJzbWiQXzACJBgns5u1UuXIjrDIndhHcOPi98988hAcU
eblx6xZzdOEIPQMQIKHCD0mbQnOObu2gYT2hjCLsp0kIry1B4cEvLBjaYdOeEqf9nvtivhFplb5t
oclfJxUxqB3D+r6evQlFIhSpunq6fn0Uzu14th/6XjScuHnrpfPbjvfaCRUf+LvxCixyTWwAapB/
YxU4lxyuzi3Cp2aARmJqf5LnT0ojmec5aMC4M9LgDp0RQRF5DU7KnWnkKc+8TRFuvTDJ5x4KVshl
jkF/oTLz/KFQz/He1rpUqJFM6Iylp1X1yEpBStR2p58AQX368wEFWYeKISVE84U27Gyht173BcAG
NOT3U+da+0GiJiZkvl6I1mcQh2CDkSxAtIBWC/CI51+HWGbqWf3kUDgzna9+OuZXCOjfDkU67KN2
IK5VUX7IuNue+qBET4bq9F1dL+Yx9AbFKodGCOa+vW5Jo5HztkpwxRS/FyTYXh+Vc7kV6SvNd+yV
EWDYbLYCLykhpHJiRLcCeu7pt3qw+hsMFpBnGYW4Gbx13FlNZh2A39kXnn6mh0IXg+Z0ACHERVj2
+TjhK1MPKaogpK/LeIS4D/xCmuOHeZDtifKleW9WxSc/nJd/sbtgbDosQYg0lqmH5bfdlU2U1byk
5MGZR/nFDNPbYDammGuK+jePQt0/AL0H7MPcfKPbOGmWIO8RS23lE5qwh0sckw9hV11qtj0dk9tj
lHolK4+aGp1dZ/NZSFpa9kzhsnEK+cZqhwH8O1I5kWH9nUFVvp+zqLhB5+u/dOxskiYEFLw1mk/l
aoNcHFAMNMxThNXVHrkCbi5ojFllb+58igcgkMrpNuW0OKWI1e2aLJn2htG5h9eX5LnQEAEBhC1E
h/JF6X3pjRIDwdHV/fz5mPUVAN3a7W66oOv3QypHsoLeurRlz2QgwGBDigrUIokQmyzfMRZUITCr
jxtUE24FkQvBGQApc4A4Ua/wYXdK93Go0KRvGlXejg3G8K9/+JmQT3DSQEBQwPRpt4uSdloiAlZK
a0wSCFLVvm3D4Es+V/kF95FzzfHfH7VtBHsu2G4zYYzhaohrEDbOPkiacDd6E0QqxL/e+a4w7lbL
U0DCxHRVV1FyU+XpRfX9s+MOpyQw6fmBltmMO9VsBGES242tdARnrIAhtN78Q9RTePRFo07BMA97
yM5UHNDKQnorsi/s0HMFHgqSLDfa1MCRts2lployI0cQA03MCS1/haN8buFeNtnKi2tSAIj/43p0
yNUOE4Xda1Q8+j26jdF+gR5yYXLOLQOAJrrvBBGA0+r5Ju5QdUZFi9hU0nPYhbYhrtHt4sjC0vpC
yuvyV23ixRNNT7fWEKfdIprrqVzo0LDiCnT5dvjhmAdbTv+i8v77U9zNaSjTYKknu3djLHIJG15G
sPVG1HY74+JU6gj34ouoxWhqIOtpi7UIwiSQ4UTatNSL+uZTAtqD6hE7CQAewxhBxLKs+tpMnfoU
amOkyKC+jNBef5CqzE7hIIpLoUVH+BfvxMLSLieUvl9E5bmX3awPGxjPPtAocHuZ01IxsPvuaPtV
/988WdydWuv1fmra5jrrZXYqJmVfiKxnMmuIPRBR6BxSLdpitNKij6y+M924RlEMt8JJxUgzuSh5
R/W7DFjBheV1/nk8UGvxa+Xf5ysZzykP7Va9r4p2ouHXFffO0Pr7jKOd40N4l1J5fTd9MdJUCWBE
P1UBNyutdbzE6xC5iVvzneuU086r56+pMXmnYSlCGht4fe06T4SHPC26+6nPomOOAOZj1k/ZBdOI
sx8P7wfcj+53bGe9zRuvXBvJ3lqHfB8l/nqSZdfFnQyao5cFcKD//PigFAh0QLO2SDufj7axIEcj
mxFVVidNb6qynmI4pP0+yLtLp+VTArsdaEReCJcEBaLU5lno86STYfUgCan9Hkz4RfR+5XzISq/f
jWg9xn5DZToSKoqbhbyxHCprD9jdOPaG2cWUsdODjawZGl1te13XXXUXunAdQy05KrraiOm+o/Pj
2vXVlHkLqoOTs1/csjkhqpbt69kJjxma1W9LWJPIatcY+qCadeGaciZBRRVbE611X5Tbx/MxXd0Q
r3B3deKqqfLYpsAc21nmnzpqS3FbKorLIluu+2FVF558bvmQE8M6xeGBS+kmGYCgFIW9m0H7DwN5
QqBevkt9A8FZu0i4JZjmheV67ktdQKpau5r27zYjdvAS8jKAxRB/0FRSY+8cegP1z6ZQ19KdxJuh
d7JdYy39HxlBPRXRkXv93w9+KrL/looL1HBz20VfIJPY59r5jMJkk4IeBTW2a3LHv3p9m+iB2y5d
XUbj//gYvWAB4rtHc8wEaQEIWPxAJzC8waGbzHxdpgcatOK+YjXt8y5Ij1MRXWoznrsbMptcebUE
jtZmer6kjL43KkEGH6/FEKFn1uRfEtLhm6aMZsQmw2mvpK2uqtlNEB1S9lUHb+JbgqL3TlZRejS9
caDIL1EEjMwaXw07vUo5ya7GXNQXxuoMZh0PQcunlxJQ+ueNn79sYaEE7C6dTRXCLq78sf7HmTvu
LoEnT51GobdoU+ySpajAoeGYFio6EFCqzTtpI7iLdmhxP3Wt88ZMsUkeyX0/vj6bZzNZUmVGkrjP
i+ps6rflY0kDpWaeGtedkdcolZXuoansf/LVWY5T364xgI/wc5kK/+gYFIP9wC/fmkl2yWHsXNpG
bwQqcEDmAY7n+YtUmdcvaQRybZ6l+5Bwc4dOQl1vR4738PpHn1vCvz9qe64KZSncfu3Ytbi0o8Mn
9pUh3OtwTdIbf/DRcx3dL6syzWO+UMO8cNCcA+npGzvtIMgieEFsno+FAW4KWQMYS6R2PNlLdRgm
E5q16zXXA5SVD4iLyzsbmXrSnWI5pVjAX7fhiiJ8nXgfSOv/qeziI+vXvQGf6UGJmN1bd8r6O3pA
yzej9EHHFz7+RK4jd/Yk1F02rNaXYXHDeDVHtS+agOPdE81pjkZAOnZa3yV0Ro+oI4THrq6cO482
9I032N1xKO3hYFv+tH99Is5hBpg+dNW42tOi2pZPGAY0RgegkRxZw/ssg9wLUS8Ac5wme+QInLux
HYIbu1q6+2LE4wZZuul2zdEGzpHXfNsExXigv9TsnC4I4qEd1kc0+u236dDWJ8cvagtB0eX7Knz7
4I2BupAxnVu08D3wcyFTQe9ms7+pDE2IxIZWrBJefUE0/gSqWpzoefQXDpgz13qu9IRdXQRxwZI+
3x8enobhMNJGWyohjhZoF9AtQ/WmxX9ih4tdHS/wcy/ot539PoID1l18IGiB5w9Fm6CCe0CbBt3a
4eiMXvU4TcE3C3TYv7i1AbnQc8pxhqjF8ydZVcDlBinpuO8ndW367g0Ww/Y7zLYuZQbnvklnt7RC
adKAoXn+JMgXHbxcYvKkyvbarurmsI5WcrCDybiwvs8+Cu0h7WNEdWSrBbB2FM/AzTFnLlp3vt+V
x0CSCOVZ2F1YiWeWB7krTVY4Dx6JzybfqRBy7/uEnkQvU3WtUgdpb5TV94Bf4Vqj971fjIu9rjPf
58GlpejC5tdohudDGbkyDes2smN/CqNDi1I5KCyUst0yulRofWqqbPIO7pjETJahxlFvPlCiKhIl
C22NMerr0+KDoczBjaBIbvr3Ru70hxn+97Fcl+oNxkX2vsjqbpeFWqAgzLDItDhzjRKJ9iRKgTAi
EBJzanvHtTPCO1CC4fseVDNwaKf53toqvV3LpD7RyUlPuWy/vh75zmUGAGJoltEEpWmwRUtZLf6P
T1ALWEZ4gUBq2LWGTO/6sk9vRiziY3tA2jmQZXFErXg5+bMp7tyyavZJC0PInAoV99Xk3MsRSVYj
8pvH11/xzOQCKaS4jG6ipc3nnk8uOrHFZDYs3gEh0pssK4u9C93/SmTGJV6FPvA2c/vsUZsDkVqa
pYm8oNYXkM8uJuM3RWYmF0LMmWOfHjBtZy1foZft8w8qpyr3FGUsgA8epG/U60+yGzAsgn12yH07
eU9qW3yIaqe9BoNbXdih58aTeiztSir2nHmb8TSHhf70gvLB3Pc5g5oXN6uL0ejUy9Ofz5wWhkQp
ihbYCylASzkgSTSMJ0PS+WPjBBNK/Bm1bMeZfuYyf6QW9rb9Xn9U/ffvCpW+/w9E9zQy9/8uunfi
Q2ot9PW7zpf+kV+qe5b1Hy25hEIe2QnXPX1S/VLdC+z/aEQZm5kKio3YD5fSX8JeofMfhJN0kTbU
Cq9QXn4X9gLAaxEKYNaCC/H+RNfr+RonDNOD1EAmTlHwi9bWI6rx1UJjrZju8YHtYNsNoRZdd9WQ
c7e3ZeoQ65YqR5RiV8L0SK6nyvG7R1Shq/bCxXTTGNbvEgB4ouP4ZK9Hp/L5fiO2FlLnFvckl75d
HEoH/5ibXmEG/aCqoPXvIYhL8qZJFZRzTunSjcXnvJzDT0ha5LTxVSWaayNEU/oUYUoRvpdGna/X
v03vu59h5ndtshdDpjVOfd1Fo4Kr1deev+Y4m0Eye055b9imtpCOBpgzM1FgQq+/zpe4sqh2nabe
hls9Wn7WQ66hx/r5z1+D2zQzhw8mfoSb0XKWrkFjpizvq1Tk9d+9M474w2B4glUBNO/gOEAk8vu4
r9M2ui3MsVQ3qZqb8O/X32ODytMKP0i9hLYWVqA89YJkmBSqoNY9RTcVUi8ZSvqNEmrnK8wlzNs2
T1f7k8LaAQGRbjEg+9SZaK8Lm8vGnCBZfCFon3sdkic6wZSk6QC+cBOPvDTB8SW4wZ0xqN+jr5st
uwbMJuAOtOtkrc10uUjpUjTSZXPsja4h6bmKvBHvG0SYlgu3er0g/s9pBdyDnif9b/rSgIOp92zP
EYxVpjnBwXGA7t0scZMiLXwqMAPAOUGmWGAgql1io4sf3IA/2A9P9Qbi76/Pk63Pi2evQV0UHQrA
NiRETrTdXsox1h50L8TgJcrq5GvQOzLXChgy8rp9luDFl+5sdAlE/iYYCgjb+8yN2szVOpMtqlFi
mLrih+nOnonzRlMUy34yjIZq42ikGeA0e4a1dYt3g+F/y+Y5lIceKizFxFEFnfhWYZ2qvzEyGvGN
Zhj/VEObqku+d9slALqEkjSNLOr71EtfkCANrwAqmk/JkUKPBT0rwK1haa4dTwrespJWbZS4r3Sj
/m/lWGIyOXSqK4MjQJ2oNvZ232uZrNcnYLMMEJIGgw/HjqSbEPfixtJ6Tr5AXxmPlSpgvhmovLQ3
6HimJdzT1H8zZ+zenZtmRnjqwqFOL+2M5wkFouQ/+xDwjrmeEcE2EcObkilAtbQ/WtRw1D1WMRSP
qmXx/nHtySzvM5rY6l2f2/x2IGb1mKWiNTFmKtGXU0CPp7uU20h7AspWLkVcmvP6ZZXlfIlh/rwW
SyDhJNRMDi0lzV1oWxsNwlIC8F4QyGoNHK0tKfADsrtMyvu6UuVH6DzjfGGTvlg08FR0bT1EsoqV
g2Tm87CuIC0ZwZQNx6FZzfANBO3cf0gKqiVv3UxO65EBaNKPXKrd7iro66S873rPlTtlV6SiFxbL
RsBQjwHhVOODQD2if7ntjyfIW4vJKeVxRZr3bdgMo3UYrLyoriFyWRx+cza+99u1R8YswwrHj4rh
fVX0WFNlYbB+gSGY+N8jo/DvbWmWxoFcnLqV7QsHqubUOvN+5DpT750UQeY/O5v0y1PiwOyTOx5k
3a2CobVgXxU1sj+KBAHd92KaiyDZq3x2Th5uVvbjuvjr/Bbnp7z5MY09zu2uCL3vr2+4TZ/5aQzZ
/Vq7VN/bvS3SCriTaXTsc3pOiBnNwrHeDxP3fOwdRjwKdnkKNe5QUmVo78pcFemt5/YpZM85medT
1RmJ+6NEO3q6pC6/QQQ+vRnIR5Osj9ol4cp+vtgwxRoKVJfbI25q44CqFFWSfVp22JFa2KBVseGp
xTmVHZSpvUiyoYuV58G8KAu3DD65bpPgVVulS/uxbErhvaXy4om3rOxKXriGPL3Lb+eGnkwClgud
nnoS97vNu0J3LheIt8OxlUH1oALg4Yel7Mcesq9sxU1lWUOckK1akAwT2IWOv1gYz2BrYX0O8PxU
cZU4GNxk1YSsifSyYzBZw3xIE6uCZNfhirSbC0Neq2QNviHUkc83MyoMH6bA7KJDl9Mkxktu9G9y
lKXdZje2s1Hc0+NIZb/r57T7GDgTNsl+6/KEoG74KatwVvXt9QX1vGbyNGsh9Qv+xz/YlDrC/1b7
Tslf+jb05HG21iV/b4LRL3al6jvvncPkddf56uV3gWlUD//iwSCEoKtqjcgtVRBrVSy04F4eVV0J
2oye7E7wTdPsaFZ1N9y4CPuVJOiWUheqiJtkV08+erQsVRCLGqyhz5TfPjmobYUIGFERzos3f6wK
L/gczX31fa1qFX0JloCKtJpbNA4qjmI42hhKi/iPP590hRKc7h+91I9pnDJ1jRCbhDI3O3nshtka
9nidFM2+9ax0et/iSYvZj0j/DHr/NOMRSEG6R6SSjP3myLS6uZ3CsFVH+Cj45XVjUiU/JHsasdPJ
T5udCi3ZHICm9JfOI10L22w7LnjQMAANmy9rgY0QQz0vWM4G3oAwMP2cWd9/rOimbwc0vUyjoKeF
xGBzTK0gKU9yxKR0z2GZyFv8KxmcP58FbUiguRk087ZQj0I2bVVn2H/T9a69O4GBy/cyrKK7zjaM
9vvYz/7NGs7UDV5/7jZvAsiA5CtyuJooCzZ3czCvLeZDvcdJ6OEpG8bLXIeferjvn6a2M7q9oN+F
/VtqUzFNB98oDq8/fnstZQtQRgS5SDJJE5GT5PkWgIiW9/bayqNYVBkNqHV1+ODCswtit6DFAtzF
jMpdYbeg+7rQM942QBxum0mt041DHHo7qjaiaye6HlvVRV7UBXgZl/TwQAcEGECxaPuGQx8OrZFk
vGFO/ykWwg+Xv9bZMq6jKLHkX8YkMNYKMdq5MDXnxoZ6JPx5vGjIK7c6uW4FrgJ1OZjZztR9GlKV
LSi82E6y963KB0Xr1hA5I+VIvIg0kQeFqTvfSu33ZuWvsMEXC3zSnQcH/psN8z+8cHidyeqolYIJ
plwI3YFi8PPJa7NxxR00gV+Qr+K/I4bfPdzzWoCBtiuTrhAOg19yJv6Ds1jFdUl9etw7VrVeAmW9
DKQEEsinCCZZvM72FLVxjUOMteqPaeRnBmsZC8t+Vza2cV3bjUUzaPKg2NCFk1N7k9oJEn0usKkP
F1bz5haoV7PH5UPfQ/Vq2bYYIiSOvC4y6NH5zQreXAzOeihGeHw7JOfGMA5kMv7ddBNGbYY5Jl9q
QR50XMqyvkekYC1OrPn6YaqsYLgU8vRkPA95EdYLlDzBE1FX3b5b1lRDV3krIC30p9CZwI35zjBB
QHSmmd6SWlQPgyrqB6MJsWL08E3DVLzw6pOFcfv3Pu+W/ELM26AHOAAATNBipvFKk4ly3Cb4zCYg
n3lkuMJJOjTYZdM/JJHEYpX+JPpa6xy6p6H087/DqZzvYaxVcErgS4tdXTXgzcsOu2X0Qvg79s0c
5Nzw6gLCvWiyHr9STKiHwY6SS+/94vTQzhHB00zDseE69Xzdo2qI9rKBQoI7+VC846Cimv0wQGLK
YBXKJfig5rmd/1FOWotv/VSE2Tvq2HgRe8JSxg7zOGP5VfzF5OH/zeGD0SQPBweCDDWbkm7G87dy
27o1HL/Kj9JsGhxYZ1kO3LMNuwvzt3ZS4jc2DNIwON0X8sLHslmD8cM6DRhhHwL8nwp1nF23bj6+
viue8LfPVh4F1SdwFYc9uKNtiab2s3WkI5ccPKPuWwevOhcW652TgmAUOwj0nnvV2EsGOWsM6PB/
q9HNoXqAioUv0cP1+K3CbKloFMKEoJeOs3cFtt1Td20+Te7N4nK18HaJgZrMlRvJwvwHJS2QGrtO
hrNRXTi0XpwIdMipMXBgUtGHarMZ6GUFGCFTMzogOhDiI5wPZnOLcWbSH0SIa3mzQ8YmmRGBXJv6
ghIekITn+xjpLZTUiLc4UrD0OL2fTzMCcbNDMClOS9vNRfR2FnJlsKLJmPkXahdpA7DYiKZx/po7
oxuM14LjoENNCDO+tz4defVleqoZFY6k5pS548Q6sYZMF8noveFzu8dRKDWLK7NV6Tyc6OEMRnsF
xq1aH+d6boofDk6+5afUbFbvS9FxHic7qqT+R4kLMujEGWDcEu6tiqtY8rFaxyTBj7JN6/URW+kG
umMkSpepkWsRJdGhKpoeV3BfKP7avXD7wsA4GvgEf2SqGrNrj2Y5dGV0ModC8OPL0sPNBo8o9KMT
DxhCiO55l8gwrgLcLaadxb1qoJkUlXrpZFVNfarNsD8NY0SgUoqFTpJKmZ/SwkCOZ0cFv/bnD9UY
YIAet3A3lq9DJRf1GeumxapvXJ/iEkF8rPn1YTZ9TExPyWgYxbxPYWRVMGrL2nX3U4ZgYrmvuhrB
kRjxMyGLnScSRi4exkj/t1b40n/Te3mmf4/rneVd4ZgbyfVauGoFrxUw2HP51qh8f3LeG5GT2uap
6BTSzdetj1Us5o0G2lmenp+cm93tZNjssHemNZI9v/n1tgAmaQkc13UOqMHhnup52c7n3m2jJTX4
+fqYLJRaAjBjmYXXTVF7kt2ZgHXlk1lGOMPfmrOkxuhB0ZXGPvFsrqZHTOusdLixmsFh4WVURRn6
2SlMxtxEl4eBzex5Hbjx94ov1hxIACFrKtnhwm+LH1FaFMxT+2vvN1PGpAtZoV2HFzDYYqTLf/6q
WUAFeFfIP1R8vW93UfNoo7TqfQilU66PY1v36k3kJ+kPn9aAfEDIcMIgdKzN+a61ZpwldlwlBwQx
OmvNXA06izLmchCGfihUEo4p+Ip18M3tvM54by25rmACENOz1cOnECAtatN78G0Kr8c2X8YpHhCD
GB59hGZ55fLnu2Yu9dtv2H7XS7HrC0HK8b61J0NEJ2WYlkx2xbDiwRVb6EGzK7TDJ0vYVSmFo10Y
pp3/JorWPHKu7WnRFVOsmxHpvjHdOlLlvd1EeOcmudfLBQ/TsmwgKVvYTuOnG0zy3egVGEMe8txU
oblLYVXPd91oqDDZUfnDEzjuIs8YT2nvOUSFDJpy5O2xDAi8T9NS9c2j1VsjDX3VEIF2Mldixm/b
Xhvn69oY+pWxN4NGF8+Nv4p1X7TjVA0IxjV84zHo8oatBWnNGz9AsU2J8TU+ketji6g3Yz2tJesA
LxX9x9yOxUOlBrCV1b4LLTymvV0JbIfftGictg7NYCV8400ZRE3+YW0TfYTkNdy4qyJJFYsNe+ya
xeYlo/6XGOea4ZRGJIofP3eZAwKUH3K5PLNv7TUqRoQenMkysKjv61Z8GxDd5D29LF/YK4QYPem5
C32VsNb0rNWix+j+L8tI+u4qWl13/DoS+pweuTDAjleFO+fJhxpfWEqGghNvwiIBuMt3c8ZAhHWU
pnpfzF5L7ExpJCDHkgvlj/a+rUZ92k1paIT7oaCG+D7C+id/bO3BFCero2gc7jDHsfBdcJ1mKT4S
Acfog7U4K/8lEM6K+ExGutvcJR13oG7/a57QiqMds+NPm4T2ah458H9+cJ5hIjCiXWFN0f2wqI7+
X+m2w38DNafD516kOXKrnjPRGISqWc8mdrENGLiDNbVDe3BT1tA/TW91xr3V97Woj7QNw/69khGw
BL+d/czcZQYOwHs5rMatUEM6ZnFYFk51Naa0zd70lF3pZSWJUMWhLw1jMgDK5kn66Ka9zQsnRUWh
9teWcBKPifrV02D8atvYWbWdzg/5GmAou1vB3DQitpde76NJDety20Wd4hdJk+qez5AG+qgMx9Ba
blUAb/gbjC29DBGz7LzrVEgP6h7GLlX0QXWu5EdpvczMKVV63deYpkQwoJWnAMTvk5qS8UBgWZVP
KRlplTtnGPP8jgVb4zsBs8vaWVZJ5UayTMLwJoChwYZ2p4KuL9SBXMe4ViqbY87hLDKMuAbIU1JF
/XmwkVx483jKWkeCQ1ceFurvSggY09/rKvV5/StXcq1Eh+tfZ7koi4QEszYmvY+yZXH4+9n7ukP0
6/gtNByBN/l5pNmAMNiaveXqdOln4uUpX59XI44T/FigfB3Eq6HRe8JcLX0WF12uD9V6kvr8rIHd
MV2lSgo9VG6gt/6vUw/oCp4+e/q7eEX/r16db2Q6bgb+3EfGTvNqgr3JqK+IqvxsEoH7f/qbFQ6K
sJObWa+H1Ft046kOkZcyUMowSWLwZUv5qzwMcfm93i/Ysp6fZTL9sJjJWvYPhZF0hr+fTNF0x8xq
REt0duXEruxCAzO8a/dnXkp/HOE/ih5TVC+xZA+Gzk2R8OvmVqmuJ0DMhtvwAwEtA84QU3k0vfYm
1rcsJevn0SeCSq8b8hq99fLa9Y35MAKw1xHo5xMCAWQUQfSFooN5qPJSH6Ae0m0C2qIztyk3Qx+4
jyKR8PxOPQi7N9rysQc/wjBESW6YxdfMTvSod2uAqSN2BnOJqzr3cBDgvfVmqOywJzaOSi9zp7H0
sSzrmbrOsXHqij+yjMJi0k0R6a8goy4ZyJYl7V615uis1ju7K6u++Ibpk9Nbb9PaEwxFk48eyPPd
OBn87fUOhC65X77LrfFppOos0M/PwG0lX3PDl135+CstsHKRq79buYTDw2I4DpsR6xqlC9UlV9K9
WykdhvMsyPVLt67OCR2NkFBoAbkOPVTEKzn28wEWTH+lFl8wHb9yjxw3Pv58Z7n6I6ssIiP+OPWd
P37oQ1wtnJsxquoEOk2p/0L0uQc+xxuGhk0EmsCYSa2wFQb0TUedgNG4LpQNqH3/w9x5NMeNrOn6
r5yYPTrgzWI2QFWhit6JMhuE2KLggYQ3v/4+STLmSiUe1u2Zu5iIjuij0yITJvHlZ17Di7TUSg4v
08aQl/b2K5ySZLc+tKKvuTTL6AC9B0vSlXwi2F3V/BqtTnFjk1TWph0vMdqQ+7nqavnq0OyWX9Eb
IEQkpc1lGaVBHmCk48tyoCH4lTmtD8YlVlNX2U9oVThBbcjw4bfLHSJvMyvavls3SD/k+nlRxF0K
0VpNc7XcKobixFfk/XX66OCDXX3xkshtnh2P9YJBq1SzDz2nE9UXUxQqc/0mQ2MbCy+1bMW412YB
Zd8qC6sr+XDIPDcZo578M+CwBgorxM4VjEvS0Oas/bTrvOGmztd1+dxUtVGi6NomK4Z2VZvrpGEY
SpNzXSY9lJPOzz2rTnN/rdE7GbZsaDcpPs3xovOvcm3Lxg4WsDPDDHoymh3Pb4axnLfNzJDJ80F1
Fhhb5AUb6obfa9G6SIDRVz/SPhl75PETfY0an2eTO9oFMjd1Ju5cQDkqKocqppT9tekheTOEAjsl
jWCXxtatptGw6ve518n1Af27c7ZtlFr+ySw0Ye4RPs9LZVvq+lBei25MVXc/N0hGrWeus/SVwTx+
TQxtu3ZtnkZBY65mo+2YDUYLZ2SV1dl+7mqVa0uaCmRC6nvzqjH9KY2kUlr0KCu5USa2t4x44MTH
u+g1a34L2SLVPWAx5DaKtFO3bRnjGed42rTt3WzJvnedsJIKAjACAdq2pxwq77MStdmE4FzEFnZt
EAo/Z3ru8mYnpCft3h+8VcNOoNeKCWdZxVGLEtlKYQk1cB24du5nd9XYN3YatZ3OYF1LrUvdws1d
Ccq6lWWb8XrIZTPnTBHo2bJwC8brX6nU2HQhMpar0hcbRrGyKKMA6QgZr7Wp1VbydyGnCOqhrSy+
3gye1DrfRNFsdjs2rceRzkYhmVxfypPMy17OhYKfOR+EIc96Y6Etgre7IStd3Yzl6Q2RchzAti96
VM87Gr9Rll69hQtAGFjSbwchZNQn8YtabQ5qppjA+Tsk4fv0jjoxGjXfzk00GIJcS2W90jqjDO1L
p8gcM3NLeQA7bsyXSrxyiOzw9PWo/4baELIwUMryl5w0Ak3f+G94CdWuKbMQZ5cBz50GhzOjG1Xu
EKGFkWeqV0KCRbJSEdW4ywcza/O9jUjf4oYeqLJ5iyBk1dwavdHovOuBx0bUYNdYapTrnKuamCXD
4vUYr+xsJkYulv3yXF7LGKXrYq0BIG131abt3DEJmBD1RDZ19dhlwZp4Kz9l1IC49lBsZRRNyVsp
kF4T5z72aNm0iiEBORVaDfyF8jXk9QnMoDF8O1wjoaS8kNxVlCL1q7iko+LXkbuyh8Vr5pP2kYx5
xqLKVEF3YxlU+9d0PY5KWQ7WTGtkQbHolIhorchWgzbP8qRzh3TggHA7TSZaaoPacb0tUsVLziex
RIv+bVG8eVpDiwc8I3FmUsffq2bTI9JSITMRP0PS76N7b1yafL+miRKtwZgpo4EkNvunNH0zacwl
iGlRaC3WgG7uPtMmUB+aOmrmb8lkSBxUEvMaQ7McU1DuYxwtjyLKywmdv9VYw1j0xvrAO1kbJexq
z5rTs4VGcwNbP6/X/HHG40D9qkelVm31EVKKQnPZm+IOu6Sha9ExmvKhvkvLZrUzXK2N1N3T91ZS
DrJ1WfJtDyfluxYVs35Qqr7JnrIeReYMYxsnrIzZa6oztGpG+7D2ozLel0zkousxTuV32VVxxkOf
GxK8n9E6ZrG3sTu3yjcmkBWbmgUZBWu/1ESsftOVQkXbiWPSjNJLWZqhUq3NfVXRI+PJkTwi/dXt
DOaNWnFhJU23Pr1VXG9ZNmmAzHpemwSv9YpiRPLANYeEqhLzXRJ4BwlLpUKucABAB2OzctiU3Wuh
HnO/9eZ1/8+vORT8c/lVzctKu3Gie8T2SAFf5t9fS+48WmWq+Zbnvn0SULtlWt2opczCFaNv1K+0
DcRTMy6pIz2S5XvfrQZyaKhPOEMpdBg+WMETtHWXHbZJ+vEtHZGpdZo1Mlp0+dpmFz0tsuy61t1k
EH6pqHV55oyrndubJZ5lyKCnK+sghQKB5T1TzHz8eV0iZuLTy6CUFE2uNaSgg+blgCMj3nCNlJnA
9XOTp4MW/yQuFYSuVSyat82bOZ3TgKpsKh74pOxEGncsrTr5nQVS5BCZGPVc8QLFdBXntYtIXKoa
K0Zq2Mai6Qv6cu6ecfMdumdyiSFDigNW1CPmPyrbsGuXPnvqMwX1J793wPbknBd2aw7BsKqynkqX
SeKeoIdXyzdszWT7a8YswH7OgJCkWRh15cjfMxdVvi41nmX8rsWoauzyl+aRwyy/boFOgXDM/FwR
8nFUzawSSFsyBnKjJrX4w9i5rX2F84w8CWZNx2Vm9xbD+OJc2hNJNxpkOKnWaDmisVbkZb5mIdpR
3jSMInlh9us5NKhGyeUUr+l8qxqy2sAzU4YvT1vJRS1F56NAkKcrTYw03w5p2XTisdcIjtHW1Cza
IPakD3YbLpYKdJGmqSv0i8qq5eZLG7XmfSNKP/Ki9c6QDY3GFl3HYkz24EvM2A4M2ca25oiNOb+B
B2kCFx49jxILmk2NxI7n+Wjs5jAXltceQKlWdExwNKaIRoSa7yeqoMPZgaf1eO+6/Tiqn1eR0nEH
aCnsKycVOo8NEcB4eohNbRgf3s5UtRIvzdMJoOeyjZxILE+RGTfasDUAc8mHhqAiz3piLsJtk3LL
xxQls0JkVlS+chTY4qUTAUegPDVbTV96Tk3DpBkcOIpe8jDUtNW63keKsBiq7ewh2Y0QpUCebzp/
awMwjJWZBg2InODQvvXy6MOSOfS9I4PIW7EYj1FHSVEOdrkCK0GQY8bJshlnNnA/LvYSOo0xuqTJ
y4K0ctB21iS7Q3FHR2yf4unLewHLb6PaS2vURQ8xR/GIf1Uoa8H30uYG+hx7KCl5dS0ADm4hVmyZ
4JdpxXtPa0P+QUkqixIgddKx7Jtgee2opfnoGBc891pcFT39vuc1LWKV3Eub1ysz0acxC/A1n2b9
FU72j0gDD3XJP8dsgd/8xcPn+uo7Vuwf/qV/a1X+v9B2nB7iL3Oszff++7+eqz7tF3mb//kf99+B
O/3rJn1u2+d/ScPxy7QZnou6+pWJ8PI73qgIlv0X0gimxDJAz2PSypD6jYrAfwKp5zJ8BZALbva/
iAim85fsrqLghXIdnHzJn+7qoU/+8z9M+y8meQ7YRBeaIT+u/xMmAhTI38dGTOnBGGFQC85DA9h+
PCI3lcGACT4mYbIa3d6Z0s+suWu68sJJ+4a+ItLt2Yr5R6H1SeAkd3R9z9cqcnfumIVJwX8BrJbs
raxEx08zvllTavuD2mzNykWtMi3PzXI9o02yU2v1fqiLb1Nb/DSFGSyWcw525IxQTt0HBMlP5+wH
g6HD5JmPbgLbSovmfqsPNTUpua4mvED+jyy28k2XJSIw5/iphIawTx0Mp8HSzf5oOE+r1j2Xuads
I9ldaUZX2eZqXGxInW654SvDrL6lqr6vkS6DaIQZUGel6PkieJOYnRcU1VpvVHwfLlekRffkMVRc
JlIPTNgCL81+unRvQU+2fMpW86UQ5TevLhG2j876AdjFlEVny+jstITlyz5/Uq3WCwHkxdtRq1BW
lpeVdnrhA2MLC8xjAow4PnnK9SyMm3V1Uadz62/TYl8lMS3Wrk9/UJQTbrmSVYqCVjhP04lXH8tk
FDcmsu/MfIip80SmrDvDBqe5H8AVM5wOnvDjLekEmOQeYrgya+1z2SlUzNO30V4eO3QI6Tnbsw81
9mlancPqZiJgoCiAHKYi6CL7qltR5EzafltWxY3irZ/XieekW7wjQKA+XZLboRc3OVCxIFu4n9xb
vWByLSPEzpIhknbRzkN/RgdzaVCeLB33C0jRoC4GNNFGm+F3OjCpXdVgNr866ojwNNoaTFYS36jT
p6ibl3NXKcQ2HnRl6y1mfpbUnEMwYmN/XcxbG65tZo8DqkYKFVo3F4eU5tGdmRn9jgqRVqVlzGdF
RPXa5XQXO8R68sSet8tKX6yauQSllFqyRPS88pZA8YZ+a6lD90BtNpNJGGDr+zYL+JjTgFZI7Vdm
dJa1KuOU2QxnnGP81DQgMI6Gb5f91eL0PcMDtmZBNwz/CTa7bQ2+I7TtZGiBkXkHIB1Q3KtvK9OS
DfXsDmDxmWbmd0XW3jgqbz9p+puSflyMIGyTn+A4SizFr0N4hD9sVSpQAtMB9Hyso24jMmzGgxOH
yKoBzK+tcMnsPXNDgw1VnELDyyH0H6sBhwHbw6qImv8+pB4HTVOUJIpDxwV+bMce0oCIytbVF6hH
a5RfTRbSEGTGbMjuyy9x+uZ1lV8pREcqCjB45a0SVG1seC0kGY9gSVWpGTWEO7TN8vwJPmW9sRXE
ONBHYtpIrHl5EYha441x4aJyr6zO7uNLOEYIyCvQgEZLqiYwgWNFMgk8pCGnxQyjxktTR0g/sQ9N
U0rNl20d5Sce94uhytHjhuLGeQEwHCbXMfukMtSuZfgXhxElOfMIYOrLY5tf94JPHgq3bGd6D2be
eEFiTY8Inl724klvmGtYcZD3s+9G6c7qKzDa5qNXK5tyOG+y8dGt3d2g53tDNFel14TrD/o12JrQ
wHAWsdVW4lE1GLfVgjHUOjkHUaffs6k7KHF3HjXJlmi0Vd3k2W5mCsmh+DYXiuvjfXMBxaoNuHAA
82O/zfDliFyalUkyfW8M76FkuusjONme6+2qBONk/nCa9ktG3emjYdOFYtBuExOKQOHR4C5i2vlM
iR9Buzwg2PCYL+5DsqqPC+NIP23dKwTTlqBGPL1Kh10tlL2A3P+KDPr/nUv92zTp/ynj+t+YSwFS
+fckTv+5SNfn3/Im/v5b2uQ6f4Gkkcg5OFy0gmR29JY2ud5fuPhJDiVhC5z8/82bNJcfol+O1gNj
eZlU/VfepFl/AW+Tcv5gjXBwdP9J2sQKv4YxNNf4BbDcQFPxu1TnCOkz6GkM5BBzlV5JDm7ibtKq
PYub9Z+Fi9dl0HvxEFyA83jskLWsDTqA64IykqKc172KJ9hTZKBOw6zPPGW+fUx+eV0NozcEPiDN
IVP4e2xGfttGLnntQrfFZAj+LPJA05dUcVDXAoAStKbYzhzwlODapgW6BtbtmxaVMIPSS3w/DnN7
Z9oJmsJx96R63kPfKY+/7I/3Qrh8sL8EtNdrdE3it3T3w8P392vUJowwZwYuBLQ5BccK70EYxA2o
mhtmRPeJ1jw0mr5nankncp0GKg6JSHDMN1SQF6o+H6gFO19YaOkkDWrqylyeeGnHsLaXa2SPvQDu
yO4teQj8gt6XkAWUTJouhBtGStMsQKja3ZglmU9ue8aI8Is5974rmjhYs/kyTsxeKqOEMxPwNhms
QFWGrwxxvk1Vdb/G1b6umXwivXFKKu8o93+9UsoMKasP7fnYc0CRZGisTLow1jGsFuXSgQ5B6dkA
I5zXnrM3bY0ZTFuNxHB18/G7lK/q+FVyHlNNUBSBXJMX98tjUgfMYnNMXMKCMF3ZEd+R8vXjJY4/
UwTCNGkcYaGLYGt/eK3DskhNya8LS9U9H5Zun1rgJmr7xDF7jHemfmIdEPpS+hZCrnu0K+2ekUhW
JV3Yeu0zJmfisgMUvoVCUTEYc4owdzP8Rpci3iAIzUw2a08gjF/UO399mvIS0C9B75AHKqXUfn+a
Fl7nRZErbZgzsLrIUYXYtrB5AMguy65n8kLm2U/L51Skij/ic/g1zi0T67/BvVCtXCQBGNr0GZMH
dNI9p3YDqzTmw7rY057GVyl2tqV03+Y2uowa70o0Tnlp0QgPtXw8rNkqNompydYMjbdRaCHEjWvw
8UOITJ+6mWLneszr3Zyt0SeUZTUf3tcF+Hpjz2UAN27H7QLpbxdpc/xg9qo08skSsAIICJpRfU0v
zNniJK4ymspQlm4dhkRqcjHlSrGFYHnoGQzTWUXE13bigOmhgt+pku9UL662sTk/mSVEW80GkY+C
zdYe94Y+6Vtj7L0Ly0u2H2+8F0mh49cBC88DH6eRVR8LvYCpdoux7FqQyGDK9SzJ6YZPSUBouHOI
WtWU3vWJRxNvdudqI0QyhE7VmoekMdRnZJsfh8GYrqcB0/qanR2Ya+mEXYlHowoeKMC19rIbLT9u
6TOj9hUrn+eW/yjamF5no8Xf4gyrnDQb9hwiSE8ZDUQN1f358X2+94Gh0SGlXtiA+rEE+BKrswUX
tSWAdMqnAlLjZbx2D81QPH+80HHcl9sbu27PkGbTQMSOYuqEmnBLf6QNhVrk+6pZQSu7pIwLnQai
VgHtfjt2xdeMfeB/vPR79wip3YR7Ix3jjhk4qgGYSfSiDTtmAs8Ahy+pGbWv0VqdsmM8qg5kGMFI
DTFol7jK9OcYwbt2Vl+okQjXyrmxhibxRWHex6QZjIdv0kj8+PjO3nmotk7vCaKh6kLdl3f+SwTW
lDGqJhwLQ7VPzW0He5+eop9adr+JhHZp5lrQF6dUZN55nCwKwB8F6Bfr8N8XVeD6F3M6tWEZG/nG
s7MLFNGAUZhzdeLFvReWkVXhxTnolul8Jb8vRaPW9Rr4P6HuiOd4YYDqMNHzLOBGYD821jQfpqH/
2ahdFXRl/vfHT/fdG32RyZKiXLgv/L663bij03rsGxj/AMOsSzvpd2jknrjLdzYNqsamJNsiMs96
vy/jQYPoI0TXw3qF5a6v1WPaFsiRisKHe/wgNPyPP76xY6S53Kc2RSVnNpU0M7njfQPyENc3pQn1
3rM+21DpddEdktQj+i7F3bLMyQbGgTjYU6xvXb3Nvrqd2E69jSasPa2HZGGOcOKijjoLrxeFPTLV
vY4R9nH2aoNDd6tYSrtF6g6+LFAQd/kuvL+BShS+s86QsdXhxvJ02nMgMU5kfe++BvgxkqxGcU9X
9rdvyYmMzGonKmFryu56D2fdcrnQ7epq0eOnjC7p5uP7la/16ICBl+nCZqaooUg6StYXW4mJmFaD
qL13pjf1Z6ryE+/5vVtCsYLDi1KL3tBRggZcfyiidWoABCfmzuzHKtCVFr1JbfkSQw0aTgmx/VGB
yI31y4rOUQCMUciY22phxVpE2yxSxmsB1GJTVuP3zhL6vG2diml57YKOm7q9RSo32PlXoC1XhS32
XmbNIdrY38dSv4zllK51jHmfOenzx0//vW/bhH1qozIii8AjSbUFMQu1GocmzJXs0YGCNBnNlZUl
t/+zZY42VT4MiW0PYxMCklM3QC1gq8/5JlKn5EQUkenh8Xb69YaOtlNdtF66gnsK03X9G3bIthyV
62KwH/vylLffu2H55ZyjIyXVho/eMvxyPTELyNSZgRVGZV7kEBT9NteuOte6VN3ioOTFXk3NOnSs
+O7jR/redwOj2KYdBseXf37/Tqc5TSdVsMVKvcKJ1nbHp66cxZf/2SpHQblGdEFPyMzCxUVlH3TV
Ep9qpb5zeLvoWkGdIvBTvB3tjdmLoLQ0hkA0bL4c6+krALE7rctunCS6V5sSrpwH6vLj+3r33aGE
x5NjVTTajmICfmAwN4SDZRBM11Cp5ni7LndMqdfD7BD8ojQLVLvT9llVGIdIMx9OXMARxe4lzHOe
c99wrUg8j+qcbF6iWZ9L3p/QvtVN8VlJclw4kbzX4vLT3ORfTZH+7PWigu2nlT6S1puPL+HFmuno
W6FWRnEPPjaTs2P6bZ2yvXLQY2FttVG4tsUzbOW7sZodvwUR54/gqoF8FLfN1BpnJdoBYT/q2wSg
53amTt3QTMlvuyVKwPBXZ3FnM6TpxmI3ey6gVnveNHOeH9AID1osV4O2Xq88a4yx4VPuuzbpzmHf
P6KKAGZyts7n2cvDHvv2TYM+X+gAiAk0A1veflIORVOtX4Y0paaLwRliRAzgjzdmK+tC91tjhgRM
mHlEzvTHyO+npMAItjZvROtgyFAnZ4lnTQiLYiSE//klslb9hamiVqav6Xbo44d5LEZIS8bZ3M4X
sZsaYZ40DQInbhaUqz2CX2HGZtJbMP1q7RgipcUOXua9nS76blFi+xCtxnUyG1BK6rTaJvlUfdVW
T/fVOjpvynYKuxUxw851L0bQ9btFBa5tiwEgBEhM3+x67SxvXUU2Kn6WlvOUdpABq+WANzVOpp0H
46turXM5ezjgw/PPT35EY7A3c5BQ40A++tajrEL/Q11E2E9VFqzTGvtJnKBTkd7EXnbHT534CN85
l1EjZjKMHBqEkONSH7I+QhxJI0IAiUsgCjcOhkTdRlp+5q5jGkz9KdO4P1paHMz4LyLHgJ4Rg6KX
7sMvlYLZMufNO7smyQRa3FgAx2h8Zfc17rQo4affB6wJQ3vMva3wrNuyLJ9F3V9wadVlrAvTj0RS
HDQvQ6M2nZdrJgrVk6noxm7Q7M7P3ALEy8ef6fG0R0YKRu6ECaIUbicvOjW/XPPiljlajrEIO4Hs
viPOhlnpz9YyuXYNAWDEhQobZWuGf4D+c1Tce7OdTqkovJMnoFJPhoCaBxHrDy2cqTGcfnBqTpsy
kI6DpJ5WkKzOKcF1ucmOYhIwAhkPsRak43B0phrwLACrzzVK/eU3O7N2FBwnMmwZ2v9YQsIU0C3E
X+M4w6VbAaqrHeswn/THbmq7IKkqyMLJnr5M6svsx46NW6ezuhOv8r2jDhEWcgbLAkbxx6GDLi60
B7UOQW6eScWiQkQPoM1vlqS6sWoEIKpsPKGp/E5CJAWxXEuWE/SM5Ef4y+7J3dZd1V7jbnPcJZZo
vceRYeukENnMaDqx2HuPVppK0whl2vFHd2NYoGbMKHuEhWXfoBedB+ZQBrlhnwsHBrHp3BuNfQ+e
/sTs970Hy/RCqtsgA0m/6vebtDBurRVTE+EIalnrtkKH4FBALcJwWttai8Qn5Pnnjz/Ml4r0aCPR
pLRwoJTazghd/r5qPgKXtjjYwnH18gMygBdoGXnEcevJyOcYgajF9t25fILgt6e9tKny/Fxb7BG8
48pjcbxmS1O13MXTsgZxa1gukELD2io14b7N/jZNQS9Q6baYonRBZRsWAi3tvZNbT3h1fHUEVhdi
1T4Z+WD5ACSvVicHXgv413fr5Lsw9NKnaxzTa3TP6dOM/mDmySbz8mTbdg3MOqfFKBN8yWZMm/uP
H4+u//mdyUKeoZJUffnDmtQqTFughYXke1eSTDmK6euyABOd6rdrbZ2Zy+DsRKSeLTI7wLOz+QYR
bwfSb71X8dLoh6TbOnV5sNY622pObfIwGjPIUvOr7aJKnMWpt6slD+/jS3/nYELoECQzAnLgnY5d
CpBWhD3YCk4JG50sZAZWH1AeAvrdHF+4grc6NK574tt5p2hEdIGeO+ehbTPdP6rFimK2mARbddhO
Zr8b5tkJ9IIOhOBcpgUisAdYyzKAlhjtRJFqASJ4hJKsUmFKGZ+wy3qap/4RHRTgMep6m8GhPpub
osEnzlNOJAvvnEoySTBw4mS4Aon/6JOD0hc3zmBWoepJ3kn2YFRR78OMhYwCplX+31wmlCcNA1oG
MU25n/RJO5XD/rHHNOlnA6TKg/DB+Of3T3DOwKRH7lSFypKfF4t6paoJBGsUMhIc7hfvYkpJYd3u
VJn5Z/2AaiqyViZNTuxQ2Cu/L2y1M46EY1qHxSCQxte8UCRr7i+9C6L3qY2Se3apP1vDJUiCj3fn
H2fx0dJH99x0qZaUKtY6er/sIQsd8Jm8mMR44g2fWOa4Je6OepGgu8lH4I2XmJvSXO1CvT7Vb/rj
wJd3g1ojUsW8QuQtf3+QMUo+gwFZNJxmsz1EdlOfF5p5StHi/fcFy1COzGEb6vKY/OUY1Fd3QIko
w49oznd6b94ntnllp8nT6Hk3QwyKhKHWeQP3WR/c7ccv7P3FJW4SAR/yTuPooBA4r1MMxCwulDOJ
Jhmi7McCYdhfxPembw4xZL/AbR/g1R9OrP1HnSmf7y9rH914pigpRhesHYMKsbxi29pyUkvRt9jY
lI4PjZl9mV3lYe7EBUYG/zSUyuXxo2FuSYeVqcfvzz2unBm5XK8KR/cpWXRww/H51FxDxNkjOHpi
MXkvvx3IR4sd9URWBThyPjlVWEJbGl3dB0W3gZRE1/qUfdeppY62bQSjDb0Ktwo7tcLtugxiop82
3uk05T9+g++vhCIxx4KGdNpRpDHMQTQ21tPhAN1gK2wbuVkVnS7LWZcrNP/G/85DZNRMY8mVbsZH
x1DJRBKoIHe2eFh1pXoe++1YiF3Ulgh8z0ZxYoe+e3+/rHe0Q5wpHwe95KVB7r1xtOmya5tD4yKm
ovf7/8ajJM4ATyMj/mOOki10hyGOo/gEUNgXrnnldXXQFiUshfzUMP2PnFRuxheEHlAUeAZH761T
9AoBYXlfCxgu24YaA1dj8Ppt16yHrACPoBifPr7BP09lJvf0A+2XEToY6aMvwGxVRe0j+fJwsaux
aMHHNnnqGygEsTgoZnnRJE3qx5JJ2Tv3xXjKH+ydU+O3Czj6Lgbg0JOKnHnYpMBuCntvMqEo3Onu
4xt959Rgy1DB0bJmeHCMPywae0Xnk4fbaVpyRm7e+HE+nNqaAK7+jCg0CQGoS8EzRJ7k5v3l2OgQ
4YvrnBzW1pVvCI5EoHBLe0dGEBRdte0mNbldxIwenLH8vYiM4S0tv02uY8ENX+c+V5qf0CcaP3X1
Eaxo1h76gf5a0Yj7XNXtnbO2+0XvzpvauMxm/RbEce1nqT0fRi0Zd1NqKcAHm8kfUBaAxOyhTqOL
T/SnuosF47UQZbp5F7eVeR5ByZCQlwEIBAJhVYDTER5bseq14BFzWPFj6f6sRzXet0ViXdT4XI+V
cjMORnmes9IGtRNQ4ZN6pg0Gxk2jgWpa3u9GyXReK2U7jV6+H+GyhJXD3efl+kP0uXnVROaXmP7W
ZmbmK3navlP2Y+iayicjK4oLXtI3q7Dn+57qGCO0ePV1Q6z7OUbUal0iB6pwXfm6VTSHaVSGjaL0
daA32fmwzvtaFIXvlaAqHQSSbpPMdMOhcqJr0yw1eI0aMEobjIVpUTXZWi9domHpR+pX0Q0PkxIp
vlHp106kHXJNLILZnm7t2k7Y4A105ysiukihWFhgldj/0PBTlsslV6dNkq/RbRJZY4AMRnvGsNwN
UEfAnaRV4a3I5uGU5PmzshrNma0v4kptST2l1s0yxO3Wy3oLppCeXbhWXOOKax5aNbG2SFKohwmF
bvDdzH7KYjqkpjZuK0O7N5b4e1QiDJtN96lmTGep5pRI1rZ10Lv535VZiKtxbZ8os1du29sY9M99
z1z70DCKbIuHyn4CW7A1AYRxBqKoIoE+e1Tqcl/PtP0o3MCD4IHk82JsIXFZG8bGxh71z2s677y7
KYJEkc69469DbX1ZBHJ6yLtkwzngnLn1XSNCSBj/0yDT62lbtskZmmDdJw2QC6DzBt6oU+qhVsb2
xlnN+swcuhnaKiLvQYZzaxbXX2q3K3axkeUg66fpFnJWRHVoDAeliy6FvaifJyW2EDKM85s2EoYC
7Tdz/M6bfbTdogvbVcxNZJrTNwuX+LDiwePNAwrA2OFPozb7cdaUS9ts8pb2cWtVEDAW+KwIgTvo
3iL60N0O1aCHsC1yyQTOA0jyiForTYWyhBDnJaOKAyJhW6vrUC2sa5sfrx8dtd9r5VR/t1BAPESZ
dUcdnT8y21R1fwQBeWhGu/+eGAKaAVrhkV8t3fRsJYlu+oU5jc2ZpzcIkSqLkgV5Njyki7Z3aFgg
mpcEfTRv8ZMOSsNDrzbp7bNZt746yaydN6oG7k4Ujj85znoNKLANpljZDaiw+KsxUCE33dButIGK
DaRwVATV6o1hgYINIUWZpgs9jr/36mRvo57ztTSszNjobbwCowZeFmLrDryQsufKKRFxEgaiUD5E
1C5GrGHVYRbWtD3duF0DAWsTrkDc6KHiDFMWiHZ21K2T1eJaUarx0im98azT+GZ2Wga7rbSV7j5d
FO2AKagJrb0007/nOrp2ErcL0G2xt/VopsGIL9etMjJe9aeaSLZAdbuIsukwTt0VVLopiJrqh4Vp
hhWIJI23ovHWNlDw2mn8qIjsg9ZZcQcyvp2urMq6y6V2dE8F7dGFOc/zBHEbEZmbRpkDNTev8yG7
Aap4O2nmLonEZ9FmP9pFKD5KNudWUVy5sYos13RmQjD1ndSGcOEkSTC02mcFiRr0aYBgDG5GJ7ko
zhZgNuHa1eeuXdyuKq4RCHVW27VTig31xxfwCLitVna/y1Xts2NxYjRS1QSnnhvUCVAIgVoQzkl/
Q8/uR+myL+ZumTbjFB+0xJwCjpxHJPYj7Eqcnyw0BAVQtr4ZzyORfqpwk5+Mz2O/gsRsh8+dXX5O
VGpymEMUyaq4m7z+Hub/pVJWuZ/39YWbOttJMQE9NXdjbz6ZDnigyZ620bowlE73MU9GW7xbpY/4
xB69oe18xVa3UMl2rjtcVnZ85riV5WvehBoQvajN0tBItVsMSSsriPryORt5gN5jUntBI7xPVZXu
6HUfajP5GWW4WZTdZVwk54k1bBGpeFaL6hOAeBQFtOlszXXZLCWLtwGNZca9oynnnP6BRlG6pFZI
8xzNxK9QsAs+8+TziKSTkTtI/U1ZE0x5daMb696ziQVzXFR3isaXnq/lozEu/oSwgGbV18yKA3vs
Lcmf+TsZo5HoGl+ZWrkxU+2rYna3/4e981quGznb9a38N4AppEao2rUPgJUYFrkYxKATFEVKyDk1
cPX/A9rjIZdosTSu2uWDfWB7PAoggEb3F97veU2ofCfsM17vOF/5pr6mw+TbNqPnUiu+uRT8wig/
U5vG2YbutRVYG0WTzlNepvsut/YNqAk/GViOY6Pspsw87QKh7Qz+hTSC8pCEUbaqTQEBRAW6IIZ1
TEACXaBLVuZkdb7pzFuzbq/TQn4f4QCf1vTuGUTCvdCS28ga4vZhiuQQX4ncLJryKihtGa3RSFqb
ME7nUyqYP34dhn2U2S7CdsahYSsT+B0lC4EM7F6ZqJQlenPOIDZ6QHR+zqM+XuK1foka9y40x13v
xJ/l1D/V6Cifs0Q0+hFIZehavY/M6gKuKsuo3LZtwyyds8s6OHLKTZmNF9g3H4xKOQlUOqpw/XiV
38F3nE6NfdVp9tncPuFpAHj8k1Tt5+AXla7FcqMotKQXRyH/aJZKGDp9sQ2DwWcIGhPtwldQg/76
qf8clIKlo2nmouXDMedYKZWCl3GDIcNxUofuE+ueAnNAztcDI+kqCLKy/qwg+vONqahnTJUZHBom
tBLeP2xTjWq0wVRPRmGdONrgE2zvAdmtfn1jH6SCS7eLER46kIZxXAGNklhdiEHldmj7U/hr2zxS
UEM2G7X+1CFjqU8e1Qq4FtVdFXsdzbKPqmhmaWFpB35pCxiWACDYWNOTXtwtcC6fqXSaQga29JSW
K+ezvufyV//i0sfySOBVcNU6nibWCGdhTP/AzZajvzoZQcYwNNnSB7VPB9P5/VT77T0ffzOAnxQ8
/KJyawTurdbARC+qTV8XF7r8PatScrMlEaX0zxdK+oQo//2KkbNIZVVQdlIKUk1DuyJFYTip/8Rg
4INdQAhN0xn5w/WSZsz7y4Bt16yZ9v62H3vPcu/1bKTlZOzAMqxTxf5tfTz+VAtemh3nFX999IGr
Vm/r+IjzHUztKZjm07wclF3jpN/mpqKEyOPFXtn4EtbRqWV/pgP94CuEuU3n2mGkmp/iqFKSRhn2
kHnJ65tzOgLdlIIkZICz6TXzky/x5y1GXbwiCVrBVNJ3Pvo6pgrUk2zqcgsBXZxVIsfAJtcHmg9j
vEsFIq65neXamTvr5td7wAeZ/ZsrM2P4/o1WSsHeYHOTduucLN3DwDG3v77EB9vMUgPiNcJqRnt0
9BbDGWfUOeb7E1N3Vlg7hzlq0glhGZ9c6IPVuYy9U7ejEYbn9XKvb6oHueU2UTCyxzhp86DX182U
vkBDWNdteGa31idf90fLY5kLxU6NAxmX4/dXmxVHNinR9ZaWmd8AbGxKAOfys6f3wQta8kP8yGxz
Gd4/+uSaGM9TPeKTQ5LwFXf0NWzdq1+/oA8vQUuAYj3TWWwk7+9EMrWuQu+icxhPeyvPa0/vnNv/
7BrLInnzbkJdgu122aCSXPi0Hb0OC/BfX+KDF4LxCBsgFGuUza8N0jeXQPUyVpQzim3nqgyaxi8D
RLVInf7G6czfv8wDkqiiGT56XIN0cqlaXKewAQXnybfBYNgc1fjfup+/rnP0yGwzHGpRUdtDqqN4
czqsRse5rano//q5ffz6/7rO8lm9eW7KOBlo8LgfRvyuVBs0NCS9T6rcH14DsP3rPBXmE0fPrJ+s
xnKD5Xyyg3Uf6LsapN7fuA10TS4FRJvN5qgWWzkTdiYlt4FD1mnSFefDYO5+fYkPdjJKjYg6GCMU
3MvRZqkOLupEl3JvOUOiCPr9Aj6oQV7M7mft/A8fmE1/jrDW0H7q02lNkFm8/mIrF4TZAgBIGP3+
/dtBHYPZIS8f2v/yM7x58ZpbpiDvrGKLDukCnz8AR86wMevYVxPnExXQR/ezBH+M1NmMcdhHh6mF
HbdwS5VrderV3F6HUCl+fTcfff7YcLPtM7/7ge+Q1pQWvlO8nCk/X7LKZS4+t+NPtC8fXQYJiov+
BWb/z/6QCEicEHbY1rAheUAjxh7StwCA/Ppu9A+iVo5Lm+ic7gnmAEdf5Uwt3AmAz24pQl+WE9VE
DEM126uqemVXYqMkKNBce9U14kRQzsGmZTu2j6kF987SID8VfvoMJ58YYvbMGpyx7m7TsloRD58W
o3lTlPNasdNdY/SeZlwMQnxyQH5wHL+7g6Nzv41alACuUWyzzqC6/K0z9W2ilnvdbNam3mx//cA+
vJpAysZAJe/nOGcK3V6N7YrFHOO/rM6XcJdAI4HpKn/E7mdNwo8WAZHGvy52tDXnkvE9J+ZiKrwz
zgMv6m3Ptu7/zi3hb7gEhqgojyIMrFe71pE8QIkrJx+ML9VoG6J7r4jtLfuT/fPje/rrakdf6DBQ
c65A+G5B+G1sY9oK5S7SPwk3P74IOg7oEpyeCzLp7ZYTDDbo3woZi6NMa6W4Ul2wck39ya18tE8T
sf/rKstaebOxZQNoONvSacsl0AHds/kVSCHXmvkf3s7REq8QRw+TwYUGo1w5+XOmP4pa/2Qr+HBl
o1QysO1VKf4fJQecdfg3w9MlDsDjfvxhWPUWi+cV5S5fqd1Pkq4Pn91fVzuepUG7EPftyNVCs11L
yIxw9bzJAYDb/7b4dKkpLacpMhH6iseLwarVylCticWg4kpbjpvcsT95dh+utzeXOFoJbR866qBI
VgLO8FSVseZcRcbfWm8M7BJ8crih8X+/3ujnxAHdjYI8dS8ilckNXOZUsuLPhiA/fDkccA5HD2yH
4zQ/NCcbowJO0Y6Wm7St9aTh96BDMMk/OU1/vhK1NY3sd9HlYYq8PNg3n1ChV66axIQ6C1nIMOqT
tqVDUveXCYn3r7e5n086LsW4GFJx43VS9/2lBr2KtJ6Rt22g2Bunnu6QP2wjLbpQ0mibG+e0a4uk
++SiPy8MLkqNDZoQQl20Mu8vmkKetXKYkXQu5rWKTWKZXeTt+Mny+/nT5SqC88iiULmMW76/iosH
zgzMm4WRzGtGSmgA5hDF7uNBp6pgffLOPrwn0mYqokwE/6RcrxkqE2HN99Qp6Qpc2DZT6BeOcv3r
9/XBZTQqeXyw1A4p0BzdFF3ILI2SKSfQApNaKufcuVf3xScb0fLXvC/bUW+nd2Yyv42K6zhlUGcU
vnHq5NuwVYFQOpXa3TqJlXymEv/odpgns10bsT32W0enbFgMuMm6cCzy0rzB/maljeLAcMtvB8CL
vN5gFoI8Hn3K0R6hzWlmZLaRoyBNG98RaCRjRXxyHn2w3gQOevzHRCNNIPR+vcHnxm21m/Ot7k5r
gX1HrrrnkIbXOgwW7P2+/XolfHa5o3sitR5xSlfzbT1OG1oSl5gMe0sXwF1Aw2X7+DcuB3EEfg/F
akQi7++uiEpVH6yBy1WQnhx3i0vTNioML4sdUFztJx/vB/sSkhd2QIvJCPL9o4WBm2c0Nmqeb8c5
h/YaPmF2t0beBw/uIp6mXT/ZOyX8LPD/YON9d1X9/U32VpXOkI/zLWoEmNUzKjdIc2BbMd36x4f8
W3Sp/wzD+Y4v9TH087+RLrVUBv89Xurm6dvTO7jU8tv/SZeyjD84eu0FJvHKYVti8n/SpZZf4mBe
6E7OEZZTs/9gY9FtNmWaVQuj4S+8FL/EWb5s2NgUUx6xf4cvdeyASHZNJs+Zw4wjYSGWgu9Xj4YI
3Yahpq/mzlW2U2rvjLpwPacff+jz7LXjrQVQ2E+M8Rko+4mrxagu5oqxtxwzibk5z7Ac2pNjbTLF
MPei+8cn/FtL7rL6Xtx0zffv3f6p+iX+9XL43nQ9vFR+Y/s/m754eerisjj+M/+FS0z8coX5ZQsd
9jp+frfOlj/zJ8RM/4NiGbPzrBWG6JnP+tcyg2/GEgO4yFKBUMFpVuCQA+BV01iaFsIXxsU4zOjQ
/2uRCehmpA/wJJaRNptG6f/9P+98INuj//8Oh7jsQG8PZgo4lL8EQ33gOFjpRzG1ks+9mk1uuhlL
YhCPALtb41nVnCoMfZe+C0J/VUeZftHwpawVxYpWaFBQheFd8y1FCPbJsfCTCpNyHEQvQR8TuBfo
2+WEfxOrzpi0mung2OtJOtpt1DrGSWO17irSqvFQYKC0HazYPS8X4VmNe899wad6VcTNfPtmnzj8
4xm8fTR8ucfPhs78EoFRgtR55McDEtgtZC3YTawSwIV4s5PjQCWH8qSYQu1M19yXqMmkLxt80H0H
5/WtlGV75kSDvWaQRD2fRaEdBJobf5oN40EPFLGtG1hjc6yhciuyTR91OFzEzALvOzuUmxb1FvM9
6nUtuucAz5d1mQ39uZkmzh4NcXRRtpN6Srbc+S3iB8crm7g5tAw1XttRSS8yt8WZ21dgqFHrMcbF
pNkPQ5rWNk/74CwDuL9HAWv7ZZ8tNsntlmGX0o+VvN+OhvkMnRorvjL9yg+CrE1E0wtymIIxHgXd
UmsafmiH12aWnUk3NO+yzqo3sZHLp1Qzo42MLrIMcVStGs+2kj5aiXoxRtWXcejsTU3T39eLeI/9
avYAW7bxs0qLrtB+R57NsAcUSk2cNxjveqpWT+uxbdr9XIt5ZYyB3KSRaL8UYwEy3i3aE+CtjApn
mnGCCTJ2dNKc8JjSqxQRjXGJKYT5jDAuXgu8xlDWJc957ciK3FdRL4NeGdEsJagiSyOIEFSq0/di
DpHv5WqUeeWQ6n4Xi7YHdQye/ikb6zg7BaFzrmhRHOwaV8N2byZWLnfYy6q+MtxVQn2wbF5fFdau
l0ethdAn/6ZMzanRRj+QBjCpHnVrIkcQwlhA7EI4P6gTy+YsUVtrN6EbX0kre3adgGqghi+cW44n
1SQnTMlEty9Mo9v2Iq68YTJxjBTjmZq40Rc9dlJMMTsFv0sGZoaZKe3S+AYsfdNKTT1Bo5mvqKMz
d2ro2a2NmMtjPPs8yqJqp1TTS4LacE23hZmbEXiYrowqJlnRdw6gXTkVD3iIaugfg26H8QleAGnS
YW4jbqDc956Z1TtbUdGi2k4O4da+NJC6ZZ7iOPWJ2qnqmmb2ddA3+ughyPAhKakHzIImuemdwEXI
aJmHMAin3TT37heYrbzSGo/JuVKV2KvbID4NYlW7LK1UHmKjK3LfmezqjB68dSg44s4LVIrLSmb2
a12hwBd+r2MPsOoVHAh9tx2js5LdZIVTHnBd+PQMrvfTU6yq6ZVSW1tFLGtwTk3F3uPShSPPaKdW
cGa5QxVdlgNqBz9GhEc1FgMkffYCnBelJxlwcryogpd/pZZCzjvMAKdyYwvJj2OOVYbm0Ekvx2Aj
RZg+gJM+AZB9q8aVWHXYZyBb6AMfa3NsG2aGFGcxq/zWqDo1zFFcT8kMoR6X2I1eAyX2lLqBdV3q
T5gdak9seMg7BcZ+XpAjtxwYuMKLJZ3E19wMlO8q/uBXrtOrt8rAALYR5IzMBIFdvyglLiWlntYb
BSyglzXT4DVqFeHnMzZeLaUOAbwFveKoqDSDOFrZWTdvjTHLe1/IKN45bjLfoy7svVGq7Zcpttyt
4w47XWvHnT7G9o+04/hYqRpF7LIY6puogF7tN0NunY1NhfHIXGlojRLUsgPZXIo1bTWsYkF5ChYx
RdIaSZmYWGiN3ozYC1oyvS5YYexpLNdDLkV3F6UoA715AF2+6YWSnKjCDtK72R0t5zbBStzZIjtu
utlzcH2qvs8O3nhoShMtuIhNM9m4bkstPukSa02UhMMsDjpij+u96+cIwq07G2+f28AuzvUpQO5I
YejgiLFpvCZMHNDfpvYw6fM6xgVshNPQ9M9jpvUMF9rGSWIUI15bKuw6DUF3WbmVwYmVjKtEinGd
9K3mOwBOTozKJiEo+iRntctyU7uBPO0DYy4WGad2u1i2BV494Ojn4dJF+VhtpDyEIvxqyMAt/GZy
ZvaJIjivUzv7QoUR+gPeNrrhF2WSPE+2uIkbincAHB15wGFAHlgy8mAzz32OvUaEeUYRKc26bSvt
dmmP3yoxv8l1MnEyBojE6oENQw2p3OCS1N9ETjPu6NvkN+GUZze6pRz43seTiOe/782elvAcqM0+
FHYI4lzRAHajzB0RtO/ivM95iQUpWNnHW9kMLPBhzq8taxhWRg2W3Usy2zl3E+OkGg2I3gY0wdtm
ro3HCS1L7+cSX4qbeJln7bQp3ITlkOB5UndIkaPSaVT0m2a1tyPTuq/Yh6Rn9WWyxxoj95Uww7as
sAWEui4Ph1Xd483JP9XbsYlyzPhSJh/LKr0yCty4bSwUe3T9jXVFz1vrMTBUGvzM6sJZh3U1XxZW
bTNlAPBbs/A0WuPQmV0rRbjWnSr9IspchDsxlWwDg+xu88k+l+ZgbFiE6skUO3hdzEO+djMg9yt1
GEsGnMe+v53whj2ESTNfFUNp4NNjqNvcyubzXKuUO2gGmY/t21YJwIYiYhWn2jiPMA7T+jGb8XyZ
gtJ41Lty9HHPcXdlgAl6mEbFbdsk9WNYq9aeQcjqMIEovEiUxt1YoYkkdJIuz5TvLsROfDNxbMTI
vg2cSKF32MBW0awGicGuFScPtIHTa/BEyObUsVmHcxOczanT3ag6JpO+1avYiFUkHycRPsCo+5N+
RG9ot7VH0aN6dFuJl/BY36pFgh+vidFNvfi38TE4T+mkc9QpSRkdhpQgFcl6W2+kGme7aYzCL5ZW
DMj4C926Mpq6H705m/L7BCQNMxxZLk5FhGHmgNk2Emm75Oy3OqdZWYyPBxyoUXMqWlweVkZrtC/4
moartLPWtd2kG1NJgkMzm85mrETra5pRXOEEV+1JC/WXiJlvdfX6DepzxmKJCgsQpYlQfuoijAI4
rs6SAB8WJ5zUnZ7V+BPWmkQRN2SnMnarx9cNIozj/jxx3eBxzhC1Z50bXFRanRtEcCpfWpAW8cmk
KZHps7LKdQAG3vKSwVTD03k0enOvlpl+23Rke0iO9Nusb8049niy0l25iWN0NwEw7pd4GNgKLGtk
m3E6eYDx1MZfImaxWyKRCOcX/Or51gxGOVe507DgsRKSkCYDojqr0OXh9Viu9RYS4NDW7o8iCt1z
l0mEl6JV3b70DExgbtNE5dlqY6kyx9A0Gs5ctjYgt667oPBhRCZyk4fhdGhanKMQB44PlAqZ+sXz
6oCzIcosRNOwOI2uejTKud0Hrjag3q1NeXj9l0QaLMhEGPy3xWyDwdcyVo/waZphVfbCiX3qptxA
aaLHBxJAtBDJynqORJ7+sIzUPEEhwx8zLSZKnDyEXTRKTR7AyVSPTHxUD3jUsD5dO2FoXessfska
qkcsptXDQOS/rWTNxePMqf2ur13Na3FxVm7yIR/PmnKAbmOqbEyY3PBvHbMPD24CJ+P18eO37F6a
ov5HqvJbifjHBZt3NZ1/Sxb/L8y5F03Bv6/qrLP/uXnKhic8hN8Wd5Y/9GfSTSkGADg8UjI4pFbL
9Nk/azuu+geiR9I6RqaXHsXbtNv8g7xzYVvBg1ikYG9qO8YfyyJnlFRdRq5JBo/S7F+m3T/VqSm5
0wBEb0SSSzTAdd5muTrq60ngkboZIji6IW5AtdWv1S49zWP91AqLnp0tZXbC4fy0oRVWaQ/dgSnn
sr5PCyqyFj54hzfP8IOMl7rSUcaLIwOJBQYoQlcFesklI36TfNvmLLGNtsQmGYLbno7vTSqV8klv
rHnXYdabbdRAdOverfjO22Y5CAb8ks8bLW8OXVhmWD46me515vKZtroyVLDdxPRYau10Zlk4DmBa
EsrL0LGDyFfBxAAE6uSqiLWC2D+LvwaWUVy3ljEzaRmV2hUTcaTErpaeVWUe7ewwZOJL6NLycgn5
wkZoucpL2/7WdG6y0gU+o8ALBitZB03WrPtFLEwPTzXuo1gxbNKmdHookhaLdXw/1H0UtJBA6jlX
rhL8ya5yLRcvVVzU5gp3Tr3y+rYGJtk3sQkPe9Br7C/NNmRiaM7KnZGRXPkB92GvMhHbeH2zm3Re
netW5WkwFh6b0p7Ppa6lmxrVzte4o7zj45YMrSwzzZJBpgmDzWoMzac0F9NpkOXqKnOK8StJSuB6
VWuU/H3mKgF84U2tU70oRTYjUsO+kh+pWmb3eAE53Iawu8x0o+HWpbHXUBgka7gp6imEg20xdqfE
NtZqtpwfaii621DP8TfrkHWQNOLuw+Grw1VGmZzvtUxJLooqP5iMm7/ACZGM1eGcPNOCL9mSmXLC
TkYomfolJAIIkLH05VMpW5WxqMGNdl0BUE+dugeZ1hXhfaHssjytvK7Ci6Frx2YVJPpjbnZGuAIa
orCpKxeBWIBmwzBgJWg4ArIiRYw60b6kWnPRkk3um6A3kMm45tehib4ykTT7nVBimygeUwkbQ93Q
GzJg9fXIxHVNZG3E1Sn5TLEZCen3BDT7yeovwgVMYqe5afm5I1seCuoZcP/AhHElm66CJUJKC0hu
y7joLY2/9Fl0sPTENObxVlRMCbGAHOd+njWD6lRCUFhNt3NUhhvoD9WuM7pg9vLCga9m6EymYvwr
12HTkf8nkWCKMktuBmBCW+kIP8TT1cO4PFvnRvHDGhnfUqQ+rENcv78LrVUZZeqfmgIvd7XvHkZ9
uspKmDYqDqNeoVEkWiySy0RJ0Bb1Xy2ZV6SpeHQWmvGttprcNyMLkxwdmondUqCqSdW9QDgKxkb9
dAKHFzJ2VLWbwm2b1chcqezcqzZI+f2JVtymtfudAg3Jd6nna9woD5Xo0lVJxOKVLetU0ZRwhrUJ
3HruUDj4uWKbg8ewiLKuTE3uMISLv5auqj40pj5vQn0ciSqxYN2mlp5SSNCvSvy3/cpJ0F90WrzW
pTpediYVsyy37vDkyfyulMY3NGmW8AatNR5IXgULKGh6nACctPLrArNBkjyLHE7XDk0v+JpSxWSt
TgZ+dyWAHwV0aAeX3ddqBlQbaxr82VH00xBDg3UamJmXVL3JKIPuXtuULjx8kbV1M5kupbIGS2Gs
LTdYAZchE1KWEnikt+6dLpcCkVNNbEDqPKxlkDnGygD+fWsygitWc812fqFizrQxJ7pdihEb7YrO
07VZzQVNUTvoDuT/jDnWdXvPWFtwI6dpNA9gRJh105jxi5T4W2qiBBvVKT11x1EesiyxbpBGi2Rl
jARKaRxZySrUmI2c8Qa8CSs3uO0Ge96ZaUei3nTtKjVtQHFq1a4Sdo0NIx6xn0+UEanVpcz8SETr
gGsSi6FURlaKqXAhNSXyciBaOi9lVk34vJAr8MsFuFvm7LzKAvo1Yz14SoVXHqYkAbeQEBJ9F/3y
hQHJwFYNJybflUXwo3dJkA5B6NT3DfBNvmCrsm6K2m6188zGgPGTDuCrAvJtqVssbW5kHdgbkcEC
On1/uBkJgsOImbdNr0SGj93gvcjGu7kcLa/Cspuh8flWm8mu++LZ4LV7dVa2DEQrt2lsXVDCJyQv
E0LLhX/glu7KFHnuqairDSgIhLf9DwYM6Mu0yenymn59OL9CLY9/fLpVNo1nMHKoot//+FaD+3YY
mPz4pNdblykJBin2uKk/vfqQLTg0yy0PGTUEr9LjbZKpJvUm6RmyXgPI3eJymO+YBvtEePpT35jH
usypLLp2S9h4qryLGUzFct0Oed3GzqrOZ3DlLotyw+sEyXKIqsXoht3ro/h/Fu6+C4r/Xc/0vzAm
XiZJ/n1MvO2fuu/5U/auDbX8kT8jYmfpdlK8sYHKLLMOBHd/RsT64qWDTmwRB6E4WH7pz0aU/Qdz
SIzMLYNCzO0sKoR/mhBqxh9QpxFnC9RLdPBBff1GSAw5nIXyZoFDLUTGh900PxuCf4Z13i+kdMxT
ZsuLlEFNGa+L14NlOWI4tg9qjPtmtxw/aRL+cJYDSbUbZaGhXjFHuUuSqVnpy/EFQj7EdUqfTgKR
hid6anPOOZx4AQKkEfs2fHlDmDMYKnzTZ2wXJrMiyJvGr2WCyXy4VIIL0TPaa3LYK7bw0S9cpc7w
UORUH91gfKITxfx2SpBiS2dY19MU+fpY/xCEhIiCLCwQDcuf4alusdLAGYcpRpOJxMhr+wl8tdOW
Xh8hMfPa1xhBW8KFAnnbphvV23AJJYzYNlbZEl50bq12qyw0C3ysGkaDSanT56kDwTppk7Hhl629
Psjpqkoq4BAGaP1dsBwszmt0MwZsScBfL+xKu5BLCOQswZBJVDS8hkcOME+MzKkxLLGTMVbtGcVU
IqoCb5wtbojia70EXc0SfiXEYRXxmBowUJ/jsIpNgRL+gKtG3Fa57kUZQiro4R6EVCB0MuqsXWng
/r10Cf7iJQwcl4AwDUewF/HebJt5Y+am+DLl0xeBQcGuHtVwX0R9ftIWjv5UNgWWKfXUmauYw/Fr
NsK3KLRZp5+RDu2pkNkjc/nTi7Dr9jw2M+uE2fnpoayV9pte1k/qPBXmEidHnWcbtVBB6WGYjDKj
Z3O03XGm7zPafiKb+GQUinvJSCEJmSjrU5vCGSZ+RX3b6UrsV1areDEl17bSs4fZDPITJ9X61ZDQ
xXHa0XohhOi9orHSl5iQhEi3htBzFVmFoew7/OO7XSf1zhsx0MwpfXVKshYiSk/nQSTCH2QwNHQU
4e+iWA78XoZ1scMimuH6wMnSBJ2KXlxHIWe+x+AhLZXRpphPQ/B8DoVxDpfhmuQO8sKwDBQXNqX9
OaLC0jj31phduHhjToox+XmV3esdPtD5VN0RvrUro5luqKiaN3So0jO7jAoSmDolGenBFPc+DYVp
uq+AvdQPg5KVe1Ebzq5riExE0bf3UhnjTazF9rMjk6RaUSWbb6w2DUhpeYFhaE33KiHpRo55d5MA
qD3PcxHcYmztbhPFLsCxSuHg6IYBcJ8wvGAjv71Oyya7lG2cPxgTn2zWl+q5rc6JsY77KSkv9WlU
WA+5EW/w7VXuy5ySTV/oCgU/kjW+febnI96hkmxp1ZU7KnpXtGx/qMGg+tNYar7dubZnOX22mjVN
w53H6E9jSvPYzeWXWRA8pKpcKYOt7pTxsi5xCJTCTE+YgokZfcm/4w0vQYIYxaYe1E2ewObCILNf
GYWC9TQlBd8sTHmrZTQ3gsRv7UZfF3m46RMMqoI4vNCT9iVQje57FzUMlcauRhfSNFPY92emFkXK
l7S1nCg+b0Ily9qLykxjMa3DsZ2Tad3SToflaIlAR4DdjlV/h/74bCaTfjZAd77Q1LUeRFlYh6CN
zNO6xnmn6XAYVeiUhZ0DDgFnS8WZs11dm/mumhsaeAu+8CqJxXPX0XhIpGv5OoiaIhrcdWZqdMHC
aLhro8C4KJRrrK4myw9wnF7BEh33fS1LnJST5Nx10ugxcbvgEvuZYR/EebjvaX6jYwN7uIkaxbrI
+7ar161ibICIn8sxPu8C+8zpm9KTsvimT/QEVQL3oS0geFW9r2NUTm+quQFKoK1aV70Ss4TiUNir
kdTMN0Sd+m0i5UZJ6/S0rB9rGfmxIQYvZAj1DH8B59BkQbzuo2q4dJMc72Wy4Tv6Ij0la2apPTBl
VK+1ZLE3ZzBjQ6qVeqUqbekFto2mSyvLeA1wZjU383PGJJ+sWirBqjEOJxVe71Q1IuPHYAMlzXra
wf0wXS17Jpoza48f6gDYVDvjfdEYt+i1xUUsPVHX9OkYfrq16NDBzNAunUwpdoVU5Ysu0mwztjQ+
3XDSTmUX37Qm/GebvuOtYdG8LzHB8SsCyBUD+yMw1ybcgfEP16zfytdiBkS9olNvskYpr4eWMkos
6wdVcbKzrk7sNfWVF/apjaxLhUY+X1wpsXOyezfHEDWq55tOc+9A8tiboog2RAcpsKPsPqyAN5cm
uRhx8sRww9QcmBNkPUrZ+RlN06YJzgVY169IGjFgYtjfM4JM3VjzuIXkWqxK2W0DrOHXUe6S9mkM
YurpFzMbwm1dDDGORrXcOGbqbFrOylu7C78EZt3wmnFWL1P7Zhjnh3kY05uhTWraBeNwDpgm35lD
G/ml7KNND+ZmRQwC19IEzAL9BspTeRHK/qJ1SWu1WnfO3KQCRAuh+gQx9nQWod/e4S3U+DQgyL5B
ZgKtW9QG1IjX8USdC3EteeegMqijXDlqT/mhmwqMXYPLNNAu0iXhLvt22KQmMwyOPeBbaQWSPhYb
UzOzU3Up9TY5b5LefJjh2xoxNJ36Oloq9RxArS4S89QYInPACTeidOfpk1ZFaxpuqn2nZGFKNukM
+kqnJtE90ccrLie3vCw0faNThkiz4o6tW3iI2ug7D522lrECHr+JEljGOuWawbzXOl1sxzbaSdfd
63Z9VRYJTP1h2huliUozjDgBrT2TZhvA7asCeAsVf49k54QR9caDil9g8ltskhF2VnzPsfpELQeY
j6Qh4KZkkywLR9IrneqGWAvNu9phKxxQJgwiGu7TSRHFawkwqB2a574Ko304uPJGGaMDoeh1DNlr
E5Ej7ZS0VFd6m2JfZnDaWasM+ovHmmfncoL0uS4j7QbCFmnJEqdFCTbUYyC+iLGKVohyplVY9u7N
qKOi0Uf3u3D7Yt9rLZuMNJ8lXaJNKe3mSmn6gUMk6CqwQck5A8QqjfTeHEY9WrnTFCfrPiPwXlc9
kI/OK8sonvdNE+r9qnNkmV6YSHXEPu1ppySeIWRinyhuN44eUpJJOTGnKBnuU3eM3edpaifwNP8/
XXr1Yr+dKrzYn8u+6Jrp+nuImvBtN4CU5Ff50q4sXvrmqf3pj/yZL1HwN0wXXIjD/7zLl/AeRS/H
bAikjZ/VoTTvTJPJ/yWJsTXEfn/mS/ofqMg4p6ibv3YezN/Jl36uBzAgyNjV0iAzKGocD/szadpn
UWr9L3tnshy3sbbpW+kbgANIzNsq1MSZIkVK2iBESwISY2Ierv5/krajRVJHbJ9dR/zeeGFLKEyJ
L9/R28/LtOzAgjcwkO55b2a3ttERmEWHxBB7lOUFIITNIzyrd7YmpTiNRFnsLPrOV8amfWnJDz9d
x1/wCM/K9J92ci6KQjgXMjAdMjdJOH4lKpR+N4neYd1eJyv+XMRVjESqzJNqC2OXH9TUJfMOBr48
gRaaxQV8JYFKHsnRJzM2lrtVUh/c2EN3b6RjpyshOidyDIvhDZr7RvS9RWhvksqbrF57pZkIBwiv
LgVx4RnbpaGO4+8o9EIS09IWriJmHb4wHFJyf3+qz+H9r04VRwSbN+6ARabiq01rl7Y26WwzcwwM
4v1cDf20j/l8E7VlEc0nB0kUnbGeAoN08dYY5OfSVca46ZaUjQKFjfLS6EV2LckzOqCHCr6hBbUY
y9TunV/6htuxMWCgfdch7/zrtQExZZ83mqFMD9m0zjdZ6ZcfAzfctcTTnEGHTdcjOpKPczq3+7Ud
nes1VMEpW308fXWfDNt4oDi1j2t57q3LtH/n12m5/4vryA/CNIQRF6wB2u7VdfRqlG/sG9y9Ul1/
V/fNDMNlBtvJKspjKfPxAbzzGrFZTDIajJOLre0dj8pfQcavfgQgls6l5neAbbz2JHQ1HqM2sUHI
PaO4pNgmsc+SMlC7zMk/JWiUosUuli1EdhuhR3QQ8NT5xk8+rvBDeB8r6zxvVsFIPpkXhkvuczNN
W3tcQf+Tsf7Azlu5m9pYjh6+G6h1V9zY0p0Os2Oxu8y+LF1r0fViZg80GhRabpY/dEsLOOuTRjcJ
Z9sa0z2KC3XZgJdsHORHI7H9g7xP7SllVEgErumx9r9iH7IQ6+ai2MeGcOst8poq8uIh/ViaTXEw
W/OChNo12KD8A+2t6J/fEKE4nuo2zI1NsvTmNsP2+zjEzCC4L3H+oi8FFilGFe7D0dyFVnZPitcc
MboLi1BW58+JCtEvgZU3R9lQKtNBoTMSJiZB5+vs8y5DPOymwgUDUelUfjeMwto2Vu6SeMr1nfo2
3vgqgz4cMZ48IIRY2GlQQLpS+PMlRI55ZZQ6+4eMgEMvhninYvbtqTvXR8Npuq8xEUBZKauLgISV
fbOM5dmQC1L8QEY2VMe0p7Krr+YqL5lNGxf14JgRVl94bJzJxVejoXaLhzAtXazqgmj+9HvYFzl6
nmY8WYa6sylojMoWQAiqbQ+ROR3MYVk/+UWt8IV54XXRhC0GxVGCJXVh+KWf4s/Io27WxRyb7Ti4
9n0NG7JFqXUvp1kVURos4X1GV+GPpFBZej4boXeFwndGvmhZG18gKBoNIrE2S861x0IyXyUihRAx
WlHeeQvquaWyvIPb1miq5v5uKVW9z/0GPUZHHSgK9aLfYKy+T9MsjNg1LcOWYqp5U5S1sQslN3EW
dbpHqGKd2KbL71C27jY0K0rppwABRK1rIabPRRoa3+lPJmhx7lJkGfWXOYXu8Wou8kr2587LvPgA
4PWnscBaxHOI5mJqr+Olf2LAFts5VO428G1jW6MrqrNk3LkG2Z6UGDa7Nau6SPIgld0szsfVuE2b
7LaI3e4mZ853Wm84Fflqb3kb470zxP23vHBvXCteD1OTXpUqmfYpJiKiRf0/jRHZIfl/OsMygNaW
JR2soeSOCdluBR1dmziNLaItO3E+j3H6Axiku2KtMWG0hlR8nlaCYWsr9/ZWXI9HuWIw22KusOi6
TZZTO7Vs71T4nU91tyE+sd/yTE7XasnXfZ7J/n4pYIySunFuGuopKggTwk2LMVKtS3qWBMO7cJs2
LzduJU1IHn/+QlRo+GSXjXNCIOl9QpzjfKHJwNksoSMv4hKSdTsUOdHLkrq8o9utH2oRrleoHUvq
Q2zvOmgqInWXx6SDmGG9cy9Q9iVHkuTjvaFq56G11+4uTeOzNS7Ws7os49t8hqjuy0mnzHpHS7cI
ZfHiUf9hieyYhxlohpsFEkq6TocfOe/oF0F2SkB2pAAoQUtz1Dlo+6Kf2FwtGeH6UxFZyZod+pas
VZQys3ocKnR9WTnxupHjNxTL8MN01+mKHUa7c9e2Wnd1XMD7Jl6e3YRdZ2zBjT9larlo48k/pR3L
GDmqzQa5Z3OWeiVFdTmQ1dIZ+VWwJt6jRNFfbZtprs5rIpDYNMrPXQjT3hrpByoimysnSYoj+9Yh
3ZRTdWb50P1+MIX3U0X6Fuuu9aFDPReZouv2npcyQploLUMo/VRFbiKvk3Sw97UvH2vMmzKiR7VT
UTkOdEc4WIX7ZDTExqms9pCtaIxrv2/PTLsjzkBvkngmyi0+yTrZIEhE1dXTFCa7MqJSOT2VVpN9
mjJLfjTzyvwBrDtdsj19wugqz303VCcUvu79jJwyqpJQnKwp+xF6zd1QhPRchcOn9XmiShNV7VMy
gC4TqqlPOXZjFO/Kv2x8yJmqHePrzCtvy7V/yJya/bjl3fGZSs9se0YETancqQjDvSlqdea100Xm
ddf+4to7tr9XCphqY3S1u81l2558VYKLOY11zOXqnzvJegbAdlsNxUCA86Q2hMbh3G/b3rgd6VQh
V3CJt/YskT22Mt3HWfxUEWccpSi+t2XjFcdkScCSR/XYNkn91Woa9VGKrNghFKw3oT22UT447gF9
DNXkhZORR+XMW5s41qOXhwkvqCN2czimJydt/FunD9IoXZtiXxbojMWzDjVoneuhzJDoNQ7PN1++
8UgGa35eM/F9XMKKxp3S/zYLgxBK+XHI8OlbS3zTjKPatagcfyxOiSYSPdllFvtoo2e3YvsfT+gQ
6Ln4XnWy+OEnw3TVjE0StapHfQrVCn1dmTdzFqqOtDWjrCNB9weaBEOxQezGeEaZnPQsXxZZAsMm
SOaR7jM2re3eGKouOG/lSK50FSTQrM24mA7U9WhY9MzNNbtygoML+26RfgusL+OioqauadJoMmQl
Nu7QE1dcALgXh0HZ5Z8VH6fishmzyT/3SpvgAyugqu0bWb6AuZLYMnNr8gDVx4o+WwcZXNnndwBu
5YUVFwPrUwhgPHpu319RxFN7x6TptJoCkVZyMs258fZistuJ7OAFAsAgJZmRx+9AKiGfLi1nSn4M
7QIRHabpdCdq5qsrHvOBDUxLgdecVpR0dzMBuzPXQyBVpTMEnfTEAJaNF7qPtYxWsXSPjlVYH4cW
/sUZx+JKVQGL7uIakS/L8KuZ9/YRnYK9q7LAJ48HzZ7PC6vSfAfzQ+09Md9QBaSvbO0hdXbDuqBp
GrtkoYfP9mkXtSCst4Y5ztAiol7rXUrQL0nCtQ+z1Pd99tEnTcy4KZ3BIQnaS26GVOb7Ee3IjlXG
PMd1ZV/ang3VPdXxZx95drvrhZ+raPTHetmlqWRtCtsMindWKBIAIOIzozTjsxxkxow8p6tOqvKm
O3t0mjMxDOSBCxOsIpWWOLbOsDxxBZjThipWzKCZ96Fu6vgslSOz2VpSSChIGKbCenxSnZBnw2pY
7baNpbwRIrYfawCjL8za9o7/ZX1CPLXuYj/BgVgbtf8deXTqb33ZOXd+Od21mkMY6uqhbNo6ikP5
KLluJNAhvhbZFb3uj51mIlbHZmDV7ARe/nkn8u7D2Iz2RV0tcBiazRgkke19ZeZQHF5TfSCKVWbH
TKwBJMhk1dVRxWOMdiMposwghn9bUTnpIg1xs7My7eNs5/jDWF6ogiRfN45TYqfzgUzrNO47cSvX
MMWAINv82xQSu20yXn4DWW/OzYDOCyCz8tRqfieF6Kk14zOvviTl3FP3Ru1BABH3e6ZGygl15M+1
MWbwRn0Lg7QoyKTsmViyNMfkPdNN2TP1hMIKGkqI6us0Td1TgPfgExWo3snx4a26vF2+FVn2edac
Vv1Mb6W1QrpG2eMXT9ZsgNc2T0jD6cXXDJHYCXojuexx7R1lPBKb2Lofbc2mTUNy2Wn1laV1WNWz
JMvT6iyj10ItR2u2qoBlbdt5KWixfJZ1oW5H4oVBKPtWIvtCtpNd8f6Wl+pZFDbw8xMYPtuODAug
fAPdxGyDlIwKLC8qEZeNiMyAt80zdMoIz0KtQcu1Gi11m/660Qo1rgRiNedZuBY/i9hmrWfDP0IW
EhK3WmvdSrs20IBrBVyotXBm0N/acYLWrYKGjcysih/zZ+WcUQX9ASpGRf48lNdLDY2q7TmFzyeV
Ah4QyQxzTTCOxpa6KxoAgYvnMDAiaGBra7WhsXGU8R2P3Xydd9mJ7y6rXFz1P+SzjE/5YxAeB8/p
/ag1eo+44aqvj/2zALAoJnxg/pJTVWz1a3dSjuouueY/KlMC/4aLe7TrztzC/e1aw6k3Aar9qbPT
k+GGPYry8nbqZRHlefCYNM26ReDOMGm3X5MumZC+8365I7qOeC5u8yy3Lme6Pj4GYiUBytE6xuRZ
0liEToz7ISz3pGjPT6woKymweQSpjXQS6PTEHkttMzW5m9Bjj9oNQXpKWICjmE5HiKokADjCZcjD
D0aceISeh2EKhqQlljLzs4diSrOt2zByMnyPF7XWYjLS5eeO1mc2/Tzde65zKuYeMWhT3C3YLTei
KJddrDw2c+iAqo9qreconf1xRAHXuR6h7oZ918+5hoopMkErapbtZsbzc57ScLYRDat5uFju1Zw5
Qhcf27tOkFfNFwf0NSN5oyUjYV9Lqk6JpfW/Ar4/qMLzr7w8zp7KvOzOyymcdvBBKSNrd0pQ3TlG
kH+OqYZwD2aRJaewtbM/0Q92j+kcTHvpTckDg61xXoeDdaHKcfo6rF17vS5NF5k2WVH6l+XpSfXS
dnZExjA+4Hr705wSAHprUcG+bD1/3Jp8DEhtRximY6EijFv1ucxE9v0ZPvlfRcx7EK/Ocf3Pkpgr
TNm8LMMLSYyl/8w/GK9AwoIAnMK40ET7rIM8/tbEYM32dIyeqeVWAGE66fQfTYz7B2qnAPhQEBln
Bjr/+B+M1/zDp/yHDdV/pYl5DYqhxiEuFziK46OMeYWj+oUpQiCvbs+mqAE5cd07JNr93o6r/B3w
642KCzW8SQa5Q6wjKqDXwSm1Zys3k2G7n/z61JQ9DXj5Aerr3sHT0/vGXxKuFz70n83Vbw/HJQcv
FZ5DbNSblsBcmcFCa0q79wb73omDnY12hs1wRhf4UlyuWZG8gzC+gT/1TeYOmzrlEwXgK4BxbDu3
XQaOmPIJYhVudvPY7BiL30vHfNuTy5FA/rH78yRo0/9LHZOLozergqXdN0ncHTUDTxo9Mme8vsnC
pz3Nz12/6++xNypI1PGULtMdf9OX0VGfysU7VAwdYuNP4Ypnqb02nVjtPBGfKhaxD+5QNu9khr5N
oie9TZghWBbPmGYnXv7iTJAeVYRJsc+M/tKrm4ul7G78JFyIXGSjkppjNIL4b0r2LDucqtPup7fy
F4TBWy5D/wCyNnjZdCba66azmc00QUQBmcwWvrdtBW12XkNL7kO+UdI3qg1xswRcGNtgMLZr6V8Q
4342J+5X05zO62Q2tr25/kmi9XsNwvrUX0DCEBhhQIQAmlWYjNf5CDJI0Wr7ZbmPRU7BAqIKtuyJ
jW+hHyoT0EuRBWUrQMtJuLQukIdnv2PL8AJ4qxc/goWIMATWFKgem5eGBexnW4YG4TF2hXJfMtv9
MDI8vuuyuCnxDLpoBRdavUm1H7iSRfnZiNv7eFrXKMaGWGGKn8bdqFauG1knH/hj6gzAxdxTpuns
bX+8H7QNedCG5IA3JApVfc+e5rRo0zLMhhjt4N6hC8vYgcM60LOkWU/kUWW+2GVLRq84HZnrcIHY
Ch4UKsZ88lTvjx8Su7CegqrASRATpsCH0Qg/t43sHzv+ecSIbD6BK04KCrhd/ahii4HiY2ngJypZ
CubNeNl3KkN8PLTMEonXaTmZWVGnU1ZX/rQwLqT0ptO+zlaN6o0hbrZ+1+ZfOyo3HtqcBnCWodze
4WteD1VfLHvsM8aBfMl6fkSPZ2WHJTYXzYGMITh8lp98r9WbSvInr6gVqXdjbqjvJQe7t2li8jZV
EBQXaWNpV47Z/xALNo9NbgXxVdH1Nbrtrr2gYsZ0GC6Xxt0UjA1iI8eV3mT0S8WF3fr9j1RM0ABG
HT5WIS7rjT8b5afK9+IrqmemS8unJHq0CnEqepk3G0M5Y1QpG5VYj4sv37ZEbZ2laQ/YNDr1cqyK
GLK/w+xHTEU5UNNRUCPKbOaF0yGFgR8O3RSAiASJGreQi95FuHb0MGWF6J6UTI3rZHDVckqptV9o
GkJLvUM4Ca7Qzt66bmM7S/s911KrxhyA+bOyMdsTsYmKk3SDHBIe9UmznNiKWPkJgAiTh+xTdwsn
7u/xPOTbsVGoauiVKINrIeUCJknZRRyNdg4QMHj1ukU9Z7Ubx+4/OombmVFsd/NX4TQw+CQSUAKU
t1bo7ca1X5LLtUuMjD1BRnhBnme3ce6oEAFiadwndQBC0DKbRlXDYLsb8hFZtrsGAA/QTR657JQH
1bTz+e7tbCxxego0UFNryKb1F+d78IzjdA3wdq7BnRU87rJxg/6SC5f9aDUI5C7BTbygALOL5GMY
hJe5BoxWkCOlISS/KvNzowiHo7RpKMAVrQosJ8BOMRDKhgCDZSM1KDWNNj5aGNvbRUNWKNHFztUw
lqMBLdIQ5i3FJ9l5quGuQgNfgYbAUg2GMVEim1nD+mOnoTLq6B8NyKutsJfiWCiAjFJDaygZnswk
wKCiYbdCA3CrBe7XaVCOTFKU45mG6vD4c60X57Ye57PAVv75pIE9I02HqNBgX1Z7DqpDYp9JS7ii
ucPeGWK4xh18YWmwsAQ1TLJyPmVma+3WtF+PqxXckVCL2AJPwmY0kFdUhXFt1jZ7dCtJd3PXW6dp
8MtTXwfqsphx9dsQZoTlAmgKj3rqqhE3AqgT7zSYp2T/72oc1DAtBVMJNjpn+VOj0VKzstcfs0ZQ
S9bNT61GVenZKqOxr24pi/EQfpas5KXGYS2NyHZck0hplJZoG4+Mv6E9wNkB4kqN51Ya2Z3jpVWR
egZ8p7J4dFyylTzAYKFR4U7VAMTuX2AxG499qxHkFih5khJQGQYovAe7cSJiTLBiWUiN3Wccmk3P
FYKs9ENO2bMPWO3kwmE0qqtzz82Bss1sdR8b9GdXMcXg51Jj3mT5NGdj2g9RLdk6GVPtn+xlulAT
QTJVXcirqpS3k8SEtvGeYXWlEfagU9PVqFH31AhsLSHrIEMm2rOfwflnnF5oyN5TFr6ypDiVGs5n
w+rvE9V9g3bxt4Fom2srb1XFrss0Dohthh89et5wUzzzBOvSFqRIMFZsFLJa7LgPM57hnRnM64Uz
e+FtVYbLmeX1DS09TnbmZ779kLJYHOhbpRgLAObC6mcAJpiMXFMakyY38FesCGrWDyFtMcfAQPEz
1ORQCHuGElo1PdJooiTxoUzKVS2fChJDzgpNqHhtP38hoGbdhXRHlRtp1PZFT54IH0/JdyUgleSg
aPa6aWqmwkyTN2Q1r3tLEzpBUZBs49vZbkRAidMe8mfCd7yVwiQ4WmhyKMHvue/nrt5Z2WpvYjv9
DPhqH/JuWJGUaWaJTzLqIhnW9Iq3RCqURbcLpMDNPMf8/Wm6HqQmqRy7eRqr9Wys16+5gjdFOVps
FacAjBA/dSxPu6CsPoSdvbKJtW/sQWyLNG2/ljQ3HSgXg7xVNaBEm+ysUbY3a+pdw7jeVZpXa5T4
M7Gxw4+ACbu00k12cU4ZomVtQX2Q/o04ctysyLFxNU+L5u9azeTFGPFpRjtz0PnCXcWHKh9g/CTf
7cKbqi2X80u5pClcZ0XkneqN78LPPiRUXCUheSYqSIudsvi2Ucsuv3uNsk69xv9lmIa3A4FKSO+C
mWYu/EFItHqH8AMKyTamYqEqHG/YZwADHsbwJwCw4Wv6zIIuLsDwqqnRlB4+xGeidT4xbXhX62rS
DTcKXpnjPGTFR2n0DfJqqFelOVjU+Pb9WARDQ7DQcBP33qB2ae605FxB5bYJqX3AJcVdAcjwJWwN
iaiuzQdikmopz9n1o0VZ0vDzmq+eA83okOrTk83wwJsgTyjJiQtBwNl8z92ARyhM3f7TupB8ZBnT
fJAqTnxivOnu2aght2LQIgezvBxtPJHW2mOUJ7umYZaQNjOdVMTHYPFDeUQnWkj6pMiTptyqpRXX
burWNwb2fjSeZVs/xJ4xm5FyZ9FAn4dVs1kaKe9rmSEaIKsFZ2ynvOzBLitqVgn16H50w0BM0mTM
xCvZeSDrTet26r7QqgakNAUhRtUQuWvBKqQM6wKmwLmSgB/OWW4nfgyVmM3dwStb9zIIZPYNWUeR
7KAp7VPn9fYFlYfBUSVO/yFcSsK2Jd/nx4w1YNs5fXU3D/XOLp35XMHetBvP7CuWLDP+vOS0cUBT
TucYHKYj8h91KTEFPCF4ZMLcuF0VfgF/DX4UZTMfeMrX28lP4mNFVaIVqa6xD7iGsevz3lt7SsqW
cAOB4xPpUa3Ax0OxJrtgyZebTCTe+EGGwZJGgzRLPoGeGyV+b/PXdtm4nQc/VCi+y2S3MuWo7SBY
ZOo+yy9yekopcFfV/MmaiPUym8FNwyjue9PetICuZC/TMFF+BKOc//TZWn1XQ7DcWcC+YdQXqqUj
qgndyJ0TcE3RmuaTREOboWY367smqQryMHBeI/UNh8Xdsm7wFV7qkHsZL/WHpuCBOCzId68Q0QBD
NuVcoMCcqp2w0u6TkYrwU8ffne4Q0JWR1xfjrcUe4UzWaf+hkqtxKJaiv/AnPIgdbkHJQL02KF/h
Ox7UQtgMQ9VAyRt+z9lFJBzW9cmx68Rh7lztdVvG8+g9FNJlEGtX91I8Z+tgxPZ2GvXON9zabF8+
5/DANi4IPlKXfB5WeB3WI5+Te2yFG+ne7Iq0eMDhC5n8nPMTziGZP4WO/8mfg4CeM4F8HQ/UCJ0U
5OjQoEnHB5U6SAidKdHxCckya9bH+WaWgsghYfANbHUOkV2E7nnynE7EVry5W3VkUfacXmTpICMR
5tMxX4ZjYy7sQnTc0ayDj3wdgdRLJck70rlIno5IEkGVRmMS1idPBygpHaWUGmu7YXhIL0H4R74J
QN1J1Tb7WMcwhTqQSfyVzaRjmoKAwKY1JbrpfwHC/ycNKKjdf8YHN1/bJzIkXkpA+RN/o4Nu+AdB
D/CTAlUYEZwW++6/0UH+E4K/gOhQ4hLQ9ToAXP+gg/Yf6Hm1my1kE+Xyv/xfdND+AxyBPQA7eVIF
seL9GwXo87b/Z2yCH0VAIXYelH2mDxz5EhbA6NyReOcY28y1LswQ7UmUOYncrbkbDzuWJ7oZjFgY
6yZc5Cq3SCmEsQX/avtN6Yn2LMXZ8cNdcSjxFSmm7yiMkFG2tZPA2fjaJmJb0zetnNm0fCg+1m6V
XbakEP1d9vSv8Ov/mE7ywq75/2+KqL59//lRvE+//5/N1/Rr+VKQrP/Q30+jD1ZNcQQS05BOLMSS
oET/YNXmHzyhPKg6jlbwnAJu/v00Cv8PYdMySccJ4C7gJ//pb6xamH/w11guWdmOj3/Xt//N06ij
QX5+GHXAvKn7bcCnnh/+lw+j207dwsuiDmE61lvXhmtiI6/eQXFf48Z/HSUQuFR5icRrZXECPe/Y
s61oiYy3Y0/sQEwKGd2VzkQ5yFJFfUUK3k834hfo5C/PDNms6XAh7eC1KnStU7hPx1OH0hH1bmmJ
QzO0c/73R3mTvaJPzUY4jlmEMFiQ/5cXcGDW7Ya4U4faKhGKOBJNSWSmWLpqM+xLDP21ica7l8kF
n2eUFStmsDObJBmiJKzGPTUm+R2boSifJIYG3JFVPdh3GUPXcBCKbeUGlYJxsaSVIW4Gy00EVrNl
yc7ZzwaktgXOtbLK4th1vfGOR1yvlK+eDhLMIUqojEOr7jmvMHEYyXAYQvCvbjWcG0OIZEEclQqQ
kFR8HIDtNssE290RgrXPWnM8Oo7K9igwh4rgQ39652q/gbwpKXAcizWTlB+QVZ0B9DOkilM+lQGx
Dgeq37wzxxLzZzmPhIiZ9fLAxqFgjkaqnhij7oSpYL3N2XkHd3/7YPFVsRxhU3mKSV6/0D//BheE
G0muXx38uJgepdeVl+SBLJvfP1j6TF68mKi2IBctk38F4OyvztSgF9RMpqRgq0HnbkC479mzaK8g
yuKdq/rm7WTxQe9vsdhwIOd1RIHj9oKkkio9ODhmz8uZyb5HF1xtAshfc56Nb1bSjtm/fT85KhZH
24G+8oV4XeS1KBuWuA+TQ0JdR0LL8Vyg+O3KdyirN9cRHsCziPu2WETxtb26jonwx8bqreYgyWtG
RdPnuyLg7emLJvi3Z/R8KFKr0PIxLdj6Ov8UwxSrMHfmbmoORt9l92nsnHeG375T//maVDA5CPcJ
cz+Z1DpQ4uVBskoUk50pdZBxiMYTFv4o+nm8BhJrL4vB9f/t0u3Dl+r+K/KzmIv42rw4KcnHK/SW
mboblNDClherk6EYMlBv0u/lzqjHfv/gv3m9OKDnckg+R/AmekR7cRVZBdfKC1i3Ay8BAM1iCAbA
6P/mKCH5oDCnJq/yy6P4QyVKz/bVwapESC/X0O0sKy7/m6NwPpRhwgjjAHl1FNlzRdHHk1HZxLsl
m55my3+vI0F7k14uFfqK8QYzFmDuNfXk+uKKYVZveCo5F4dt3GSB5wggCJT71kNpLd4FycT5sREr
eQfFIPeNlqXXk+m9s4786s75wmK05kGhmk3/95+ef0GLhyti7hxhBAq3RWjvyWSI33kgrV+80SEu
D95oHTgBxf7yMLLJvaCzON0wDhWJQ/jys3TcCdRsSznep40i58+2N7ZZHxLZnGJlfZkTtuJJC4Vc
W0QDhEn7zq/65bmzkHH90dYRX/fyR+GgzbECCXVY7OFeT+97p1neG6N+dRBITRZpnlo+hXpt+OkC
Q19Kz2w5CAAd1fbGiGTVwRH7+1fjV9c3oB7F8fjECfY9L4/SdUFeZ82sDnFbmcchV/I+Z1U7mzs/
e2dx1n/Vi48cTy4fcop5uGRIM/T88dMJLdwMGMKBOuia0Na4Ii0kMN0qUiIDnZmxs7glmeKtiYTz
9yf59qUJTJOOQs/xkZDw9Xt16NhLYjDxWh3Y84+fs8EF24eUOqgBQbjNdHY++FP9veMJvsSyU5wV
DpGkXuzKd54cfdNeXAMaGW3KGFkfPGYb59UPMRCS1D040EEkzQ/TJFlCLWOxi/vY3uTDmEe/P/E3
H3u9ZdBZSiYKDpQVrw7XxUHSlQCbh8wp4ezbqkkQyfL4XuEUAjMp63jZlaOzfPz9cd88uxwXAQef
LTqzbOs1Gd673tRmE0XxE7ulS/oNCMANE/edr6PzZi3Uh2EOZ8dFDy1f/pdP1EwmDqJCipGKweg/
NkGwkDRfDEdi+I3zRTXjNugXEo/LNKWiyS+u6Fy2d2jtg603lOtnLtxycoLSVdvCnTxiEaaM+DeA
unsfk3fpEDKXkwB2wd4FoajouEl505xCkjGiuU0IATeGnjTseYgMVNC3tu+MuzxpiZQoRvO8AlI6
h03so8AxJClLdroFCZWHvmdNypMhPpTFnF+pcvWiZWVd+9e3gT43KijYPfLP6+HVCDvsaD5JVClK
hKg0GdGbbPz8+4O8EYaY7CnZDjFuYXS12CG9vAuTwB4G8lsdqFD9k4yB69nzAMelNLYkw2K5G6ub
1DbuCFzbZRahcFPsHVKSdISd4/mpFFll4O8z4dub3/+0NyuO/mVsmwktIvqLbdvLX4YnbqyDhs4x
zO3DabXaNlqVHSLwzSx4+4Q3QLAKONIK3nnx3iyrr4786pq4DdG+w0QPWTkROzaM7oQwdvGjUoKd
//4kf/Gu2c9pUQSi8oq/mXnHVUzmMFHqRzTLjqjrdNt4qfvOpfzlUUISn1lGdRvrq0uZ28qOMzwN
h6kbrINdcl/tNX7496citKkTwZkeel8tV6bhNtJEYnForaCJ1kFghZkm651786unAlxC8CkybTYL
r+6NZ7dwICrj3jBc7PEe5Z9oMXejpZvqyyybvLMp6ccNRiRSzv/9CXrMS44e5k2aZl4+kGNOnDQ8
Z0mJliMfYKGqyGgn9/j7o/ziI8NuFSWUBpQwwb+amVY4BuSSklIyLDrnqBemK1ZFhAuJxJuaOOnX
3x/vFxeUGwb4wgFdjR68PCtBtE4jvKw8GGNnHFybmMd2hFLNauzTSLCGSIxQoWW1tO9cTz24v/qc
OozbLD0WGQCc7csjh/BWOo69OKyIjCKXEIftOqxtZOdtdudxU3eJX7VR0slmUyv1nhv5Fy/Fi8Pr
VeCniWbgIVLG0BUHMplICqnJs5m9dn5nevnF7dQQt9Yq8qXzXrfF55BHivRajhI67nFm8jxmAE0k
gYph79pt/86C8vaislgSPwd3w7xEGMLLs1qNmamaAphDzX+Lqqz+NLEqYI7NvG04eHwD69S5NlK/
xl06Bqd/+zCB1fNu6mxnIJ3g1cM72Yk51p6pDlmTX7NGE+E4+MZ1M7S6jIaocB4y84rAkHdWBfvt
ZbYCYC89UvAlQ1b88rQtu5kSmcT1oUH81l3mZRvXGF8d3zifi8b+jnIOsi9ojaa7Jaemu2QbQPD8
hDKt3hFSHj7OxRpsB39m2fCW1vvcdtboR2BcxldaFWivtvBDtYg4AmxAJMSCgvrr0n8wcwPvioLV
xU2TxFaynYn4tPYiyLqHyu2HE8Gv9Zch8SV0faDIwkumLrhmn4Mh7X9IO68mt41wTf+hRRVyuAVB
kJyoGUlWuEHJsoXQyBn49eeBzl4MMVii5L2RXeXQ7EaHL7xBMu1vkANsJFOLAbldO6v/vf1J3m9z
xSajhQ1MvgcoY9kwb7b5gE1IEvRJebIQ1f/W8GK7bVwX326P8j5WVWCmkExpBHLogq9eGOhLGjCG
Fsd6ChxBOD4ogwNtVcs/gdOlnd7Yeyjg9wVGZIGWlITxAJhzX15PrJLjhoZ6jKu0oXcXMxuCuwmg
iMf5CO8cFSmYQNCTRac3oPpSIwGBaMBekPZ+3suPIHYiSFlylNWGh6BdCLUJshNceqLz1AE911Wz
fVHGEKXTzMLICkGj+Z/by701eR5ANjr2ZGQjv3OmN1/VNIMonA1sONvYAtRbFvITT7/k6VadeOMA
RTCOEvt70EK/swrkCJMqmU+3f8T7qwY8MTmZtjTpli7H9QdwJIQ/5Aj7TCnXADBoFiJFcdse6Wsn
6GtE0Muo5Sf3gBoHUI3C2hl/exHe/IDVDoDLlPVVoGanThuLl6qdk5cR1s4x7gesmgyjvA9N2NIS
hiEHEJyLsKBq7jxi74/X9SKsjlfQTrIVTBiVVnH3I2xz+9XQ52bnjd4aRDHI8pfqHn9dXeptQ3m7
V3EO7dG4/ND0uuzCodN2Io/tUewltuGLLr53VzdFFIqhK3FPo1quyx7yYOqHOpjsnQfqfVEIW1NY
HzRVKcAg/7PaNlqP/LVuV4RRCRLamT5EHxE3bj26CCg4GjGAim7sP+QB6XwOhY3QbhT/2noKTXJE
yg6BDwFzuRMeasvJDktjaw3e/rjVGnRmVCSO0vA5bTheKtjRFylAj/D2yVlCi+vIhyUwMNBd+sqU
ElbfE/atVnUYkZxyvUw/a1qVP8yViBFBiXay7PfvIiMhHGsZdNE1bujrbxoAToPCnWanCUu8g11j
/xpZTnQs4/p7a+V7OcDecKucXlJ51XhcGE5O4Z5D8faQewkupmYnFyfALub2Qm6OR4dHt2h6UVpd
Pueba7BpQ4zjekxn5T4IP8NrVE5SE5kebPSWqnQR/HE0x3JatkbYyjNCT+R6vCHITCxnGA8Dcwlm
cWgdxaSXB8duppMaDHuS2hvz0wA0MBhRFU201e2S4/0SDROtJRy4ZhxOuuhoG8WPWZmR4p+zwr+9
nL+r3KuNSTqKPBDEK0cxFk+Pt+spgQwVQSGJE28dJOJE/GpL+xC2EADD/FmSYzg2ABGVWDwkUnUX
B7YHyhdzBOFLRfhQ0OtDMiCB4JeD7it9LS1OhGJelMrRzqdfron1TwU/pZE9ILZJb+r6p/YQMPK+
pIMI+Q/7MsoPmvZMp76EY9E6yMegCnp7dZaz/25Ek/dWpqpLX3F1cSHcqEStg863JtfDSbOkpUIV
C0w2kkckAsy70Jpxs6fNuHNlLrv43cA2zTcQMSZC4KtdjiQBGsDFKE7TAHsE+YLKa4CS7bxkv2lT
q2F0JgY+isNk8TfXKyoh+gpVPhKnVuT2IaWh5Vt51DxjU2Cdh3qO79TAmn/AltBwT+zkJ+BqzgW9
HwFiu7ef4hSllttLvnzE9U9a6H4AEWgKkj9d/6TGqfMgmxNxsgpDvix+YZ4uxwqa//Zek3NzKG4S
8B/wAcklroeq0t6muMvsRavHp1xOSHzDFqy8cL7cntTG5+S+op1K8LoIha/2UYYMhW43dkKuEmRe
oVW1D+Ek2Vm65feulg7kEh0Iknp4RutqRSNP+qJQlJyynp1j94rzsUsg8XYBOj45dnOfbs9qY/0c
nYcGkXNiB+qW1+tHX70nH9SSkxMqKGkCF0ZbtZ7u7C4vvP8wFDOj74G1D73H66E6qchAGbbJKcp6
lGiLCGGISVMvZpfoO+/n7x22WkYHlQi6j+wMOILrj9UoRdf1Dmr/ujJ8whRAPzi9KPAngRqCqFBz
ruVaPs/5hJFXZeqPs2Tm0ASS4V6zo+AlinX9OFER+0fDWRCW0Wj8W6MB5uWg9j25B4kOkZoWGGyv
e1Ok5gGbwf5ZzGoA9wL/B8TJ0j+FRQCrszTgduRqiAyvmZqdjPBtA5vjNNLs8My+RDbU6MTOdbms
zPXKYeiLtD0gEAh1eCxffyUlC2D59GV8KlAl9gujhFFk2N3CACtOJqYePnRb2f/TrUGvkdd5mRWN
MWsVgGhT1PZZGsUnqi3Cxy7IOFYFeB0LFt7tkTayD7Iewrj/7e/b66B8RD0AxW4tOiGiLJ2GDhkk
RWvVu66o0O+JUIGtCmQZcLNsvWFw1IOJhOvOSdDfr7GCezldMf7U3kFPcN1rKvBI8akGcuQbRYpU
+IgS3c5UN4fRKe5yo2ikBqsosusk8BLoFZxSsHGEACF+k3UCqUyag5FmbaCdUxAiEPmL/BIFdYg0
bv49DEoDwZFecxFdre+1aa5OOz9sKeus9hhXNgAOwJ6IG2qrz63Qe9GwPFi+gRRcJKTeDtUYNmdg
0qo75fn4lKvIp2dJn3lIJFuwvIDdz3WM0ApqMzsv6PsrEIlFQB88ntzt5DbXO94wR1hcODmdwsY0
vgXTJPs9yRCCDMJ4uj3z97EIX535Uo8mXnt3hI2G51nDMOwks72pmDY4QHV0riZ00FwTI2Pkdsbc
pQCyV2rb2vfkLihy/iZhU9u8nqXatXE/aZU4qYkjHUFgw35iXai79MO5ncsHfZIeAyPIXPTR1JMN
P+Pj7clvrDM5DeKUNq8oofHyz99E/dbQdQjHocgc5BVkBnp0yICgtlfbirFzwDYuMZWHBmgizHbK
Z6unRouTCKPu5VVT1eZOikz7Luvz1uW3iWNj9JXbtcUfY1HAeHKiQZNCiybaXO0jy4QemggGnVQk
/GpEgzyalLvx3tYyIuRsU8PRUNO11nPLK/SnKj058fA9zWNiP8MXkS9OZIeHUhEtrMeyHaAtKQTy
2M1dzEab4GvoDVypsKLxaUsPtA7ulVIp//rzT2wBcKOuROuPm+36E0camm0w2ZITnqNPwtarB/wK
Skjq0GBuj7Rxt8HK/t2CBh0qW8s/f7OZdFiCpZlmyUmrFvM1M0Ou2tI7ZKpvj/M+HgNFR4fFshGC
AOS62rQEY9KsoDYKqXRSUDo3QwhHzb9IAzxzb6U7o23t26XTp4DZ42VY91baWpUjAywRfBo58OdG
J2aOK8Qt9axC3htiZ9+l+s47sbWhACqQogBFNex1gpQgZYckoEPImRcxOrMmvlcO0a3WY656ezV/
96VXN/+SE2CyQ5+B4VZPEjq7SjTIARtEUj5GLSr7dftEAPoQGOqxjzCsMSo87KmNBoqr9darXFUA
mJsnzOaQ9KPqPtRPejB+tsr/6570/5TeeI/F5fyiw4jUB5oCYF9XBwu9Vmki2EtOKaVPxPt0CxJR
icioEg+emQnDH5K6fJoNtbgwxfDYBXN/sqTOBE4T7tUQNvK65ef8RjsRLNMIuN7hVUNMJGrOUtKj
+hwjun0/ZvWPtMMdLGyG1yHBzAA0OI0BtCYPwmzHO2T966NWtY0fYe+ws0+WAd99O0Ne4KSLQ6e+
Otw5uA8IsVw8SWnpF+AejpuXcnUIsILG10Gjexw55pdCjXo866HA3t47WyfeoVHhwDxBjWVdVOkt
rFdk3GBOzoAEi6bgJVsA5NqJTTYnaVGhAAGNx42qXa96UCAV0eOueOLyVeGE2BWmIZPiUY1GsIBj
f0AcVnaTQc+emkLXdtb49yzeLTJpJp1V06JDstqEI9wtCSNJssxUIXmJXjrMnLvKvAyKwL/CRv4b
FgEf2OycZ5zUU0yEk2dqgp/qoTzNSuCXsuW1jeJmClCLWNypdnqHhtV9AyZFz9FzEuWDFfYYZmNV
J4sXuRx+GVP5gB7GAX+0o2GESATgUyeHT0qOozWoRlAzjmumyWl0BGxi9cM4ii9ZVfxcolYL0hbJ
8R1INKxb9EfN5nxM7UVIwUkeRrcCkDPkS4ZkX0RV+oNmnBOzP5RxcD+Gzh26O49D2/kdEuyZpHwo
zewiT+FPSQz30aAfkZt9VnG9dhmMSzD1eLsPg1l8bSXt3OOGGYz5JVA6mORDdcGk+OPtjbd5P1ps
+KV8CE1pte8trQurYeAgRjn90Fgb8bJpo5if4Tifbg+1ucdRDmQ0QnZaBte7D/7z3DlieT8lxT5F
0JPcsEv3QP7bo+iMQ4mBSGIVClZI1oJCk5MTGqnV3cBOck1JLf7DC42rGhHnwiQACnc9l2rEAxbq
c3LSO2X2wkBOPAnK5eX2im18HA6iyotCUYHi12rFyhHnl5wm7gmclA7SqJxcW2CfI8q9juzyf1qd
TEaiQ09LByWeNb7O6Gs9SmBRniYshh96SeiYjBb2RSvQh0tEWezkChtfifgOfRsyYhJjbZn5mwgn
o9TXdiozS6nC33dDlzxNZrCHbd4ehXuSavXSmV3ddxQRukwmijxlCMm42MObxxAi/05cszkKGkby
/wb+671gEaUO6bJ2uTlV91iZ9x75XrZT9dncCwvjj9CJkquyejF5sWdVi7rkhBpt6OttNnkoXKNE
YpXh8fa2+12sercbyKzhGQIY5gNdf52+l+NBaqF0wLpHRpx+RgZRHtXP4VxjQPPcoVw7H2OUS9G7
MiN4/TNF4uGu1jM7cesomO/xbNcrvIW1IvZ4WcWXOlKrT2gZ/2ME83yUxtb4a4zNKj0KSwKsl09O
+qhMABzcqrR6NKKNUjVc/o32YygPneRGyoAA0TiZCbG+pUzhQSez+2mBRvVF7EA9k0Pdye848ZXy
Eqi1ox/7Puu/mnWcIC1QI1d5qoy+s5Acy6oBO7nePKUF+OJDUBfqN5m8PXG7Qs/QYu5V2pma8RNA
ijG6WkZHIbeK7LmuJl/N4YAemrFDJaCgn/ZhsIFjADxU0+9l66jL75vGs4mgRuO2jtHjSmVn5te0
lOXX1kTWybXbtv6yqAn9Pc90aA8RjlSOx5stvnJkLvyXmIEb2EsdNTk1Ohfx9AQZAbU3v2ki0V5r
0iADFNQgEM7qTbzOKoEkvztZZvFSg/48d5lSJl4zo2XImnXzXV0m4edK2NVlotz7ITMjjLKnqKAX
P6sYCyidLxtTdnZiK5ZRzlRHqPKlQjXTMqv5C3o8uLPagRRl3u3ttpEXLM0raiW0eAHerna2VCtB
VchGfMoMSsOlY//baU3o2nXyQa7L7q5obH0nENo6sgTeFlcPCEfadNcbvIaNT15JTd1qM8kbG2k+
RrEZ7dQ0ty5VThFagRT9eJBWlxwua6wn3ePTQK5HLKMa/WlGmMFXlWB6nAel8m+v5NYdQQkV4cBF
p9BYd1aRRZOHxmBaWks1zEb50tULCjJDZn++PdLWNyNflAFsLfTFdyzkPpspVo3xCeuV1kcKyH6V
8onyejYNp4pM72+UloKde2lrPSHDAKuhBkz4uvyoN49G2ql9EJegnfNhVO/Yn/0Fs4TiVCQj3piO
vLNJNlaTIrEBpoU3ChTyKlrFdNxScrMhCy+RzXWEUXhlGf8zQz/amdhWdsZQNHmoTAN2WPeMEXet
G4GIxsm06+xTgBD+SbZxG6iA0hxivbJcBRjAETMLpLxRLr6vVRTEw5ngM+zlPTbKxse9+jXLwrxZ
ZxtldEsO6GWMmHaheNIejExHRSkUIIGFlF3Q7tkrDmwutgZ2Z2nyEritxkQxlVZzzflvkLM/6ujV
eV05GT4qeNrOfbOxjdA8JHCDaYOF7aIM+nZ6XPuhzetGyDsL9IqAeyNblaBiU+nNUW6o0d8+Kxtk
ERo1bwZcPaeDnXQjLorJyZrB6YXJCPQo1KkS1kHlGXmDrzeOo5ciyXNfLbFiaFPLOUKb2wm6lltt
9axTMAdwQUmJ+pq9uvUGAzaqUEh0FnKH19dtSVE6/66mo3xMHAuv3UavsIgR0lktu73j9E4ik1q4
TqXeoPJKEQIWx/W6A3sac9QDuTNk9L0Qm0FBEK8fUT0gv/PvjGu0PsW+Keq/giG5gEd5IIBDocXx
pLb8NirFVws9zNTMni0ZOZa0+6R2zrRz6DdeBh36IM21pQoJHuj6R/ZQo0JkkLizTXxW0PR0jqIr
9gQmN0ZxDIV1oMTpLNTI61EEkHcZC116JBPGgh06mCeBp+zOXDY23sIz5nq2F6Yx5+p6GBSi4KzH
pM01HlSEcU52NEUrztk8Bhf6wdaDIyXlK5pswVGuMWNRzVo+ZU386/YJeH/ilkYlSZ/F3UhnZHW4
h6BrJiuoKPpFavEgsAE6V3gHnRZJrB9VpVnn/7/xlt/z5gKTOzWskVcLfGtKJk9PQHKNswiPVYR2
TomM2Q7T/Tdx/PpkLbZviNsSmEPiM1dXiuqwaWio6JgaJ9FrqUWzgUaBgAQd2K1muUjJD7hNln35
CZxGTC27MYpPcdBorasVGC37lWLlOG46U90TkOXafRs19uTNYCobr0SC0z5GqPmXh3lqLETcNSOT
3R6Ds9eg5Li4KeZAycFJi0R9sDFarCiwYjXrRl0tN17TjdqPzjGK1m2yvI5cGSzyP/ivDT8gOGdf
0cVsCXjBUyD9pCd17yFtPl/qSFcrP2lmSu65PNjpAY06ZPQUSZr9aUzlV4eOjOwCZ27tOzsPRHYO
jKJyDjFL9dDHLYa4CItnZCmSMbtKqhulZ44OiiMGmoWpZxtaCWUtG03hjVSnXkZhdfERh8UvwpCa
8ijjq5YerECSv05Br7+MdoyPBEpLY4oXxjzaHq38weobxU81U0bayJlN0EB9Nj7y65OHvs5q/SCm
XAQH0cnaHtp2AztIyLpgTk1Kmjbn7XqzqVKagMuzHBQM1IvQOk1yJb12cIEutOSgY355FMWEAqmN
YLvSCLwadBXzcey5cewJkGBCRzX0sAKvEH3YQ6P9LnCvtiZgC/pi1iIcQ/Xl+ufhb622cWU7fmPh
ClSF8gF0Y+FqueEVkaUciINf4TfqNMwGlHbp1xllxwywsJheTRx5gqC5L638Izvz+MfHFFIz3STk
NXiRjOWWfHNMrbKalIC3yLfa6GGYNWtCuB73GHwPvigSx/f2cO+eP2JVilwKojgOTvPrmDXE6jbC
yzY+6SEqdewofClw4Xy0dQqBYxKCnQiaYyyUb2M5tztBx7LMV59hGZwp0meBvvgONYePmdb1UROf
4PRjP6SFHxDO+0sRWECVXfnL0PsPt2e7OSBtX0Jlgy65vLr7Y2m2q6HsecgwEzilIm8xDIO64kzU
WfUKHf7Obv+44AKon+YgrzyLTIS+ugdzCW5c1DNLuTOJYIbUOeTYne6s5bvnZBmFGIa3RAOAti4k
OnhWoQTJ1KoQDdDQkCnbSim+uM3UHYdAiJ0Cz7JUq29HcYcmBQ1Qnu016TUfVUtJo2rJ46ynqoD1
S1HJfgxMVFxp/FoIDZbG0rbY69q8CxOWib4ZeHW1VH1YozpHwoO1nexmc9j7Qd/sIX83lpOXmbAb
7D7grzXGbjT1plfjCcBCkXcnaRaW385jfDTlaXwUyAvuLOf7sGQRnWc8DuOCS1jDwBDxlNQEn+1T
UKrq2exS7bUMR+0Odb/g1NhxeWmnLj1NvRHcKyFelEGsRW6Cxuin22dkY33RS9aJe2Fs0NdehWEl
Es5SlIcRAfH0Mze08Ck2FPlye5B3xqgy0307yupQIFpk1JINYziI6tiFDZMcVKn5lyoN7ByeD5c+
zMXB5joJaUhQ4vOmYkISlo6m62AdH7V2faSXpnuDkI+Yu0KhmqLjFNNxiHnRR1l+GZrkQ5vRNAHw
iLqiVWPrpd9TVDGPTds2O19wa8cAPVh6iSA9OIPXF3fVlX1gYTp9QlxMdwdSmKMw5c/A0npPRWls
Z7j36fGyglg5wVqjvIHT7vV4o5VJydxa4Qn3jn+sOFW9ZNK1DwLKuZcFxquhTeIIZix64AJuqRwF
qT+Z8Kx6zfhjjO/yWxB/W5AQXHHGqsmba3ZbwPQPTw6y3Pi2DCEqQQ1C2epA+SM1MZ5Lkc28vYc2
bqClA4DmwAJeg11zvQBkjGGmtGzUuGlf8jBRPzlhl33EJjX5pER6dcg7isNuWlrB3u7deEcYmpIL
55QOkbHavRR/ZmWKcZDFI+I+VObIFQE2fGLAyjSxKCG2AqfhdPw6Wh33VPCSWkgSm9VP6hn/VAZB
11AhXZ31v8xI0M5NCfek/gddj3OIrbbX1N0jFIoEwafqh2UUzbHL8vYYltLh9hpuHHYIwGS/C85w
6X9er2HXFaYxOazhmKut71hIGzsKQg3/YRSSR74ToAr0+a5HocgZx7ALwtNAGolfF86XUj/ZOydi
86OAeaMlBIGCY3E9SieEoIGI+hFgmPmAHIHsRSJVLgj8tVzeSyZBBW1nK2wuILyNRWUC/Mu6syZk
fNR6SwtPDS6fVasoRywRs52d/r5KQCDNKQf/QlF46RVeT63A1TmxgRyg9JCUz3q1iLcqs3wM86jz
kXXF/gtpjyPwP+mzVFbIJ9epfAS7GX8EnDYchn7UqXjrxnM/t7pHN1Ahhq2t+T4p8xS9+I4/pXRX
pG5zdcCXIFhAFfudLiPC0XHQSjKfpMOO0VSROMJP9td/2F3UXZc6+XLzrg5jKYqgtnEMPMlm0560
JDOOZp2X3p+PQpQM44KSDaW41Sia1YqBnhYfekagIp+s+tAtUcHtUd4nTnzpBSqziP1AmVxHqFkn
sLCyWm7SEOvjaphxkpLpLplzjAQPNRoPfBjUiQFU81yOL+i4WCAEgFIKkPDnYURZFZFo0Cx5Xu1U
ELZiFIr2MqMs3Br6q9fbUA1p1Iewz33eku4HaDINAdd0PsjZXOGkgatwk/G2QDLAoNVMoRp2pp8k
ZbO3SstAq+CT/gEkQCSaaGSuq9DzXMR5J1rJn7LCeca/66EKJRtTgkz3jUTLnvMS+8HICX7RlMp+
BTqWhPHcjy+lUSgvtz/Zxh5Hzo/Ino7JIji5xAVvErbQaYa6sQvJRzS98hDYUtwogFrzp6Ms+Emi
bSBUi+jj6rFrCgWGxYzyk5mqoyu3SX2JUrEnqPH+CmUU1nO5QTlPa2ahjvuHyJUZN2HgYwj2T9Pi
qIdHhhqPZxV8CcaX6rhzsijxvfucDEvrgjeVvgJ6NtdL2MSTVhtjG/hph5hUjNGYlpU/6QXZ8lHW
xXAqwSVjtusUNXa/WZO+GoE19m6dGaPiDvLMI1xa8itAu+kFnJjEIyw/m4njYOKqi+9IeNv6Ef1i
sgZtVjOcnzX1Z6WZ03worW4yD1j8yt+7FDdLr9LtSaKK1Gb6ZaxHHNscGrbpIQiEiumDNiefknpK
sQ+kwYpjRRYFoWtpYAa9RkmcEYfQIgy8oDck52BLao1jo5mGj/3Uxg911gXfxkGKloJP+SMOO7zN
RQKR0VXByr70Xal/VoYx+5W3av53UoZVjLylbAy0JY2e7ezE5AWYdwi9dZ5iBI5Mr8llhgooc4/s
cnMkArOGEsiKCeF97kX0M7ErTkAhmviHNDhK5iI/EH8J1aL7y8Sj8aJB/vhLKeYSQWuNPXBKIhXv
dLXtQAiBa/2JK3v3bMY5RkwwcurzBL76JVPo84I6UqUHpdbj4KgB3jnjBkyPWpXk9Du+CsOXvNSb
l1RXZhcPlubFpnt0iIzsQXSZhKAaMs+Yts4lBZd8CD6ZfWXcc7tYn1Jqoy9VkgTHjHJR49W5M2Fw
JA/OuZWSWHcFcmiSh2p9Kf9dWqK1XX1wYqyancSokdMUpArotUmNm0mBM/jwvMPvSj73ldcpSveE
o7SYTrVRSvrh/6RIlo+4aoAjia0ILnapOy+SwPiml3Pjc4pKSeaivhl8GCunfQ3BX+HCaAvQ00qG
iZ5Lwh1+tlNTwmgiy/66ffqX031931GjgjxOOwxxmHf0gbB2rDEQSeCHWGscggiBhq5Q1JPVmJ//
fCSQOwsDFQ0MMvvro0hkUal1mFEdR2zkvmyiX20nqifZaeKd0HNrTgDEVBmLNXpc66AQs/Mw6seI
kUgN/CrM6vu5DIxD00lfb8/pPRIeeC3KZCjecHfSnV2FT8IubVtig/pl2CDTpM3ZJ8mi08/doJ15
SCa8Yxo6/QCMvQjb54UvtHe1/p7P6hvyI/gBMjEwrZ7VJTeUGlC6IXD8LMRvJx1NfM5HZ/QLPf+s
Tt09RGlU/gN7OBhB8wNDXoobnVPc47b5b+h8T6Thvm2Db7Ft3puRZv7qyjk8N4lW7rzyG9+FQhLc
QjJZmSt5tVhjZc26XLDXWqnpT3gU/JM2WXeEHx24t7/Lxmuj09cFpgUzhNbbKmO28dkRGEYGfmCY
hddnBu2+zrI8CtkyShCphgMGSJA/33c0fxa1qkVPC7za9Q4Pgxi3h24pTVuh/LVvlQmPjGQ48++a
/2EpYTlRP+LgIvm8OkyW0upOlDOUIyLZ7WIRuQCGKvQk23lnVpt7nKiU/W3DsYF8ej0tx8B9BC0P
x+/rAZhMEWTW0ZGM5tjMqnNMgVlcBh7fo2QovVfZZX7BH2HvKV/Wbr3HkdAhx0P7Fg+71dpiABRO
VCocf06U1KdoSIMcI1EfUxTNQxO3/lSNZCepke991c2Raasg98SFwt69nr6BtQkOyJTN8anqjzm2
Ai5W5/YdlsSNJ+Ih/DwVSY3JsqHufOT38R9AOgvqiUEfj37eamQ7RE6lDuHgdqDcj1NZKvQ3nD21
qa1TqRB883EtdtMaJTxUtGlivHv8XApir0nM4AdsrwfQddZOQ3xzPmQhIGYoqrwTqNYJgqpUqI6v
x2b1RNewYOfGe2CjZVXe7RSw9waPDI6ja2FTA8QEDrAzo+RIOfW11viaMqaPcpnUjzmV1527Zrm1
1uOpi245yBxqc+9Y6BiOjKCMHF/Ko+rZmRC9CcsWv76ix0F47lX8sLTM1fAkfs7rYa/Pv3XVcZuS
J7BXVGONMoixiYnkjOEDzRouVjQ6H9TEktxORZaFfhdkMDkev9y+X7fOxJtB1xJTQ6kEIN0YtKEr
+bMxg+Qer6/Yh4eXYa2GsU+h1bonWean2wNvzpZKKLhMqEFk5deHsTVxHgKXxMelf4ZoCDbotpam
Z7nFdXpqo+IjElw/b4+5UVGmBKMC1V16SWQSq3PYmUYSIOXECVGiH0VK/kJ6Hv3T66Z06LSp9xFK
mTEgyXXVt5Iwv6vR7HVDqcHRsjW4o7H6BNMoTTRPrC+GVFcfGqM1n9QZgYKMLeJD1jXPle6A/6E/
7NO+x5KQ4hqwTLRVkYPL+U+17medZ+Hr7dltbl/kxNG7ZfcCfb5eUT0Zi6gYWFEjl0TjyuCt7rvG
IZDHKeFnnKKjKrCOu5etUHMVJ6j35FY27h+quzwuOgVXylCrmx1PTYtsi+elLer2UZbj9DEe7e6x
tvTsMGt58SgbGM3breW4DdL1bhVVwweJPM7LFSF7prDwT+tG+zwgLeZOXR8c0wwWtcAX8tDLICrb
2R7uVWmWXXzb8AkK6zMqW+hIzpn5GKcK3kltK3827H50m7KxPAeRv6McNpEnq6BRRn7LwZxVXL2H
AtU0RaO1PMYzHe5jp9FE0VH4ooGqR211srM5f9RR/f+qKKG43P5aG1coyofI/QJ7oPC1DqLlLq0k
uWZPGW3WP5Z27xzlONJ2rrSN471IvdOhQvGafuZqT0SZEQeqXRFQGpJ1DLMRsdNSSbywbigVTSL1
1KzFXJDHxL89v61YdsGtoPvJ7U1isizAm5pHESv90Bu8tmBys0sZaVV/D1Fd7Q62OcoBKpzl9D01
EuVShhwINRLosqWjdYQJNk4HcB/6tzyuu48tbqz6Ackn+cGWoyJHZbppkGCOlfgSzdbwx4ymhWWx
MJm4l4jC140KMQlbSqVlzbDBPEshNmSWis1XHVWFN6t655mGhtwcCYUvOd0eiHDrFGkgennvlirf
GosagvUYp7ogSMuA2E5qoLtt2aRnQwl2ruCtLQhgi1IRFxBgXu36C8WNbSGDx0SVuA/92EZDL5RD
eWcLvqessZ4E70sAhCOvtVabHuMszpq5JsKrhyH2lSa2MagbGgT4RkK1FPe2pP/Y1HX40jjGfDcE
aZyeYymNaX+A7SQHKqZWuO3oxB9vb9LfyNfVk78UzMBWUVGisLS8Um83qWNJSWCljj+0pldJzvcx
AWkod9kxD41zibFyX6RPTkCNJNRfs0H+W/TzYzlld2FdvnTVcBzK+GDI+ceewnjZagdhjWdJKY4q
UsaSA60+ZMN0Go5anVO7KtIyO+u78ZBS9FtgA5A1qcetEog4NTsBxcH2SZBAunbgU7KyWwzijAfF
aVvPWoChO+u2bI31utFfB69Arkwgv7pX0kkW3Tybtj9ZXfMpiBPj2QE2gX/yNAqmW7WOS/Ze/w1x
Xf0K4nqo3aZzfkg1JSm36uPpeYJs/jMA21h7+jg+JlTnMzcy4uSbKikIXE4opX5JhYHvZ12goXqY
gkD9KoJE2WPzbjycrCCtE1QVgTqt84KxQ8M+yifbb50faZrN90jfZpe8BFFm9yg117Iw3aiqxVEL
YT7cXsqNHu2izWQA1wFRC6F49WriQxxYJXwSP6Ef7FpJda8EzUlK6k+Yz9L6VnJf6tKPuaO8Rqb0
S4cqo8bNnhTv5i6yaB2RH/1+vq8PgoIccigAo/lz6DwpQ7TU72feyzwOj05Qta4V/Ht74lu3D2h7
0qElCgTOdD3i0KVoPZEX+6UyoEGU2RbGx1xBt0f5jZxZ71RuODwYoBfDZF6f8FhGyaXjeWvD6Tuk
XdvH7BFiCgBxTxVZjCs1zfCShsplFHl9BnHcHRwlMj7bwQh5Nbb0k6mE1WnGxdFP4nw408qOHiYU
G+8RI9R8XAiT82hG6ROq7n/esFxE1RdM0AIywVvoepWaWZPyptRsv+pVcU+LT/VldcB+MlTrkzMn
0mMoSePOlbL5aYiRYTzDMAPhcj0o9fAZZZbZ9qnMJFQwKwyAi8rYiRC2jh2FSthStCvJ8tTrUXDZ
LWstGGw/VezCh7VkUhYdHB97zOSzYcTNAzZszn2W9/bHOsXz+fbO2KqGUARZBGZQJljIw9fjB3Vf
OanE+AITxKNBOEYsKeJLATLi0AaR89FK44EoYJhd2RJUz81O3fkRmyu9wL5A8vE6rqF1UhkDveqp
ftiRrri4TuvnFskN7/ZUb4/iyKujZoBXHKmc276k1c1D1+QoBjhS+1/mAl5OAWAGbN9erSdVm4kC
S8NWVTqsBjrF8kIbEZf/MBewLOgdEdICZbv+aqkhMDztevZmjEOyFpof8SPdA4BvbU1AePAF4Tkt
GujXg+BM2SIZzG04Rrn6jAly/DQ7BGLSZCdnLbXQDBkbhB+qQj06oM125riVp9Lr4hfgzwS3dM3y
DyxNFDpqyxyNyEJnKqlneN6iw9ygsu3vrekkX3VN4G6MqZKMCahsSIJ2bljpd2ScwnGx7ilDXHby
4FfXU3NzHanobRzTe4teR26gPKpMzCOsCgW1vdqB6WsmetofRGWVzzM+ceFB6/jTlUS1dFIsJ3vl
+gxfNSdtvt/+qFtpCrE2fWNiMJD9qzcQVEaEVX1KDFNADwfibhA98CpA0RzOCTn1sdU64zDK1vTx
9shb795CEqajyB0Ew+L6SwtVrUwa6rxCcxh9qLGD8CpTfFXq+qPd2a+RNe+BIk3+j+sH6e2Iqw2s
pzYAF5l3aHFHp43yM7XU+Qzz6zAPs7RzJreCb7w3wIAt3pukYqudXNVd3ImOVzYd/oe9M2mOG0nT
9F9Jy3MjG/sy1lUHAAEGV0nUVtIFppRY2AHHvvz6eVxdVc0AYxitOo91HTqNIh3ucLh/y7so9d+w
OV5aX6DrfWh7tCpSIo+7rUd9tl6VT6k9eDcz6pThYrhFMLrjD9D1v2wQCLmca12y+0BKgCc+XfHO
U9xRoQkSJai+HevanG7+F1nHmfd6Mspu3tuUdkkiD9YVUYIr1MTNCFVAm65i378tkjV7o6j/Rj6F
BpsLgomiFmm3cToz9u6sePKYNZptJhHY1sCWxY3Xd+zPxHm3gUhNCVOBYkucz24D2fgSag1QRYpL
+vTOGr2UeKVqwyXV0kOfaO6nLh/WaO3jLuzN1bhpjNr8Rv9xeqNZcXmTFooSbCOwi9cf7MyhSSIg
UaFkzypFxdPpoxZrDlODQk262Zh4O4Ck8ZwkUxpVK6iKiuaZoeAlbRmfXbWbPr4++ksRGQ9JJ7km
SCTAyN9bVlQkIhvNjDgiZZy6wMuT+T6NrUkEGfwNJPrwNwwLt08etVZqp0hSf4qtveLcbkNr4fQI
Zth3axKUUKFrfMCMqUyjvMmwdR/h/yO375bmhcc+c/JBpiU3lqRQgJG788dZdNyaZ1lx8vT5fh3H
6qZV2vGTV6bIi0zopTgUviK1j+0L3JszQQHtCHrFUNWBjOx7q4WqUTgbEUWgdjT+0HJc5PNpcy+w
78+M8hMCyZfuSOVb63RTeHmZT/bmOpG24tXqe64wet8yReW//vpffu/QTQFaSp4ep9y+nKyWTmc0
/eREce+VoaoU6WOad3lgmYtztZD2+JUXF4+/PKhstoAuAgojQTGnk2M7ClFoWJeYsd63/uZ669vG
0z7Htt7dNWKrv3fOYl8IDs4c6ZQNIWHKggW6Yvs2D55GGfWn1IkQz05uKLj2j6tFbcFNNANtVeql
rSbih84Dc7IstveAfIiIGpsmZu/SvTYd8esJA2UyPn1qmRLquscEpaMbJ25v2FHpxeXRKNrxCofb
9vD6cr+8ORkFnit6fOC6oNmdLrcozTTDu8yOcLwrjx3xRIiSSIii3kKS0lwSkb003G7r9obXD+wq
O4IFZAe9KrqDN4HgVZ0xDvVs+vUonc+fZI+OmnTE/vnen9WislLplE1Z7WgxRHe1DPRgS6HMF7bP
ywOHUWSAzhmN2eO+y9T1toGlQ29HdqwXoRH3y7vJSAwgeArjYYl854A4CLZsuUQulOt1em9RaASL
za1PUZiG9+nrKxPhVeUq7AgEtBKsZY8cnlm211nhTJdaES+HYnrAOVhQiEP7yqYokcchgLSirJn1
axh58bW6FG1+4dA5MyMpAIRNBt17YrpdKEPNoEogXVlRmSrJbZHl+nECRhQ1rdNcOK3PDAWrlkaN
RDLCwtpdruaYIjZRp/C6M6VBOm9rA5xHvFA026VS0NmhpLCd9CoDnrV7T2mfZn03e2ZUW1kTKTMS
uMmsz1caPMILm/HMqY0nmK3ieiEBAXs4No20bkg304xwwYZnW8SIP6aJ9aBuWfFZ6zT1ipLdduGt
nelMsIx8BSaMakhQe8q8qpE04U5toGNLEtzOSNstwg3j0jFvprLo0MGczMc50b/nnpG9LwxghHjB
ZNGyed5VWljazYaWSGiX5hAlblFGou9Uf0DM6M6J50+vn3pn1uhnkYx4Gfc4hM5OPxsykpgkcKPX
UJkuhx1nQxSYINGOXRWnx9cHO3PmkXfSfmZtJE5a7o1nZxA9Os9F/smMcEU3bgk9rCtlVSZ0DjFA
WZVq/mXUP2EW8B6yXaQ5QViejjeXYuYTBpEbb8A2Ow2Wc+VW2YVZndnRP3lEGDpLWYr9x+PkU96K
MmMUezUfba9cD0m5Dcj9c5y/voDygXeHHIksBHWaR0DA9zBVHMnL2sgdqoJrp72JvT5BlCC7FGqf
AfsjnsUpjgg3zWxa2qfr1lbOYiHZqkeYFSs3iufGj32RCLpS6JgUfmYqzcFtxXKN+9jyVDXdGtWL
uVx36EO8oUVj3Xo27VAra5sN0Z2yRJ9CK/BeyVJ/dNKtDwBF2m+tMl2jX10gmsOUM2XNl4/P2R1k
g9E2gy1cPSosiuyliL+7bpf8O4NIKRfEQA0ZEZ4uj9Zu1YiIsh7h5z0BkWv6r3bS1h9en8rLjwWb
ZNI8tKUoEtF3Px3FrJIiR4yA0jIKez59mDTYhoE0ARgFKtHZRf7fy7v7dED9dEBlhuSdL7aD2IUy
3Kxl11C7TKunuSmym/QuheunjVNAeuYg9TKSiWVLGiELNX+pcLqCDe54j33ftAcno8ZJDllf9QKB
vdfX5eXnxmPSVpPlYxoq+4afkW0toD3HidasaIN2JBAUszr6YAGMCy/6DN2AsdAOoIjLecVVcrok
+BZ5YLiw384SpBChnnWh1jRaoLT5EsW1oFKOfPe1Kpo+RKlpDafCVAK7busLZ8zLD58HwdxAVnJJ
6PbUPtMjQ4Px4UQ4kk3HOUZb3li9S8WjM0VrhoFJQDsAwswLjFJSb2Uf076m65BA94esdEzidPRb
tyW7sgTqLyuSjSUuZLcCNDQKkZp24f2em6p01ZT9RnB0e1xWk6ekPfT8ozRxTDxX0yYw1NH85ZOU
QF+CjIEvkFrsW4yqcLVGGjJF2TA7YbzO6zGvnfrw+l4990nRlCaEkyPBoDrdP+rYLbBodElpcwAB
utpy1DbnaU4dkm5dg/E0F9WNTgxwIfQ595FImXNZ4pXaPfLBnt20SMoOcdmaLOImnNuht+JDH5dY
hWv1paHOnVOcToTeQEwRJzFOh8JTwVDEyvuax6UOp5yOlqZlOa7KA5e6Zf56IvMzRaNFBIJWEnBO
x9NQuu6VZXYiW1+ba33MSr+cUvdC6HB2Vpzv8quXB/BuVpO2SuD+QmWhdtyArokgDc/qY1bNH42l
Ld++vlF+UsROb3ZmJRtxlGoIH/cfeEbdLwUfyJcHqOnQ1O0SxN6og0Fe40hPjOR6MyZaSFQiAK9m
y42ONySkD1EeqwU9XgLFIdTUwbxWcwPViGoqw0HJfsBE1O/p5GlAfq3mqA2auBmK6ctWQq/wNLAJ
U1yNb+raMQ6QHhIfLZAk1JBiDwcNHEqSxzVI/y29en3C59aXKhrBmaT6qPu+tNGOhlg3KipKV+pR
WRZxRNmB8eAE0H40tEuYUvnC9gvMsSa9NekDIPV/um0KGoBqnLp2tA5Njc7+6AUO6ximeGoESWII
v4cec0Rz1z7OxF8RzBOMAeYufZOZs3tsx8nwlWRbI2vDUKcczTlYVZgkU19pPlr60/2I6c9dwv1I
38Ttb7zYXY6uPc3huEmw55ys187mdQEQMLXxPdSEj6KL8UfG2cPoUa21G9dnFNduFmy3cutKX438
tlnQFvgPoXVDknWdExUVBEqhbP1NmXPvbTQZP7/+cs4dW8/Xarf5hdam7DEaRL2nt343VMYna7C0
N22cG0GLIv0V8nJW4AGaCl4f+czhD54LITmPlJcigtw2z86tJWk8s3cyjuXJau/GBW11rez74+uj
nDkdQcdxpaNnKs/IXWgFSnYpbNjN0VQO2D6WljhmRnO3WEt/4Rh5mV5hx/VspN2uqyoDqfMy4RhJ
Eisw9HrGEgOQtrIBOXIULHM7Ven+nUWEO0EMLIPUvbOJAp9jaPucW8eql6vaEwo9g/wSnvncIlKN
pz0mG0DWvlCYtmkiTEGhsOhGFGpUpUYvbdZvBsW6hJk7OxSnhQTQgOXdGx2nSpclllY6BJtFG7ae
/h62b37sG1AKr++MM+0PUp5nQ8kN+mwDNlU5gtm17UixLefec1IR9XFT3JlwsKLFi8VXpSn/nrvL
4NtTm95kLrHeWHeO35ZqdzvW9vcSwP+FmOj/8Vj0P9CJO0PdGabay4aq4rswalW9cjRMM8PVbXT9
kDWq7btwv5ClyOb1jag2s/Njq+1v3dkUfdjigHG01wboGTpH7d+KQV0uFU/PpIxU32WTE3gwXlJ7
0SAErnj5E6/ITG2kJ9JINMvt5jlfNW97kyqgqlSNBMaE+Zbmb41xOU56ej9LxPNYZG9XoVzbWv2p
sYZgNdSH3lGCeUOA9vXX+/J4IdqjcMfFAxsGcbDTt9vTfhz0xtoiBPXja1TexkBFB/DCJnp5t8lR
yNClzzBJomxlPdtDbqxaI2JkW2T1aUs2UN7HRfygTb0dOCpUz1+dE7cRJWtASPBaXlRwxBhnFkQl
PRp1o40gE5aQWHvl4+uj/Ay7d/enTD9guBMRUXnYTYoikbP1JeVxV1FikAHjvN56VjIdhmxA+Qs/
qqjSe3FMcD7xxdbMR+zt2pC4uDysizEfFCwDDkW15kelLM0Hb8y3O3u2wb5zvR5ye9M+/wd0DA0U
vIVdu8D0Wq2d+QCuxfRhTF1CNp6BxrFlqfajDyYRxHsZvnVr18QpTDuSGnvfV9E3Pvo6U5irJtru
8TIEijHpV4pebW9TrwZ06WUUP6rKOtLYv8i7f7k3eRyKVJLZDtNr78OB/+6y5rlnR6nEtvRdhYqR
nphXVmxWfl5uCP66ShZUUp9QLe2nbqoniOdl4RPZT/7cqWPUQWO9sL3ke33x3immACUn7+TCPN3M
ngKqpyRYiPo0viMkqt/bRdK+HybEjIWqPtmZI44VlN/I2FCofH3XnVsTsjTae+h0wdTZXdT6PBW5
ncd2RKq4hlq2bJgVZZf8oV9+r/DVUAKlXkQ0iirj6RRHLZ57it802hrcea14nO/qtfxowtM45IP3
60gmhsMlDjymQ362hyhIqsaYdY4djWnsHOLFyMJWR0n79aU708hjGDwrTGrRZJ570a+qTw1NmWkw
1UUx+sgolQEl98+b3nrhyv//dV6R3Og668ZIGnSn3XtXscJ0XD69/iAvVxeLeWQmkUKCoYaw6+nq
dnqv2Uk569Gyll9IVvXAUiBAJ17pAkmrhwv79WWswHBwxniflP1RWDsdrrUmnJHtWo/MTVFGnwLS
6E9lld7qdmP+ciPodKz99uRORfWxoBAYq8udbU8/HB05zX9j/VyqCETFBJN7cZGyiQurs0Fmrisc
VXf01IOxiubgdAM5qbNeqoycW0AL8rVcRID7pgxpn91eWPKuEjCsRYsjBr9Br+4NYWR96C1tObw+
tXNDUcBTKZBQ06b7cDpUrVYoSqDtBTyhVg9jBoRMHVys15y4uDDUuV1oy2lxiECV3Lc/0fWFQI4r
BKmmab4xGiFukPkVhwQY4G0s6vbCNpS7+vTY5C6mKAJDRZIz9xg/juu1SLOGqW0qJcGZst4hw/qV
jG+oDrHaVqECKzFcSu/SF/Dy0GRonR4BTFzij70PJYDzTO+TUoswuu+uGhxM/BqDmwsLen4Uvmdk
jlDf25d9tkFZW83NNNx8NTMYRipMaB9c8jc7t0PogZIKIjsEuW23Q8TYCeRLeW3SFQCW17ph3Skw
kTHb7sKEzu0QQDncvCROIFZ2HzNS2hrMslaL1Lwv/TxZ7LBLRz1MyPz9ARLxhdTwTPwBPFjDVg0Z
LwvJKTn3Zx+aROlts4LMdakN2VvFRTDIVBPLL/BkOFRsoNQ30BMPbS/Wj2qrbtem3rZBVzt9EM+i
vrBjX86fxyH3QUZGirrtWydxT5pKU1uNqCTZh7VxR1B8BaZu0EYP0K2+/eq3fzrc7lqo1UabOILw
PexdKFBqm0Uz92UEy/jD6yO93KnE+3z4UjGGuGx/oPUoKVRVzUhS7+PKa+P5UGp1e8F65uVOpZXI
zUO9lQwSZtrp23T7GondxtsQm+vra0LyJKqBf15TervUYv6JkD89XECiIT+EfiywIFpQp2N5dVsl
ZJtqNI59bASzusRft1q3jLCdUf7xJ6WPi3Au442oDFf12xygqYiSrknHG/7JnByaXk+VKyUuxIQw
odK9WxfX+DKZudEGW+NsYYpn30ObzmONgcoGFniwhw6V2jpz+0ddGb9b+SQ+4hWWa34sxu1zvsXd
7A/dCCUynRSdDkU+l+Wb1J3JAyotbzX0fxWWpeiAvi5O81EtZw2+mzGbX61+5AxeZL8l/NXXb5PP
A0WhbiCZ67sjBFcneqb2pEZLXw1X3ZKp5Khp+uX1Uc7IZnHmynomHQuKInv1g5TgFCoaGvLxotD3
zeb0oa63DgE9VBHyO0usSg7PobbyECuzFoqpOw1vvXw0qLnGxnqXKdZ8W4zx8GbYihhmIDirS4mp
PMNONw77hpKXbKxg97QHX2yQnspOaAMV5QVteVukAf0PF83h2d2WcGlMZfMtRXfVq3YqseuMYw9I
b1/a1kwdZDaH0AMXektJJP5m9V1WSXOsobwWdmxUR8cbiBHyoTXANmT9weodZEKNVmTfaBRP3lWS
WQyQIiK7+b2BcySULBdiZgP2qvZJZmrNB4Ig2sDsm/hoDFQBYT7r+gM0n+0uc3rnUTUXHMjUdqj7
MHZwDPNRK0vrALXJ8aDpiJUEWmx5i5836gS7a9L7uzUXZZDDV4UpXBX1t96qMXftVUX7khGg3GcN
jivHtVqp3qAwrx9ctN8bICMg1YM4R4/Y79POXMLStcbpzvCqnozLSNFLSWlHUgmmLP/6hnoZQIDE
IQADtQCiydxDG2e1yPSlLtbIWOz6VnJaQ2NOq4duUAC0VF4KGbyv39jFckl49uV5ycjgM6ggkji8
YFrglkob2KM131nqdNSBpYaGW08X9uKZUcgaDdxVuPkcVCtOzzCCTFOZc4okw5jPSMluWB+Yi/3L
AFFMK+S3L9mXBH67U1mzWgdhvmGLkmbIbm0wYkFmV+6/MZfno+xCh6KFKm503Qa5qB3Dql2byDPg
c72+I17eMMwF0AexAguGgsTpis1uMSsoX7FiRd36TZcZvlnUW5Bwwl1IHn9aDu4OCoB0YAU5Mw3y
tl3dui07Y2pXHVyHOVJcSJeq/NyRVXU3paJvnAhK2d71i5rUt0rRwZpOjRmfmURdG8XPDcW1D8Nm
Dt+ESKc7zzXT+MqM1/ajR907DTqhwH0TkALR8mo9xfe6bcS0r6n1hyGGMxtOrZZfqiKf+aLYbbKS
II0XwLudrl9RYBC1Uh2NVrdwb9Z5SGjj9JJYq+p1ULu9clCqlYp8mjq/fAdJVB0Dg7EiiNkTscp6
znHEyXl1iamGZQ49nhKy+u+MIhGDEuzmkiqeTjAB1+tkq7tGJELUWa1qDhUjvpRevIwTJTGAfO2f
yJTTUTq1qyAxmlAAViP9tFnTcAVOsbxqEAAKKg/hude3/RmOJRU+GjWyigFecB+YzptddiO92KgC
+XxbDvrUBFq2fU6MGOFtPm5/EUTD3qpZn2BLeW9xkRdXDlhJ33Cn+rGrt/5abZIJKzC8G5RJRf4t
a8A0zXp7NLuWCFzkP8xBTT9CH6ovHEEv10uePpymVECALew7yXYvnFFtzSXqTG2O5q4u7tI1s9/H
1qJj7DvaFwLrM6AV2dmCc4gwJcoP5u6cILiZYpRdFjSfPBDceZbcZGkf3yy6+tFejDxCpAQCCZqH
R3KOKtAac7zPhPHx9fd27jlo2MigW3bqqWqebpR2jXNbXYYZwGot/gZsq4QcRPfvbSOS7u+KQlEG
kMBc1Qejndd3teZ0Dn5wzrfanKtLUhUvD09yO6n1RhgouZC7kHkpM4ut8VPNm56i0TnjnYXQXFit
pf7LtwFwIUoa3NoSUW7t7hwnTzGNKhlqmubk67QqY9gD37mQb5xbXqrX1IOIDSS3fLe8+GB59mSX
c0SB+wOiOnFQTnRr1w3BmKW82wbrZnFmM1D06doa8j8pN1wCwp1JYUkVSapIq4itAUWfvmJ9tZyp
XFO2dYGGksVOwmNRT96UptH61PYamgCeES31WAXDvPY3cY6XQ5MlQ1Blk3nhpJAb+/TS4mmoWNHd
oftCWn36NIWg9DEp1hRVmW08il5s4Tw2yQU24ZmdhMY7amqy50m1fneNaK0LPaJnFKXVW4T4k/79
sNlj7quK0V+Y0c8awPMpScqiLLZJSVJS130tZ56hhBNPt5E2qzpOfPmAqJmqpxlSxllKyJx0W+ML
fTIGyFl1dZzsZrwttfarXlWjeYAAnZPQtU1hgt5LtsofE2P+1NWTptxgKZh3yCWUNfQOwuSHfkin
Tw4yPz/KqcHjqcYVN59U9g32X/aljGl/H8u5UYjjjJI9DxC6p69LFbViIh6Gkw2IswOpp/tlQZ/5
+1gbePENqfuujK3yq6sUybXZzM69KRTho+VMBylD61qYU3fbVY6++nmhekxKc45gcIFJpxDLXz/N
9ntLPiy1UMo0YI4kauD0YTshFDtexjaazdoJ0m1zCF3m7UKIt78rGIUNhZIJlWs0pPad+9jppEpA
3kYgx6CKjiQ6ZSoaP87WrzVoktfn9ILUJoejyAu7DCC+hMKdTqpM3AqDa6BNc194h2pc13A0JztU
pL+zu1k9oMrWeGcuqXlUVVxNvSpXjr3V/pl3M9epnvQHux97Xy/0wS+2rr2eR5omwFQvpUMvOuA8
q87/JLQXOW9gALtnBaycTgSlUZPa6YOzttmdUabeO32wu2tNaegRDUbc4UfRNY+wMtfH3Glk7X8F
qZKbudCDrW+Md5tnXhJHP7M36OPQcEDdAk+evTZ6veKKbomqjRbM2iHzGWlUNMkld4cznwtREKNA
L6DMtK9jOK2KMUwssKNeu/IBkfb+HrepKRiz2roXcW3fo0ZbHFLkdS+koi9goaw9hgKYKQE7BxO+
J2DFlY4GH44nUWlVnyq78fzEUJFj6Qp1fL9gFPYQ99BgzT7+IgobjeZimS9cd/tTFzlJSveqSz0d
ZhGFltPXj5Wzpc+OMUXThhl51tn9TdtRwUJQ45LI+NmhZL9KChdJ/PXpUCihKtngora2Fe5TX6zG
9dpkn+1KXKJDvFhXOSmbnIAci8QAhdjTkVAMbyrhVFPUxtiRqinmPE5RGO/ttUsObYFgy4J4XhjP
ZfehUOvtYBq/TCngGciNZYDmEdEb+xvGTlhtbfLGaHPBXhhZNXBdDJeOzzNrKjNw16QIq2KXvFvT
3No86JPxCOG1LoBT9nFAojTeVtQALtyZ54aCmmWxrpTVabSeLmraA8pzGnsEgVKqoWYm5U3TrO3N
Ml+SxNt/kXLpQIbyXVAzhyu925ObZSxzmtB2Tx21DhKFbsvoWsWxwzzbNzajf8TDd4jACl3yynxh
HyaHRlaKgjOXBd2z3SSxbTO6WXRjlGTriHWYofmWGKHWe0nna+lWU69N6/Z9n8ocXN2u7BH82ah1
4nZNPXGMdXJcPjcrMoyqwOXQ3D60cZ1fyH3OvQvpwy7xNhJxI3/+vMVBJyNOgZVG6gwwwUao/qpL
xHQAMmxdeO37QxjgBFcA74HSlRQd2yW/RPTriMV8G3mDUIPVJCwa5/jSlflTS/V5QMYwFuUxyqcS
9QY993RG1D2BSSSNiAxzRPsbyOr61VDZBX6yOu7Ngs0O3BhcUx/Kpe8x0E5T3JPqVe80n+p2nqGy
aczxQdS2HpapaXRgAZ0h7KAQRc5alqMUUI/FlZggtfvk7+YXbezpxIotw7E6KfpmJZGdMWNAD1Hc
rPqA1Z+aZRwbKubR/urNPRCsvMv6oLRr9wd/SH2yzHH4KEwjScJ86qeabivUOH8bsuYqL6cajfe4
FN/i3EpdvzZrC7iLPU1p5MUWmh5urY3vrEnDcTcxCinbgzC/mlbbh6qIAXuR6fhdZpohHatmOpi5
qkAYUDKXEost+rfz1q/ZhZBsHyzxKtBSlfGAJH2+vBK83JzN3BJR2UxLqBqFuJo9H4smoWXOhbHk
+bR77QRlVPbJ48FY2bvXjnzICmq7EhHo1y6sPD0OUfgtQN3QvRaOEofIgV668X9Kg52OCnvNxpZV
Fo+IBncJzShgf4L6zphhr4AczcyyCCu7k57k0+a9sdrSG+kXzjkw4JgfI37Yqd8tJ8VmeluhrGT2
Gn9Fn2ebD6udrQ/tWDTWldkMfRqZOuK3cRfbBT2rchOHBTn99dr2uuxxhcM7+UoKwfuQtUOs+zW2
D4fYS5FRM0jdl0DJjQWLIfJCPaSDC/3eqYYEwnRiD2PkzElWoCGhqQjTGy3OsviGLdthdjNjve6K
Zf2umtVE28lurk3peLmquGQxjDl+UPjQMZnfJq/hrrAgoLwe+L4ob1oewRo8ZbT5uHaJKk+/4rod
1EoRfUEphNeZKzkt1Woct7fZJooKvklT+LraGTXfUZEOx2EQxkAxbVC+biWKVdfqNjVPxrhlQN+o
ovpjVSHhZGYq2Vbe4vbu99NW0izZ+uGQC2FXhyRXt/aIIh1+DnO9NtXb1yf1IhnnQGKLSG8YA0Qg
y346qTQdjaEYuywaMMiGrTSZ4xaahtK+jVdPcTCPzDwRFErKjVFCo+vCaRFeGYgFNtmhcU2N0nXc
/Hfw+J/fl/+TPDVv/3u79n/9L/77eyNWkLjpsPvPv95n37umb/4+/Jf8tX/9s9Nf+uub6akbxu7p
t/tvov8tGusf3zh96v3vnPwJRvrHk4Tfhm8n/3GoQR6u78anbn18Ij8dfg7HM8t/+b/94W9PP//K
h1U8/eX3782IMhN/LeGxfv/Hj65//OV3eRz85/M//4+fPXyr+LWwqbI6+/6t/u3xSYx/ltn3/e8+
feuHv/yu2O4fGFOwH2mMUD/CaeH33+annz9y9D8QvSWsodqCjh7/4PffanRu07/8rnl/4OsoqdSw
cKDcSyoT/NmfP3L+oOYoEZug99jm1JD++ZQnL+5/XuRvVGLeYl0z9H/5nZrO7hSkFcbdB/OUahMZ
+16RQii0BFejBJM5UGG7zTGxXSMIl8sWFUWZf9DpHM0H1+wxKcKIPp+i3hm61oejV972mtrooUE2
39z0VrnyDz11uhq1ZSCgH9Ps24bUtxFuZWP8EFUsqrBgB2PEKczxY53Dvg1wv6DdrA8JvdSmzbr6
GjXTxg5hxbgfs1rDJEXFTXMNpsGAfZTVrgk8EtXDKqidFR+Owu7d4r4uq577apo5Pb3Rwcwvy80V
Y6WGumlQrYXxQEJrfdKgOYhAG+EM47GxKHQutt4Rh7hxpidvtBzqmUq9fOjUzKmOBeHCgtafbU40
zqsxwYGlp5WpeKn6Z+p58Y+8TrnfUf/VzXDS5+E9MJ3Svq+1XnhBoTbj/ewRit/kw0ZRA0Qq1ydy
glXFx7KBOO2pB+FSmvQrVdsEMftoAIJTPbBfpRVwNRmjv6oj0BgNcxpkuuqxeztZWzKH87Dl3zQa
iohA2vxm0Jn1QvZuYkcUGHas6MAIkB8Mm2UY06/pUKtvFEwNBcew23A6mm41PcwrtJerPpu7z/gs
Tf3iezVKEgcu+tY7thD3PujeUpjBlHnVHXRfhJLjbKnuY8je32bHzd84heX8iZaY2YNRXws1WJoR
6ouW5FKiblxziofe8Em0XuEGhnBV7piF5DtMY8X4c3OWBKGRJd8+Jp41z/7sxIvqazZKVFHbpo3m
58hcZMEKwGGi0aQLen8GFM53uQNfRR7Lk3W1KU1r3JiUynXcG2eUBxowQdirWFr/qOQlRSlaSfG9
oLvB7SY658ktxVY+yGP3cZhomd3l5oRZnsBrpgg3E5hc4OGQUoVutYD9KGPHqW4bAtX5ula6rsWN
FOpkqPBdDGE/LCIJSkQjaQRp7ZAF2tSiiaC2a6qEY2VxzwvkH+MrFNnMe9Ou8iFIBnRuAzwrLeNq
oQhYYRSzNvjMNf342APQHkECO/N3rZqRFLA5bkw/UekG3NWD137J9QF3KPCd8RJ4AyRL39E71woU
NGevR7Pv9WC0Z9UJO9uYNNhfNbq0UPqAi2I/3LyPZ1yv/RZKMmLkidR1W9EWc7+MlhK7B426W+1b
S6F8HvouLf3eWpRPXTbNc5hVjvXJnWf1szfNVYwLkF47vPHKMvmsYnZr5jj0apb2u0evgKZIrkJs
qvNsbdn/059OXUxvlWUh3lgnuk7wGKrq713VTF6wFjpBNe4H2vt5qJ7WuOvGq8XeVqkyghG3P3kA
/LF0IjZ1ra4KynKhUVVg4P19mKipBHO5uXciQZEfWbiWz8aB2PwhHQvrgXx7nf219lotJCOoIkcy
elDrpWx56OljXFclsw21YZDe0cMyVmEjCrqbFMpEE+pWR/lb0YZC0BpzTeTuzA44u2eWXcLRQ1R8
aJbSue/USUPR17HgCHgLhf2gnrJl8TcwfMatjplu2Faq+r3S4/Fb3Zn2drDm1Ct91wTPiNXZNmr4
tjv5RzPP6z7Qa0t7b7EJxYMtNdcQKbfGz6pNUuonA/iVoNPXRQ1KmokizCa2rj+baa7zB2dSyIxX
oIVWkiR/QgA279WhsGaUi3VstLupoI0OPk5tfbdRmiQyJwT+Inc0iktUin1WB7oJlApyPNJYxCDq
O41pbCMZts0a5kO8Ce0Q67Hnazi0XsgdXxRi5DC0UVCsIipER0Y+xrM8Ve/UdEQxej4sxFcDvoSd
YgfqwMdAUJjfp7naBTbmuF/nIrVuta12x9AcNhE9iwv+ceM+v2HlbJ7H+4iFUEjExAMzUci0e7RC
2tMIa22jPdhNpd24Yz59sUTef2yz2iSo+FcIcmYomTqcDoXCE9wHemKopFNZO50xyo2e1peZOJTN
CGoT6AVGLYU285ZJoF3triO38MK00ls0G1T+L+gRK1MPPx/j/0eHz6JDSWL816uRwedJdHg1fvvx
xCKLp+dRofydf0aFGqEffDYb/CulM9oC/4oKbe0P3iIMPMm9pkUkOSP/jArtPyjfUL0k+6A8xa/9
T1Ro/QGNB7S1Cb6HmBIlwV+ICnmwk41Efxf2vKy7SBwwnKfTjWQT73irMY0h2ePnuNM3wFxDFs4L
wUGqX2I1/Pxzz/etHM5CSw84AFxpguXT4Yha4gbEPQWT2LR9KnPucCAAnr8mQDdutrlvZz9zc23x
rQTvjWZchcRcG9q1WmyD6ttapqLL54z6l05H5yurY+UR85M14SJezXd6zRkXktUiy4cCinplrUZ3
BZ8ekEDcujpgyewGG7f6pix1/QM2ckIEy+AhAzjRA1kq9Xpdt6UPbCsexpAGaRsl9pomfrWtgvJE
PBXv5jTFr83wpvzds63zf9k7z9w2srZNb6U3UELl8LeqSIpKlmyLDn8Kcqqcc+1o1jEbm+vQlluk
1CI8wAvM+02jgW6jZaoCzzlPusMLu3rfMT5+PfRDWCSUD3wpRzWgBG0Jfznxepys/lzQILo3R9NQ
VqYka55aM/B3zWmwSoKa9Jk/6dCP9SzoXIkkgfw4iSjYF+SHCmvCFs+i11NQxpbhfQIg1HPSmLYS
mjPN7C7FAlrPqFPQjsnQ5y6plbJSkIL71g5DkoBOdcyLsU7mbVYnRu12hXk+yZ2Rk4Im9qUcQxcb
Z026wgGH/jMY1RrjdjUr3CVXwjstjNKPCRyVJYgpVl9/U89kmlhI1FgAncGGQlk89h1eliarFDqS
vjwtsK6HjA6qHXa03ELbHtxZSaorOJTSRhlNt1N6w136cNVFueypsaJeFso0vetGWUgYsXiGtofi
mMo7Kc3DTY7fzc+T8qCMfhobns37uWFhicYOE9QWgBWHKx909oguRtbReAoSl5sOzofJ+Rg3weRa
OrM6bLXwMZ/kyC9i2s754hgb9KaGE1phYocdLTEx9IeIyn+YxhwtsS4zyKuMsPOFGs2K5E/zKGBO
IaaedTP2j4seGccetSQyIoePmyR1bWdp0vlpCLytNZrJt6dG8TMqB6/ttOkcfSlzxRzAptceBhdp
m0AtKs3QU7KgPPX2nx9zuEcLbVlBGETK4+h2jDwoLCChrZ8hkX+lllm1DbUSLZRIVCFBNOZ3shYY
6qrIu+oBXOMFcCT1Eke94o2lYgo82EuxTvjtkTsORXA99k39p4JnIHo5HZH4AyIIb+W4rTV1NSk9
Fpf+MorushNfL0px0ZHVX/Q2sOLulwH6H4XvN9X34l3XfP/e0bc5btYctHv+exs8MIafHC/PYvj1
Q9PR4qn7gxi+/9BjEJfPhHI5/6BbRJ9GzBV+tXYI4kIhgJkYAZR2jcmPHoO4fiZOKDouDFDYcGzF
x86OfgbQhR8JOaA9COhPYviecni4p+ERIP+GFrgwyzrWFcvaHr/FMkIXA+GRyKXRGJwnc4FirUk0
e58PEc5FEOOZcGtQA8J+/GAurf49N6PgoZKsc/CAQ+GrVYIhlD6p9QdFkzZFU5W3QzpJ7/Suta+W
pHHex4JgYI1JtunV0fGntCo+o+Ekvy/HuP/eVsZdGFq16UICH/ypGOrLBKL4G7oNwUUkGSDGysbS
XHVu9Ru7KQOazk7HnHSwlW9IbRsfyVWa23nQcFAlDL8LKxU2z9ThCu0usda9SyT8gxmWZT/orzi1
W89KR68ZfshOUWvtG3ZCFthux0ju6Lz0TLqrLnPVSddLT800DXNrw87drBuMcq0Nrb3NSmVeBVq4
fDTNgPmOnZXXZS0Pn4O8toC2jhOeLw5CCf1s0bxI6b1vSydVvzG3CDd1ig9kL99Wwajcm7gxfEPh
qttpUsn4Rwtl+dxSC8eblqphS1dW4Q5TUm8pajPZraVFv7CHCIW1eepHN4pS0X38nY2+lFI8O+7J
K8WqRUmRE/+Yllyki6IXoVP4hokgZEyquZVnyf4Zjv89SI46xXvd6t+v/9lB8u6B1utfl3HXtX89
FN/+uvk+xO3TumD/+cczRT1DDlt0d6niqBgF0PPxTFHPAIkocABxhRQkM4L045lCTxjXaijVfALR
JsF2fjxUrDNSeH5Igk2/mO/9Tw6VPSTj6aGCHiKHCpUJtDIQO8cz6qSKZ6HoLzNf6ZJr2LfpW63Q
5NnPrVC9TaY020R2GV0YmHnhtWCUQ+smbdAzHrHmonVHqZtyl23xtaQ7vJYnJd3F88xo2y6N+Ubt
MCR3R3Wpcxdih3SZTdVnOxymL0K+ANO3qE7hlenNd6D0pzgSz9ITHo5kTIjeQ20m0op84UnHAH1D
9sQ4LX5omPGDA6z1x6SY0lVCoSbsEMg46Y0qWwmW7TvHxmrSdbQl/rjUwxacNlCL/Tb9dwMdbyAB
Yju1ga76r/HDwbYRn3rcNoRilPSEUgZcQFFR/71tKLWhRVFqA1oA4S5UuB63jX6mMGIR4GFk1egm
PonF2hnUdo5G5ut4fbG7/mTbPK9wVSwOwVtRwDHzZeRyuLKaGem2Cjamjyf9mq5q7KzaSarWMlsF
ALPxNafmekfzr7vKlGY0CJVttknn8pLDufgO0FkvXauzQFRDTdJd9E+Xh84Oo6tuHIurxZSTzF/K
GtclwBn9G3VqrrTc0W9TSXUeaPrGt+EcLG+lOFa80Dai+rpFBhINwM6MYW2ZtJyVfJbXuTTMxaoz
6mG32MVdDBgs9eQsyM8nfC7+Xd4vTRJVgQD+5+X9viHN/PbwbR8c3pdfHsLyYJmLT/+9zMFAA1gg
7QRzdZRxiomhQJyBcAN+y1p+XObKmVCXhDVO7CAXFGXzY3SQz6ChyZQ+uFZTu5CN/kHbiEscVpEs
bRPHbsE4FnqT4udPzk+y4XCqQ8PxonHsN8PQaqtxmrqfy+Yfi+Y9ueJJDAIKBLJO1PiC+s/uPd5M
Y4zQ7ITCmwTy/H2s9dG0ytrBAPCMstunNNIlyZ1jqTZ9eU4mZbUMrGNX6abpzWwU8bxegObRNqrk
gWnZUpotuqM9UzjNZGrTRrI6XVVggd7kQESy1WLb0xc9D7qLUWLUuQmnvNuRKZP9qcQ+wx9qOEge
Qjrtp8Womttm1sPwsjWXwBLzMO0ui3tQ/H3WNx1oDmduqOulPPcwVEmMbZB1dr9NrHq4Tdj26HcM
1XQzMH0zsQpKHYnRx4zFbR3oxVVeYLrmJkXRZ+g4BOjyODqP58mjs/wYrbEOPVQEyzdAAuJdDAY0
8dTW7He1miFuR6stblxdKuarPrMSUJBto2/VJKW0HWMInGauDsuqWgxabhg2D6lrxyDKvDJl7OcZ
aTmLOSAahgMZ5Pt8sRfJLw3dvIm0PmjdGpWoO0ECTEEOY8GuFUUNl3PSA9vTO1yRaLWl4Ft1KVVv
pCFVv6ShrUExMif725NNdDrHhS2A05OBAgXnuirjtXC4GNN86lRrbiRPW1rnvJ0WlWAd9evXr3I8
Zfh5GZjbTBlAvD9DncxFADAMaSZvbotxm8bW23bAJLgEDnlpa8grx0EQXCp4w3ts2+RqCpL4xD2I
tORgP/CktGwQwRAwEf59+KRhUgWTk1eSZxlRe51NjXYet7HqLnpUAQmja/D6M4s3d3w9Dhmuylbk
UDm6XqdrTIPlRPKqfKo8nVGOn3Vt6qE3ecpV61ihSrxe9Me4Dqwb3vExQLquogDT0STA37mIpU2N
j+FHaR5MVBwjqetcTSuMxZfKBAlr02hvS4orxI1zcEpalmhX05JGtjcV5fCmHrjvTbA42Enq2hBD
XulI2Sjy6tiv2D62N9PCXE3jUl5SYaZ3UeFY1wnF6U/dyj/K6/6nw2eoOJ6sqmdF0c1D3/RPw9z+
7/8Mc0SpM/qDIGaA+2LFIQaEP2ug/U+oWwURDvkHuiS/g5wkMxshiAFMBZQKUWu/FX+FOfFDsUUE
Zgb1FCGIYf5JoNuLSf69BWzsb/Y3AUeLCo0D5qhvS8aYRQihB7cWBZmvRsngtu0XDun5HKFy7EwY
knRGuniNDXcy/d5I9XsJfJlPCucXXW5Ctp2snWJ7AXPpbVyKLCuwQq8fvkqL+mX/av8T6+21vp+4
3m+c1/8bIC2abK+tsvd9k/4sur2H+GvZ/rVtM0rww+pb/Ipf+ZWlnAE5pRhAmAZXlX2m9DdYi+zd
pMQWR604638vPVU5A3OICIUMspPiW2gD/lp4/IiMn5ES5iVMZkmw/mTZiYP171Un4O9oMJL6oHVE
D4Bi5vCgn/FVCKJuYbozpt0OQ4rQVfAkF64SIKK6+MfQJNVOU0rqqN/56Auh9OjA/3ldCii4jySf
rPfD6y4zTpAVHK01b071Seuat0k71V4sF8jovH4tkSMePyPMJVofQGRJ8Y6CC6+yH4ZhBmxjh6kH
SAueGrKLJ0KYuOPjq9DwhFZIGkmyfDQpb1vdyk2Fq3D65Kuuzce1FSjpeZsYBX52U34llQEzyE3T
jvn29Sd8BjtG8gjei2AbcoiQsB++TWPsw8XOuPbEmbWyIv0KE5/rUgbspDaxsmoqupKvX/KFL5A6
lo6GMM1QAAccXlIzgqQrZRBMY1DHXlDImE3YyeIZtRGdYAe88GYhaQoyJQ9HbnCEwnWcqGpGSYJ2
31bxrQqQy3eWIt6COE8vJYD1RipfQsTJzrPOPElqemH1sANFZ5MyCEsS2gBPKxBTanGqkwxpVQ2l
7UWVtWzkudZcmt32eT4qDVh2WH52MffrOFnoOXeYMin2yLgp/UjHhw/JsXHinbz0+jVIgNwZXEPg
IId3tSjkZWWpSStdR5vbrJfMg+mCvncM9/D1b/oZpU4AhinBoDNS8qGJcLR/lDoZ40yPozXM6PKy
HALjS1Ta2We67sY9LpIDfjCjV8lJse3TKwkAEp6diBfHmLGul6Fb7lIlOKlu9KxvyG0RmRV4Fsw2
CMHHiz6XK6BuYjA9aTQDm8zKsXJH7NaPK0cpaURk9vssnJUbQPCo51TjHHl5EMw3TqmNF6M6Sh96
c+JTs5JFmBSaaGQURcXYDofdudCswO/y0G8bW7+KQ+lLnk6ahyQQvXVpwhw+MUfjHfqf9OxOvPHn
+9mGmk8vlPyCcc5xiprCtqQi5tttIitdG8PSX1pOggZuW8qgsYIykn9MQYme7wzczdf0ToD15kF1
AeJVlttM0XwNEJVctBoq50Oet+bs12EYRStFm09NPZ8JTdElE/J8ALCIYpTrRytkgpc2IyAXrJYy
KP2uSfraKwvA/DlIussEuOXbFivBksO36K8Xxpu3idpDDU3mQEpdpQ6Y9etap3H/oHYR1Gk72EoZ
/6NTHQnBJwi/Mpiz8B1WU+NtXMvRHZLojFGkcrIuY+yQbuPJyd7GmeEh5ATfCYCWH/SdvqmjVr3A
g9l4G5uBPXlKO80usxjHHYEm3KfYQt8nVCVfOx1CgtLj1/f61/n8BHFkmJ0qiu42DtP60V7VBmMw
Qk0PGP7Ew31WzfIGboBxIv68fBUE2dByALRzHOUqxIcCyZGDlYMJnj+q8/eyMu0Tj/I8XeBRUBPj
LKSpQPpweOwAh8VWxYCXBNqh841ksT42qpbDL8fNOR6s0O2rsfHmpjhl5/LClZFJJBkA1EMMEOOI
p8dw0nbOjF6hsxoMLUEPak5pCaWLOzct9HbrHjRitEMczzrxxM+o9cb+jBGkYvQgNBAGhxduIjOW
okRzVlopayXACTvYaUPTPqhtAlveaQwJ1TJZAmU7ItAv44R8Xk55BY0uUXF+mWyruopSef7G0OKq
HvPWV4VqsJsW0DUDNZEuh8jS3i9SiB+lWRTRWykt8q9mJiFAWTnJ7dSnweb1Jfk8pP48OEGE0aZj
cR4+1FRp9Qzfz1lFlTOs9dF23lVGjXtTxwFvTf0aVNgN6LBo40jTKYGdl18pGw7xKBm9UjHkfvpd
pnitSbrcOKsyrfpN1+iRF0hF4xVSZW2StB7eZFKOXME8Br6UlERYxUjXSyZrtwBb51Vd2LvUQl16
igKoK+oCskW2wG+VOu2tdkQLrBlVv5Kr7yG4VVg3zQMYxuCmE7jU19/kM7wN64PdwFlN98IWJiqH
DxNOkzJEg2Wt6lC13i4cJ26gO/FllHdKJ4whVI/i09nGXaD7GTJG2wkD5NugacPd/8WtwNKHWS7I
Z88sVqaCuXOcluyRJm0IyH3zMPQL4kla325tfEreYKrFNFiHnFW3zeCms3WlaE339sSNiBPtMBdG
/EAUxhTFcB+Pl5fDt5mNbcSN1M0VSLkt4Fx5i8ZDfEWGBtePoSLcovBqbiX9nJaWs6GdlflVrBon
9u8LK32v5opUAtrdz4yeI00NconEDpHKUrsHKmZfm+xUaCZFDUgntADtKQ+o5s+XktXWJ8Q7XziU
hW4CpyU1HGz8o8OjRPELVglXxxIguMYVFlvmHNn9/fv+TxTj/7XcKcbQTxbhs+bPz4n4Li6+wsTa
jz266Ptfm+Z78fAtLr63T/tC+1/1OP6gPIcuZZFGs1ARrOIkfByOK2csQ3hUzq8SnC/3cfyhnQne
FYMTB4EF+ynghmE7ki8CiyNslQSe9g+mH8e9Smor6mOkXwHf0hUi/BweLoEjNTYOLqmvDIXJqDsv
mK2ZztCWXuXAlmIQnqr3eqppu2R2ishVx9a+HbqsvZe72pVHNYcmUao4OxtNnWzUwEg+glyRIctM
5RWj9y7yFEkN39tmbvqQCPp3GN/k86qHs3GetOoJKexnBhA8EY1Xam7KEZpxxwOdGIahpScFsqNx
2/rhbOe3ejWWbpJokWfMLXSftrXetw7mNajEZdda0+p3vV2lmyWrGgaL3eBNiXKbMHzA2aaEjhIp
96kZGoD/2/m8K5pTPjDH6Tj3TEtONA7pioOVPqp17QbxHWlOU3/W4Fh14zKtwjHfkT4OXpzXcOiD
9pRD7vEUQHz1NBYhwyuomokx2+FXz5fkaPCCIMoOiXqfJvOugrjiKj2kjNLS36hmY64T2pceckDx
Gla/c+LwUsQlnh7j4hYAe4nCV0jeH9MdrJqSyRq4hQrjkpWpISc060rxcVI0qKFGZF3Lrd1gkmQu
G0VKsG2YVVGHdNLKBMt8GcWK5mpV+rXKx73c3ykboL0Rx9EdAmMmg2BcwtzgWC9isQoJj0WLl6Tt
YpyVkHxrpMkdOvg8BX50TellyRuzjb1FxgsrN68y7RvQL9hfuZcGhj9j3BDmG/INzOhtX7MKX3M+
zQgzSPqHasKupZXWsfOuOeks98LLRXnb2TMkQb8c33odMXDLVTPxW5SxwaA1UIIKKwI6vUDhlpbq
RI/oWRmPXjUCIkLcj/SdtoOIlE9GqbYx6E7vKAkJkzSvRzu7lOcq2ZRwrVYZ9Pxrtde+9F1iuXJW
wrpMF6hfIwzKVukl125Nc9MFQ3bitp6/Bu4K/L0YNSk00Y8y0d6xm0zuuSunmQaMXyLVK6sOB17c
rXw00X5JZf1RrPz/AYrKcOu1eInKQhe30V+7uAnj4sUmtvgFj1FSP1OBQAFoYTpucW4TCh+jJNhT
1pIQEqQTsw94v6OkfUZLgPYMwiMcmrQGfjexFSjMCK0COwB3JuLoH4XJ4zVkGzSvOaGRPKXvCirt
cGXPS9NUCBE49HAapodwSrwCbYth2fTZ/OPJa7r9ebY8xdeL9fj0xBHXwr4QPowDweSZ6o/cZks2
tEiPdoWBmkIYJiuzlpG8itrd61fa9/CeXYoxMN0VXcwBRJb9ZMNOSwEZOOaxljHyCs25HOxdkU+j
DwElXedNE4NnHbYY00lo/1QfZ2vyl0C+jeKw/JxrP4bwrcSwHux9LmNdCeuTnofGIAkal5avolOK
OsdhUrwaoCSg+AQxDS/aw/tN7CYH5K44mH9q6IS0NX3AsRSHCP3RSgnQ1CTGrF5/S/vuycFbojHJ
CkN4CmVBCHpH9VcGkCnr5xwT8gRQgV2Xd2E9/MhUJ7szp+YaD9TCRT6ovI5iafImTVnps+lcD6Cf
CoAsfl0lfhzbd5HeMRyA/aK1Q+mG9XU17CYpHdexoszQdEwQVIsVg5NCgBx76s+zYbpZWpXvxsa8
m4Z2WnW6pDFEXnQYsna0Mqx4kxrwLILcClylCmavaWCS5GElSKHZh1ZACaYhPpFjvQA6JG3U+CJ+
4sSPUweQxOEYpx20PLuf/MbKsZSb02/Q2WMXgitsxTb8mHedSS8suJID5yJDQgACfWie6DM8c5cR
HpVAJkAP0cZEduco6MxlaiHfgRCJ7MSlS6hp/bmi/5Ygto+AVEItmNGGiFU/jRRovm2HsZfeeKNR
fxgHszmR0jw7KQ5vxzrK5By9L610KB3fkaoUzHYd+oPWOPSrd824/GnjTzw86xJoEcpGwP5Edfhk
A8dTmIMKcGy/roPMdcZuWIWVOZzYAZyVR0cSl4GcycksZtScgoeXyfVqzhS4ub6UwfgZpu6zNk2Z
Z8X9dS5B8Q6TxRey/RcVekp4yBsXs1XNPsgcKzLOWzOT4YZb7cac8rcV3oMeQj/nIC++oQvQwou+
7jMluF5GOcTpqsfPWB1WVRlvJF0yacS16DIPN4BWB6+OnPsGA0hwO/plZWaoN7dp5dYhwuhOjBlN
NSaQkPPuRpl9W4n7bR3muR9E9HhyCbtoO8pX+tQ2npUFD5KcfEuL8VMYyvWVnUG5csIFdo8M1snh
SEnj+yHGOdw2awhmZUv7PkqiVYpEs+cMGHG9ftK8uJYpxEC3I+cFHvSoGIumrB7xL3N8ZHBmzMq8
MgkXxBPwS+0M6X00ROWlgjrbmtxXcq3QJ/9DCt6wvYGP/az5/xmy9tKXzlyGEsGAv3fcWbCcqu/s
ILB9q7FBmbWwz3K5ROHpqzO6VTu2bhV1p/Lt4yasWNCgKPBZQUoMrNxRoJWXERpjyEWL8HboOgfK
4tC5SCNfLzhVuXaaQIRIPp1478fdJHFVk7EtGwj+C0XR4fouRiYPQ50Q3o1+2zLDXtkzsJuBd1oO
kuNJbf8ZBTXJHUrr84wg/mU+GOfodEcnekl7HbKjWIMsB5hI5M6Z3B0rOAadsZRVHzp+2Iy6N+fy
4AUyOgORNeaeXEeVt9Bi8Opwai6CJpn8uu3slWpJNxVZyYWNZGbZ07acmuT89ZdkPAu+vCTWJeNY
UQihf334ktI4wzmUXoXv5J80q87eZPPNnHauMWJch2A8m0euNqWubTXNQzlsvtb7lNMC/9ZVkoO3
SkNilCJDaVTxUywr51Oba4aXtWh5JdrbWG2Qw24TZzM58DkltHU9qzA9ze7dYEiucTewV1UufZri
GdOuBv5o+mDKyCRIM6sDpeF0TM6dMUBtWwqFV3CcuJ1UV+5oRg+A7mQsEuZ1WyrLlRW+wRQe6ag8
R1AqbC8lGb38MZcSL+NFh+GU+MAXLT9eGOgrdQaoWD8xYH0pUlgA4MSpSprnHB2qwJmrog8s2x8T
Z/A1rEtDQSHu4vtYVX95Cv1RUfI/H73FK/4NEXnWwLuNu68PKPG8VIooYtrzqxQBpnUGBU7bqwXS
jHnSsONrOkNGm773M5q7pGpntOmBEZAVcXhRp/yuRSTV2MP5hXwEVhYUMX/SsjtaNwxCUVqkn7hX
1qK1eBQk6G7X1YAMz40xlRJaub0rN2FIuy1O/VBiBT95SS+UI8e5Htej9mGF0m7fs2iOku5Gz6dY
cSKgrwWyaHKkZys1LiOvHcybZVQ/y0pWrsugSzDxuc3zj/jFaG5Tq/OJTG9PGn1yNgrBV5RQaS3A
IwKscVytlEtudiOYhJuKA7FeIPgHUCERbpmiy7p9aPFw26D0MwoTF+u8aYwfYTu+wzVd8/WpN26w
q7rrS6fY5Nr43iqxPphyXXmr6sF5l8glzhw5nr4NQohDJ+M6Hg7xdvmkmtXiFvFYnkgUf2pOHjyP
DpON+EpXgo4k8PjDA5VxGD4wU61e5xF5hdc3bj+72lcDUcO4XevqRS+f69mFnm7Dbt1051l7FyMW
detUW6KgpZ8bkmd+Ly/y1G2aTVs9tPZqUZnouwzUeN46BWB1XV7P5RXwXbtA5gcEn4viTaj7xirc
CldUywv1t7njogJTJwwH1+o3UKmptIYevNyQTKFaEH1QPmcz1jKbuL1QONeRaKq3SFzNb5xiZ0rQ
A8uvhXJhmue9tbWmlVH4wTngYavyDLTngG/IGyVHk3SjNes8QsvEWyzfGv3JWGdQLGM3170I6QIw
rW/720ZAnNzsrrq3PmmfnMiF1m7dknXglxAm67z9kNquk/hl4Cu00a6Gtbn5EjKWdhGXUz6Ud9IH
uNgY5mAWOmHrKq3m9uvUrQYgztH1onndVwDldUCV6ueXlR98ruVzw3EJ9zOuZ/lmj3V31evk2toa
vvWuRgCKIPS9tfAkc+3JLS/DL3xrxruWp0rOZyIy+IL3mmtu8BfZRJukdqNrPC6R3prPl3qbYLP+
Ztytg2vnqr8MbmbLNd6Xl906u5o+Ejv166LwIKsMoR9+oT0HrPeiWQOzf5vp7pS4eJVM1TVaYdO0
0W4HCQyd6/gIRaVvnE/ZRrpaPuVfimvb2OSVn0xeuA48dTP+SAI3uMuuRs+5crbRSvZbsnWv+jxv
7fW0C73GCzy46761TdlTkZutCNlwbMrcq34kP4R50Y+CYkreDrZnXDRuuC4vkdhk8y23ybVe+rzQ
T8XG8OJt3VEhewAcvPRbui0/zsnGeQvbdkMtvBq3zvfhJrtx7igRpdnLbpYHtm2zCjW3Hlx4EPGt
siruijs99RxEPLDaRfhCd7XRIxFg2L0/1v4TAfG/DV4qOJb/HAbdsiAKfj8YV4lPPDbi7DM0TYAG
4RfBHw5EXuyznxaLqLmohAIBIH4cV6ln/E04ln9DRh/RpAqCgSSOzBI4tIkjcHz+YF71jJRGKNLE
7JkhDyUvEenw0CxnNQGBlSt+xfT7Q2RmJaInFHRIhWABh963Xa8cY/GcJqt3oInkd42uB9s2Nu1L
wyEZ1OXlYzDqvdfUqXDdpkEBCBdPcLePqD5WY6bk7mggnd4O0ghvZOlXSyF3X3U1Ne/7PqwyxFYn
51OK/uY19bf5XYrDJHMRZam306Sy1afUNrEUx7x9tgf08/o8WvNioNPgTR58slpleffkO3whSh/X
TeK1UKYBWCNaA98+6oI0WQhgL1AV9ncdrGJLK/2sGCqMzzDgmcKi3La44q1yych/huX/xEb67x0N
CwHKf95ShOaHrw+HBDjxib+3FDg7IWmAqSelnWhRPfa2nTMQwwAHyBeRYN83sJ9sKbE+0VRilMn8
iXrrkQAHdpusBQoouGYZJZY/yif3+NIneQi/Gsw4sp38G6ctICaHW2qOZV2KFhg3OEJI3+AFRzco
+XbV5VA18nk6IHmIKGGxRv7S9IpF/rQwNLykHWnR1lrqYEH0rvaBRSq02dpBu4thunmLAqbW1YWh
tadXbfMuVIZmjWoS8XxISutciZw2Oy8QffwxIC28ZdYZGKi/lp4V5fFqSIBpXXdRfJk2VorAQLx8
svUaEU8DXWlrJbeLb9mRdq6XCu1HZrUaG3Pos9xPwrmJvHkgj5i6oD9hAHCUf/O64DxxmjG3B5XM
Ozt8Xb2AwcldofpIQ10Acuo9xgFMyK3JQ2Sw+ily8+/2+uunoK1QrQXi/dr2eiekCFZ926HC27eH
gYsPPu4y9Yx5CVRq5toW0ucicjzuMg3hMnBowoFcAOyQE/gduKwzCHeibYGgDlJeogp/3GXoE5gG
m4x6joBIB+NPAtczMLEYIDFqAWmBSgJlIOfD01ZtHjPfTwqFwFUHFrl04OnTQziF3Xnh9IPXYscZ
X8xaE3+gA8F6lsx3qhH6qs5oJUmm3KtH/aOCi846WKwvYcZMucnaW+x43K4vJd+2yndqoMkbzE7v
ynHxuiSZvf17/6PF+P/DaBMux6sLci+O4T4wsvjf/yv7ns9P1+T+s3+vSQbPgpJPZ0Cwwp6sSYQx
RN+HqL9frWILPJ78Fp0EIBGIu+/HnQLd+PeaZCWCgSYoCGIYnfg/Sab4RYejRtOklgYsw69kcxwL
Y2AW2UyYOaq+uhjM7JIZ3bhOiv0huUcpfSOH6qburO8OjGUzzjM372IQ4810YfUIzXVq/D64shvb
Weuz8xEPTcsvHG2LDQ3it32368DPe2leXjsZmuxSygHZSYU3DEHvJ8K4qFGkYWNNVo3E6tSs6HN/
muXa2DSydWEOeKT+u3xf4u7TTBTuKf+csOxP1OsHFvD3A/nwXx98XL0cm7DiDSxRNdHPEp2hv09U
hOrAoAEFJa0/kIqyz3BTha4DknrfBiNDf1y9/AhUFknGXgaAdf0Hi/eFVjmoDocBJOAlBibHeO2u
LCPA/bpG2xZdtkbBJsAx6p0RA0erdihzp25QFu/7Yh6pS0PdS7OYmZU8DQxcGWprIYK6fZT7T97k
C5n4fkjzNJ2CMScoCjgDQOnhTyJ/eDKTGzHckwtj0NBNRpCtw+Li3GjkS4ACX2j5SiuEKT7DAlbc
KFtuK5j3aWGhxZ2Vu3nB9cDKNlYG4rup7HtFabBnrkZ8j8NrRlMZjWvEluC+GG6R27cLGs60Uaxs
ZaQDhuwNnop+mOqZ59gCW5NCymqnaKO2s2vawsWjWmYIPfIlYP7s54P/GxyOhV/EUOqf99b7sggf
ngaE/eTs15bCYenMYmHQ9ANKAvOQxfFrSzHCFUpqQg0GmDLrmVjxKyBIinEm/jZVLzkvzV/RGv21
p7Avp4QAdkWBgdYe9cAfaSUdY7jgwGECBZrYAEMpOKVc6enqtdIY45V4Mu4nu3Su9K5st/CCJB/Z
+/CtkU3Ch1ku3uuxRjOqTJ3yXEfGbItmAVoP8tD4fbcooRspzbJ68hpf2FhHeTcNX40ahZMIFx8H
SbujEhfavhyGsdTdB3LU+EE3gL5jLntbm0O6biQ9W79+PTHPerKPf15PdBpofQMgOy6LokEfB/RV
h/uwLfpVNlaDmyftSSaWqK6OL4OgJlB2mXhO4+XwhUdBBXetiIb7CsetVSFBHXObyJY2QeSMb+0e
hn+U2N0VSD560lY7eFLd9LevP6t4dwc3IYYKMIUFDxgklUhGnn7rcZpghOXY5Q4a4nzeUgd+nFER
QULe7j/MjdxRl+X9rVqX8l2jByddpJ69BJQDhVMpUiyiTj4GGEiohi5KqUw7tF9H2GfIjPTqZN9q
cqfclIY1YCKcqJda3U43yaR/RM3ylDHYs6/bBtDGOAXLdxsBxOPxZtGlwKCzsNs1qhp4Tq620Mws
0339RR9lXALrKohazJfYZ8wyjl70NCVjrURTt0Ndu9mqcUpTO+rJeBIpOnGpYzQB1yI+Q/BjF5Pb
7U08nn6pSzWM+KDO825WWsNvky69gSCsoT9sOxeDakQRQ9hI+eh00kcTiNEmK6TuPGbM8wHim4pB
uZadMosVq/lwoRGx4SsIOLxJ5nlUBcFgrpO8b8adqUmfeybgqyYozpPJuJsyyY0w//2Z8/0jiuH5
CydNRkuOPIbzESL64cpW7UUfzCqbd+WUdCt0gBmtq6NFjzs+pRT77FJgB8Bt0I6hzgN4K1bYk8Df
1YDLDaQUd1mfV24eA4NanCFaTTqOBq8vo6N2H8UoBa2OdArXM4Qg4uGloJAmiIyM/a6XinxNI0a6
CHqTZn4DCbGcTRnfDeASuPppq9ev/NJDCps31CIAZKLUeXjlBE+OSk+baZdTwZwrXS/5ZltmoP/n
6MSlnh34PKQBA5w0D5IqKgKHl5rCqIidRZ12gR5cWW36URlI9CYLu3kE6r+8/lzPFiYXI37SiNtj
vQ1y3adfnlWpViYKk12KFREYPMsqvBQ3pvNqzqurJZbyy76A+fvHVwXMiK8AZy8xZt80eLJkmmVJ
ZyDZ8m5J8+BLOhZftbiJmWKq0jnIZM3HK0b78fo1nx10JBioBQrpHx4WTtnhk3IX+jA4tbwbwnDw
wEuk3sIePv/jq6goDFrIx9H8f2bIXGBpg7ZgsOxMwdKKjP9D3nc1R45ja/6Vedx94AS9idjYiAVd
JtPLpMwLQ6ZE0IEOJEj++v2o6p6RUtWl2/N0Nzb6oaq6SokkCBwcnPOZjhOY0sTfnNGXBIJlI2De
cMVGtgKUknHRDoinShvgjWKes9relfA+rhMZfgn1EepV2wGGHtoDt2AAl61ocR7lxEf3YDXCkcdM
kD6M598/9C82x5IpAGiOfAxgmYvN0WgUzkRVaZ7tViNdCv3yasTdmv0nT20jWUDxYOGLXmpATzkA
r7CTNc+Uemq6FgXRNunOvha6r50wCeq6eZknkrw6jMTf6RX86iE/Dn6xUyrFKpyy7cwzc4Dw2VrW
PqHf9Ma/DgETZtRG4PmBFpR+qT0wQIFLLqSM32mjXITF3JZBmVsgcxcwtfz9K/u6G7BIsfGRV6I+
iN993g2SKGG+k/fOGcg74eeqNRKzqepv4vU7bu3TuYeiJEQs5GVlIIO/1HhQ4G+dAvHnnCHpDks3
WlT8RyIKFrtxZmWVF1dq1wJiODeRKIoyrDmnbw0rZE4SZcwst2p0/UHuSzitKLFJc6+SdPZaGqyG
LRFX4E4V6xQ6aqjnpDykRgFA8NzkhXBtDcxDvYZQW9ub6OXa4FWnU4vWreilSl4laYO10oHhj5vl
QJ03u0rL7wLdL6YZkBokmQs5C8fkxTQbSt4ksyasM+sKgDRLaLW3wBB+c2J8SWMxy0Ar4p6wiHmA
//X5ZULXTm1Vu3POU4zYCc8dNpCYV5YaqU4q1rTRJ77thYzWdZznjQ/jkfKnTNZf5hsmhvj8ooGj
R5UZ+olwckFB5fNXmCXb6sZUSs6GUEHEHUEvUeU8XwEfzvyc5n/7loJSD0zYUCjEcQzq//J9Ppwg
lQ7VWaXl+RkgoNyzZl12zRJEst/vkq8Ti1Hw8fB7hrE0Gq+fR1FHJR4zqIudKU7qZJGiNoJsauJV
LgbjyBL4n0PYIl5rzQiRsySpvwkIvxx/uZaiqrKw8y+eElKkegEqVn5GCyDd13x4kBqmblJIcEP9
T3I8SDZaAKlW0n1DleSb3XvJwMYpg8cH6xKoR4z+BXk0FsKWKKzcz/BJJUKWQhyv7cYCatgftam+
yWgC0uQUZ9se/C53EUtZQc5b/2Ztfd1EoKLBlgcJNI5WuKZcvIW41o0aajFnyC3NMFni8Dvvqy78
/bv+5Sig7ANZBsVm3CE+jyLmxGkaCyuqanjpd8U4RlBe+Y6m+ctREG/B30Yz7b1o/nHdosdhMcPO
87PJJYUIQQFbKWF++ftnUX81DBBjQPYCH79QcD8/TB8PYJQNcnaepNxuSV51O8loFdIlHeQT0vI4
01pAZHHSnbtKNHRXlE55C68r+UV2QOqrIKTgayx+s+Bj92bJvdSQUQAbTaSZTW8KpGpDfYQODzF4
O/kFDCkeuzhX3HhQADb4/dP8Yhcg20ezanma5br++WHUMQFGLu6zczk3kK2HBqE7xii2dJKiADum
6hAXrZ5Lpp7qYfq7QtPLJgDDHCwLJI54a5dXt6pcXJpw7z5DVcKARGO5oGtrZd3KCg/yWsnCSRut
lWh6OYCCh7GHjs90NcZwjU1gzfsf7AXgHSAFj/Y1FE8u5sJE5ccBWTk7O4VsrTs5rQJBdfbNXlg+
5XM0xzMjN3gfByW2i1x5cKyx5cOcQldY5G6cjxRUzaRcp2U5r+fKGL8Z7xJsiUkGARh4QNCAIFyG
SsjnVwztlRbLte3OjhgeaguwqIqqBhGKOa3nUTPvFT7cD3oHpFglsrXSyzIkiYZuo7VV/s1p+g5A
/Pj0i6gMMjCkmeg3oT908fQUdnkFzBf4OYHqXEPkmHcRLkpwkHU6GmLVd3eYOBaYiQ4SeE2TM/QF
5W8W/ZeK5PItFp0HFDBwV/pS528kvGdoXvClZGC7fdHwO6SnyVrAptIXcg9nPpZIod6WLJiMvHjm
vTbdwEfyB3NgMTrxqwnmd98UzBY4x8eVgbNgqa+AfAiJbrQznOXvP5y7SiVsVODj4d7Cab9N+jq7
N7uOw4EFqq4qaS24VJKuhQgEFDomY5fYRXNvNpPOiZLNAFdOhVbsGyDAH6nCZZjmoOq/A19GAyFG
DJ1OShOG1eD/DcpNCXNRGCNNtDpwE7akBCm4fK8mTg9jPi7YTeNUigyPbqM4gpihnFBuK+ElqqX6
jdrV2kg0o5Elt62S5jFJC/pS4US9KcoqA/pu7hhsfHBNm4hczyBMwXCyuRqExB5Z2SrnyXZGgxh9
BXY2fAhp5sKOlD6pMpw8XZvmzqYaTbZrqzZ5GUoNgvmIYdWzNk/VTaVQ7ZVbkqYReKKrz3CfSVtX
NUf9WXGS5qTPMm+BMTUSGewwGcnsjLW0TblGX2oHJoeECSTnmtHPA2kcp72RumoaUYmtHUjB0RkU
jIrW2YPMyvjn1eBvNTT+i5j5/8cggkjEl87DXzcxfopd/HST+cf/CNonqF78z49NjT8+4c9OIbAX
iBBLrRxXcfyKxPtDpxDtQ5zxKC2jhL8Q7P/scwNqiBCH9HXxM0KowXn3oVMI8IWNLYYkxEBJ9u+0
Ci+ukyj84VKO4xK0UZxbwFJ93qv5CLGvEQU1b5oVdVU1C9hYm2Wc6+n4TbT6oj6xjIXGPQRZlgoZ
CLyfx9KM2cF9zdG8rJvFyup8XJVzT4W+t6tVwOUKayJsSDK3NWFlUnPQ28YisFt8ExDC9JC/pXDI
XPF8htupDjkGOaWe3rKtlctG8OGdHn9G8o9M48WX42MQWyYGYj4AASxVb2RJy8R9CGKqvfQT8PK8
rrLOSY4sBvY1xda26a4C3HqsIYnWoA9pLg1JC57h8DQOsxHuq2Vny8SQtMGt+1whjWY/52lzY7Wp
5dYc1sUWDoLR6DVPtbMG3X7Jy6tcC8Z04GFCrQhMiZHoUo3WpWC2l+1V3jGXgbia2PCoFTM+yCir
NFDULLLlbNNCyEBL01dqx1da44xhDEac3cSREVfGz5Pvb+38/x9wLsuOwPGOnqLzfrcCzOnDCvrC
oNlX7VtV5H8QaD6Gg19+0M/ggFb4P5EFQGJQB7NxAT/9GRve/2bBQy21eTTAPgojqzZ+CHAtRIA/
Nf7/jA0wf/gnOqQG2qHQ64d0zd+KDZ8zPJQPl2rMcpAj73rv/XzeAhBshc9s3NC7PgLqH/5u9/M3
eMGLNOrrEBcXKq5ovFVmDOHZt8nTcF8cBgsjwSd7/ib6fA50X0a6bFkWloWOrI2RKr9dHYtvLlO/
fpB3wUj0Kpe69ee5SljPcp0KegdN/pT0+/kuDuSbev+dNvy7+uS/E88/nuPDQEvc+hCXdGW0s1od
6R1D1KR+ORMrwKXNeabBeiBaZEQ8qjfxETAi0q8nr91r/kSJ6dlBvgZaNSidQLF+BoW/rOxcAE6+
fquLaFlkY4Lka6J3rb2auZuvguqH4/cB94XXPo3n4XHUial8N+vLFfV3k3FxetE2VvXGwrBypHjt
zbietxlYL3fd7bBRoph0R/SEMwBCosi6+bC9f3FA/PKRUUlbcD5LW+QSDSA1UmbqGQcB6AWlNFyg
q8fK7R/AB9ZvwBjSD3mQqojgJH/+/cjL1eLyoT8OvEzKhxXgoI6He+Wy1CYfmo9KS+bzS7X6/SAX
t62fb/TjKBc7s0O5E+iigd6ZLYHwQv0gL3Qy0L6XASHfACfNVHIH7Ztt+m5++vXpFugfsHdAX6uf
nw6c8sxm4NTd6aXfso4HSTLNvrBRVqhx/QdqWoOyhWWeSiNbDNXWGq54MCA3+cZSpAKFC0DmkqFv
XZmO1a5ApcnhKPrlowVbufZRWuQLSzvzyxgu56kyhkyV3qrJoiursuBcPUhpMGqQRGDd3TzNna/M
9R9OOX+9Xz5nF3/O7r+f8iJcMBjBw9lbpXdQQDrwY7Ibr2Avv4dF6Xl6Vh40sKi+eZ/LJ/5uXi/i
BgPwexjUmd5p17rtQqFXIrqP6yqxD7gn2Pdwzf39iO+ogN+NeBET4qlohxYd/bvGL5+aVexPuKL6
I2hdIC93LoQnhuNMCq/0RwKRD63wOhDVwNfPVyn8NyFEu6Jhse5WRYg/5wfJUzfxN4HrVwHknRcC
Ej/unpe199keZIoWAeLWdt44e+DjH38/C++QtstZWPRqkP2jYYvCxef1DD23RtPbNL2D0rFrhu1A
dvlVddW+clxgSeNK/guYhM2t/TBvqDcd+B2qVpKfPvLN1O+4HZjr6aheA+hMane6A2nOB+ctButv
LQXK9XhE6gnRyx+Z6zwIYry2upcr/glW9Mf+NT/GJCNiMxE03VWSHJ8E+Y4E+2688rsnvFjLBW0U
mVOJ3hmk9+l68NhBInMAEWK4AnuyL65kneQRvbbXOmlg1uPGRPXKQH82SevSR5nE+LW5pn4P3l7/
3RmxBKrffb2LhT/BG5PpSkzvpjDbTpEMdu45X8HOaMUrD+wJm4djpETylkba0dn+yab7y73+3ov/
3Re42AegGgl5gGPXXU7qrR7RBzh7rSCVthHH3L2xVpk3bmwvd+/aqPMcd1kUTdS4POp2NGg344k9
H59exlPhp0HhZu5974IT/2CXmC0KEuKuulOvug3A7vVObPpvtvF7Q/HL10ddFXnoorl0Cd2gag7p
HpWmd9yDrfEaBpdm6LwYgeLBKjewfMTk2jevZ78/pK/c5beJ9/b7PfSePH35Ckhr4cWATBlf5fMe
UmkiTbaZpXfpWT2rP6Qr/RVVIh6x0s8hQVsSQ4M64zcPftHZ+BmjUcv616gXycXcJbmhsTK9y4L6
YKwkcuy2aB9GYvPdFvp2qItqYltbNWRbMVS+Z5yUO0SEOEjXzI/3CJzfaalcVP6/PtlFBtFoDpSB
KmCZ9DCORi/34n3scm/cQjPDlfbjM1jBD/IaakFeS8S6u0b3zEvvvnmrv9yYH+b3IsOwphJ9qxIP
jU0ZirBezWHxTA/02dknkeFrfr0bMizveC8jdoa/H/2dU/JlTQG/DX1GDUv7knPCCjYq8ItO70Bh
9AovO0BCe1N41JPcFPxe8dB4vReTOlI3iddyb2e7cvLNEvvZQv/yLVBjAMlgAaYvqm8fc7mpdxLo
JmMO7tfPJUnJ/fXu+Ryke6D+Pay4zh02FXle754tsukIshOvdH2V+FFYE0qOa90t3YPqym4ZleTe
DB/hzhmU4Q1iCA2u/NxdbakXQAoen7c++jqebyDP5yS4LskB1E/8ZLBxmdt6HdHILsEQHXk87axg
U4WPp5wcZvysQQJwsj09lMkJmjrbMdgdBk/4nRt7bkHccPKOP4Ljw9WLPx2g3qj6c5CS3UF2DQJF
QbIZPDM67HT/8Ya6GnnL8aS786PXkJszfOnJS+tN7mE3E31dklVFbgqC8YkSaOQ+iNdQcnifACUw
XerhU1FFRZj8cXi08OVOlVeS6/1EXnePMx7B20ief3UgLdkC0k6MtReconNFBNnheV5Bpg5uV69J
AM42KdyarG57EL1f72P//BivU1K5R9jII9Je5/h95R4wl8vqGDfPeB8QkyAlnrlyJbI2yGl37Q3e
bs3JTTiSxyl83Liv8ATA/3oc8VCyOyNq4iyHh57XhYdH3NSQczluULrhjCfMd5xcQfvVnY4mPqV0
dQ/7LsDnc+LrBELly29efMP3Q5u4Y6S57rUf7U2Sh+tjMJKH1S2+quaGg7vuyBFlaKzb7d3+elO4
e3LczljO21UEoR638fxoG/lXW5tEjnffkM2qJ9etvzb8LQZxkWkRFy4p5O3J9joXGemM+QkfdKJj
xR0Tn0c2QXjf9WTPiL8ykEtUeBW9u79Wycqn5HUODEyoFr1QLxSBFGkRUYMnsr+dvPwmIY/wgAhN
TJx/hV9qEiXLu8vI2SHgxxDmQgeNbH9Yrh/VYbzxI8VdvtmPyg08OC94g2se9lsMhO/p1u7ukHr+
m+9F4Y8l0fH3r7vejXrfIbcIaKAHHH3mhz9mN1s1/q6PTpO7G7whGDwl4N4qJ6sdHENcNTpjd09Y
VrvDzeAFkHPwW+/2vDsY5H5lYUcMnh3Kob/inkXOu80J3zz3kJH5tYseBtn0/uGce6Ty3jRyff+K
lbxsI4u8lZ6/uj27/jGasAD34QOmryRv59W9IJjdCcW9py18Dsn+IXEfpmD0I5+fIM9FZn/wpRAa
AiTbxARnO/4LGUESF6ww2XVESeLhU5fP613HMzxp+UK3/i2+Hfej2L0+3T8Lshm9DhMCVKerBR1p
1zdnGW/MDGFV5Z4sr7iVSbGq923E3Og77d4L/uwfJ82H+HZR8lUl20z1BvHNQni5lzb3s/e867Bq
znhT2LBr6u50V8XUV+7zTcj9cv2CskGzvrPJdsldB78JNPf6P8sK0RLGFRfFXaCbPgfeOoMSmySB
UShHbC37CVx0wnqd5KS4zgKOApQ4mCsbKoW+5jIsuN+fPu/Q2i9x/8PwFyewQx1q6qxbckL19Fjt
x7WFOBimvraPV+bBDOooPzTf3Ol/ddlBxxAoa7CCYCdz8cwyfMcHWxMppA/TGrjD+OjAWpJISvPE
IBRKGLCOLtSzrO+qfL+6e8JkCzRP3OehmaZ+nuyytCuhSBhY+PNafrPf9Adxr97jRlLvrCNK1T9z
/r9Vo/4/IMUuxgJP7B+kb3889f+o3v5xvfBkYZz10v2v5cP+ZX72vz//8b+JFxoSzr9uQ5GqSIcL
A2X8wB9dJwMEXVRDFvcMVKgAjMGt58+uk/NPyIRCXAdVq0XVfKmw/EmmwV8tPmTvXq9wJoOe4b/a
TpIKVuaCxUX6/Sfl7W9Q1HC9Xvb+v/cAqt6A0cgwbsBaBIJZtS4uZrYYWlWAEOSjWDMmfgzj1tJ0
M7Xthx1LUlXcSGo+yZFVwKYVVIDKnL22UvTp2Zi4/gwkVWw9wuYhS/zOkSTuAg4xZaQw9UTr3Xqa
c4PwSmJXvHIWa/K6zlG04pljQCpmHkdA/OeJKYemsMHYnMdazNBaQTd4K8uVbtduqVlU3DClNpCQ
i4at4qE1Ks0fcmMedXfmTdP5fGim/FzAqjlf600FOKbeWuINWn38MUtaFbI4nBUknSzTZyLPvNhJ
96OsjTdtXzLYBVaWn2bVQer1zs/LXuCfpmez76sXSajgJgwtrqnJ9CyntraZRylK5CR2qYX+E+VQ
pJlZ3pA6rRmpS0UPZ1iaALpUb/Lc6FwryXmgmHW8ngZnYwCDf9BylpgetTQXTPFTN82pl7d1A9yj
SPyh4MMeNhoQs4IHjVdZ9BSXAlZHWbs3+pGuOZ3a636oTd8eEnsNLI7qKnDDDjQDhMpSGT2lsQ6J
abTrZpCi2q7eFGk6aYt3olElUtCO6W3RD30ohmQOrCmrTkqhPjtZprutU+ieHtfNbV2mLRCnJQMo
OX+WEvuRjSD/AD9ZhaY8v2gmlQ6y1tfQ24KekN7OuMbYuC6oVTpc505/P2ETXC2iqh5E/HtSsCS+
zdUpf0yxAlZpbdZwNIMWA29t4SpJWTTEtkQ/3qAkSOVXAYDoWYX2AmozwurN6wY+w2vTAToz6oaB
a69Q47YtLMhKktxOg/iuus9SwNmDOjU4DzPJlLe1Ouu27xRJQyPa29a1NHKmQGtqkoYi8xS9SRXh
aYNio9Zjc52aR2viIBv5NtARhv0GXhefpm1i9Z2jHqmeSAJ6ZoLLShp1rVEzT5+toQkbo0QzQE/m
/iqR62ra2JUMc7REapVrgbrpkzVbtivxeVzBF7k5LVSN0yC6dgXTD8tVICI/Qbg9pq6ZchO2Qlge
s9TbpMIFDkxNueQrmkNqso2z+k1LNA5pQFY1LkwGzUiwZNr3SW51nV/VcSF15y6NJ+FaGVyd84Gp
kA0U6V4ZtWNiVZoHhk/pclsaUuKUJkXJKobzDOye+3rYlIgXdqQqxQRDmq6RxnnVQTPV1ZNR2gil
kFe2w9EgBZoEvsPSBPVnFbehNG66bVc3Sbvq6jaDnBMb47YCEW9ynh0KQGZhDIsiBY3hMwtD53jV
x1JCpqa7pW1lPAKGSgmgKRTmN0ISwdTX9KhX5hRakqT4jqQ4QWUzOYDSBjIE3NxcO7ZNopZ6QWiV
3s+1AYVXzpq1IhaWatbMEKdqY+KwND/Bnm6OOr204e2Y6FpmH+Dpm27auGbrOmmxYY12JLbcisBO
9PYePhDSpuICJN6K2zt7FtkTSH6M5COWPYrimAwtQUHcWP7JDKFlIfQiBGfdDrtOoQmBOEi6sdsB
uWvV2qGtSt26WKQjs96YgcGvnS1a6fa+YmAKV04mr2Q9zTaCCmmDlqR+mxoyd7uEwvqsawt/mrN1
R8fmWsY+gX8Xhsz51FzrU7xIir1/K+ecoOqL29bgpKaH14FxU97ev7/Bqqtl2DPNmmeryydIpvjR
ji1IwCV9yisp3YxCl6K2omINhst4Y0+YEsTe+MC51rmK1RUubWtURiCAGsA0Ds/XCBEA7+SERg9H
KhRStDV4ItApGicVSpYDxPQLrJ60Nqhbj+aDHU/Z0/v4lWOiiWKZRZh3+Bdykzj79zmskmq8keEK
vrZhjzTuEtgt3MnYeq+ARto7pgG4A8qUfOrguf3UWQXzOigsPeW91t4D6zs/j+VQeqWV9CqByhFC
HxTSH3JFGtcgXzs3wEEP1+3MpHNa0wZC1qDVZDArIA2Ek7ZAtMFBW7XFWyqkZJd3trVxlNlxlZY5
tX2nQbRcstZ1nI1yvsyxqarY6nNVDJE2mnVGXShfK0lFkPuqFDlt3fMInvGA0QM3l68lVuU3XWpo
0Yg2RMiFeYgr+Zo3+dVkstXItNmrbIEUUYRq0a1Bwg7Uflr1mvZc21ChkcEZ92yQPyMZaqeE1vZB
aA0Wuq0c7WS+G1KncrUcHue1CbX0uVS6cJa45OkDRI1x5kxB2gLc5CRdHui9UftxZWvo5sw2sSEZ
hXzckUlpU33TaUDxokiPK8uQaq4JT2qo+xrJqjWxxDthlgqsuvmT1SiqO/aor8diOsMNLsX8Vze5
Gj/2bfxiAAbmKUy6VlrR7HGWOG4vJraCBETpZ73A6rYQiqFgg7YE7DxXaBqZtyNgjHADnrv7ifLa
twZL2rTpIIVdBTM/1qJ7BA7PWnGaCYFbt99GuQvmyVrJChixUyFwZKXzVQelnY3UjmEHeuggQFat
JyU/qLlk7WpjpJ4teOJ2VmpvpoLJbp7jIlSaKKzW9DZmCVqaAhLyoumihmd3DZ/D2lTBxigG2ELY
GkrGSv6S6ulEINIOMcNKbd84pP/ho9HBr7OLB1gSKOisK1DcA07X7w3YpMrOyDzAkF1JF3aQ6NVa
h4uhN2VmsU0KaDCiqDrCFwPasqygCIOGJUWDDMMvue3X2K+QtRwn0++Ves2dJVZD+pInE3vKpnTE
oci1k4AvU5iIIXYBnHOO0LptrpQOjpWaVcgeg0vkNYDqapiwSVuB6DWiMVWko5eUXepBesxCcc7S
2WqAuugpTjRoAEDnxUsdoa5zCBsJLD6a7ueuLA4O5MkCxOqBop8kyafWjtu7dtLNhrTwuF/bqeV4
SEhRoUoqHCPmpPLIcuJXXIumPRTCxE5mvHCrXFc8u67LUyo3FYTSmwT2WYPix2UbFzjywBKJ9V4L
Ib6E9apDFCqWWRO0ctbelHWuo2gqwca3B9j9kTlMCq3eaCHoCBHfeU7EehhKE3o2GdQWxkbapKWd
rw3WKRvNzIASRrx6HfuqxpLMpAMs2AYs0yTfKk47B4iLynow9aWnP4rRranklN6sI8hQGCZNnson
iKnR1FJnknFIjYMYLkaimtTZpjOEsa0amgp1WdW7CiQBL8tBvIB2HNQvIe59zSBe704aMkbTniCH
mFvT46BKHAQjNU3cpLWSK1CEhWfBGdNno6A/MgMoI8H6LGwaCs1KCsNQv5/QJ+Zw4iOgpkNHchbT
EXBy51SDf4IUegw6M5f2i+jbCz44h4YlL3zeIP4PQE/eDuMUmjEgoXAAzNazcCJNTLpn5tP0I4GX
zKtdW3IomZCXrMHuSHNNX6VZDLBoHItwVDKBAxHePB6F/iryY5xJsJ1/c1Bw9k2gQaBbmt/zXHQ7
pU0rKCsyxxWsOjdpm/s1hWENa3N64yBl9NCqTtdmZaBJyZGA8qk3/WzCB9kWe8OJfjWrLdhkOMqI
I9v7wemvYllHD1MFEQTHstpDchWnCfS9ypM+2Skku0ZEtWa07gqH32RI7aPE6F4tp3+RCxO5F/Bj
HstrHZrLCg6zRJ1NjnDJ2gCWQM8mdJG9PsmerGLG6TfDr0/pm0OLPUZyuDVAqxMCqVUNbz+kGqha
grcBSWi5gCm5jMoSt3YlY+oWd5EyZCOwqiCT0TP01BS0+p3C3iQgusILBhJMaa26DrJvdPwrEYwM
cbTF3Y4kEquDVFaf7KzA82UyewIcHEHRKaKpBoFaopWzivW0Po3MEm6vFM2mpDnDa1Jjry2cASqu
I+qT8nQ9Mdtc6U0jk1SzVDJ0ovDiQt8zw3yy4aeVMV0NZCuf/Yn3hqvkphR0TWwmsMvJsenn+kqy
kFMCsrS81B8aGGUkbcz+mFQC3hB580N0EhLdpi1JW8McFQAHdq1Sqz8NEuMoY6amGs2SClnWxs6w
2Pr43EGTpPaQYJmBQLZEphpypXna6qFj0dYdC+dl6NXczc2eubqO99S1arwecNStCk26ySsIfkt2
E8W6kFdcS83DkDc7SVfmUKJlEkF7LvGKijmIIhSl98RB5UdqVbfouzkUmEZoMioag2NFn6wTQ8dy
Rgbu8XSWr2IYCtwJDoDyEI+nifVPQCoUt0wAn8H1+qqTtOwG8HQ1HPRWe8C9qgtGW35t0ImIHE0g
FlrNQR6lwyxXe3BOQmEj0wJgvHbrGn7CuVlOa6XSWhAl6XM+plsZ83oXA7cGxHKD96gs8iupE+Um
MBht3CkuN5LJM4qu8Ae1yEODq6pMnKLWt0Ln7EroNg+AnGncKV7QJBDMCAZn5qu8mGNfZwl8VuIE
6Zn0aDHa7yxnQDW9lIYfMRxOzlqqlBBeSKGqJAljhfgFEaW8hieoobN9kcoinE0j3qHahCMstmVP
jHYBbCRynhiTacoiOQpLY94MPvoBUs157ZpV1bnQWRM7g0PplYF5uQOJrXRp2fM9vDJgdioBJz5P
ZbNP1QniYjVkbIiCWzzcpedXpjszhGXpcBqnQgrH5R6KZAXivTo3cPFu+med6vC+bdXJK0BXQCen
pMwdJf5MAXhZ4CypO0FrLTRTo99W2NgCrJEHA6KbrmFnSpQajY71PyHX4fr9JIrEbbIxJxNi9h2T
rDYUkE67KTpLPiUD17eZU6O4MML5S3aABh+SKdmkLD8NDaT6E25qAVOLOzulqHLqteHVg21BBLkZ
1mKwO2LTRiBsmGkDP4UxPuLpUh8mjnt9LuEp0WvCuIaT8ENr6jMZzZz28J7VnSNjbPZTR+2eKxNQ
YpYBDoUMLQYHSEYm0vesQX5mwrtHJMXK4JK8YSb8fOwedyhkG85J14rhurNVcJCLLIOPaKVNV7RK
FB934XxVMYMi/8v6La6okN6wEms9UKXzIJyQ31ROWV1pDBRHoiPO7hqtmFdlwduNVhn5vo/t4RXu
BYjjZaOurLxIrkv0f0kx28wfK12655o5riqn10jRsvpQSnkD5JNeR2kvUTh859kYKA2CC9cNeu5o
dqJytdNx+U+o/FgYdXdro5zlgi1bBLDW60LmxE04j8Zt2hSGnxtTed+oRbPNk9ommoKqaFNbxbbP
kAQoyvzUqtAmzYp4CvvWmLe6wX7IzqBsEkHnbSxUQRS9H1daPnJkEz0K+za2nJMlHeRmlASGQ3pJ
6jh5qUat8+Msfh6arg+Ltty1uH51c1cdWmtkJ8uczLfYtMGQTpJ+y5HxnaQ2TkN4l8wpkYekfmTM
KLaYuhS2G7YeWpMKMxmZdicLyfjx/7J3JktyI9eafpV+AcgwD9sAEFNm5MxkJjcwkklicDjgGBzT
098vpL6qKpqqqm/v2qw3WqhUygiEw/34P2ouW4DkGZlJgA6xZniydl6naVrweVmuzyjbEVRlW3yg
jXBtrGRWQkmHl2xFt1JoV3XV01wMy3Eqm+Awg+bFkSfnQ9QEBjm1nfEWqcyNTW8rEvo85fM21yjF
ixwlBS0BZ8U4tB8I34x2lT0jPCQgiEXoYMrAVkvAhFzt6dA6NJPoMevu6MjI7pZIDDEDrUyapXG/
tCsfakB3PoBzdP7RVp182hir06awjE/+yPWk6Jcx0XYgDs0VJTBzjFxGxWm7CvNEYMB45HMVp2gB
TAJrqC/uVPeH3B3Ln/VW1uDrytrPYqwRmcnhMHVyfR8Um49JW0O9Y+Nzv/t258Q0bIdfQw/DUkUF
wnHzxvDoD027X4Ft3ihrW9OqdHPEd3q0PiJtNq9jqAacz6WOniwVmvfdVpnfm2jMUm8K+3gcA/eH
Bk4i/WrNE+R1C4a4qtlHGoTGzliUUbGoVyCo7JtuqvYuq+gBasagvc3V2KHLb+bvZaQ/O7kr7mY8
0Uc9Dgw2XrS0X9ZlcZ/sxSTPdKmW97BUI1uIG34jHbi4UYY5HQUHt4wXQn+fBs+onqchYxNuOxXP
8nrRblbj3C7WlgxdURKIyiHUFtyad7lsTAexoRVehAjLG1Xp8psj5pomyrrMKRmzZfUw9gSm15NT
0XoxlCHDQx/cOb4h1pt5o/jmUPjOsCulnxr2KBJXBYOzs4qSQ6eyphttRN3JzTDc8x500X2DpfwJ
tE1cLCXyr7Xd4byhopCS+3nr46kIp8/Syq+lXpz/PZjbi5v72U3kk/dRr4a9t6N8PrdlqWLt0Ara
GYbxQ6tW7myzfBi6fHqwZbCc20yCnwm6fDKrY28U2yXC+HOYwBtvq0Bkj8RcWAyla/RgL8Q6k5wM
TalrdVGZmZ3ZW+VdISwnlV633F/rbnfBmo8fEYOQavNvxEV9Mzzz2QVcvTWa5vNoZc+lQ4HmOJlT
Ynq01wcsk7CwPyRlCTFBRF98XaV1Tbd778j8BnCxfhmpqGQKshNTBJ/8WZUxIS8BZdv53rJGpDek
7JA2n3Wps9qJxyBLmFqRx0VtQ1cu1f4qPjx43cQWr2YGzFWdpzYfn3sjZNkM4jIVuc12V2/7qWrm
uCBg9tw59pTU4/qKtvqt7SIUDZ5Oh2bat9xGcfqb08WyQBCzTB55wTfEnEZ2IR3ATjZA7pvAbILj
YtUUe9sz45oTEiAfFUFsV2N1Inh4PK7LsJJoT5qTGYlz22fjhWsSnJiFCWsKqiopck7+UtuPTtvN
xy4y9u7klLFdOvlB9Zv7wzdV/+yLwUg34QLNOlyktrWuYqe3/ONcLOHOGCsR+wWBPtytEAIEWlzm
JgJ7lWM97zqv4RZZVW/aFDIJCtd8qKrRuJSdQYR/tWk35UiJ7hGyFGlUTi+yrK3EGkgxMFZkT904
WnHnOfW+87PicRpBD8w5MJLBGS5bzkSPlX88at3np2jw20sDlrQP+pl7lMMlu2959mSyYbuxYOz/
+c1YDi9Lsz5FDaNyOQl3x9zJ1Nd1/e56s7KjAmYWc1Jcegv5OlQtDUGjKEVoT3ZbfVZDfpmU8aGm
ykiMks4qcw3KOzMfHs0VHc0UjGucm1lw3LARJmYeMv154bfQp34qD5s3IJ4unkhT5BIVFqfVycNY
Zde5Xdr7dgH/3bRM6ZZ2HiflsABmCSTtoA3hOhHjqemIiZ2Mnbj2uGJLDu8LXu7YtVVJfLKQp1AG
t+M47Ae7fZtXk365OuAaTJ2BcGFIq7JNuT5kJF7U4b5zt2HvCaKcrW4zE8iJi1u1L4tHhwC+HpQL
jn/bRKLfEVJb7ZqimNPOoe1hoyAkrUK192sXdK9QEN0ZOQB2L5yXwBjeEQBx94CmjnMjWDgxzZus
FTqu1nBOZBEON244fxrWqATcas29VOZbFTo5W4uYjr6OXlqfkasbneWCSG8gsMbuD5GjKBzz9FPg
K9iRpaZeAGQcsYNv0JbYLuXea9Z9ZE9fSLV49jIgkaqtDuz0OhGjfc2tVuFJL8J8YXysDmX0fSNc
AvyuAfQ1oxfmyM95udxz0aCvz2mL51I3Hyt8zp3AYbfXVMJfXMP6CDLyqCOVmCVyl35Uh6jbmiNV
x8gtw+XAiYmKW7MkAqucD+v1GhDVzb521cc0ylPR2p+yjvL2VphPW+a25yqX1W1Pw0R+rVO1o+Yr
dX/gW5J7D0VsUFuZO5yEQ9jlmnF8IPhubreqOnNLys9zQBGTbVjfa0u95KL8OpWldc6VYR2pSKqP
hIjAJDGw3uRj7h0cRrVb0xcUh4hwPg5tNKWrv0X3q2N/OHKqn4VJxF9rdCuOS6UenZDGhrAp2iQv
dBFzee8f881eD02j38uFY+R2zuekLF7Y0udTLWe1c6hQPNAVzWvht/kXtSgr0W3DEjcHSpdC9zTO
2BrWzKCv1psOiBJP9UyrhbZuh1zvNxrnCOzR51ro+1azAEsvE3urrt7X1n3keZ8Wx6V55Lo8Bcfc
2pkpqOthEOXzMmQJyWt52ukmeygL/keTljd9N9AYOagnmLYnZ+n32i5OygsTadvoogjSt+TEJ+zU
eONmCEN18UC/7auR86qr5SQERTRbhwS5XtAXGta3QZonj7dhYmkcZl1dlBmeDDt8tnynpm5EnpcB
3Z8jUnwHuy0S9sNSUc4Lv4YuGIQywfp/rtsh4j7Zke/TN28ejtwibNR7txgPHkUgrjU8u12Blmez
TjNMZMFtMYXnVW/mVt0V2bIz5JhwRCVLrT6RL4dZR0X7xnfuHEsh9l9X+6SjbL3Ls/bYjmUW92Hp
prjacQuscF02IcBzvnzbqEc60xAuznQhaMas7M27ThaewQTl1zrxdUsZnM6HtF6Xd1mYc7ps2cXm
2uJNppn2XcbewHtUR1gWVBvd5xAI+7ALznlYRPT2WMQkrU4TfAYQ83ZcC8mzycb5nrScm25jjvO5
aqbSH8s9UIN6c/t1fFho+D4bVVleInqMQRIoaM4lLo7a8Q/gLOWpGAx/P9r1tWkz0OrV7ar5Gyqd
bjcs4C4s8qb+Wvoet3Xmajdjz1fOSjrr0Kt0YZSjvvHD9yfEhyXlPEVv0kkS4cZm/oLTleYAnwf0
RExkkDr8MiSIVCnxx5zejCZuZiXB0Kf4lpddDppRTsFzGZriOAXLlLqD/u4KAfIASQVmsdO6PPEL
xkyDLaC6bpJubns2Dc8727N8sqQ/QWkY+0Kvr27WnLuA6jXc/w++3kRqB6qOZdYRUKIf5sn+BBUq
dr6C/zcw8CSdlfenZuvXpPPC733eWVzMTfThld++6HYKzqFbPY2bfwqzyNnrzsnoDbXWnXa3R1tt
Chvr1J77aUv8ekXy3ljv00gL4ky5aewBzg+uKR49ftEgEBQFllSXTnlwWCFGdyEArUPafyzrTCRL
mN0JmT8FDaDFQKpTMRbjjtPnOBWE2xI9uG81KRqh9UVPtEz2cIrppEpr11dEEbT6e2SOSUeu1br4
Xjq5eck6dh4KPat9Ww9QQbX53RelPBo+AnI3gJ8LRBEwOtjpFG6IXuv6hlyHJNezf2qD6t1oISNE
bTMqjne9MTsHwpSs/TZ0T2FmceX2nkY/6O/zhQbcPlv82751kc6OwNuT5FRm+3TOYRPEwZy3CRx0
cR6n0t1vVtceI8HYDn0OmJ5xCQ182nX6PHy1omq4a5TwLsVY3gzNoNOgyY9k7dxXLsvQvB40GReM
vhKpbIcU5rLcTcLpQYBgcIVd3c8mxiX6S+xdFaxNPJel2GsI+7QgnCgWoY3asF3LUx0CWpPqFyQG
14JdVk+3Xu0+T9vkp4s3P3YOihEzMF+HocLZmyuX/2iLUznZX50FGKOVlzFHjL7aTX0xcxeBvxPV
seVyUQlWh9sN/ZoNKC4Xu6u1pQL3dF4nRy01KQy5spwfm62yLsk62PvdNcZgOjmtDsTNsmz+ulPd
UDsXOFmrjy1vEv1pCAk2ue1UXxgKqKKDiepzGs723hDNfQKO3n8lB7EGpx+H7XMBVLc8DkBJalcC
Rs4H/uHsXUbun21ah5RmPnC+Z/19b7Trz00sIQFxtanA6yU29KOUXo+hLcOfbe8WqJI2ljmRp0nl
9YZ1i/qDgdBfg+Kd3vrcuRs9N1BPNqQY0zTrXpS3i1e2+mnqs4jBNbe7KtFolJpzkxeR3kfQ3YD3
XqT9WDndZB5a3+zhmsXWCuMmB3td7+Yl48tlWXsNOHDcYUyqsOK2QAfqZGET78eZBNSmmzfzHK3W
5jDWLK5FdaDPer8vEU+wjmdJdaplhGsyW1U5YWsLowfUFOEduXXfls57CHuv2REF6Me135SHUQzE
zTouWpBKdcchy7KK5aTzL7Ka1YMhjImesWbc0JKanKWx2VjhCaHH0zYF3ovMxVveB3uSIQDALdqn
pJ4IfnEewll+kFqTGChw5K4ieewR4rw950aowpjdUG+vbqnD8OfU9/b170/+TdQMn2ZFfzCZPHsj
z74XrrYOsg4OUdUf8KXHkPW3q1daSVZZaIqrtoQKKTZImBLUMbDJp5IYqyb+YVON28mSbZ30XYTs
JxiX127zjqpf2ptstLm8MfbezHJF9xwt9o0kGzUJrg+p8RoH6Ls/9IZDh84SrYfZUd8aI7wjCkty
RyKwTTHjcTta2OC2buG19IrUyNlHfVtdLXq8IfMYWJ+ygYwqfCb+paaOOwG9XJEyVIi/p979vC4a
neK8fVaj+CAITiXj0h+IEciOAXmfcT5GTVxuXvW5UdGHvYbVSbf6rg16cWin+aVYyuVmAvl67Lrw
aqsP+n1Vml+akQaWshg4ZRwDPLrH6revuKA1u4Iilq9ByIU22ra9u8CTL8VwysZiSRu0a1yqOoiI
bj1D2jlHkhx0Eq22Sl1rXg91XvtMCcGbLgioM5theczJptv5nsxj344q4OMM0SnJ15cw6J/cJlQv
9EQJygE2/xFNX0RaUB4kkCvd92yuxW4mXSeNOm+Bmxms4zCh8er7gbtEBVNb9HZOGy4kBeesgSKy
a0687eCuYXhTIqb56CAOAPc3oh3mebsP7dWMGxF5pLIY9o6oy3fhc/8cSo621q6eRTUtsQyXMIWG
fd4WKS+RyKB1o45pMKDlIPFktbzSaioZZtBInSG89YrSgme/AxZdaTYIo+0r8jD7W03RQfs4RlwO
qXadrH1TWwtqgbWthv1oFubZq6T6tk0ReCC9x51369ZyQ2dfu59FaZUwjK36hLLNu0H0qGlDhuDU
W3/erlsWYfKZuLihaqDDmtsauSCZ22AuKlJDMl+HG2swtiMzR/VaCVWgeSrmsz1ky5kNjME6zGpB
8B7rIG2yntL3XltMXUMzK9zFBPdXO2fUS/jBpa/BmKG9KA2XrLntIxIH3W4+L3nrPhmeP5xDLe1k
KQz/IZILjjffq+7GtWieCtV8t/vcvvASE6Iqa+OxFfKRVgt16gnqfoYWOQAd//D6KkyMvrql64Gt
cHPdR6UtPSWlReH85udVhgao2Mab0M+/OHX7CeZRJ2uJD4s4m1OVcUW2y/JpERB57go2xTl8DDvH
+NF0aAzaKIiHtT1UdkNNWLfNJ3aIvech6gl5SVL6XlfNIhduQnuWxcnsi0semM9TBLdn1tYB5kvt
bHe+Ue5on2zHwA5C7D+1YPN+CwXPfp6H8iEw3YlxvoGPHIsAA6DMEw+BwCdbjeRj+iSbcTEcRgqd
e4yhoT2erEKQuljY/aetEq8kvnF46+6DC9D4hAQPlUM7Pxdsuxu6q2X54QcuMT9dudfwLTD1T7nE
5pf1UcD8Pb8wglb0M7NPdJpKeaHV5y2SEfBsPZ+zweSnsUY48dlvrreLuZ/JVN2tSzRWt7nneRid
5+CTI3z3Us9evUfIUB6WyE4rdEBrJDeKxcMdfxt8K6w2cHDttyn9meZ4GxRd4+5ty/imzdBPwYnC
k72U5l2oV/LyMlZYZqFTmXsK19Bzmbuh8vyjgzpg3vnjOsbWJqy7rR2/CK+bLySKiENdDeSp6dy9
gYwc7pylc3eT2Xw0rMdE6VJQHohs9Rr+9MMvSpRCXTqPyx5E/3a1edOi7nmmiH3fQlocZTfdBkaQ
WAQyH6WDoMMhp55hvCHjzTFLlro9MP9ESDP8dt9BNAwof6Dez5G2jhpKzl5HfLwDxsQeRcRQWc9R
Pt4FpANLUilBxtppr2SOwNbtPZHUbqDTfIsUbv3eQL5TFTsPpVLSNx1saj5biV9k7a4rw+w49K46
aoA3vi/CrzJaX6U1tnEd0MVV8ZTEQPUnjT74IJbqyRiMV2MUK/wWlvHIW7LdOK8bR7330MpJ3NSN
B6cFY15mcrgxCBbeIwY9QtUtSWExkrctQKUjqJdWInyvC7MCQTG+O9b6vCltxyPweyr66XaeK2Nv
TNRS79aN66EXuj+u4PNp3oIfVjVefdZUdKeCUYGYsm07NTysS0ZWBDeQf4q//0eS9//DQKb/Z6vm
gr8UxO/7H8334n8dNJL/r78PYLn+a/8ti7f+4ZMgx1rF9hegb/5NFu+5//CvyYGUk3joZEhj+bcs
3qPzmKS7axQMZFVoXo0TEO5jQT0XMU0m9bSEX2J2CcmK+Z+EMeGF+IMm3qM5MoDmJUGEPxJ6sMx/
dEp0o2WLrpm9XZdnkzhpY7PHGGEZN8loEBPCDrIfhtiuPW5/c9nN707P+AdzJtqEyLVsi9tlnctk
3BjOYQFMyR0bfu/ghYRu7h0nYIqH35EpdeozW7LduenQk2NGp6hPqSOAhf+1WNmCd2Nf5Pf9YJA0
RFdTTqwC8UWY5WzkMTCX2wZMhQz11M798DMKB/k6odtud1WmRu+4BRmc99TLFv+/1Jl5cNfBUMT5
cyuPhwws5lkvFojKQF9ezMPv38eS+25sVaH/2EFfPvq5mORRMiN8CGPtnkAexXtk5dNMxAN8WG5f
923ElJVxFzTzcpxN54pQQy7+kHZr2ijM2uC7bu3ibaQu4gmUXK6JbIPNvgWHMBymxmbL4nbw3E8d
khQRu8KoqNCdDflh2ZkvX5Fg++HrUHNfBchy/SINrcl5mRq5eHEeBGijzM1jZMzAA1FA+Auvu14N
IBciK/3ywQTaozc4EpJWHelofsViWhwwf6R4yDsLotzGXmz9QTd9CbwFVH127bD7IHaW/dfkMEBd
FqyEjIxV7YDAZkgJUmLe0G3oGWmTVQ2DPjvYCkA+VL3JM3MCEQr+pjvk29I3vEMWeeK+UdPAz2n7
dOF2ZEQWMTLe8aNgtO9vtciN7GRLVKyraYRfG3u+Oq2bQe582OJXtzLyz7U5V3wbIv661IZ51bsF
4SjDp4x0gGBsHgb0I6R0XkAX3B8504a8F93gWvuiNCx0nZNcqk8j7ITLGA/BTNU8pBR5rTzbXeOX
MG8Eyja7MgIJ3A+oV/2nIFC92pmI6k/EFeWYz4EbKKIvfCVRCHZ58dJDbVYTLNCK3K1TvGfx5Gn1
1jemdHd5D2Znt0Rk7dZpKYckI+j5TXaLlSzoubk7Sj98JMevNfbOtNXy0RqRZe901M7GyUVq+LMf
0Uuda06r4iuJpuOVvs+c4EYOBAyDTFljhqTGG/Bk1I2f7RspDaSHw6SQ825L4xOEWld6Z9XFGEGB
gOXF3dDVijT9PK8OW96Wb2bjFz+6hitz3PiwxkD2ptfCxsFw8Fs57XHx8uZx3Hp32Tt1BxixCtZ7
UgbuRstw6+I4UEtDs3dZzRN+5ilyfxqoDRSrZDR8pAKhPTBXFs3XwIJyhb9z+mcxOy4tE06PAso1
6nCLGx253QXV17iktlSgdkZu0n88tbY+z9wPGTCkDwdoK7M8LrQtHJbKU30CVDU9bmDEb7CAnO99
PYZ3oIJZD81mjS9IEaiWwpKNJTSPaOKebIRwzGzRkxpr+8Fcjf5SOZsT1zkgasLHKXQSuFHbJb3E
jhJ3BVcMXtrO/8IOWX6OxmH5mnlrGJ7CSOd1zE7dUb29lP1KNGnW3JNSjBrAn23ezbyp5oe1BnbZ
SUsjL5CrEA2iVpv27s3wwCcmOYdoQG2hKWar4BHzDeUhgXTGsJzrTC84QlGIseqnENkimuBg/f8n
+o/8l76ogEP2zy1u+6+1QBrx8b9D1YY/HOr8m/99qAf/CCiPMjmY/xWj9tuh7lv/cDjuo8ihV+2q
M/ntUDc8iwo3fC7IISMmAk7wf5/qhkdoI8GLRJfyfxnys/+PWmR/aWIwbEYOEhux1f3xNO9LXWcT
2OlRLN79Umyg/KMooUxL0v7G3vliDsL4FDj18lYKNom2RM0pleWjjltWbr5rdDC3K2NpZtYrI2eX
/O55PvzLbPf7lMPr9/+dB++3T/aL964wKlKTcKIgUyzkje2u6lYsPUZ3LIAXu8G1Y/aRl4JAmCQi
rfXz6CDJNQprb5s5iv8186bY3eocNVBt7zOwnsRpB+sQtOGS1p7tPP3NJ/1jDdJvn/TqLf1d2hVB
tj67JSnxOrOomu81RIYBWNYCW6OVdYsb311aNPvkx6P9RSE5olO7/b/867/MY05I9dNU9OJodjbX
hkDNsNm5l4Ydp0tfjBJKEHqhmGeVKGuebnxInX+5Wf80QOaPtt3fvvkv3um2wTpAoY44bjgAcPch
KXzMc0rHDHx8sTdH5hMptmu0G4Pg75IprivzN2/mb3/zlzwKsEcTctSujngl5X6W2t9heaovaLw+
/uaR/snXCq9L8nc/KP2vhjS3GbbHohxjUx0tQKJpX6Rfzsdqy4q0cgXlKzn4VKBkc5TbNGKJ2u5o
bKBY2FiSyG0WwKjhW9P57r4tbR1bhpX9zY9u/9Gg+u+HcG2b+/0nNOgpabAoVNS5VUuMS7tK/bAd
9nXoREdnM5szKIA45xEgZ5D5xYsPNJvmVhelLUw2L28+7NYeQBaRXnE2Z8u+U5te6OhS68kcIh2L
DtQDaGj8m+jvP/ndrlmVv//IcpjLsQZMP24ZdbhYXGk2X6rp0Kjg+a9/t2vy7H9aGuH16vK7300X
Iq/dam6P9WTWZ/yjgI5NaBy9WoGtMkghaijbgzEgECf/vT+BQcrzJHHCmIu2HslxXdHRFd59Kzib
jWISn0d0b8dcFfoYVEAdk415Jdvy7kBas5EuSzsdvMICqxu0lYp6jTvXXkhuy+z9NG7NDXYieuUV
g6Dy+MpESi83bu5CZIpWIZDHEk3E/gUxabif8965/+tn8WdP+5d9vVq9jew/vz1i9QJJU9RlIQro
d6Zag/1f/wnrT/a98JcduusDYOJ14XEHAKRljUJsYq+Ox0bfqVx+nrP+3R2LJplRcWNbdNa/+aH/
mbT3H/aA8JcdVxmZDlw6UI6i9HHpgV3SbT67lstNqJh+SJTCYIRVHZApGazCjbWyosMQjdwQO3/x
zOOGjrP91zj0p7vgn36cX7ZgtYRoIluPh62kcztvAnSG+gF5XFcv2OFdPDdhXiNGIkebyoc5NSwh
4nroEJW60I9/83v82abwy248NR6vu2m1xzzKy2NzDU4Q09pDVmafOgcLZnm9EK3myBA9g59ufYT1
Mdz+LrnijwjBb5vSLzuzZ9JEzzW3PsI94GPgepZgYupuGhOBO7b9PP3rL/ona/s6of3+Nc/WkDeL
pOPjVC3yMKw+MvYs6hLT6l7++i9c96T/sL5+rUnD+BFtmYrEUYwaOzy52XiQjIhf0NKnzqmstLJX
6/Nf/7E/e4+8X3ZG3TTFJrstx9U4OPsVjuOxFtj4tuuuIyyfDprQKU6Gq35q7faJv1TN37xJ1xzv
//RN/4n2/G7LDLixr2s3GocSXc15UMANZhtu7yuBuxdlWU3qOdesdqPw+kOm7HzhMU+ywefue99M
OC401Dz4PHFgf+7QteMf7L1VH0tvlntajvKjI0tLxYsbqW/CDOWbWxZorLQJjmLYklGta7qlT0p3
XbitzGq970Y/Gg9//Xj/mRrxn77jrx2dXOV1g3ytOYa+uX7QVNfku45vfva9zYj2g8dzB6LFcgUp
hbagzk38e6POFkxoblSPcQhikgpf9f6JApdL5c8svnLMIF+nUFyWuvcFV9fV/O7ZY/a1k5mlEZE7
1btYB/1eIFRHKTe2e0/DGCNHKXBxeB5n1ZVaxHCwNkUkMJOVwQMcSU9oUYTiFhHrNUNhXezLoKf1
zslqmyywWkenesWAQI6vZWxpLbMAdzNerCXxmYAPfmMDfJWOox9wC4E2zUFD4oEXwks4c1HdIJUG
Blp82RA8O9jG59XtBfiYIRHeRui/b9duyd89xrabUlfL1TDWWKlH8L9DWK3E0624hkc7Xc2Vj5w8
6PwU4ijfOwuq2YNNEsaLo6+s7tq0208jqwwyJMsotTMj9I7d2jiPXQiaAPlluLd95Ucv60ARZGq5
Wan4o2uTJfkkbXdXt7p/48aLUQRJJ0WbQxdtfSpDp/du1y2PHWPkvwQ4wf1bn2tzM2qMgiVk6ejj
ro4tW1dfK4CnF6eU4l6Adpwo5xoPXn51DY49dVs71NkwJFOtihU8w53L47AOJc25dtRfA5Mn77CJ
xnrzzWlC8QnuLpDO+eIePyT9jcXoDT9a36t/zpWK0KYFCgeJGhraNpAvEN4+DbGBo5jkxIZSmzjz
tBT4bZbwRYYbv7KFaPypwfNGmJmywxZXofTfjK2kcKwfXIEK14mgs4LJkm+zLBtQoq10rdRVoiFc
wM4NeYyWwnmrVn86OqHo8aRV1VecaP536RqYB3Ters2nbjT97xHeSGPPpRDXQAW6kT/6pdN0saUM
LLICnAoJrbDbJ1dK+Zrb9CbHW40Z6ig6jS7eofZiDx/ZuKRoDDhdjdzQ+3KmOFjKwYeKX9rydvDW
CDUf4gNCzVQ5ZYkfzjwZ8iv0I24rRrJGmx01Z+VgP2vXsPOkHKkdwB6LwIhcCILHosLa+X1EOEjf
khntoL+0gA6pJOyRnIcVl1N0R9X2Hq1ehwY72vwG18AyPnfKQwzquSuqE1OrMZ4xsdH4A1UX42Yb
YbxZ1zGmGxZ7PeY/4RYJ9cdOd8VNrcpL6WXJ4Yj11h2NCO/uguEO2c5o+c/Q7PqtNw01ppBOrEOW
Drzh4jAMUUVVPQ5FURJJjkv6GxUb0LtB3QfPmVbNT8MZ/O8h5SBjUqyT96NbHfxVVqcx1mHGmj5V
xmBj0aKa8ds4DWMRe4PT/Ghzt/pUtkONPRjIVUNT4W3YWY67kuJv6eZrh+/jTlMdeRUkYIk3ev3i
9yXqgeFqTR6xwuBk94yMjqPCvguHMM0XBaip0LD9XHKMJNjJPNxVnjrnqAKR1kswxqWS3deA5UT7
nUT0crRbWe3FXJCJW2OMf58GslfSJm/PM8zmqRuzHqC5okbpGC50npj5Wi3H0a0DO86grb+JqFfI
24eK7GQ7r4zbbNhmbF1bLp+yrl7YNUcinS1CGM8mboJLqZ3t1OliDHaOCtpXd6j44XW0hrdInlGU
i77bu6GByFbnGVEeHa8vP2R3hJVc/N2MsokYMrFVwJuYtnHH1mwU41oeJ2xwSCuWKPrhtWaZpbKm
Qopi+k5RzFeSR9BEi/7WcSNo9qFi8ySlgESW2Af4u6xRO5IS7Pc+TN+oKnQ2QcFhmYdkcBjKfTej
UX6d6pndth5sh1RU2ZWIqIRgPRPVkv0Xe2eyHDeSbdtfeVbjhzLA0Q9qgujZUyIpiRMYKUoOOPq+
+fq3ENUYK56CtJvjO6vKTCkCTbj7OWfvtUPWcNbMVVz5yHj1KLKv/NHid/jxFnjmwHQKJ60Gs6PL
XHM+bSdE4rkpD2mIZquYzXD98UcsZ/4/nJhOgxjHLmuyKiuKPT1InH4tVnmppmn/8d9+DFj+019/
cuCPZ4GeyhX5fkQHtDHyhFGNT1+5w8vJOKRovqZ2ykxfgP2m7WCRrGU6F13N0dBHz7ZNEAisPbsz
AmUVNj3kIdpas4qfyt41dphuMsS2TbxXtksuFiaeDeX/fFFZXnOj18r6i0d056RSQMUMZrclXw6e
g7piJoOeTKHWVcLCaT9PxqaRxfJr85tDxTF0l4bVeGWUvfjk7HymRHZOagSXY1yWeFW8tyel36re
Cq/HgfQjWPEzUUdZs46ZxZFem0c7Ncvpk1pRnDlROye1Aar7tI86K96HSlVvyhxaexsj5IYyPpTk
7mUYdm3ZYVfDeDY8os1rXlrKFfqR3YTSzikTc9FoNPDPXZQ+mxFbInMnq2ca5YY92llLMX4xHLuf
NiNR4A9amkkKe8I6/Y0T9c4PrR37y3SxdVGkmyELiAUW/+M39Mx9XUaz72uS3CoVCByOIFE3Ck49
0dIoKlMyq8ehsYOxCm3qVFFKK8j1MH+LGlV8hmw/8/O2T5pBc13kuGWpH/zcyX44cpw2jCfGtSpV
ef3x5Z0p7ZZ59fvLg4jl1pXXAKmcQJgoLdtlOULPSIvfiFB0P7mJZy7EXf75u2JEujPRm1UJXL03
rSvJ0JRhCsfvweGQ+fGFnPCM/1OkniLdMP86WrpIYsn6gV1N6twqxXDGEZxo3DXJjISwov3Boemj
Ke8K/zB4uEt0KcJfn3yFZdH6w2Lmnixmbqm1iEH1lF9ZW6B8mbBW+Hl0ZyRtfF9J0E8dDd3H3Mg7
WhtYvVWV2ffQvrCkN6yp4KuyT4qjMz9L92Q9ymsZ82K2BJxybA68VGcMqEPTKtJCW6G5VBvXn/q/
1pNyT9YeumFuolpZ7DsQj0zT8UsVZH5uzDosvnx8b8+9QSfLDCqpwh1rc2kyKoEOKIFPbSf9OhmM
z5Ltzu10J7/0cvLnPqHJTVcRl5QZN8W6SVrjEyDlmR/aaeKlF2KhzlwIR1Vl1yu0Hg/w+vzLJh2A
60xy+ORncGa5cpb34d0vjXxvL6+o7vfYaueN3urDTSq1awmS8CpDH7gaYKOsnM7miNOHn+YunHnd
nJNlJB+z0YiwCu+zUK+e8MtyQY6mqEyQUM7fY9PRsU2CbqLoxcWLZSoNYerhzcXWGlZaggW8bib8
lHHyG91EgbSTQjhonL7WdqoAXcGBbimotYm1eM5TVnzTrordVGbDXZmN/ZL4h9d/YOR+EIJZxTp0
rSgMzJDj5k5PABGtXK1CrCtAe90bSVkyOLfq1l6NbdPfx2GXPOVTxtTJyqti/uSBnLkz9snS57cD
06w0UaDUaYKkyVxuy6adr8wUm4aKE0Uybio/ecnONX2WV/vd03cMRNCFV8b7RMy/TLO9RyfTUL6o
GwyJxq7xhvTZkv8WgJ3vj55pTJ5mj+qOgqHoMaLCgnVleF13j+wV6c+idHBFXG67JvK3qZ+8hLOL
n95O9KBjt777S4uCfbLIYZVLSzS1yd5q6GQpueAsmSduRZbGnwxkzqw79snSVjNy8cY+j/aM4rpD
GAt91aIzukydbP7khH3uDTlZ2sA/JFnZaRJIS2YGcqhwt1Z2clXWsK3Gqu8oAC3t51+6ZdbJIpej
MaNy9+Se2rFZeYPuHGCygh8a9c+Cmc6sdNbJqSVygfqgWEjwM7rFHVwYDVMi6vKW8Lxd2GJX+PhS
jn/hH7bbU6aw3yJI12qOR6jb80tVTuYKi3G4NtChbHPN1K47r0kuGr27Nfjh37lOlm1coyifulwY
L8WQgRqNjF85JUaQF+TSeK3+IAcF8itwgLbsyRdpgkgm3+Y4drZzm8qlSEYRrGljMEGd3Go1sQzF
IqIqM0xPng7cqeuTW4gqP/HREi9QYvZXtubvsZ2DkkWUG3QFB6DRAciU83g3Iem9G1cNyWXSYUFu
GuGgsg6f3RYECtLX9pMX7dwRyTpZpaFsFCgZBFWAV1Luq7zA2dnWzspJC2eNBM3boeXX9zitwm1f
pdoP2VQdwBKAZR8/szPvunWyGha9k/mzach9A6DwWbhz/nUWVboSnW6seoAnZYCDq//18aeJ5eD1
pzfkZD10qx4H2ZTIfdq6+rXrNMXGDPN5XzZ1fRhIFtm1Di6GyGyADLg9KQgjPcFMIHYMYydcMd1/
9IGcrZosqVedXQPgxOWzaTJrfnYYtSwjQrW2BRY1ynD0SRMWr4+//LlbtVzTu7Xc732gUfh89u44
NhtT5AQ39vl0M2f2tzZO4nsyz+JPHsvZN+NkJZ0m4DIZLu29yKjFLXOCEAb/4NXtp/4SFnR/0eOk
uYzSKPo6JBlgukg16yrGqf7x1S5P5E9P6mSdVVAoY01vudpFJjbFSLcweOqfbMLnJjHWyRpbNbXf
C8nIQhqS9q0w4n0xD/XGndmFfULqoYWMAqkZmNHartzAsHTnkxJrebf/cGnHofa7B6kbc1z2JccY
3cbrV3SAD/VEYeTNRf3J9Z1ZcpfExvfvCk0nZc2TFu1dLMTfzVCM10jefjbenPeY8vHDfvyUThjy
/ymyToPnvClHTkQa8h40nx8Q9wleGQTc5VC37VoUodh5dqpvYUQZ61mN8X0uOgKlnJgjH3BQxhj0
9hHNQs7FhmpeTLaAX+o64V+81ycrHGJjs52wwO8hKKn7UNAONmZBvApR908f34Nzj3P55+8eZzx5
BaTgLt63RCzvECX3gLg8+9bqLPuTnW15bH96Y06WLQB0+ugSqrpvG9VcuIOBDkdL/K2wcY5YZSzw
KRjdhpnRZ1H25y7qZLFBBFvNpdfGex5fu3JGgbO8BBlpIXH95CRlnLuqkzUGebDsrdSnQ+Vq0QMt
2GzX+7W4S+uadDEJdHCqiv4rn1vBComjPUmT1cqW3oz+OMfmbRnJxnYX+rk/pmsrdzqcy7x3dT1+
Vj6d+yGdLEOdX7X4hrSY8smmmzvY8Cgx8G4LIHMrN56r3ccv0bnPOVmPQqfSBGD1eF8bk80wPZsu
58JHpUw7DfYbUJiPP+fMcz0mer57Wf0sRyNW2THd224+pD3xbVroa5t6SLNP1oQzK/dxAP3uIwqm
ga0xI07o+yHczK1vXbdVPm3+2gUsu+O7vx0PCyrtzM9B7gK1s4D/bELBDuFNTO3/2kecrBlJVbRm
l6JfUmDFA1t47k1TYlJ0/OGT7fXcU1j++buLkP7UeYB+uIjI925LHEkrv6jnux6P+idP4cwLJU6W
DC2KZ4J7/WwvQTE9haFeIsROjIOjNyDz0rA9fHyzzpxKjietd5fCV6/HLjEVQHPx1WnKG6kaDM2F
lq77kqwYB+PRx5907qadLBezw8YyII6GLMc8QOQwXJRbGXQRIv+Tjzin7zmq8N5dTStFDsGsV3to
f1jgtDG80EeiRVWfix0OQjTyy8hG0F7YxAmW5dqwxEWdee4mdb1Pz+XnHt7JauBFJBSUIF/3EWAy
oOO+1wIctw3jOawKtPNiUvWhF2EHwKnuXrKmMJ7trgF713eW+bOdtOHCTxbbeELNgTQupYzwpEED
5eNncTxI/GFHOmp5392oQottyns0u2YH5VXN+tfJ6pjdQyQEJ1Rv2pF2K9JDRL1O4YFfniCGtzrW
elgOgZXa9hrp1nQTpzzGIbVypr1u9a2ThrdrbWAIPfjlDdrLeZ3hHdkoqYC+JtFlPTRXVZ+BLmqw
aXRQrnSmhVf9JJ1vDji0XSZNyAqyvuQJVru+1fy1FUtBzEWzNurP1ogze9dxT3t3/QCMlCgNXhTm
/+KgjJE6xVfobvWaYnEWv8GdULvXtf/Jwo3B/M+HgOMR7N1HotSMEm+M1H6YffyAVldgpq4yvSBP
Ihnn9ah3i7MqhaFdkt93bcRF39G4p7+3AUAENbGNkaTAluOYGbPTwi4fIb6vBjXnQY1k/ILhW78S
trbtaynpRuXc25Um0+E5SyfTxW2hhQAIvOYgYuqCAO/S+Bb1OJQDzPP1nV1p/S2yJvNrahrjXVc5
9hue0wikod6nzaptYucaXg0QO1wSIImUKcLbzNfsYt1r/vBFMloF91E6RQdN4CdTUgzB2RQKoggN
aBWUXcwgBJYi1xSlwg7fVjKwTcRK7qSjUI8ZH44bWDVQCSfPTRePNVNBzdXmFEu8kbgbkM+QmDzN
y345NHLWo2tjOI1Hs/lRk7Hx4rUeQkqtqn3mEXieJr7aHL7oRoe/XM++tA5ebXtivtoY/m0pe6xV
84Tj3aqjrlz1k6MxWWhccVUMuQ7PU48wHYeAz0lKoMvyBtXEuAqVDO2VY3YQFxDJ1FsHYPmLcOuG
uWYIaG1lx1kaYZC3jO92W4mLNMqrTQSFq9rpWU6rwoA6qoJkGGpj5WGr3ZsalxMPXeGuPLau6C5j
NTBWedgpc0WvfPxV6GWLIznqqy/KVT2jcs9Pw0Xk4v+sQrgewJ79dC91yyzWueGEGFTKKSOZwpT1
cNP6WvqWl7X9PZ2oQrHgJm64cmdLPXkgDCA7QPj/NsQRRD4wZxiAu3nwHltcO2rVz7J8Vd3ET2WG
sEvoKCnAB2NUZhfoTNNXaBIqsUWi0/FKz8JhTMkUPg14IYfvk2EUEiNZ7z2WIox/a0if4h1usAwk
dtaEe8JMlA1tImcsb03IMAJrgMQXlJ4dpoEj287apck0PFBx5GiYurhSWyoSe0YhnFnjLhmsODDN
3hSbkkgBC4aWG18PTjwbVGqDfj/IaHZXhYPXKoY59yhNg//AM3LsEWCmdBPY8qwbAWTLNN8UWND8
Q9Vo+Wvcgn0Hmdb6z4Prb0EBKzQkIO3uPH+a8K8BXdr1Oq/lSgJEWSmn6ReCYNpcDWk5JVu6WtWP
qY/lS6PPMTbfVC1drEithNPo/kXPOA3EgOfy1QfGoBdDbIh+ZdLpuMcHV3oQQUFeIKPR3HTT1SUP
lNXbevVV1D1qYYMxk1+Fe6GEMcKLzXMdCIWrq1tA4933sKt6SB8O6SECGolaMU3yv8q40RL0tsxD
GW37tfpCp7nY5Uqzf/bOVJJVkGj4oMNspteXVPEjUC/3DWZQwqatspFb4jfELMct4S1ovZgUbFu/
nKFOtmF5LYcRRo6ppc29tHNAeh59D3s1J37IcuXVXYeZeqBnX0QzHF69g7mrYaHDatWI7BFJtGYF
YxIB8jMKKk0s8xWkFkIa+DDbsm/hAiDiL5LeIXIT9uQOsVwNEcQPbRKDaSbepNmY9MHIChJjmZwJ
Q7bLXsNdkjbIyToAm5vJ1CCkpTAeC9BeAKUtPSwfsMwg9+519yoxh8TbRn7WvoGFsf1gJkZgOxEp
wZiH4HQaCxbE1NkSqQc9g7fBb3v65CYI6N5qwLPz93krMYZyD9RaiYuum0trw6UjGyyjOn3z/R5S
XjYYHfTZzP7hWzVRKQBeYSYAUe69g2mhjwqyxuYKeH37y3FOJJQAmBK3uu55hEBCqzlk5gi3yPNj
+55ffYWEMPIBFWS8ydN6kuBkiznvQMnSxX+17f7ay6onqTtxvTY8z78chSZ/wa+JeRMQ8wTEP8S3
VuaaP0NSc8d1r8oSQ6wj7INEXu9uTXhpcETmmAlsrtvufTmCgdsW+tL1HMlagHjIhkqsQkdoQ1S3
zA2aPIEwDBeT2XtmGJBfK1f/TsCPSPdtFt5WQNtvMxISHuKCaeOcQN8IKlE6vIoKU22g0/wJ0V7l
1hVocIRIJpDXO5jzNtmSbWn8cEEuFxu7QWqElqq6bULRXo/x9IhgcZFNAEx50JJZA1TvRM1bOjoF
jDeEXcATuyR7hi7ClyviBEK2Cq36gg5jNq8MXtn1VBbaEIyxp5Mg3ibdFxRpw5dI+eMzwA4AoF5r
amLjJHbdrtIqHuBH9qkPdSnUdMZThdT30DqwKQImfMVS2D/MRZ7dlGba4ivV5VwGeT5U8XrUQo2I
Sl6cvV40EynuSbHQgNwx6lZx3MXmrsSQ9jPit/uDg0Etggy9cYnMDqYQvlRZE+UBAyEnHT30WwQX
bniwupxmHxPd7oq5NtmkQ2PiFIYzimDtKu7B2QejLZov/9cHmBlzavB2fa6yb+h1+GoRnP5vHx9B
z53ATs7IKmSV7HTH3ymPxcqIjZ/WkDa3QEL1QyZDi+EWO02fdP4n/Yoz9Yd+Milh6RzzaPlA9qPy
PkEI/Js61yEEJP758SWd60rqy7W+O+INutVEFtipnUu4GxxPU18XpBRsndhoXgGbMYBu+3RdZktW
FnLDdZsW4+snH37mfKmfVNY6KlFHo4u3643hQdqGvpr6CDMLZtyVkDB6RW/H8JJ4t+GrpIe0GvTL
oSKQpSSwAkRcqm0BVbx8/HXOPF79pAgfYZBlJfE0O30o2HZk72zJKGpu/DiCE5MB6gz1uNtKDimf
fOKZoks/KcrZNknZEQlGCQ3Qi8AntDYzKJ0xC9YB1f74F9+jk8rcKOACCDG45BFYpHmmAkzbAtMp
BcFcH9+8c6+q+d/v0ZyGJRAv19vN80T3xXdu03FC4hrOn6lrzn3CSTHeqMwwNYZHO8fTHltlmncq
NXJELJP+SWPh3OM46bzBA0iZmVkMAOIKWDFEh8tiLIwtrtBiZ3QAJz++V2caGPrJOhLWoNvKaNR2
Mom+U8QeNGNAa5xFb1VcTIfEad1PVDHHOeT/XzSTiPnfj8Wp01pHlB/tww7HZlWk8s716/6WSZMT
zG3j7E2nQ53aqPwaDxqZJzVRAyKKiJ1g83jyU/83ZFnOLHGbXIGQNZ5UNph4fIjAIZ7S3XgS9YJV
aATtdGA10EQ7G5HGzp3ZjgSkuMxaHfrSKNZyyDCagsg+WaCLmUJuK2NCvu6L9FbORrwz3TK5Dl3y
XxrY7Fe9Vo6byNWzQ0ZC2GpIYWuwhZKxMiiS75Gqr90OqQSVKHmDczN91pJZnvefbtrJmljJVCGh
I8qicvKGdCtGo8WYRmtMjA35jEAzc2/CaJsk2kUTt/qXyDA4kHmAoT5+QYw/L4zCP1kYEyErUYdZ
uOuHxicuzpjTW6aEZh2Q51TvXMOpxBrnvQ/52mqal16Qt+aMTrfzirKngpgSYz0o277xFf3pT77W
uW91skCakWxagkeifZ1Wxi6P2ZPQcor1xxd95vd9dJG/24kgO2n+GPLrs3EJrIqUQBjbnIjv7Og0
fPwR+Nf/9GRN42TB7TD4RmY0J3t4Ev6ahzptS0mD3Tdd+TOs0ecWah7w1lbzpshD+aNzUByTM0ey
ppini5S8gCD0armbAUptssYPr+F2xluaFXgypX9XWGl6n7TFz9r24+3HX/vcyOv4mry7NUQ4AYFP
mffM4dxuBmR7K1BOBCUebdhz697VpvNzhG52lU6WvfdjRjMiBiRYLmxH0/DHGySy/PRCy/9qRTa5
9I1vXH789c4sm8bJ0u/JcbZmn5saeqV7v+QABCDLgMRDzl5zU639x59zZtk8dlDf3YVE6lkiwZTu
In+68y1R7BK/6QKXxJuAhwg/BFfDxx917pJOdoLM6zsDLny40+uxv5rQha2oFYet8HR8h5g9/nnr
/hdf9X9+5UCLpsPbP/5GnPK7m79+aV/+9S9vXrJf//jbrptOwFXHP/BvyIXzd8tjFXWFBYeV5GSe
FOVs+4+/aQvkwhMgMOgi2g74Kva4fwU6e3+nqGbTs014O77wHf7Vv8hVxt/5A8LVdUMAmuI/8v4n
5Cqokf+1okCu4gRlAM9yPGPB8lgnb4wNr8hJ8h7q84jnG3aP6eYrbNhWuapHJ4RLiYnouZ8N6xHr
pYHYx/NVvLLnKsLIMbb91yEeR5TCRmI+N5EHNokdoIGZn2sPUzKbRPKWvlg3EsAz9fkX5tv4ZVpt
hMUJfx13fWmgz5BmL78UoSXclZbPyX0Hl+8K35tbrf2xtp9GkHlhUM45cG4vLQd75VoT4UNpYkBk
bGapfx0kwPpA0C78TsenvaEVEZvrZgiNdos8gityw6T5buhuODACJUtoI5BuvdRWJ++rMuzhNndm
8ks20RyhpZEwoIcxqbuNGlo70Go2rFqPIHhN9aKihxhJtg4BHe5lJUIbNyPOObkuU8jeQW3xYRtD
FPBonMGQP1qQ79d9K0GChvSyIP/JbLqPqPutHW3S5iLTCTxeZ1mv3dZ42NJt45KRHQgau32QuHQg
gqzDobbO8XaFy3PJ7EM562IvJYQLEl4iQp2kPbo/DLsN5cqinaWtwybx8cnis6Gqd3tFuDb/RwYo
SWOagFXdoOQhWXxfOm5iH5aEKCZV4RdNWRJAWWOSJoxm3/iiZZFM15XrudcW30+ucWna3Uqa7vwo
awSjAUJV76A7Wagt4yayCSINHTdhlpFQK+4hBW+aaf6rU48moa6O3b4aI0prqH24OfZCz+yvdkuO
Ni3ntH8YktSF8kupz2bXEVNKR5/2TmdfkIg1b4aBrGI0IX55DfaHKUnawk0CAu4avz0UbFkQ0nnN
g64yGsikElB3oA8+TEkse1aFD6t2prXb43FcFeRO3qrOmt7Mpih+9bOj/x6LWb916onBdZgLs8TS
CxVmVQ4o2zaEL/qQEyyt5ZERifQaOUM7BDWbLa4nryGgYQxLwtAKAlVAnuOxzyd44KlDvlYw28P1
TIJbDJs9R64DfhJblJjr+lkNngdvlhQvUYg+3hpW0lob+pXOhd1ycKJ5H7pzMMtIWBvcRbR8HFGU
9eukhelNOPspNp3IbQ5dLMFoe32aWRukIra9c0WfzowZOzGvRQOOVZkZNNKyLB8sPTO9VR5HmEaV
cCpww3EPbRRtUzbvilr197U/ZergWro/kebK0GLlabP3WuYz3JvaoosKzdkonJtRE/QbiU0ebuk5
FVDWZJe+tYbX1JegPaOr0sFrEFj6OOo7wymneAOlRrdW5cyzoJtSlL/p2ke/EpGG35GSzy9awaNf
Mbt2fuQp1shVq1sliEcNfSR4/R5IKlkgZKZhwwW2THpQBs0jGh88CnGQz4nob3qyDeOA83r3bNNI
J6kNB+SaEoMsgmzIQazNs/bidtD91iPUwDe3IdojmIuweYiRn7cHk+Uv2kRNW33Nq8y45x0zm8W/
UtJqbYtEMS9RPQblySeKb8S8+ORReeeoXnlxg7pCPgiBlwDBTV6IsrskhMM3Ljq9HMab3opH0skG
14vJf+sJ/nUIrSBFqarR+GW2EUWrTmDfAS80185DUUVLVENbVnDG1paCGL0NO3KZ1pZldJeDrhfJ
DbFmsbupo0aP1+TLuNO1GiJp3eJe1F815QrY9GkUers0nQmEn2N9UeQ57TjeAtUvcLaYpZ4QJIab
BlRGad91qTa198VMc31lNXkcEqfkWO4Xy9AiprvRVOgXWhUzDK67zHbCYI4doxOB1VeTMwZuxumb
DqoRN5uG+BCg/oNTrwkWJo09t9xBX9H+5P2OIhNghiAirX5ybb1NfyUpUBYCJfDKbh2eKyneledN
u4RjDavEBG6YYCXvDu5oTFCf4M+vM4jnr9IutFcGZ0RxENpNczcx40GnDZu14FujhqRaq8r9raoa
d8ScHzuE4kxRdGPryXDRwAr5HqssJMh49tX1DH3K2BFIRwoDA2PyaoahKH/KVs4/7SapyXNK1HNJ
ROhlFDnGt5Af9E+DUcO8GlofeiCLjluvMdK5b+4wdI9A6gvkiXGftStzmT9hdAkjFZQ6yYmgUUJi
/URiER/dj35x6dBcYzo4Zxzjq7ZuNvAGZ5KSKpacjmxvMwgJI6m4ARZp0PhIC8Sh/pLXia2ZtiOy
yK/Cya1pPzSl/VQMQ8oUZewmuL4p715PuB75zJVkEGcOAzlYcUsPZptkNapt2hjcwArhcHVhxJIk
Q2cOk2hr9Ew5CU0fXQJDw6p70o+ueM21LPiqxpJtQlYfaNuOQdNj7A4NiViuj5OtNYk+YLuApBco
P0yuQPxyPazH5H7ZcuY1iwvxDGSQSWjBgkJMC/ixfqvIm392pJ39diVjDgovp6y3WgdfIC+K8cmG
rw2qINSdV3QK7YMpFvA006s0C1KqCHZxvAs/3ULzD33rN29ePCV3ftUVLBhWj7auhsmfkSlrp6R0
xqoYd+y2AJEvc6h6Tx3BWfSyZVshimR0/hty8vS7B8z/27BKndUps24wUTmEXyR1c2vnWNHxNRXX
jJDa77lXUZljGC8e4saukmDGe4i82TLEgWib0t1DvqNeyqnartLWpJVIYBEZJMRjiW5NYd3uw9A1
uw0ivYxAS1Q9edBGpv7mDOM8rZlXw4KBtQK+z1QyPehj7yeBqYR48MzOekDBLNHF4UJQwaCrkEGu
LDlzjcp7gMqdO6uYZCSMJmVOXQvGUF8gh/13n7BlcxnPJsSaNKYZY7W25xsGNvAdmq5rDmgWPQtr
e6puOksSYpTB2zegR2fykR1FTw7KT4wn160EgdIk2WyjxmGyQ35Ha62niBTJjel2k7kVYw5QKM9r
57E1mbTtZk5O32s3Iu3HNKPkgcy88g70BBHHva7R3R5lkl6xqIN69K3+LYON+cZpdnpNIS88e3OC
FIIBFo8OTBcgBRo9YKr5zbv4LssSFrLjhO1d7IbRI3MVL1zJjuNYMDA011ehliQP5ECQ+eH7hvNj
6tR8mUtiPrc2yaz+RenigidxLmyNQxOHhCwxwDSeqqwv7tAyFdke7tgIoRTLz9pk77g0wm6AoEwG
ZM+YF2xjEIWVe4Cx0ougNQgRHeZZLbkiyrkAKcZ4hIEEvs8mauB28g4TDTQJZqI4vMtw55k9a+Ms
OB7Mum3LrSyZ95KcPRrfOSNkERJ6Dolrr/Kbb1HrMPloQmT3AdTMxA2aFvQ5Di7Sm/d+CEOLlPGQ
iI28nv0vUz5PDO89d3iwVBV9K0y/LMGAAl6H6CMiIk2n4ZfnKgBzecLRKcgNG+UNmePxZWJl0X3H
lBcg7TC4D1mpsA2wx8ubmBnl4nEqJ3i5+YiFTKMLi/eujPybmYQpk8Cdji5/p303iU0190ozZ2NV
dANA6yGpIpChk31I4Io9KmZnLLD1xF9Q2E14y5ia7zDkIaOzfjIIwqAJaNI86SLmRMfa738L4vcF
sfdhQfy1YyGiNH6PfTSWP/Lvktj8u+/puuk6ng+E2V8QWf8qiW3v77prsFLw5rv/qnv/VRI7UB91
YJAeQx3AzfbSKf5PSezBtcH2By7SJtP7f8RyZjR/WhE7tgGjywLmA0qScoZ//65dI4WoHWU4HqSS
2KD2EbMLx06Q504KD5llW49sQqb9eojeBifzt8zJx0tbkvEKv0ypcG8pQz6hQGLzbOImn4PEShNB
cgGsDMAhy/9cztgbRbGzVX2UYb4fGAnldWXEnPUG9ay0GT8H4SCdufPcBgm45Wb6uA4HO7ucoO2/
WGNHXWhzKu8Cc3ajjpCOunDXTCSFWPQMi1JSwbMgMb0rbyFC6MVqKhmdbtjK6l3eLVCIIm4kYSsC
cdCaqVmP5F0jOIb0stp65ZADCGUoZviRHTkC5UE2Ll2yXp9SzuDYhpN7Br0zKENJPu7G85rUD8xC
+dTopsNMmG6o+5OKJnrKNdIrtnrdZgQqRyOBwXIMf1tdJx9De2gea7PgcnBXmd/qTkZfxChG8B0t
aYGdKTgb9UcSrLZAYVWOJBT9CpBqbEdZhAcG/6J3KKU7vqAtU99wMTnPcZyXoO1VNDorzSdRb12Q
G9OtaUf0xToxAdUaC7LWnwdxx4Qh/DIsQNuCcmVx+CTpA2ceiLd6E3cPbD7LRipM76Y60nHN1vO/
xwsyNwXGXa992We7stSxR+QLXpcATeSHIKy7i7pPOR1hZ9aIdoEUQ76gTiec2AsNXm98ZPc2voTj
C0qo/uod6b7ow/KX8Mj8JfgS2a5MFxawBOTwG3w+hOBqXGjBFdfqbdSRIrwsrpS04LqhQBxJw9MC
HQZ3vEiMexCDmEmhEqt+QA0KkQNasWeW8S99QRinR5rxNMUZ+4cjtRZe+UI8do704zDNCydomoWK
PJsWq7h+pCXzO4KcHNYQedf5kag8k3rG6RcuDQmOAGOil9zotPgCyuz4O/OsUTuUmiuRN+CxyO5l
WpbI6JzUv5+ORGcOahDKLa3+PqbYxi7IY9IJ/gzr8Gvbd9Rja2vUR/EI29yuXuEWOupyEnP/lWN2
733LLdtE4xYzeUcIyixmX9Va+BWykGxXnUb3JNAhrhAkkMJw/qI5FHecgMgbrFbM4aGrR7aQN32I
nj1wLUPCvmlILdjlFMzqahDDcG0Uwu3WFFng1jkCInUQXYHE3i/l3N6F8G8c0IYC17rSGzRxmAFG
SMNOEVnJKm4UMb5tpegs5JMyuote2gCidQ3BVJBkuUV0qWFLjjSJ7K+aAnAqJ48KQwYBhUpt7H+W
nA4obr6go98bRVR9Vb6eRJsqsewW1OjYPJDqRgHbZq3/lg+OZa45dWkvEFeSWz/WKXsLTsMaN5Nq
2ELi9jz8s0Qe5XBDr4DCeVxq6PJYTusVbBsENi455OWx5I7GgvK7JGf3Rw1VvsIb3Dg/sOpSqle2
PRHBS/2uC1P+woRZ/Eb80ZlBqezZQou1lP1Fy4CXYdXSDmiWzgBMyrq+9MwwebN1M+fuHbsIQtFQ
GKWTOTfVsdFQHJsOCBW9V/vYijAlkT8gP9NUHSSn2/vKd3BM+srAUouik4ZGdmxuFG0tvJWGMvih
HBn+EvdhXiYtKQ/rvncTQtGPrZKG8GeEQ8cWyrR0U/xjYwVFcXZjH9stWDBovfw/9t5jOW4kDde+
IkzAJcy2PElRAiVKlLRBqGXgvU1c/XlQPX/8LFQdIjTrMxOzmOiWspD2M6+R5zKMGzg2hoa27Wf7
ykzs+yHpahsAYtErmBbhUn8u6mhzfYfQg3/XMesKA41zCUhSDEKNirJQ3ABZGf8tFjnggLbdXEMC
Q0pqh6+kSrJFWX+TzvUmv3c75NRizJw3xbkkNToZ5Sn3XKrCoFtWR6euAUmhr1696OeyFpajv3Bt
Vj/AlkUvvDlXwOS5GqaODZUxNLipknV9RMXMPVfPqMyB7E+jRvsjBgEOtTvX2nyWC1cgKb5HWJ6T
hBr3qZ07W7dKKNOGcSYPA152RKmw4J7x06ao1zWW+Uk/l/rUc9mvRSX4n6izdLS15rpgdC4RYkFI
udCNaMhv0EXjbE7nkqKMKjxYel+jdApH9kt/Lj8a51IkDXz7kdiWAuVQZ2S4uAzZG/9cwkTVJPtq
+XzfHWJqLuKBsg2PqBbN5c9zKbQ9l0XhS4TPCroqLz30e4pCONxr+AwAlX4y407FgVKWH/GLU+FR
UI8BQ9RbgjeuyEoJrwa03f8LJq+kxA3Cr/+7lPgnNDWyIr+lJD7/wX8jSs1W/0OznSfTUmmwzPpI
/8aTmhD/EZqOGDjP2n+bL/8NJxXxH9VBYZw+ijA1zZj1D/8bTqKT/B8Dh2L+kWXolguA929aLAuC
hANtmYSIsJUqiQaNRCxQEzpoMzSFs8jD4QPgMeJqtENTF6QhEnmFWmFE6SI8qPZY94kC35mhnAoP
i/v46xSv6qtcNiH//TXODDHUXGE7fOVldGtnwdiabh97wIjtrxjzcpwyXEmejSL1fw8ybQbAh9mj
4GmY5Rjt4EmtLKr4dWkQaYItBwwHnPc5hpSDGIwZgSqXY4xQV55iOP9qtYmpZMDi5h1uiVHeNviy
zD3Y/x/K8O/PhXxDPGzpBgH5AgdiEC1ZiS4jL1VbF4hXP5TPdV9U3KmprWBDFiJQWMnSxWEo6z8C
3SnQPgysfxA40d+ro6Z/7vGye0aBDssmhq5/p7Sljwq9rSepu8kf3e+jn8IMp8+yScpPiT5+VFFU
/PL2h1xCD/6/77Dn3enahr2UlNfCtlbNsI48Sx/iOwcE4NYWQju8PcolBOE8CttV1w1VnxOhpY4P
sGgnqtox8rJaSXY9lnZgp6vqoY4hBLw91GWH+b9D4Z1osacNgB7zP3+VJfVJ5JYOEH1Pibo/KXC3
TeujyKnMRB9XfH57sFvfpWmmwW1PQsZjcjmY0yUCVI8Zebg2mA/4peLabBaFR409W1HivrFQ+A0Q
NSHRruMjsDgfqCxG2TTVsRfnYXQYTGPYT7IaVoAcN0eB9qOblqWxWosPkhn+MKOlxl6KK/aBf6Pe
j/SsVtboehRBe5lh6PE6Lin15bTpmjX446TFHpcS6q5d1QGoj9dwL9o8JZdnVHDJaXSpUTM2rKVe
UjuaZFphwlagbYY2aBaeeD8bBAHUjR1kTGCl6xtEdcl7Riz/cL0bVzjLl13seTcKR6cjbpo0iLGN
0y+/NBZ5bFt9EntDqP/pSvw0Db1HXSLEs5tmJVlgXwN8Kuy1E3djiunc27w0TLHDU3M5sJPiFJHq
TuzVeRfsujAlDYeItrKQ14dNOFDWbLINgSmFvdgu0Gx0/hPFnorZ51b04ocu8xclxVI5GFcOwK2p
BKegg2LQhaEt+fB97ISyQbnNa+tU29d9K/ZTTm+tohi3M0a3ejeZ9AZoche7t0/5AiZ0XkUqLtwo
aKQL3DsW+xWVGCcfoNZ4zvgdQdpHUxp7KruIlqt3XaY8xykCRIG/HZHBxRtkn02fQhn/qOExjJJc
O7F3Sffr7R91vcCWrZmuQxhhs8eXJ9Xqq1AXVEA8N1WiL3SR3I+x8Ovj26MsxCPmT59lS4WN0PK8
1Gcm26vr1Dda1G1hqcwvWgLl3kVId7Da0+BSEUIz1UbKQom/WTVwe5Pq1SkGZHEozWLcvv1Lrpff
Ag0yb2nCKvb14sEdNLPGjyyOvTCEOl+WdBySVsUb5GzNqGKKKKIpwiG4XhNGuN7kjCw4yUBSXMqC
i02eGZqSlSMbbwQntcfg2dxFVtHvsXwUH+i/qCtzPn/J5bVlwUPm9bLmaXeW4+laM2Qi4Eujvo2e
J0rC0ayuUM7tYEMoG5MWYrxNZJXdKWl0CIHVrQlb3Vp2olBo0fTfob8uVWVIgo1ZZTX2cIxyH4y2
QZWRmAWNvQbN2z7J7zq/bj/FI638IrSsrdNHvH1GWK5g4M4OdZez4dC45CnHRo/7kyLqxXuOF4Bs
e5nR+QAYilRPQScDUKFedPuu1/R6j75hCs/XLYIHRan3luwdfANqmp/bwswkQLNM6T2TMpG/L/ws
aRDziVWT/jxdjpPTzMmgbAyUKZPWd97Vba5/K3JMiQMZuM4mG/P2q92b48cs7vDUHEWdv4OipHy0
R63+mKV0ZTZDh7D9xgnK+g8KmJ3119cskfF8EvkvR34JpI+wQqBHkTReofT6llqmums0HzaNoMQp
Yct8evusXYc1BABUwG1dcyzCtsWcG3bvWHE1Np5RowgsQoPWqrTTTVyo4vD2UNfXGENxfTlU0fEj
Xl5jWldWEkn6xot4kO+VBI1bO1at/2UUKojcHShf4dN4uYkq2UXQbhU+SDXYMWP5osBL/l8GsW08
Gy0LJOxSLjas+tDqjaL1OqkXhxT05Ab5wWj31xNmsAkM4cyPrroMaqRSlbrAcNEzAx1x3d7/JwnB
AP39IMQtGpG6YRjc/Jfz5VCIaJsy6jzkSBqI4P3vXnb1yiDzq7k42QbRH1ko4TMZyCKibXnj3daW
nQfxML2jUF+j2q2md7EVBPtpMrCnG6y1Z+TGfqNxr84+XayRe9YsfvWeWTa+HrY0GFTF8zURSHVB
RFmDud44QAAUBS6fuE0Ao1w+GcitUv+CTZ1EvaT2FCs7dBpBUwiRr+yHMxp4MY1CzPaepDzYbc6Q
zNcJj5E1Tm9MY+3FgMW2kZrae0wAtEPZ2WCp9dZ9h1bQuFVw9cYQTMe5N6ggd1fIhVq9PX7Wh9ZY
kSq88fkW4RLZsWGblBYW20fCVmjLIW8J1cS4pwaLh0mZyk2SN2sSvmeE+eLzySXovBk8VrqxRLm3
JY18tRatlwAb+KJIlAuofJv5sE3qARm3fIRlNOXD3uxxvkBvepAZqgax0CmTDQGWjyi2NwcEhl6i
TtG56dwiy/d/fZ54yQ1xLrhYztIBKpMB5GL6Dl5mg612E6e8E7h6rkz7ra1wMcxiK+BpiUpiyDBa
HToHIY3ggxkq8NIFnXwf4ey7YLA1rxSu8sFWcRs0gwElTkzjtnQGR1jg4Zpg4IIZMAeQjosjnu5w
HOb/o19uT0TMQx8SEHqehYI/c9ZUGwNeE00Kvx9+WhoQhU0IK4x+fqU41gEvrtqjEFSq26ZvaVTQ
KaKNIZ2wDLahHQIHCwFf0St3u9betsjcYfVidc0hxHd+2FB315IthZLSm1uha+Zpxnx0F/sNQ1AN
zRMSuvnhuvweJ59G9GTdzosqo9knYR0fejkz9Ac6s3ZGEyuz4t+xTQ3Kpyl177dU3Y9tRxM2RnV+
j1NCcJg6u9nViDNtDKlTPUpT/blAou7XkGfODlCb2II80XH2E39CWO+eY/YBxmSx/i73x/xuiAf3
6ESOs8PcHgM33VX3I3SjHZIQw8qzdn2YuS9Ncg2d4g25+uIuK1W7I4tWB09VGmVL361+sSwsYpPZ
NeFvj4mraswpgG8yLSKCy7mtxq43rckePKWWxjFs0t8VrKTT/zCIrTo02PmfvTyLilHhQ5yjV0qp
DRqWEtpbSnxrqrnW1Tah4IWHPbcSYHhKuZefIvFPnggURq+Pm99R69zH9gDYu8Kttq2M7dufdGuJ
MJ1kGAEOgQLx5WD+YAr0+/zR03GJA2bay0OWqBRBlSpducnO9+nl/ncRzJgLn/NovKWXY7mRjH0p
EunV2E/gqudEd1WU6AcUH/VdnyvVvSuT5ocWWThNs3zWg4OKBBpMTdG4ZDAZkhxRXMMWMjGP0I+t
nQx/YsNB1uTtSbl+6cnZhY2RNiEMXp7zCr166YfGZoPxCnuGHMqt2rnh1qpxgXh7lBuZ0gzGIKw0
tbnAsyxtVmDr7UxjPnjg1OfZVDvdaolJDw4AaQs4zlbrEzK2fUe3ttF+BAC/ggNSAA3mIoHUVsKB
G/uOqpyD4gBpICjGxfLQnDVqIyonb5gi7cekoJDOmY693K6bXToitrzy/fNfuNgPFwMuNjr9WqXK
KgYEzOh/kLQjj7WpR1sgKcG9jKjVD13pf0X8Qf3Upqlx6EeE3t7+ETf2/8xVMSjNcHlQjrpc6jCw
Ldis4+Qh5FMd0dDMNvmgtBASgjUziJtDsZ+oWprsnuVR6ybErKNsmDwfGAlZZ4WHaNcPSIjSmXz7
q240aFwiOleFAkMVgGrA5WelkUMbaBATZSfHOPaUn3eYEQYPSVI7J/qEJiWIHBPhSAKtd0GB9EYd
4fiklM/AHuKVnX5dluDXOMRaVIeBO6nG5a9RytrJJYpznuRy2DRaLz4XWRdvIydv7hOawTBcWrnn
i37Wda+sxDa35h1LQEu4FpCqqzBPo9LexqE6efqUfm0Dy95hLvKlMeJ6ZS+dY/Plhn490mLWgZ1W
+JQrmpdZMn301RgJP01vZqUirW0/TKYFCDr1064CrtdoHiIL+Hx1ZWYdp9YZwRlRhnsO2tR0NlIV
OuChvm53lO/d4qCgD/rTiXoVh0o4n+o7TqiO1prqxO8QKDfcbYXHdbXyTdeXtkOx0ACeIgCoUUlZ
3gp2OAJ4VAyvdpLqgGeXcnTDJvNCM9AUnKfRyd+5qqwjLK714sltSvUFoJbab8rK8ZOD2YnpaEeu
/QddY0XlIRuUTwny41/e3vLm4jKB0wVhxNBV10IiAdTc5R6LIseSU1w0nq8pgpjUmI4DspErB+t6
FJtSgIN/M+MJNvTlKIOVJUbb1h3ljfhjj/pBvWnlTH1/+2OWVzHVM1JMmkMm54Wm6WKYDEiZU9X1
4OlZZr8LSGg3yPe5n5UI4rZiye7T2+Odmwmvdy5aRQRN9E8Jtel3zNDG1y9emWqtQdCken5l2D9b
iAn+ptLsQNl0Wd8H2xTyU7kpCLP7LX+H3m6C1BAxlBgt+NUYCVSXuoExten7MHqxq67RIHDkgOYK
rYFhN4kOi6yM4Amf2ja0oGtEKVFGZUXfG/50ARBWaTHCyrvmn7rWAozwSgBXKGvDAw6FikMG5mm8
SLlPfS3S6ibalkUtZoRJBJOt1JNmIj0QPbJXJaYo4WCifSeolkbbVoRIjIXCKB8jBX16MDhj+fPt
KTybBV9OIQ1x1RHkLBr8yOUl13WainJS03kwfmHlkC9PJ3dw1Pdm9VMJDeUzqn7yG2JZ1p2TR9VM
WkqLHV2LGMylGbv3KhIpvzADmdWGpk7JdlkcAeyqQRq/SOyLMPIdbPU+rGVTvsOFfLqLfC1UQeqb
7T8og5XV0bZb98TysjLZ4IaeWlv1c5g6NBmC1LG2AOiQ3I+7tjQeUQXDqsYHS3WfdSDRN4YlVSqR
ElbiBqmvoAKl2JtfgDMCEw2aWDlmCfKrOPmlSJFZsT484iNuFNuwkM2Xcoq1CckCqiRbqvCg8Jq8
68rN4HTiiT5g6WIrqIVI/LaY4uq+P+2noQVIGrlyardma9fTgzLEqX6P3nb7WU/yIEXQsOmcbVBX
cfjgAJl5VIKpfypwrsTJL1C/s8OQTFDDTkNCKPWBs0sbAwWAS+HgbBMD462j0AfyVdSsi7sclORz
lKBGhUDZiLNf5pYJ3PEgFxpAxRK3m0xiLxjRCgBL6NdfdJMUBshjKFFQmoyvvqWNKJOponaOb2+g
5dVCtGlawHMFZVPVUpft9AabMgR89c5TO6vF+opqY0lv8vDXo1Axoz1L+mLRmZl/xavQFiInWK8c
7bHadGBOGImyTxOxlvhd9U/5GIax+CCb2ql7jk9eDeMXbdb5Sie9tGnKk2q10z6h/Iji3zQcAWH9
EIUGQE4aKj7VZNqNmzQrydqcTS/O44yqnhuYtF6oeV5+aahDTEG4vqN/iiIEqkg/676BCqhiGpjC
sTlVsY2cvvz99gRfdfzmT+cmIHcgiia0XIxbtL1tKE5F36DpQGeiLdK8ZEzD7BHnun/ytuz/uEQh
yTa2J+t9aYGgTqbJ9SxFMbeYEHzR8iEH7EpwuJearIHWnT1S2lZPV1okN+eIvhT3FjkgMIvLOWry
Xp2giPbe2ONMCZ04OmbaALmBas420YISyg3aT6Kxy5WQ8MZu56akwcyrfQbBX46sinx0utTqvW7Q
0i1cHVI7SrgroywDT9aCWqJK78OlxEc4fDlKrhWtXanK4A0OIs5oHCF97kQTev4ZQdU3jMdCBxJr
Ff5pkcSqsJ7x5VrZZ17vxT7koNF8BJhkcvEZl78h7ru0RiqOdB6DqZM2utExkHr0JPL+zk1r/zlr
bf15ZRPOf+lyUMJdCv10LGDVL8p5qkVvqQ806UWqezJRHSGKe0/6+KzTzZeVCj2uxKnQ3CVO65Vc
7ammb1Mj3q38jhvLbBGQGeS5ZJYciMuPbwE/c/EG5DxjO945oW4+uKpr3mfAxzaFgcgNrgsIPJVa
uSc5qLe5QOGzkgC1h85v9hnOHMC5TWO/8sPmgGYxQWS6FCPmC4qsdzFBaS0iDctPEqS+gz1VhH8c
hZJLFUfFqdG5GivRNntk0JIfaWw5BzizAnoAAezbP+TG7uAUgPSYF4rrfDFBboGkrzIn3cHQ6Rt1
zLsPYx+qO1WMFTx0uK+lIsu7twdd6PaSERLCztciehwcfY7I5bJgXxuXBh5QHhRHTFiwfjpgvNcc
h0nx74CK5VDUg0+VBvHaVEx1U8cpk0G3YGeGrfNElmUj+4ajahMm1TszFsBao6B9AGSkHOpusu96
lJN+SjcaoBjjKzVi442CmGbe96r5RU4GpGPC0Z3Lym94lJUH/JQHREKHYR9hjUutE5oex4kWS5vs
aSimOy2XxqMJh3tFiWsZbJ8nY+4QO8yIuMpwGlQNENnTJq+RcE9hlyNPW9bZLszccRvrck0zZZmP
zuOZKi0OS+OhOMtnvH6Cq5YWfdL5bD29G7zEgjqbJmG7j6EXHN9e6BvHj2iUkrOq0puiyXO5zkpg
8gijgeglmmahHByaaOyjYPn3o1DUprmsAzKzli4uwCC1uBC96jWCiFbPe/uEkm6x8p5f1TTmeUNT
5AyJpdl6Lqe9iinyySBsb0LN89Fq60HMzEGfQVD91Ft58i0Yx/5FuGHY3vt86ccigJu0rVJhVwcl
MdVqmxa1staJvDXD51owTUEUT2bi1+vFLH09MrTQVT2clMItKa7cRty1K/ngjaBi7jwSx1Cdc7kl
FtdEIXA/juxc9xIxoYDVuwEaX2oWYTSLm9gX+EnhCxVc2e38IKi8uDc6UrQksgnApyb6TgsRT06s
qPN/oHs17zFGtCFaoOLhbk1TCZyVa+16Wvi9Lk2rOZOFrLP4vXGP1hXAVUocquRZ9YWz02Tfrjzv
1yeXoj/oPG1WRTQJ8i4nn0TfmSzoSB6OIZC0DQjuZmW076YmDU/xMA3ZyjrcHJDC8PySgydZniee
umCSzaR7lu+EOydCFAYwk7YfSC2Rl0DK4u2TdRZSv3ym+MJXAy62FyUCLa86Q/dyQ24Qv4h3jjHd
R6b9Li4jlDSGwjn1Suvv4af5h6xBeIWCTbLruqL6SD0k3wX5IO+LpvoxJk68r2hX3OUWjuAYX7/9
W6+vNX4q8uHg9qhZIOhzuRhQlGJQLvzURumiHc9ruykBTm4jv01Whrq5DK+GWlxr6E056HpbOspT
WbujX0CFKTUxDx8kYt9ZvBZG3trNnG4LhiShMuXxy08LTBmTnGW6Z6ARcxdEKl8lizWTkflMLNea
k80K2GBaLGuxm/0S2WpkPdhcorIQca9sL7eSeGsSkxxGKgB70GTuy9urdp0B0JPh9KgG54g262LQ
XNV6N3MSw2snAzfINv2jlsJ5psdtvWtUnNTpp04//EixV26IW2s4f6zlzhBEoI2Xc2pYuuSExYY3
CgwKubXljv7z9N7MUCR3pd79D+M5XEic3bkYvawPdqUQnR6Mhqe0KeVXoUSPqC+W2yw0JepzWbGS
Wt04DmwXcg6dRJssdFFRo+Yd4cyeTR5JDkFcLPFC6ozfcRkkKyPd2J3gGkEqQ4tjvGWx0I/6cYgE
/iGxUanHPLQfwcGugelufA5gYNjNLoPQrVosV26MM7OTIKnr0upETBbuJp0OjY9I5cr33NgZ9GLA
XJM20Jo8w/pevfOum2k1KjgTK+XoH9qxMB6TxMoOaSe1I6XA9O9vE1DxaJXZOgGMffVpoV9Iarqq
BzPPPEAa7F6qtPuuGHbyfkKgZaUdcaM24hLEsAUReWHfL18tWTRaKSJL9axSnY7N4NZPRginr8Km
5cBpDQ+BU2E8nzr9QbR1ft8MibKSAdxYTn4DCm7GHLdAKLo8fbnWdjLjCfccKvqHqC86eo6xcYTh
3K9M743tSeSmkmwY4DlwfLkcKiqD1rJA3np9pPsPcgxi6nm1unKPXfUpIBnNTTxyQRc0IBity2GK
qoArOEccMMnLn4aCF8M4a2mL3NfvGzUNH9BLG+7xGDS3BuS9LeJWysEoLf1YWEV2lxrRb6U0tNMg
y/yQJ8Be3r5pb73l1DtmFtYMULgKk506dmSjZqon3S4+BfYAOXSI+1PURN9GiFxH4GDRfZqilh3k
+TtbluJYjtSB8TQQL4oEOd7WDjiKHpx4hRfVXsnretfmCaWllUDn1v5g1UzdovVD/3CRHmManMwC
W6pnt059VMou+9jb5pye+2s0ohsv0NyppFYHwgdUwGIofTJ9KxWB5uHdhQgfvYfHsU7z960VN8CC
XW3mbqm8EHr76+0VufWRvAjW3B+dMdOLMGKI9CaMkQGE5NFC8Iym740YxCmNtX7/9khXrf55d/LM
zv0B5BE1dXHeHL+dElZf9yanfF/QCThqQdb+w9OQY5aCDyA1ogZ7gVT7ro2F/lk0qTwZdrRy99wI
MbjnSHVVXZsv18UXj6gHFlPd616g18OG6+59PjjWrqNSgj8fzSw/0D69/ekL7Ym51kA8Bv0BuAwI
M0udf9Or67y08fEcfWF4pYaNI5yLMH1njtCs8F20UCXgdrvPIgvOm4MZg75xolrYB/i/eUT7Bv2i
vBJ/6C/WIY6Ckb53peq+WK5i/aMQaCp4pAVFwp8qQUN1dpLPSgIYwGVOA6vf7/GM2aAvZcR7x0aa
YINGjP5V6zL5XopxOE4SHYJHUzThPfagTrphm1fbxMmyBz8ZLFqyU1y1NClEifY/Yo7TtlSG/gF6
Uk+7CqVj+GhqmGY7VFimciOwlpXbMdSsD3B0+/5Rs6UGkIFECY2CQnFoYYmuGbcpJhHKqWWrHAU+
4A8qoos/IYxZCBIQbn1odAukGlTK4jhRM8Tfo3WKF0MZVH2HfhciC11Y9i/lhAyD5RrxLx9FsxKN
nUDM1b4a2cgsKGnJtG4RH23fD9ag5bc2NYghlEDnygmk0sWVO9GIcvW4MTzgOR/sqdTeIc02fZ7y
sftjSnW4byEx7mx6ft9y1cciNxvL5r02Fenp7T1244khEQJmxvONzNDydA1moii6PxiUWPPgjj4i
TETbCY5/Pcp8hHVor+TiiA1dbuTcbtDhVHzDw5jBOfi6lexNsSY/f/UpOpUaDUSQ6rpAwJapxojw
4ai2reVF7VDtK9Nyd5gNr73JVzcfo9gGejBQ6XSYKYvgtIPpPaq+ZntjbKUbhMr093OSc6psc+3q
u7reaWZx8mdmMmE3EeTlrA1oEhr40ypeYcfIOaFOkaiyReM0V+7bVG93qovAuWMWa/CqGwMTYiG7
g4YOT9USbSZizM6LwVA8OPDRk12XA44aWbdH+PCXo4ZiEydTO/slre3Gf8sAF5kc+PcZ6AJ3UJ8B
CYsrrwJ9OikGev4OPlDeXNUJD2g+po9do0Qo2BmTMgu/1f0jvcD4JBqBPR8qHUgGQDg1A5XChYV6
wAezdd2fWRHbX6Kpqz70apKYWySsiuKZwko0bcpE5v5BCwarORD+FPsKsxGf5BGn6n1t6MnWbpqx
uK8sXa+QPQN2s+N6tT8kmt12G7ezigr1xcbOtnUS9qd6KgMEWfRp9NAVCJBYTNLoyVJcJGEyDuBW
Fn3uaVXmvq+DPP0RFxrGNU7jNpjZZ6D+E0yhXuJQav0GVsbw26qnbkJupdF/a7Y/boQcKtyxB/ch
ROSleeQWjXGi1yr50oohMLYuYIfg0DTIfG2IAMZfiEcYv7I6UP8UUIDJSuNGLzczotTdt0kE7zkU
oX4nRZSIHYzT5neSpXcKNxPXf+DD6DFaNsMJmbPhnYxd81MrJoWPjFLrVA2owoQb9Aunfecmwd7O
ACmgQyYkAmat0f3qsf7EMG3og33Q60Z/UBM3b/bUzKOTpqR6sJvw8BUoN9K3t3Mq6X6h5wc1UL53
Rpq8ZCYYDtamcJXzV8X31ABMj0Jh/GI6VRNuFR8Tlm3Xh83X1myqao/UZuc53RQfTMRX7io3Sb6l
dWcAAC07430o4L1sQtJY5GPBxQcrAftVkDDvXqoQdI1YY+oCixPbUDIlNIie1CYMNqOrKjiqNQXy
NWW7b0oMSktr1X/hurpLBwR9rDlKQm/VXRIlVaWaHVyd5EmJacSJoSq/wB6U20pRypMuh/joVHl6
TAoa8WE86SeDju40JdqD3VjR36agcKJJWSjE0MYlfpnvz1cxS2yxvG7iZ0/8jnCvmz5CM+NgovwB
IzaQvrvytFznhMTSgj4lTQjGhAFxOSCecK4ZJ03xpMUJ2lfIwBzxwBafEWBsPky9Ix/UxFKZ/Uw7
YgwnP2oy0b/95fumU68wSe1ZB550dxGjItUcOk4e60924BcPjkz7B0vP5Epmcf3AWbOuBdHCTOKm
O3H5pZjP1ZWFzw2dSV0Q+ghrB6ZqrUJ4/cAxCu8atVMkxVGwuhyFm0u3gaaZnjDr4NE2fQ2bxADl
aIQE3p6162fGIr4lKgA0dV69y5EEGuOTWiemNzUQQkLaHhIBpGOOBMd+6AubkisuiqVvuX/JD591
PIgvKP3MPHFSi8uBcxkCJo0a06t1t97i3dP8CMbKPLiDK+8Taxh2ufQLLM0nZW23zjvh8n2j0j0j
26n4QtK2F8ej0aXA+ysTnp/JLzJprWe7s2IwpCK81xK0t4tK3nG5hDvLLNz3oxbfuVZ6bJXwn7cn
/3wrXP4SHlnqNnTX4ZxSYbicBEfDBKw2yvgplLayQ+wZkbIk079OCCkf1VxBurx1tFOp1cE2cPzy
LjEqG6iaoXzizXH2fhIbJ8tJnFOkdfZedhCENb/snmyEgO9bQ2JMbo+eipWpC9jNaO7txmlOFtCI
ez2ztV2cYz6HeGi3cgPd2lbUZ8hNuYHtq6akVVqIh3VCeI3fdx/ERElgU/a1flJT5RvbCj4t5JiM
ICaZPr89qXNEdjmn1GQhRMGrpEIFVOhyTnn24zKLDOFBqJi2ThdlSOyOwR021MOHonYeYuQ+9/iy
ILi+6rR94yZkdBg/tBMBDgCCvBzdCHMbG1kC4B6N3PdqHpWnPpDNh3ywne92kZib0GxMZJ2irHoC
eJTuR7ScVzx6rkqQnK3XP2KxwV3f7vopDy36PL26HV2TbTVQIxAt2hmoBkT7t6f8xj62VUpjLLU7
t5XOtaNXD84II2Lo0HjxajXDVhHHm+SrYcXZD8Fb91GUYG+3reqkwbYtW+MrIZHW7GisYBMX6TJs
sQLEJ3cb2EqeHrqhyZBQB3j7lZgI2B9GbKiwVUBxy00c4cpLBI6QsCSpg/PRRspXZLMwcWvoS59S
TUPeC/0w5edYE7a9/aVXRDO6G6SMwLHAxMBVF4vdVWHNqbi1Y3lypMNfNIqCu3vtvp/lqA/ULNWN
Sk8rNNDZLvX+QxwDnrZn1eM2rA+NpqtrvdXrteYHkZ/M1WYVeYDFhmv0YuiHorI8MH/1U567v7m9
hhOa5s7DoI9rLcTr94/h2Nz0IQgwyMIu93cE3LGKxGh5GhKw70SRYZ4b9eHdyjRf3x/ch0DEERCB
3gkN/3IYBOmskJvZ9sxKEf8A7Kc+IcMnLdLdDzrCkBu0EBGelUrz3KdyfMT78aGNXeUXzDcSAz0L
xD7QfSfZqXrme1gABjsVn8toi6ivXEFgzMfp8saZfyx8cdpr3DvL2M9O1ajsHGl5gx1gNRAE+r4B
dwnbsdEPb0/MjXnhbpkT6zM0annQEqvE0rU0bC9BA/QYoHh8VCY8tXRlTE82hZydKAZ3V/eOunLG
b4wsCKrnyBKe91XZH02/dortMHjS5DSeqDuNhyDIrH3qYpEhQ9gYdQ0L1w+HNXzGjTuVejih7Kwz
y+azFjFXY6FnbuNW+TQ04dNsSbHP+gq1c9cpd9ir4ZM6DSi6Etc+GX38zUCtYuXjrw/Z/AuE7hCo
UHxEfuwioC5MXL3VQoRPAG3IDBEj2NIg6zbaBPqxAwO98nzeHI9cAqQN9wzNncvxEjWzA4kL2FOM
OvPRcJrsFFSZue1rB4klFnzl+65zphk8BFvM4qkW4OgvxwsBQ6eyps6g2jHiEZmCqEt8V44ueoop
vippGK9yfG6MKajjQl+agTdQLC/H7IBr02rXoifdH8dPUkB+wKImS83HQCq4fPp5Wj5DCgWvnOgt
utpBX6T6JgTjCMkpCPBvMPV+GDYGPg1P7WQZv7MQw5mdJZvsQ4xPcrp5+/DdWBVaTcCC6e0B41le
ShbWulHhJPFTxiZoa0pPfRSZJN5YL1ul/v3t0eY5v7xVSDFAHoI5QIqEO/5yfmqBMXDrBPGTmB1U
AVvFO1006talqnz8X4YC9IsE3ZwxL5YipaieaZMTIapfY6yL/Py7Qg2zbZA0zcrOvn4/+Cpmz6WV
xm25LLr2SaUE9djET8ZUBUfIHMquNc2/lUKbs//XoyyqdoqW1ZOIGSU0anvbqSkoQdf96KiVdoBW
s2YCd3Nj0BuYoz4ktJdbWcU4yXZ6NX6ypTA/VV05bXsp7a0dKu49WvJrJbpbRweGrW046K/Rj1tc
R2GtOmbaQ0LWwfwd4JS2u6K0wiMG5u1WjNLfocxp7d7eJLc+cm4vA4rnIyksXO5HLJGDDt5D/DST
Zk5ppYRbRDTwIg+jn4URr8FJrsN4cOgsI2UcNHDYCJfDhYFQQrMdkqdYw0XBNvKHdlQ+ZZX5R++N
J3eM35mZeD9W+d8qgLB36PKQ2euQv8EkLBLTkCKJwFUmevI7Lnf0Zo19mcl+ZTa16/eUh2xWuSTt
5lnVF1u0zf3GD1XKVGiawOeAUNWik4xi8GZISMhwRFLEnUo0s6MBTfGzg9YZbPwenaFINwwk6gZT
/d2NUNmmaSgw0poasXeGeDq0vTvhgJEPyZrN6I09AMeDUwsdfhbwXNxJY4K5uK9QGbYHnMnwoKqO
/4eyM+uKXDnX9F/x2vdyax56HZ8LKUcggQSKKupGi6IozVOE5l/fj7C7T5GwKnv7wt7bCUQqFMM3
vENiZ8k2m1M7mGBsnjlxPzkDiaoWAj4NTgNA+PtFAF0wn9wwpaom+qeEcvg+lf0rtJhzsk+fHEuA
zaGlLzAihlwe/LcEphlDD8NeB+nrKIEyXaVm0OrOeOalf7Jv3aVPTFFuKepYJ9esXUyoLndmcUTy
hy6bioT4AHUtqGwvW5foOK2EjnL4n/ftR/Dlgnwh9SBzWYTqTiexGMXUK11UHgdNuAGYyiVkGSNf
6XF7cgEYbEVcDcdiNMHaVyi2YTRuPSOyX65IoS0fswnEfxFuRhcdMpTo3ObanM8WET951/hoUYyi
IMMtdApFHTq3wDVtKo9p3mWXrjpTY1eHEeag2555D5+8bV41RUKaVRQrTzEdbYukkwM1/6ij9RSI
UsGGLJfF5s8T/4FPy0kC0RIEArfCW+DwflGpzqChvZRVRwhNJoBxw7oIhVV8m5v+bVfTSqHnejWn
Ub+lsFNt6kxvDqiSUjOw8C+p5xaKj1K/irpKNoCnSkyQ83HTz1myt/v8CT8dqN56Pb9gFFIFuQIH
7c/P8NlMgVGgO4oEHdHISeitDIsyZO9WBKKqxiksbXQw4nMckzc02Umss4jlkPEtPB7QYO9nKoIC
CMjPq49la2Ysx7RPtjhoI/mmdIWRrzoU8X/EGVzhVaO3xiOeJ7XjD1gZPdOa0I491gRfQj2q78vZ
tn+E5STlxnNEeqwsPXyBUoejjE20iett2mq1n7kIg//9qVqq4Ev5+U0u8f0zzF5j4Lmc1UfDrBYh
hDaM/VkW3tOfh/mkAgHjCQVjEB+wJInb348TYZswjq2XHI0wRF5hwDCKdko20A2TVPjl2uw0vFlc
bgBLolc+7OWgHqrZ2f35i3xyQVOhpjFKl4Uyqrosnd+OTAOtAV5omR7tqob4VdXjPrWMPjBST24x
cPg1lc6mC1vxxcAy6AwS5JNZIFAlFcYlFdgbreb3o2tZo6ZQ8sqjMHos4VptfMSNN/XhFNnbFHMS
3HMMNQ0stYoP2BeX69ruMfzu8jSwY2GtS9Oozuh0fnKnc3wtvEH4UkCCTr2W4ctFcYyJJRt+jJ6F
zPC7MUBxPU12j/mh0uA96auTG6FdZyaXaSOMnWnApkPlXVPDdcJP/cgdjbLvmKTQS9pm/DWMC4E1
LUOVRp+qquc6Gm+B2/vNB/icegINbpoOSLe8n8o0LMYcdik5lDTFndHE9pc8WkpwEQ0KdKMQnKxW
5B9eGDjwqPe8kXqLKnWCS2JSu0PQWGGXbZqyM39UoaodWh5uo5ejYJ+NSg9Ax8Y6aT2FSqUEkrMQ
GiOWh0D3Jz277RUTdo5TK/JJSwo+gyfoDmi29uE6wwnhBoPsyV3VRjPUaw1edLZqvXQ6oHwfWSuq
nCPcnsiFOiC9sgz6sFbsjdEAz13ju44LVSeMvF7NauNQqwKttFfwdMITb47llsKCjvkYGlhHWxMm
eGExi58unOGab4d4GVkgtpTONapG8209ANKYrdl+qRa7GD/EEeOha/UuC3Q1Hp5V4WAmAfrTwCxO
ZuVLGPbVU4uT37Amoi53rYsaS5DJEAf1kXZxHphKHwIlGjHaukiGzO6oYuIdGWic74j2hg64E9zk
rWObWY1OhTSafmLhGjfB5Ek6qCkySraf5ShRouYv3V+TWdOUPbPVP1wDy1Zb8G1UPG2KPydxn6GY
Fm5r1ny0MbOYA84DRCOxXlBzX0vcHAby7BAAdrNXbhUvH9QvKUDXDT5eqACCFNGyS3qCY+3LShiv
+jiGD1bfhh09lzQKxFzZ7A7UELuAiE//Xvdz2Aaw6IZLePcqhFdewV2C65e17iJTf0rcNsaRbhYw
xU1D2LjqaeOlPrZYickYe8YNfwYPLoB7z0mpz4+VmrNxmr6pjVWYq/mthsIWzaZ2yvI1DN48DCoE
0et1NtbFDxO9VX1V6W6rrwZ2PDGQNw1QNHKX1M7pa+NpTPBzbzN0MHwEOYtpa6X91OMxa9KHwSRF
F9jjoHflyAkcV2X0nrVxu7rXfAXGRAtxfYJm48SlivPkVKxSPcX/zmjQYmgiK/4ZYguEC6eIsNIp
cs2OL+D2KSQAqRH/Uuc2+orCZ3qvxd3oXjbCRkGwXpgKpqFMqk93w1sPxQw+bcgzpOIVo5gvM0jT
5ZoL0nxC1zbksOyi6DlsIkj4g97DkxucGHa4Arw8UJQmPMRZkVXXUZvpw0UaWmq/dSdwZ5tZVNX9
n9fYh3yIhuACOOH0WNA9i8Pz79dJnIRpnnStPA6pmwdWXTsXpi6OUsWVprdQKrXy4YccDe9M8XY5
3d6dflT0IZfRt6ZtsQhGvx93SonB0nkSxzrLjaDqkFSuItzu5tBstm1/lm32yXMu1HVKSFziZDQn
zynTUhtdM2S8PLzsctpvXYjR62gUl50ot6ytai11429ntUShPCORJq1Gup8nw+p2pLmz3stjvDCi
F6H4dY4r5ZmD4kMMT1vAWaCo4JUog5zGcXIu2J5q0R+1xjmOXfycq6Z3NZhCP7NaPhmI0Memdghk
mnWzfP5b8IGXH2xgveuOFcLYK5IWOJq0BDZZI86F8R8XCDVRMFgsEUr81P/eDzVooBaIH8djifBw
wJkwr6FWupfOlDvBuGDg/7wRPpa7qff+PuBJ0psaFaClbhyPszlqaw/OYOBNUPGNTEf8gttwqwFY
fbQsruU6TgXWNVZ1Jpj9ZH4tNEBIyMBTeOgevX9ofKpTKVxvPHpG+avyrOxQTrNGFKC6Z1L8jzBM
HpesdomZWTOUF94PZYs0ayyhjMdR16qtUtj9pVCwLhPmMF0CknCDJhrSu7IKxS7iS+O0SsdBaaxz
3+SzZ34T2abgRBpy+kVG3D5R/W0HsnNT+OPQWGu7jbEl8+JzWmUftDsptXOhIsPGplwe/2R+kYIB
vZOL8SgtY4u/6/fBdZOnpml8Nwy3RhdjhhZtp7HZg4K4BFj90LIM/doxlIMjJrxyS/tMPP/J4/MC
ADvSSKQIcppXJJ2RuHO3vHJ7zLcISA436QDKEQNt+bfJdksxB2YRtB/AWtSB379zr8n7yVzM1oXV
gk7LUvc+HfD/KgwEpP68nT72phnLpoeIMQbENHAu78eywUEpOCxrxwEUL/mf6pTqxiT2Kv3e8+D6
JUNaK4E3FoS8xaJs+EVVNOUqkSM6uSlTpvuzY1W3DRfn4E9diN8F8XS6aKlCb2jDAi9M7Al/zBBF
b/KEyzcQ4/BrnKvshVunmy6LQZn38H+5mp0RbNphDnF/P7OTPnuBfLslO3yTHV0+/+1MNMeqN6LJ
no44lxnQRWo8mylr3dFcaM6kX58O5S5yEOwVqpgne1bpu16ZMmU6elM/4SuK8l9cFDD+p3ha/fn9
fXYccmPpKD9TMF0O4fePhRZcpc82Y2HN6ARVizuPqdjonpfImhtKfIAho6wymPU73gdmcF51ZmKX
Ed6HCEBYKHmjOUCiCWDp5Bt4eLcRfE9HmQP7R/tLJUbDw9pXZv4RxfinXK1KnzizOHehfnL5LLc1
nXBYf5DJTi4fulyzFXf5fLTIa3yzoAco7KEhOzIZeNT+/v1NoxXGMwR1sL+nksL4vonecSb16MHu
cRK9+YItWbsfB6joZ17rEnC8n1SoWwvXieiL9NM4CUi6Qsq5znPrOIOm+BJ69PRTz2XrNA3ULr9H
yHdfKeAQ/NLGshJgrTfqq6jOwPRgC/7456/zMcFZUPGUgHm/1AVP6Y5mE/UIiDr9MavKDHKx8AJv
0P82VoNDH+ggiEykGlEUPFnKpe4lTaM31FDNONsMveCZdTPda63brLO+1c4UJD55KpfiiLXEYwgI
nqIFqMcjwREJ86gi6uMPJUUwUXnt5s9z93GNLlU7sF4e1/jSsn6/PbpaCgrm0j6WwiovMsgwuy4y
4i15xLibelX9u+gmavRLHRtQ/PKmTjW2Q9nk82RO9pHOihYUxLXrTh3SoI9yb9c20zkw5sftD/kH
eBPNGtQv+d/3z1eUEZoQWuwcNQ+7+xBWOnyYVtlHDQU3HARlMJeus52V+OefJ/bt/bzfI1zHb0BF
JGdNDsH3I9txi4yIYGZxyhp+mSZBdaTkeJJ1yhemWN7VdMpXiXRB3as5pJw6tVe0ec01IgnTtYZP
Ooazxg9JhIjQX1weMcBVN2HrLC7bVrk7830/rjduH5IoTqw3mu3JQSkzrL7GznCOTa6Uaxu6UOB0
MsWBEtk2dUA90guHZEW6NV1VsqzJjqNkrbW1spKOXfsxLPwgG0Dp/PmLffxeoChANSyVCzo8p3CK
sGc6rGiM7kIdMDyxtB6kCFaeuyaWzuD71wUFnRMJERbGwPPl/esCnzVYKc3sO4XK5NFrGoVMfOwA
UWh1OzxXY2genYbyAV6us+Vu0ghZoQBreUy3DSEGjAszp7rJue5gYsWJ+wNLqk6/cDFN2pVYw2/j
NAVL5oaQs/2xTqKBypds5tVkeS1WrRbuYnZJou2rVipMvOKs4hGZ8fnStkucedHF8mBDAET3l97j
vHbw1N2lntcXTw6ODUhddA3G97lj52uKNtVXr4PL34s4u+N6Ln46UWK2uKIO5ZdGmF66LutEvwtn
x9mQ0RTPWJLGAsmOcCxWNg/zCt5AnX1OoflJNzLsu2Q7oTVhDEJcjHUnwvWgNdoe2Ef6M6m1VOVm
y7MocAtTNEjY2fWl7ET6qyEmReFcj+avTaXbN2mDeeyqmjPjutARHtw6Dh44aIKPfeR3yO7R1gnr
ON/irdoHeZzbrKuGQiu4qbFd63ltXSkRVsxg0s2hA7FoZ9qZ9fChQE5VgQCf1QBoigKa8X45IKzZ
NU7eJndpixy9Zw/6yiic9pvEqXejGH17IRzFWFcN7a4ZPbkzMdrHY4vh3+p2dLhobJ6EDsmMQ40Z
YgxUZsa3Yowhr8SZHThDYlOEdbpbGiezP/Tom/55ty1/+N02QGiVIAlUOTkMSswnz20neNZ0gAju
aOuIw1g5/UrEtnaRUhbbWGEaHQj6lTNb/MNkW0Tm3N7sPBAKZKzvJ1vJ2ZZsJ/2uEHH0YLvMLh7b
6ToSubqxqizc1JiR+WVWVz9h6jZn7qS3cOXkocFGoDQLOBK9hNPKBx622sA3MO/m2AaMNnaupaxT
3RpuRnfSrrU0ptgbVmpt+LYZdUCye+vJkCbiwW7V9Kjoi0pe9uREw6YvS/NaeANKTmUxq8OqJjxC
aRIjBaqKXlhuhjSSAGqR6vFR2+uiNYhMM12ZlentM/IZgtEZyf2VppU18mSUxMsgFWDuwR036BVG
Tsu19efX/iEMYOo5//gvrMLQzDnJCew2FYMguLnzKNMC1vIKqiNy3tRiKNcYgSSrP4/3YX0vBbS3
MhrdVTAby/f5Ld2JEN/GKDI17qQtsgMeR5RirdDNvzRq9ZAJVX9qqsF6wgxRnqEufLhOlpFRHFza
1FzLp70nYShS6spk3A1iNP3cUHA7jyF///n5PhZGGAbYISq9TCaF95MJLbxiHPS6Me4SPDsvEi/H
M9Mq0l2RUXhK2zlC+k9PrzVe7ndryr65rZnskao+p/H2IdlbvgdJIhk0ERD92fcTnddmlyZRZ9zB
qJge1KGsdl5Njy9ulejxz8/82cz+PtRJqEVAV5gmx+Vd4VKbHGulCAiLzqEdP54VpOcE4BTzENAF
WvL+gRJHUxFb6uy7eDK0TaYmxR7kuIFF51TuurrWLiLdwGpL7ebDlGnamfPxY0YLqIlSN/ADMPPM
50mckJgDd70dmne1OeIT7xbbJE5z32ybS4CsT32pXsu531emuOmd5NzoHxIvRqcSQvUFpAtd9ZM5
7gdHUdsytu7meZwPXaYZR1R140OftTPW9e5wmeV1eZ0ZavFd5PmXskoWIVuRnosWl3vg/ZG5BLcL
X4zXQM1/+fy3DSy9zpkdUSh3qiB78DVnoJGNPkt7I/js1i5wifWbcqyNwEXl7tcQdbuWQxZG6SCx
d27rRFs1s5f++PMi/LDxzKUeCcmLy0QHe3b6fmQWgcAGHnbUuynajqp15UaTsXPMyqiwzimmC6R8
5a2VAZ1p0kKhCpGVzzIyknPb4XTrQZCCVkfqT02O0PIUJKY5Ioltis3HstabeCUnpc7Wekzk7mVN
VgaQTWhVWEihzFdercSQ+YsGDbfI9NpvLr8brkb02ScQbJ1mrGbDzZf+12Ama4FhN+7xprQ5NilX
oixazuVV6OSDg0F5puxEblovDUj8KxoLg4ATmsgnl2u08+GR1IOPaHn/w+xm86un1slVU6m0Fgyy
JS+oSph/QSGWilkaZeOja0wtkN60uMRA0EJfKy11n5Ct1leC/EVBxaSeR2q7eZlSXaHb62tjkZyz
p/qgs7JkUQQKsDWBuX4UAlKjttSGusnuIzMT+n6cgdz4bRwh8pj0rtR9zvvstc/0/AHbIEm9bs7a
e73tjB1Bd/4j0VITQDIlYoqFqRfFAYK81C403Hd+nVmHyznw+wbhu2I0ApAArjtwpdN8Ip+tShYp
3xWCLpqWmZu3Qd832rYw1G5r6nG1j7Wq2OqpyO6nRbsS7EW/0oYsC6h6nhNV0U43LF4uNF1Aniy0
DO6/kxgLpd1kEo2i3yuYiSCavqMkvdbs77FLHUPam0XOpbKfCy29tmZmrup35pj9zaiaLwEPActV
hHIgXLzpdfx2aqC0YnVWqKv3edXZAVRM3sA82duecPuikGrj13U8fB/QiEbE80zM8QGoRFRL1fON
X8atzAn6/sxqu9YKHbtw7mf9NskPUrupaMq6RrdCqnK1GKuZqPOm6Z3deji5fZsgfBlmHUTWoXD2
jXDXZqn5nv41LdOtWoj1mSVzmoK+fT8Ak5zvy/c7tUQb3WFUMi137oHHbou1u+/Xrj+uY//454FO
r9BlHIQqaF+wOqnincyDOdQj/kHMQ+brAaooQe9DQvHPxXgfjuLTcU6CvMQI636weR410HwZxCsE
IVfr1Aca8u919b9exv8dvVa3/95X8r//i39/qWoEVyKM/N7/638fkhei7OpX+1/Lr/2/Hzv5qZv6
tbxvxetre3iuT3/y3S/y9/8z/uq5fX73L+uyTdrp2L2K6e5Vcqm9DcI3XX7y//fDf7y+/ZWHqX79
118vVVe2y1+Lkqr86z8f7X/+6y8EvX97ucvf/8+H188Fv3f7LLDeeZ4+/Mrrs2z/9Zdimf+E5+Vh
y8qVSF1nOVKH17ePbP2ftkl2CZ2WTxZXib/+UVaijfk1zfsnNWsWCRjqf3/41z9QgXr7THf+CeyS
Yhr/WQxlULv6v4//7kX9z4v73ZF+WWv/c0wCtiIIf1NA42SAU3C65nHrcPXBjrK1EeX3pabjtUDV
Gs5y5JzZ/p+PRDeC2IBr2Vwy39/OHpMDRVMguq8zZ5qu6061MBvKzHWF/tWZY+6zoahIU1ZlBheU
6vuhdHAkrd7yUGqs3caArQJFs+4aEZ5JXJcNdDp5i0kU9CqAAVSt3o8Dy7mRVUYlJxt1mQdyTC0a
GbF2Wbut5Vvc3V9/W1z/eXu/v61ljj4MuFDYEG8mhTo1IevTyEyQhMxQNhP5jVe539MhFQcFZbRN
FnsKVQp5LjVdhMNPhwUoSbiNjBsMsgXH9P45Q9z3FE+i24z7hXOrcFu8lvUE5C4r4x3Kq+59P9bD
9ZRNztqg1wqh2s0pUfXONWxaAhZAZCurzoqvKKZKSndiuEDIzL6d48gNzEJYV/HUiT1yE/VOi2xO
4H6eUUkZsTCWEnzRjGa75hdV3V7Wfe5e2GOFLoZuFWtHj8H+ZE1ZSWRMajRlehECb8pH7Vs4Izsr
jMx56tWw2GLE0aLjMEjlxu1N9yVUQ/O7yatDvGMGb1eIbIx8rqnpygmL9tmp8p9x1qcBWP7rXjop
5AGvx2onQ5hsNtqU+XAcf0wsDbdgY7x0hch3roakVwax9qtmxu615TTDWiv6dmPb3eI9IZ3xsXQs
uSUeSG6ywdX9vLaTvSm8dmep1AGrRt+FDXJGYK5k9KjalfYsyDXu63ZpnKljBkuzmKYXZNernNqw
m2+ocXdbxQyJJnKkp1Y0+UDHeCjwuUGup9DIU7VpfbsZ8x8teV0QtnZzFedWlQayU7NVVijiW5/L
7E4z8+HBiWtt706pBTtyJsoVpf7Dng0cHxNYuLKMEiJitKquRj1yV0qiWgCg3O4FELpCfTTUHrD9
6BTqM/C+gglP6Cu7EtmuR+JzLxIYljocplUoPHkRR0Z2k+Yiul10Tfao08y9r/F/7rqCbnKQFnmO
u+FkbbIkNW0/dMcQXrPeX9S9bO+nAs1Unwb0wC3HtXrRplb8FCEerPmzG1bB3FPBnONs3BizalzQ
KSyf9UjSQKraVH/pQ63D5r6Q3W4IXbzXYuhpfq7jlqUlSUpELcW0xgoFW5ui6rdqldwk0pmxiJ67
ny1HwEUxUuv1VXuQNZhVod21Kndgp6ryMkV8a2+rTO6Mou8mkXND0IXEYO+XDWTrWk9zSANt862x
+whkOkpJid7HMOPwGFxhBDGvcopafl8gH2RM/bDzRs16bBGYuNVru1nHUYnaTVWHX4HXpIGmp/Y3
xSzUCxfz50dwZ7PrN03+fVJcFCkqp96ms/vaamW5acvE+aZVtray7HZ6SLwiuisBjF3Zvel9wfVa
H/zIdrcyUqMLr43Lg8ruG4Mp1NQvxhyrN51Rh9fQmd3UbxH/uo8Buq2yagh/JgQRN6OF5/g8Odml
l4zZUbGk/OYatdMeTcwB8rXC15BY5Jg1UiuTR4GmLSe12lB4btWVM3tzi812LMLqTmTSaLZRrzdo
kI72WBx7VU/jVdMpjfqzBDiZb4y+78JtOTduuUV3Ool8wzOq6hCrMtxlhvTSL1lGvuhDEFV/yp4s
ejOpQzSto0RT66BBhi46cKUw33OEanIQTq35fW4Uu12N+lKqLzMcc1ZKmJnDBWxilLTtyL1V22KH
AbVmbXPdjFofCTZzWM3epKS70uLLPrtYFj8gtgkC1/LmzFkv0dvBdWe5QGhNXKxjawirixJUwNey
UM1+S116BKJPAQD+vsSHt9Hl+NJhnTejwC+NR2wSPOcic+L2V1HL6R5FjNh4SLOwtYKyALIfOIU+
x3uhIIK+Khz86C9j8N3YihlGficiHH2UJPySoF2+VWszo7xqQkOW7ZWlCm9F6azyhXTCVdeKcNP3
IXhTz6mpdAwXkRtvmhAnN7T5w0ejT0QXFGn6y4wnGHy0D/Ca8GqqHzw+P1i7jm8qVbuNLONClG4Y
ZJ2nXiqdzXnBfOyVXnlNLae/akxMWJf6RKDmHepIsBB2lTJMPov/PmN5Va0aDBFqHSrjbTUcTElC
vQfZyRth27sQ3ivtfsVVNwUE4DqyUf4cm5VbdpR2Q1O70c3pkWQkKOd4yw20xm/r0gEva8fKvsB6
Kh/zx2FovllVk2zHcHqxGu3Z6Bs/bc2tJvorza6/oCPWf+Ee2jaTvVPtKN/bQqDJ3kBt7oa28EN9
gGofdXvy+e2sw8fo7fkRWDu+TSi1r2pnfs4TcVVl2YFbcotF6i9ZadvKMG9MgHlFXt9XTX4sDZpg
5HPbwTa2iRN33zvOBgy1Qrki4d47/YxrVCnN674Mf8Xm8JCI9sbRWCReecRV6Lp2MLyvYu+rUHTM
N8Op8ieQN5tIyqNbs476Gf57cxnnzTacmj6Y0/hlVL0AV3o/8l67eur8xvJW8Zw/VnWNhJvVc2Tm
aUs2Tz8sNAKtKa8sa3xKbGeHNXjQ00UyKs7dTEMvpKBA1z6Lnm88a1dxNt3Qo7oQsWyALmvEm+Bt
KOFtJOxscPI3rUQGjerOdVTp3PtGd0DMU783Hfq3nrtt+vGhiIYMPUVRHfCa2xXUwpjxYmd12gbp
QcN38ukpxNQwQObugurY2gRs7esaazisFD0Yeq9aDZVibruxqVbRqNj+hB1voA1im1ZohyFjMfmL
wE7l5opPMW5bNTHw+0ncKnHafNXc3g1qg0ojplG3+GV1tR+ORnWVz13s640JkrpLLgDXeKu0iVvf
yfKHxCI0xC3sYAslAr1Wbro52auze4kO5XNeZT9LQ23usNhbT048QdPWL1I7YkcZyJbZyT2S3ZdT
Exk3qZKWgYux0I4BePi0XDvhtKqFoW6cFv9mZXS/TuH0atYVAYpld0FXIXg2gYkJZjn0SLNpzhEw
Vn2NH2exyqEr+aoqruu6aBH/UrojQChv71XWN6mkTJmcLj0nxTAkV/fNXKjbqG7bu1504aaqmmFT
KOHOm/XhGUmF+NBQorzopuE2TMrdpIYdBAF9PmRwMxtXqXbJMO9FJMfV6CjfDe76ndaNvV+42qGf
QUSgiL4T6Hb76GOlT5nqBrFSX+exJ7/FZEjBQHsK3L6+ncLhriwk3IYu+dZ66OGJMf422Yw4MEAw
umAF++Sx0gaK49jQDEjWeXoVs7jDbT3o+rXmKIfB8ZogtluM69r4fpzUa83o90ZRA+ScLrpEXgGs
GUcwNXjMeXE5bKn4HrQ5n9cu9V54IJe2KXYoud9UjVVupk6/Mq3xoZ60XzSWdo7R3DVx+IjH6R19
8OsoE1dOHt9mXtfDS+vWqEPQ9Ka+jsT8+GKryWqalLWZuXuvFTuJDtrcmFdIkLJZ3GlTyexQxdF1
nmbpBgjkddVrPwy6x3OXbPs2df1k4gjSFPe7ZjZ30QQQiU7gTQpsH8baRs80qsV5FqhOsdLiWbmy
1fKhndUf5aLFUub9KlbGBJ/pSmHJDvGFNJAPEDx45HqZP43j5Ns5ltXxAItjYl64l+arZtTg5bHX
pRCchRU2fkliGXdO015rfAjmttN2bYbRzwhOlpqTgSRA3TlAq/UvitT2ZeXWa1Vg9FaoPXJS8AgC
Reg/VZeXmNWogyjmCE1MealzkxZl1NkXqTGoHIryS16Z92XcKYGTINOq443tS9qtmLrhc3q0RDMH
lu54KB3qc4D9e+J3bv/SR1UYlH196OxBuUgGZT2ztVkq3jeZl99HUa4cmc7384joYW0Imu0Ol5Ns
Z7iGA2afbZ9/tdp+4k8OT0hTHYqc+wYUO3NbF1ZAQVTbmTNiei0U/p967/zQ23w7SeVyEtVzWLrT
etTDG46pNU1agAQRLd/aRnyqsbV5k8Z2tBFujdV81N+LyuFyqe09z8+j2OV1mtSv+Sghf8Kd6+1x
CtTGSIJEhp6vR1l8iZQR8VvqOb5VSGVhCslLNHLNTQU5fD/ngE38UKvKnZ1m5baa7VRdlWqdErNi
Lao1BuJ01fRazF29yvIe6SsDnZaprEsgAQ14/7CzyhVSC7WvSXV8xFB3vJCRYr1EXpQ9ZJ64ljKd
gnYSxf0MNdGf6b4BOwj1qyJrSUTU1u4e1dLREMMkPlYLOfwohY5url7E2rowKvc+gXkOyYCcb9mL
rLooQlbXs6tXbYznK6VOrMc+srxfDnJzW1oecIDsIq1h9Wd14MYZtUU0K2earHl8F0OQe86A/+yE
aRxmI4w3g+pm1zkuXa8pZkbtyvCk/V1BdDjoTKxUAo2wOmijEOVt2Xj70o1HhDWkOu2TTmsQ+h11
dzuXJUlTpBX6VRyO6UWraklgDk2DTlmLI5Zr9xsQZuM11NP2vm2ldYPkfHEQmfdUzUYZJK1qvobo
MYV+mLSkN3ZkIynBGgWDVl0JTsGt2VbZVS0y+57eW7pWIRhfY1MFEkaH6Bo2olnViyJxqFr9TZmY
9uPUyzkMTNp3fjjV8mCjvXApE012YONleKy9qFhlGkwzI0zYTn3TfU2mWL8sFU07UhyoQSHFRnYA
rZk8KFFG+Ivx4oBqsoXfKyvWeTE1pVrXXKBfR1bhL8fpxLpPB/3H6Bn5lZrNddDZU30ZFyJBntlK
iS28NMaeD6g64EWLvX+RDUO01SPchBozbA9W2ObrPIGyLxtnE9EqoWQcY1UxjsZN42nN/YAjwWqS
A+FZASQGpr2f9e7PXmghMAbuITl7vOhRF6tYravp0orm7k5YxVLVcNKx2cpUb8rVuLwpTFYiZYjY
YDFRk36bq6zb6Uot8Bt0f5VyMtxqjeGEYt06sT5N3UE1m0QbVg3uzunKKVpVxXdtst3BWIOpS0WQ
D6FdwG1y8oqKl6IdpLBC89bOXO1rCxsJvNGYGqbfm1V0V5jTFepoHK7FIPHkivra16HHblu9cb+W
k2WQbEHOM8OhKDhiqjVG1jqBaGxsMK7UN5qWN1e1q8drO3Hlyh17vBanpltbbo7XclOE266wrY0G
sGbXdyrhydyvhQFHg7+xqgZk8LOixKaNjk0A6h2NDPQmrui0IRzThbfNQLSEnx0Erv9D3XktR26l
ef5V+gEGWnhzOXBpmJkkk6ZYvEGwHLz3ePr9oaTuJrOqydXFROxEKKQLijzAwTGf+ZvZmjaI3gSL
kyQy+CWDz5VWw4ZXnfapamKsmQV3M0YV6wc2d7js6TZu9l7SjeExaafPqrl81+MpgTylIQujdII3
4Jq6j6pgA6XwbKYkObIi7sMqHx2Y/sNhCufOzRZJ86epibyh6vs9grDNserMcQPmN7uKZjXbx0kN
aWxWMO+09K8T+3kTghd2VTEu/DLTkQQO+tkrC/U+wLMVCZLW72GPklHIsEaqCft3owv0q04uTEfT
hOHY5EblB1XR7LpS0yMb2V7uymUSTn3u6aMp+UDfBdeo5hQM2fLFaiJWHprLyJIruj9LNRtrlvsc
+xH9FjDIVaPNuoe3z4Hn0RxttmjrsY5qu7RKWCqmuFvi0jiwlScuTENx6FIw8WmkXjdVdZri0tpF
utj5oTpZ+9oapdmmiJV8ast8UOy2Csdd32RfqrLVXT3DUw289uC1ZlpuprlWPbUNAZ2ISg6cv32J
56XwI7MonTI20VgPwngXLWZ9XZf9OUFmwDWa8BFoamgb85h6TT0/T10NplqEdQqizNqy341tOOmz
J9cWt/Ug+mVOGWIoJOVpzgvMpIeocSbqBMBBlROlzvkE0bx1ySpz9Fiq/kpLp8VR2nTFAWra7CPK
bZdEHIBWWZihiEtxAxzHxqg4uCJRexHl9EeDmnpkcjSPS56dkmk2j7EVXJtaRjrRyMNnxRIQpJyj
KbNB/P9APSOo7Vrqiwdt4BTM8vC2Aht0MIWCQ21RLB9pmmgLBlT8LHEw76pUXH0XauPIEQ9FukYS
kjQm87gIepsSS+ZMCVL1c2MgQdJqvZfJ0vS0UF71Wt2cD9TBUViaxplEJym+CEEw3kK8gIyZWFry
WcPTwatMKdiByUlB2E0LMqIdrWCae8Guz6N8L4szmMGmE89WpSWZMzcC9IFcEB/MuueyFBTdi/Oi
vysKQbkiF6+81Zz3UyiEoyMJdX2EnGLthMCSoIAuCYXNpOpJjhKriuwqN4MThog4/NX149yny24O
UsUZQDA5mtJULrqguR2O2YscY+DJdcF6y+vHRVVOiGOK12HZipxLKEzvjbpIJjCM4LHcdIZ5JSdC
5sZoWm4mqxH2CuKg9iJkOUWI8iGtKLMvrlQGJaj1IClVgkUBqnSgyu48KSat4uWJ5ZBs22ZRvW5M
ZNqnpbUaCRKCon1PdDOwUlQC5VZ6ztWy3CqdRNFZEWqb/XSjT0NrR2Zu+n1KvT6RotRBDA3RyTrL
T2qjnJqqwJBhAcqP/bqo74Qyfugy6UEyY0QCiohEvtSI/8CM2kHRcEqwJMwG9RllSB2l0x9rATxV
oSJVnS8+Er4OsjQ7qy88dao+G4m5TZCSV2bzOZ+GL4RSGiFuMmxqoNHXkTp9UyvcaBK1zb1ANUg7
2vZLFI5ul1bzro4Fkrxa7HZSM2o37LnmCFmmOzRc8ds8QRyyQvRxG9Xh5OmVkvphDGrlJpXLdD+P
8VGL509QvF8EcKBkbOOM7oPYntWRAkfdheHsZA3adHInX1c9Wmq2Oo2mnY/SaKsxpGK5H/1CK6xP
QTtPnzSlIo9STOEI/fPYZ7GK1PiEAZ2px06mTncoBzxC07gqpTTzM4CneA5zwzXgSZup/lzoc+0i
4L+phmlvGNGWoMGloHuYUdx9rmfu0RRPTPKp7WD0d2MDsXcy0Q1eznqVVQ4VeF9LKIXEYnk0l0Em
9i1c/Mk7UIFxfDs2rUsB3G34pVJjLaIKtxuLeGdM2glv+ierEa+SUXMqVd4sYbIPa3VrLvn9pIqm
n8W5I8b9ti85L5GNQHTtHhWhh6boYQOYW2qqfjTlXk85xMqHfdjGWFnp/hhI3zsaBK1kuLPe3hTC
oj0jd+I2o+TiNzmQXbSuXAseFAOvLeflU2Lk2wWkAn7lDgwvryJQzzLhqoGzUxbWFdwLPw+G0aHq
4E/CBLirvcHq07fAKVf54kZx83kORywkSI3X1GYJ92EROblW+akEbQuS+Och1/0mle/0urWrBi93
EDzWHjXQB5RvHUCpXqb2rKLFBSTjzyA+7QSTVoPKvy5zvxmGM1J+R+D9W65U9WnKrXY7yqXLrbEf
5bF6GhVln2vNJhrGnRpxq8fBtAtDxUX03ZYBjsClGA5dWWxITFmrgXIounFHwQDrjNaBIOSnYfm5
Sho3xMyB+8PNi+qGbuiTIXAMmiGXtqgfcq04Fy0FJEvsKK0UHN5B5xulRFcAlEDe47GsHyYDrJ0+
ONQ8bhQFNFQISyaL6Bt1pi9YaXFgKo+WFtxjA0WU8VUZZawsYn+K0xt1VK/qpE/dNmvv9SC7mc2I
6vLEH6H6TLJjyYMPDfwQWiWNpji/C8T6mM1Uv7jRFQjwS50P7qSLlV2Mym0Y9bWzWM8zGoEZmy/k
8qA+KmwnOfEUZZEdXZ8OadMeW7PivDCPWBldZW3tZhp7WcDEPCDt79lj1kTjz67GvkEWIIcPHR6Q
b3we2/5mDnFPieVuLyeLEyHHeqawPhMGZG4Z9J2na/qx79XJFoS1gAlUvCiH6RaGLGVtLeVC6BJ0
sczbTO+ODSHlIqYUEGRKa7x9OkwE+1Z3NRTRuUa7026M4apChSLqKcQiXwAgz/IrVbqa8r5w8Lgq
HMpON4WWH1Qlzxw9HM+DNt9FWeAaiXwV9+LgFEo7er3SZNjPc5oGQlXYUan0fheL2zgKyD1ZV+S2
mM+rz4oZoAWS9p9LtX9sVI5OIZsWN22NK1WeDTfMmm/i2HO79D8Ab++aMdmppeVORfx5gIxCx+hB
1gqTynv/nCnDFQ491o5exL3KqVXRG6THeeys6AsUvX00WH6QoFprYd1kBhyXNHuk2MIlILB8Q2rO
IzQBRx6t2JHi6apWpZ2W5qjmaQ/mIlzjTt3apQDmtA3VOzzlWydAvFcNs+M45N+TUrGnWt7g9wTQ
PXqx2gEFgSneBSqJ35rKlbz6KJTX5CauIqZXGo5WgTWdU70+9/CCnUhr9wX+Ktx/z2VsqQ7ceXRI
ommTyx3xk2F6IV1BJ1+Ka6NJDw2qG5tAWD7RwbbHfLrKrf46i4qFvCIQD+YixndSSB4u9Ml0Wha6
ciOgUiKNQe7vsJ25T5NxctAdFrxUFMLZnsm0dhFa6zvDiixbEtP5MEoi6pfWckLus9uaLfuC/ZHt
2rk2NuGkmqeMMwTWkSE9zGtfUAzxXygks5ttQ+6sXTbhxyP38CRssymQ6COcfRKSOVlYdNZyFYuK
dJThciNZ3Ga1X6Kr50kNet+yYOo+jWSayHWWbtMui+7yJUi+pIqc3GQziGo7RY3XVsYA66AYIsYw
x9qNYkRIXcyxFW7zIBW/D7BcU1uQYDnUVhBjXxYslV+L0ZcsmuBUBzF0QLtMwv6zMCIdbKtjOd5I
dY/jyGShn+11cipv+dtf+iyQnSAvmtua7uG2TGXjTomt5ZOOlel1lQ/mSbBqqUSxgozZisPFbQdV
9KImm24oHSqfAyESn0cqyVsckiwoCVlQ+XotBk5CGy7z4tCq6fJ0uR8Y8Xiu+TLeTHjjBUDJXUnm
DsMxIn6xaghtUbv0rj51k0NXXSEenzl9km660vpJ8WknyAR2gXXWgiyjx4wnlZcRXMR2J8iKL1El
4WAfxqM6yPHRnDWdb1TI4yNY8gly72DsB200X2D7cz/LVEFBCau2afaDO6rZ9CD2XWKPSvg9TLkF
yhnRRbsbuQDgAFbYcBf9Hs/E5YDM/bckip6NTuuuY6oHHhC9+r7PVbG31bIdDtaUlrt56dO7RqOw
Wo0xRRnqqu7SSJJjlFrhAMq9E3MqPwEHJU1JCqiasXwp6A0ia2NZ424S2mxTtR3nj7ggHGbW1VVd
oimRUybzUPmAHyCdSmru/kTZ7QxoNL2KO20DMAHh3Fo5R/lCHFw3/O+QLCR3MovCG4i2P03ttOzQ
T6ZO1nZF6xLDDp4WZhTU43nwOkqorqxQahpgCd7UcWAeg9IQTnMZlbptDFMJoymeqFyUQ3aNHwYt
s0INr9RmGrk7xmC9TUBc2GMV9qe4VRSnx17zKojU5FYsjee6kWuf+k+LQD5a/MROliMYWh7bYsnF
jvRSdxIHo8QYL0EHiJ2hpfteS607q0utwW77sv22SIHYOGGPRgRiQP21WYk56ZpeRG6/yP1mGK2F
oJ/wjRTfUDeL2iKtGc8JzXRoJRw0CuWTYwDsf9+aYbdX0wqSRlkvOoWOqEoHP5+mZNvTAG1chOjx
bTDlRr2XqlCuXG1SsL2yRCoAXbhY13neowoFh28mYuzm05T2dLWksHuSWinfpkMcuZaGk9/Uddox
plHH3xT0UxW0hqsJCVVKbc7xBEtK2f4vSIidVuGN5A0Wmuqs5VCUA87rgFSizALpydITPXpCkhLI
4hTR2XINfRKV3X91ESSsmlYkHjEArGhvmKFEb6yrxZNeG223+S+EYIB4KhQqqsSinxXFjOXMrHFM
xqs5egwDhZz4J1bofwKTN3xvur75/g8gee0//L749tIBg/vfgM4D2fV//ol++wWc99/59yb++lL8
4+4lL1/eQPT4vb8Qehi1/gFOHZlBAl2wTSum6i+EHuSRP0QUAQysECHnmNJrhB4/UmG2WjrMZ7Bm
K573nwg9Sf2DbiQILQVnkBWErP8dhN5bkBl+TDBHZC4yjZEMtsgFbq7prHpQtcG4kxcJDvcs6bY2
zp1H61DcBUnX7l7N0W8wZspbpDLvufJPf4p4KOgG4EHxFu1F9cCq86Uc7g1rVgI3Hjq2aSNF5n6x
2t41acYctDoNfbFWlW2JQcIGbP1QuJIaRigdDfQO+5h6hgLKaqfEygxarP+cmxrJiYGV27lR5+w5
FJR0EwaScC0kxgAPoM3j3ZwMycukpiGQ1bIQ3bUbR89KLfZaGflS8Gj05mTYYr3IXjXV+ef33/0t
cPDPV4dcoqlgx5GR+YmofYVRlOQgRyB76O65nFUnpoDq9rPyxEWifYCGfIvkW0cywIOjmLJSE4B5
XnxVqxOzhkpBfl8YcXeKs5DAqUYqJTA6omg1rMqrfgw/UsC/YM/8Oay20mbAfaJQY1wg+cDqlVNB
wnrf1LB35Lg33Azcgasq0Ns0TYYW+rOt3kWHwpi+krpO9+9P8QprfYVh/PMRcBaVuAQBMrLn3i4v
yoZzo+KLda/UBdZzdQPEwuwsOgH5iaaW7AP8Gr2KU9SPxOVWjNqe6ggLEQM0wKOtJnu0DscNcgvp
51RF3m9WjXgHsqbZy8MPtckrH3Gz5pg1s/wB7eZyfUB/AAoJ9whmJnHIpe4CLQNwM1Ys3CXiJ10O
nVLYyziPvT9Dlxt+HQQBbgbQGOyXDT9AShbiMBXu9Cjf6PH3Lq82nAKbKXn8OdD/xA1Rff9fhdpe
aXb/+V6wvzd5/+3NhbD+wl8Xgq6Cy4bgsqroArOFX/WvC4EfQVuAVQhTHxCYtP7oL8i2Iv8Bz0Tk
nliJFXgdsKz/ug/4EYwZLgsEHiQUvtgR/7yy/jqO/4TS/x6w/dNA8N8YYAwNkHiVkKpBRFyXIG9e
7B+42wIipl3jT1JKoyvdVCYGzgFtvQLQyehO2hnujjuk8yk00y2n2YaHIrEbHLSYjomRbgC92PX8
iBSuI7W1U0yWE6WWk3ftNmhNl4rrvgozQGLf1O7ZMjLS035rRuGnKm0e+r6gt0h2FSVbqRGdYkTZ
EpP6anE7kmchEOww6SA4Rp9CtaX40eCSV+PbBiIKrJAAiCmZlEO6SxRr2+jgfEydrg48TfrSYWzL
RXKviBoNmwE+MElfTI5JvUHXNkpK44sKIrqGNiidv7fvfpnYi3sPWvKwUtMav6vL/dq9GfUb2Jve
UGt/hmZv2BKvYdzq2yPwl5HWn7+6ZioQxNFU8QkJ9xE4HaSPhIcvjhAGgGKE2IYE6VNnQV4MUGMF
1MoJtDMzPALtofN0t6QUAQNHV+1UvA/l0rEgoZl1eqqiK6XM/VRGCDK57qhINV3uKRW92Szat4Lm
6sOnXmldUXqcWDhRSVyMH1LI7ydwdta/hXDIwVpNG1FZN5TbVUWxp5+fdAV95tKbK2T5MMHoATU1
CtBKId0WGPcqBb1qbV/Tb361n38Tw/w07nm7SZgAlNzYIxasW3mdoFczDA/DCKpxaPxGD3lirpiv
CTGF1X+ikrtNpcIBoKcaE+8YgOeBiCxj3sjjvf8cv/0Orx7j4pbPQSnplGQbP7ECGw6IjagmXE30
GLWPrvaLq+nPT/5qqAt+WVmpgxWFE8cCDRQZaaWACAyptA/e6Cdh+deZRcsPnRI4sJcK/1bUoFyf
MrOtfB9V2i4RA4p+iS1wSwnRp8Y6AFZxOnXfiP15EU7lWjlfPqHe4+D2bReVaJeBFwRfgJ7Y78/2
Gry892gX5Fy1BT3WJj1kSxpV0WS4adTaaU93tsbAs603gy54whCe3x/29x/53zNycSBbAp4REK0a
HwUoHIRK4BfggqrBz4KPuBi/Hhzrsv73UBdHVKHFAPp7hlr1T9sGleH8A+OUj0a4ODmivsHjtGGE
cX5uDDC1HxxNv58s7HExCkCUS7vYmDpBaZUYHLK9dN3NX3uD1RFqSNt8ff+j/HY7IFsBBwfFI0wi
3h4AsdGhSdcyTp1Bgxg2FcCi5e79MRCG+92Kw7jK0CQoQMqlzQy6OGhK56w4qCOccKNfUVJEe2Yn
LyLdOvBTZmCbUFn6fPRj/aqlbUiPiaa18jiF9FAr44esQScYEaZpANf0wvQwdEgj6XGDPlLM/2rG
eAMHw1bItEM+PSRQR1VQo5GUOkUUXWPg6+Z96iHKAoT7W9iNvkgrt6fs2hlfxfobPRMnNaq9UIl7
KTqtPucmHTuNxEqlZLR4gvKtVR8oPC5AGrTWToCowwzfQaV3C4PdTZdKEKAlA5kIl8AfcyQylmqH
85ATiYYLPgm8Aj1PaU8LYgt+Eab5pqqAnLTZSS6+i/tYKr/EjfFDU4dHXVvuzGA6dwZwltOI/VCf
GT+SHnSxMNL+abwgEe+igYlLoquOiWsjA40XkhTAt3FvoeQmemZluPp408AeFsbnJtVsQVU22qht
SqDEVQ6JNzwBPvBYIjd5l57SVj6k9beeEAKcx21Xf03xteFuXF8BPUE/QNBlFs59+VLoX8PluVc/
gcbicnrR4vwmADCgzzBVJ8tNx8VdKui6Y+Jh0uzNEw2/NjkuqAn3k7wZoweQXn6dlnvd2sg5rQr6
PuKSHBMESmTgW+tyEeJvdZz7k4hD+yp7VImuyZ2JUjjcHs0NS+0A8go57clHUvkOJfPMiUUAVyDf
D9geHUsVLgwd/ZMyjHdVPW57el1TfRdEmW0hmyjTXKtjr5dHBLb1qxxqkAo4zAStnms2aks4MPG1
pwayseYghoOYbuNirMHa+CLkCcZknOOCE9ffANnYAAqAfs6u+aWzBI8mjhdb0q7u1J0RXpXsMs2I
dknygr0KwZnoM+cFWJGhO6rinxEBLJxE6LfIo65MLUeGnpFXipeX6EAO1n0+XLcaRFjdtWawo4R9
Xf8FCFNDo8uST2UPNO9m1T+HjuEkbXQG3eIriuqiOu0iCfQEO47bb0WJsMtSYCR9aONU7cvJYAe9
xXksH61ocOtMRtUmOzWGCiQseY7V5brQy1O5jOd2NA85oayofgUpvkcaC53paNP1X3vVsqneP6JY
Qpb+MCD1VEaQk8sv3fx9VCH1VIOD5Pq2MTBg7GYAqy01m8Iji3Uycuzopo/p1iXfJIqK+KI7iyR5
MY9vdA6B00YddeahgvZBJG3FpwngAzJSIKwcfZldrHy8DIRjRT+Dxu1VXpdOJFfHKSyeK/5aL8ue
WV6XMuIDBrCGhBpmd12mFNd7FNST0tYBHcZons3JY6aRO9T5lhoqCxJiVfUMIPAm6BUv0kGEjrPb
hJVDCxuKyh39XQ8QoSOIxmag+TuTg7dCY6/BpNzS0Mtum1zbjXRJ4lnZpQAP4qbwM11wNBFuCKBo
qqeuyeqHEmMXkZfPsafW08GajetMCAjRRLTy88qusCEY8nZn0boRZjriUAiabHHWN0zN7o6CxGaQ
n4cx9JLiDrjYajkL97Ati5uYAlJU5M9mI9zGdHOnNjjIM/yxcNxMwkHQZadOIrtdnhMKHQpfQeO4
Bo7q0apw2GNdVfoSA0lV5cPI2alB5jetulWCfjfFFlt48NXe8mDlIbVlgfq+IdB0lRopKB2NIVgF
MxQmvIaXcDwo6BKaqroJUuMqasJPFgeUAE4jl3+Ik2W34k1k9VfzgAu4XttzeNDi8NaQh5NSP2ty
eG76aTcMx4r2iDJbnpDCqMFdHFkRWyx2OJfYqH1tFI67kSYdFe3HJkCpSIquGn24loz8uKRQ6FDL
h4LnyUK2i9u7Jhw+qIlcGDeQkJLUInSMAjECjWBAL650YV7aKO7Lxsfgbb/icfSYwwCiSQm2W5Qz
Py9ICYFgTKAcBbrpKOl6qhldpYN4pPPtNOYAoeIxBTP2/gX9y/V88WQX4beRmgUER55Mz01Xgf4r
BhA66B5q7WPGt7Swrem6zH1/1F9Cj4tRL0IPpU9gmrfVyr8AWaQ+dn2yUeWP/PR+lmHfRLvrMNIq
460h4IRtytsIJzJaCWZyyssZFYav+lYTiLb77qYXIfsIhltOFr2y8XoNAMDXejOwKLytrobafAr5
FBneXDLiA2g+Gv2V3FXgG5FoJLeORkT7V0ZOrz6otULSCKNNm12FvwrXDoQKu0bfjfpjd+7i+06i
gW2FWDNItiJ5w1YhJRzwtggaB9k0mkypJ6lPFYqzKtFJ2Hp9BVrQHP050jatPp8ohd6oxuKbyvc4
DW8iob1Z95wuDY9amD8JUDu0JbzJWgvLzPwYDIVvYd6CMJpnWuNti3/giCmUEd3pIU2oqZn8fF7u
WoEK8tBvV4IaXbOnrAvPC6mJKDcbQZadjGysMpIfU03A1JtuiAovmGq3zQk0uEgUOC/gYT9KTtco
/Z0vd6kJxREYoEKdrcvyJHImRs2dKvhrGcdczMPAHC+P/b5vyw1nb2B9EBlfVJ7XshX1rbUYhaip
yr/erpu2NietURm9LDdt3PvVLjrFuXboQND83Ah/q754X+b8c9lKeiMQ8f8mHLH5Xq6SC+3ln1qf
5l9iE/9/aEZo7Pj/XH3ECyP9x67NXopv7eue1Ppb/+xJacYfCr7uogzuEy3M1z0pXfuDqrCpmwZa
MhICEv8qQQrmHxYqE6hCWNQY9bXS+K8apCBLfyCCtlrBIUCj0H34W0XIi4OVvheVR/Idqg4olsqX
mqAGks693gTKuRXkyWbLNpAKSgJ6AJH0iEWyhnlEXm/5MOV6u3XWgTn0sEaEt7vKzV+crflMv61F
lPesFEHplgZQk8WA4frqg/ymfLT+lVcblE6fxS7BSoPOnrpKkr7dIloxJD0sX/F2EZSjYNTf6VJF
TiyAZx+/hWpS7FFB+6CwcpEY/zLmReJNqtRUUyKKty1wuzwKjY3U5rNfieGNWX0kdXNxBvwcTGUm
EaGBdI4j5dsXLAWAhOCsxFtIbIBcQWZ4wGRmen32cpcjNuu/P6EXUjQ0fWhmrCoZOPfR60Jj5+2A
Q99y/XaGfNuE6VkO1PbQBMjzp+kOosU9/UBhF8v9Huhl0J+0bon+PIr+Y8VVuriU1wcgVqceSrJO
Q/YySCkVVG0gzsi3DKUcelU+xVZZbWqBoGMEuWpXekuAN5Syq0dFd5f6IJ0KqGlF8imOi52w61pS
mfen5ZdvjjmtStCkrUZcNIppQryuUoYIRUlgIIybRSVViVu8ZjruOAC0xgLHvf5ojf06CwyIaogh
axSIZe3yuzeDDgQdwAVgPO7r2YzvGkm4kvIKDhu5qSN08nKfFXAcI3IsDV1odOWo6VdztZMLrXHF
vLwLe0Cg70/EL+cJz2UA7bY0XFag1V6sR1GeUqg/i3FTirU3ZNpO7YLnHKSuJ2KjBoBTPOBflGzn
TGo+KEj9dk4squSo03MqmpeKq1QQjBaRBePGCNtDTjQA/kR5kMIJYK0xfQLFfg11t9gs3JoeMo/h
zpKGTWkgZ6dgVAv8KJA/iCB/ty5QoeDo56jDkeDi/BGAS2lhLfOZYHfdAFEgLAn776mgfi5Wveq/
N/koD7EasMMVESlap//tKhzjIFAB7Wpn0+rBhsm7phJ8vHvup0l+jpbuYYoHGA9L8MGJd1mkR0xO
xy+Da2xtcsrWpRb5GEcVtkuLdFatuxgDi9QMUdiA5rwPtdMgHOrOG/qOrpCbkaslcewqw+f33/0y
efnzGWQQFtwlYB4utbhAXyvqMsrSGQC3eYRbEylfVNnv9RNi16yFH4YOFHhLJhsWTkXGvQsWKmR/
93j6ORWvHmNdEa/6FVgjYBXOJX4Of5B+N1+lfisBLx2Aae31AmVpO6md7IVemiHtVeGD9Xbhcsoa
W7/Eq+EvlkBXhnkgzgw/ws2QtiGIxdhdUNA1rkGYhQ8qmKUGq7EHkGrxU5HdwNaLvn/wKdbT7vWt
e/kQF4dAn+QF6bIonXsdnnL9ecCGsDcxsJq+FuJtxQJprNlpZ/WDw0e+vA1/DqxI66WPvDet2reT
P4jonc3oyZzV3EsjRxUd2IPwaHRKDcs5AN2qKVuuBvSvV74aQjfPS3kqVNgU/pjdGyGYaWU7KHdR
7+YV5MEd5cdQP8ofwQ9+xlW/TBH7ReHm5hpTL5eJJvSoSyrSmbRvsjbI5FzDlkCQpezdDhB8SS3M
DbDDvRtQp/k6/Gh3mDcKm4m4LPOrYlP3JwhxsoX6rT26MKcf4SP3kQP3GjsAq9/KywdL+0L178+1
hZLZakxGW5Jy/NvZrSLcQqnOyWdIxRD655dGPoSDLRSfDRVIqUMV0NiurJHSqxOE06md3C7jwwQJ
EDrmMfrgtFN/t8xeP8/F156kMipKoed5ZpSF4A87xskcjqiFLTG5tIcEVJIe23BHyzMij6wfEmUr
0Q42++sQQpGdZLe5eKWJWxE/E0pn4qd4RPQTqhv8FW9o4AyomyreQEPJnlJg9MFWb2zxDEXj/R1z
Gaau6/b1m6wxz6tDY+U99ELHzMbLc2dtAdpmgM7Nl35+VJSb98f6JYLD0xv/H65J8gvUNNWLaVOF
iF5LoUpni2rlreLn23KD2MPRejb2HwmCa+sfe7POLwa7eDP8UFUjwsXi3I8upoNIX3SNF+sUYA3P
KPdabluYZUQbNb0C1a4E4NRBZS5nRBbKea8k10N/6iQP2kV6qKk2lrZ2Kx6W1IOE2sLGIt0HQXAX
36XIeZV2+0TJE8ymfkyAflaoHSjjfatAxzlGiZcgnTMflNDll+Ovekmf4iwXHwjO/xKG/Dm/Fm5s
aJYSjlxsE6JNVVCLWTrPGzx4xBraji99VZ4QJGllP4g3be5QGoijQ41LZv3BLtV+2RXrjHMJ8x9u
AwLkt2tJGDMcCSpm3ApxgKWxj2eMu57AGi18Lh1vTk4FzZXRAwCtbTFWhKWmQ950Own+yHGsIYr6
I5qzcvKI6IqwqsLYQX5bDK7KXssOS/tolrZ6J29jSHLQRr/XMAnzJ6s8hxS6Sz/CE9S8X6Qr8N8C
vRAXZMn7i/jXs+jnWxIyKvD6LUO6OD/bqqWuDITynEWbFobU5MovIqfn44oSgJcuHevQl6d9ETjV
qUeUQrdBHU+wB3VXbDeox73/QMbvp/3fD3Rx8QbdIOXtNElnc6bPgkbEY6IextSlr4cnS3asu+sh
vh70fZ9cSfq+WNweJZo7DcmNxZbQmVuxglBg3TZwi4LUBbwN/Co7vDYjJyqd/kv7aHxF/OAc3Wov
OkSuO1ZXsOxQH3BnOLCm3ZxNP3jCp0t5lFKUJGz1B1eLSYfoMT8RA1jX1g0l0zr3xwFehaPwW7JL
P/Hb+3PxE/L4y6YHfEqGBmqFOsXbJUiPCss3YZTOwp11rX1NvlmKo33J5StaTKLk64IPZ3o+NHvt
e4MtBrps17x7/kIgbj1hj1K+CJKbn7ozdc3H/L7eaT+aE0sOKmrx1JsOSmLCVxwdDsEVRBfhtj20
u/KjbOIydP+5jZG4lIlrqbGJa6bz6kzGlw41DRjYZya3GSCzUwS185NQuU2zQbsD1So+m/G9S1Hn
JqsoPtrJ8mUutT7BmuSpVDDIuX8uuVdPMLYWNoBRJJ+jb6hBtw8RHbxN2rsWnYjRpiqTjX5m+Rya
yJeIT7JtXrX3xZkP2iN+5RYUhql8DsfuYYwoSLqGsHn/Q69QuF9Od+qOAGAlEi6yqLdzZOVGUyGN
IJ1BasyYx9vTPfe/duslsdPedA/WB/fkhwNeHG5NBldAX1dW0ZBK2Dp4ZBccyty4zWwvR1qKBVFd
8cFp8+GwF2uhQOLczNe1EDwsXzvZHk/9d/Neuk1ehhfrMfsgfv7td//3rF6Kngpg1/4cLXwM6Iaj
+/4iU6p3hsVBkez9T/j7RfZqsAuoTbh0etRqpG5ovYnTTulxr7suS0jPdNSm8ikyqMIDLyCeKjM/
XsmnTmX6KJfiXtzDfpJvrGWLdKAIakxrHlGmUVluA5mXdh3Ud+WH0te/DWBerbpLQfAoEQRcGjlq
azp2NEHR5t/+X+rOa0lqZW3TV6Qd8kqdllS2DTQNVcCJAhYg772ufh713v/sLlVPa5iziVjBOiHI
ylSaz7wGUEEfoivHu047PIvWNt4cpyyvtNdjLh71rG8SExYeO4DvoGzGcSvZu6x+JsaU6IZ8oZ+S
IamwYerGR69YO2jzV7gZnr4ccC/qvvAbrg8a2IAMhflU/eT9kX/448n7Zivb7Gdxp9CIg02VrsTW
txn9fPf8d0Btfu5e3T0ItmS1jXzpJ8QOVOHS/zJsOjGfke0eIQB1HPew2WfqnUWcFcvmDuLw+ztz
vjvemfISod2hJ4oRB1PuPgOPIi2CUUicPsaf3x/nJvaewweSG4gfc0XzJZ56NdMACVtgX54MLoOc
sdqgnz6Wuy71NkWAlLf97f3hbusUi/EWBw7fgAw/A8aL4eEJhFG3DRIrJeRyZ5KdBARF6qrlUwLo
jeT5S/dUA0JAoHflC69Ne/FG9+hgeH3HzxDKCXNZr3fS+qT438IMjOnf3zKLSS+OjxHl6LcGjCYJ
YFBOObh5vZuFoYyND8ZF33bmh/RhbjTCbx2O8je8uTT/AWk4HQ9YFIBAqcq7MXSl3KlMp1QoaVLG
d4o18OVLkfBq2y1+qX698Q0AWqLI+aVJi9+64xf3gbaduj3M5PwxqI9+fldgSVs69YRb2T7jQAxI
FRjjP6X+qMN19mYlE4AwM+5Wrx56yDblYwwyoXVHYAVDwj16H0zo/vr7Vg5QidlMpjPgnmOW6PqN
biIdcjBcMolqaT2n3a+VDTiv9c0MsfHT0bumVAin6epoGygetqHKDLvsw/fCBjyGlrF5rCDTad+0
+GiT2k8f8dFrzLV39CZInhf31dDLeEGEthzIDB3oW8veRz2L4CDCijZPzVFQHdVbG/Lm5lwMuYgY
sizs//M9k/tcPsrO0J1ggcvmLyvgwD1o9haw1ftL/OKFuFxiZIwABePqC7tscXsGkhyacjQqz1Th
mvKoyyg6bWg/I1I7azkjpQcC5CzNzGVXDU9RvLOCvUIlDlAZylENr+YxTfZeO1eBALpESLlaW4AX
s3jMp/6b/SAjv6T/I30fv/nsRZ9/unFBi5Ef6+hmfKq0ne7hrODYDyIELObS0CcnIFANYeMLXFJw
L9EvAq03/yQqB+x+LnYrq/DWRlNn2Da9IhWm0uKmS+yoRXpJkp9DcHyoC9SOf9/9MRFr3VneB7jt
Mkp8iJ85XfCzRVg1dDk+1WU4DcjAbcRn6ROYqUSwAA8EeHqwlcVBQ9VJHMJv/uf4IeVcbgZjGwp0
lffBeNfWu0FszGLjt6CGvwBua/U/rXRKZARMnb7dAUkKxQaZSR9hVFe/BCbl+N9edhTkaFSF13xW
biI5Nt/rFVhcso1dw7OL2O+1+tQUpBH7UDqYxx8lSEJFOr6/3jNn5eZgvx5t/h6vXzJJjFJmst4U
WY7VPxafWqRbJN3ED2ykAIGJYCP9BnRUqpsm2yOgVp3IMcmr/qm+RzGCOBvvZ7yirP/mj5qvGgsQ
C8SaxRLgmyHD9Y6U50pzkdLpfIe85P2J3wYr8zKjIYsNM+xPvCevJ56VcaKk1aA8W8GmUjeSjTzQ
pvmV/PTVTeQ5DfrN1QbqdeYf/Mv7Y9+Q4KBVXo29eC+0QbMDPWVsEJj62brIv5EsZgsal+4CmD5F
fwwNBNLxb1R7asXxLx41lUPMWvsbecXp9q1H/fVCzB/j1Q7wbTkHhtsrz02K0L6TI4/hyDUAQGet
1XSbEi3mvXhFMnsapbSalOcatzARU8zjNLpy6wjl3uJVl0hcdpL8MLYr18rqyItHJE5HlB08Jokq
IgWuElGqftv3Tk2GgnERmtYC3KtrrWaB86e8udVfbbPFUwL1W9dGg4HN72iVfGOPmT+QQgNDLZ2l
34HsIAqZDHB6196wNy/SVwMvon8D+yNhxaw10qsa2vWd65d7+ZEAUvsw/tB/t8O+0PjS08p2esHW
3854brdDtKCpu7jB7cRqgCTLCv0QjBNd5AikcVd5e1Rj3PE79pKbNvhc5V8zMJ569E/oP49fpuJU
ad9KBbFn5SPCzpNHL5ZWoKdtUoQpVNS/wwqQMmD3Yvv+YXx7+//35y7umsArFOQIFeXZowigOwXv
TH30lDPtx7ZcK/O+FVjQY9J554FCUIe8PmtNIiV9oRfKc9ZsSwwK+gIdW51eAVCD+6BAxjncFcFp
tfT5QhO/+SivBl7shlJCVrM1cmZJ2I7kWrehbVSixgVq2HRkfYMwB1pF04VGSKzuGvSeWjeOXcRq
7Gkja9tWcet2G2RuEB/H4U6lGd7s9Win4RZgPXX6sx/uou7Y9SejBQq/9/6S3oNGGHfmf2fw0th5
dU2JLFSkOi3ZVrqDqgoSMBp8ic0YfWuGA0xB2jbu+zvjtiT5MiSYEdx2LDjxi4gMoS497xsissA6
YiO9qSJE5Vryj8zVk6PaurW/s9p9KTuVfhhBkw7kgMiZm+kOgF2SnY30IUHlZ9iojQvPA89AoTqd
5GrqpiqOZf9gkTVZ+aWSv4XtQ40sWPI10Y9VdlTFIUGDPAbwnSabIim3GSK2KjhSU/kUePdgeVcm
e3MOaADgsQ4aCGsMDe7r9dZE/gbPu4FAwC4eckI7XbTo/lNmFvv0XNlHTBui4gOnNU3v/PRoRbsp
oS37ZKAkhp4sdJQCQRPX/t3YDsqK4xYlx1h1W2I1gjCCh0dJ2mK6ESCLgqDmHm+AcoesDJy12jr2
X9U7GZgwbTZAMIj1P70/vYWJDan6YnqLB0AyprHpQIQ+68PWRoqc5KF08h/CkU5wXVDJgwgboLbz
RBXZUln4rY+alEFBaqdXO0pqBXNDDNVASWeLiLzd/4kkt1K3Lcuk7cGpRygmShBf9sw9xcD1oGfP
6ETrCcLphwZ1a+HIgWs8ppajRA5LUwnX8BFl2pnxj7TdNip6UA4Kcq0Ki3dTpZtWw0RhEw7A7DfN
9wF7tu+krwi8JqBzTSi/YlcZl8K+f3+tbkOjea0Qf9BlWVA3MhZXYqWg66hUPqGRvh3VnQyId2o+
Zn6xaYAE6ftcxzTmo1+epjn2Hk5m8/v9XzB/jKvbavEDFrFZ1ak9/jTEfyI6iPJL0TxauC+rd723
csQXvnz/2RavprqMxApDAxNFsI20WENqOY5fFRNR/GNZwGE92fiGYA6BCHru1vnh/VkuPOpvB19E
XnKqlYM370lUmmlHwx+02QzDSZb2fXZfd0cj2KH85nmnsNrjDOhXe7NyUOgZeBbXSmc34hAvJ+TV
UiwugKnCXs+LAuU5ze4a64CHStZu9ef8F7i9EvhAvRaT3UQoi6+8OJIgepD3VZk+AMds/FV2x5mk
ZGoXOf0E06isn9r0K6tO6OINazont4kP/XOEVSCAWdiRgX65vu+qGmm1bNLjZwQS8UIoRLbRmxTF
Lnv65uH95CLsr5Nctt/90oatMKdftaH1bm2RDWWGYezHynvsqzRz9HH8I9R83CiKhNiO+Z2Yb9xr
6fhP4CPt31sPvFifp7qqVoKtm+iSSSAKgxqAgOgolmoac6ve0kIlfq6yGVSBvxMi01h/rGzUm7CF
dBzeqWaB36A991Jcf/X2NtagSZEPvr4U5rcBLd+tFjYAfDFQ2tSxp2yBKt+jJktBRqVz2tJU17q1
ud5eSy+/AiznLM5iYhR+/cUwC8h93xtB+Q+0MuPad0WJBm/W1ib2WW4ugE3BsunhMKFqdpCke2Sx
n61S+dL24bSye+fT8OqKmvWCwF/QlcRhVkULZBHJlcNQNoHn+c+o+atuGSbPAd5eG7nx//RVJa1k
q+rirMzDIUtDFYyOHha7S4gkVBZDnuycuXfavYnw7k7RmsApG/WLBwkSo+nw0KhatS2y9AfqPGAY
5Fy6q+Xpa97xihedJW10syi3fpL+QwPUb1vjUHaw9dJBx3GCi0UxemhhppGsRL3Lvvv84+cuhGDv
EPbKxiIjGMccPRWQD5/UgdbHhES1UymZvrO9+Ii0+4MhWZg++MjGllIauMJPpZ1f0UPCbBYfFjM/
jzl8u1BWj2oh/L0m7sxglNzIGpBgblsIXNra933RCLj+wC8wK6wh6OdC8V1EzP3otZ5q+fLzYCqP
QSpv+hKb+B4R4Lsp8j5LYSw9qenk03UfrEMS4IOA6oK8j0T/aEQ41Q0DxULgpfdjmI7HVlOwVUSK
DFz3ZpTlABcArGDbdiIKMI3uMZDb/jGUoKTm6K8675/g5W3HJ4CfhZoymGKI+/x3fXZwVojs0JDr
5y6yy30UsPq+hPNdOGR4UaFd6oTRV9wq2p1aExt5PkAaK41BweXEbOjdDidJ6qlG0VnO4trDb4IS
nD+Zu5Amd1415VOjWjlB0AipqisEipeV56oD2fX7U1n2QoBKAxZF3oLzh48uaObrqcj9YHd2Wtif
oqLK76Sw/6ISaqam9YhAu+Vghlw7CaK9xkStVBuM/jENALRoiohPiRJv216KTlqCWKnVoAqnKZGr
ajz3Lz/zr9gv/3fUlv/fPFFnrbP/M79lByn9Na9l/tv/w2uxxL84/hBaZpztv1XWwEn8C0NwjVvd
ApUj5sLN/7ZBVf+FUqKN2M6MS5ZnIbX/EdWZCS2EqDwCIKbmzIwL8y9UdW7KQ4S58Dx44GbYBKJU
y9tcJIg5svPPI9LYJ0gJ9dcu0KWfGT4NHwItmz4g2z5C/BXto8SOP8boyjp9qSIKjGxluLbHlw8u
v8dQEfmRAXui4PKSzr96cHlsA1/uJeusq5F2bPQct5Ekyu/0CeeazhYN6r15RmlaFRhjJOjmSAVE
zyZOVyqxywCDHzJTBZChm7s+EA6vD5s3qZqX2a1yRuk8wWswqNFxn+rDqy3y8d+36mtFnBsM7gxk
pOCvAG6l/4Ga/vUwI1xhr1E77yzxmjmIL8WuSCFOT4EFyslrxH4wG8R9MW5R66n/PRRV4HqeYR1x
q4nAk1XwTJWy3Q+pDw4qm/yjQBTpkKHnuG/qEM522g13ZiINkJ1LfacgLPYlbQpY7RTKIKRmFU+j
hi79yszmGP7VMwLTTpFn4stM5kIHahk6GWOjph0t5LOUZXdYYlIHqB5zBcv3jBzPyg4KbugmjP8i
z50yCB1s7ly9pVM+lIcAsWtd9nbcTwgjWac0zXdRZB2GvHtu4KYXkgeTkcxBWmn03n72+Vcj0IaO
oQlud/Fiq9z/Wt804hyoZnmQBC5EY4Gb3vuL8+YoQIB0oCQWsdQi/0kHLzdFmInzaOB8gRg0Egz4
o65EajfYyhcsFJE+YTKlfihi15vL18o8UBM1uHTJGD61GLT6e9hWQEdjP6mfoHiX8k4TUXgeq6Ll
SVD76iEQcmU5Zqxn5bapVIQyShy+WhjqZppvU3ucopXf+cZqqLg1kXYbOhpwSwRPnKAdC3bBO0dF
IW1tCUS3OtbGytXy1lFjH+osOObIMwf0ejX6okJnuZG8M6QQ5dDlIUq3KuaXcoaQcqRgZlsg1rRF
IbXGx2gQuLeW6rNdxtk3Qw1HVyISdfoqCHdjnv0Kg9o+9CRSH6PGxEAywHJ3bE2NZmENYm/CvjQq
TDz52jRzsSmQn2DmDmiTq/nfVi3mz4z4GqA3MHBzxHk9sSwNVRW4i3eWvaQ/VSMzMavxJy9QvEen
NsP+LkGvfQBOHJVx9ZBZ6JLleaJ/kiLAla0MDtUI47W7fH46ri4AgCJwrVSaukTA8rLPZAw+lbSo
8S8+1qB3Q6gQFEqydie8Msf6ix4j11r1UGNA675/vBYpiiXmkQFsU7qkpAfT73pBGm1q4eJH/iUV
6X2GotOzJUW/q8yDzRaZa+JEcwS5nCcZKJ16Fdgh412PZvQwE8D5Bxc7iSlS5BZgVQSecVtMZyWS
giJoWGorD8cchC8GJfe10N1F40chEb4e1M8JNuzcFmcPxupjgCErUvJ65qh6ln+FHmptRz27aO00
7Y2u71ZO7M3dDi6B+4SqNFm2zSt5PXqkTHHdhAX3l98hoWIm3wM5z5xkjNe6OTelaL6lCVMLzS0x
W8Mv4/dStxUjMUL7LGG3OMHPq829nyn9Tzy6gkOp9fdWL6yD0pc/BV22Jw+LvakaDNf2rT+dnJYu
/Lf8oxaq39vBmw5SqX8jrrJ2k6S2CEvEHXjgTNolevwn1pEf0XRoZ0oWG06ECqGbh16FNrh2meRR
xpwC688RRYGt0krWXVjn4XZEwehuUqijqZO51a32Y4nsyRFvKLgmeZj+GHPDdhrZaI551fu7oS4k
164iJL/1SQNjjmrc+/v/jR1pzaQTXSOIVMGbXn+e2kI0uisG6wx10d6pHUX0FFl3aqrpdJpMsMFd
msYrg76xI4GFCRIujeoSxM7rQSM0oQqtMG04GDn+E52puYqVSQe094cjOuc4LU0g32cgHUjHvl05
EG9sScFVQwhFZkRlYnEKG0MetSaJ2SeBhgof+v8fC81/UtI8X4kMb+qF/PtCnQOEGRLEQzJffK9i
VOzbIhMrJftshlP2UbRy66L2K7u1WaNaExj9Lraq3unFqDlxBzgUMd9xpbRwA+ucfwQiP4JQGeCh
tSwtIPLV95KRS+ckT3W3aizUlQql3MdVOmw8S6tO6pRo6MCE44ECg71r8XQ71HIZrFTi3rhs+egg
r3nAUY5eVuLCuNMHIy+s81AryV4nNMXWLs8fo9H41Eyysv3rvQ3GW0NDmF1mg5K4XnzYujqu4Jo4
VyGQ/wI+/C4SuXwvaaO5T6IRaS3b/PX+mDcBCtPSycJ4zGal02Uc1Sc9pktKL861HJjbMcx+VHhk
rzxaNxV5Enp4YjwiBt90lhm4nlljkdzHTR9ecom6bD6VSOTH2oi8kGl+8qyqPiAsN5wQ6+A9q+pw
HygqgqWh3TymJUz2jjLF2la/ScfmJ9TghZzJ67w1i3A4kbOsUfOa0KJF1d9Uxu4+6pABU2IvOTTG
KO8DTRu3XliGlAJFf6qxS9pTIBxXPvsb+101FB6BWQSC2G0ZMue5gkdZnocXK5tRzEnQHCCydx9I
W73vlqF223CwsO+kmHgwgjQ+ZR3I4zILmpXY/TasofIMs5/yGL+FJP36M6HhKquDV4YXxPTxTx6b
WPlcKj6pcI03Blr8BHzIxqR+cGlEm6+pqNxA0BHiJSHV54APbDO54/X4+pDjg2p33cWLMV/JC1Xb
9jmIJaHT1yM67Q+95HUXCrM0vOMJ7qNnl+BWM3GJPH24n8UivxumXXyIddV/bkeZlniTVKd64i0E
yJx+DGu0lzJcwTet6VmbbhyqA+JhEIdSQ9lHGHptsljG3DmpcPlRYnPlKbm9UgAKcKMQq9OIo858
PUUFVbUxV+T0Uube4BZVou5FhD5aXqJoWA/q4Pzt+SaxJlBF/MIiCb9JVRHaqgug2Rcj7ZB8z6Z6
r0mBvvJC3aZj0HsoKSD+qMyZpbU4TGaZZMlka/llNEex8UvjpKY29Ih8GrZaNGro3wwtHeNM+pAa
+IDil/Krx/f1H4yLw6No0mSXiTo8q4bmrfy229eTDB0aHJc42c9NlJWnidSkahZfEKfT3MxHDCiv
cu1JLuC0vb/Yt+eHHitxMnECo0G6u/64ldYWg5qr2WUas+xjX+XFz3bE9FGkRb8PahE+KWrT7nCI
sdZu2NvbDMQ6hQmQ61CqEF64HroH71BPap1cMGtXn32DC0KzINzivzuqm6HPf2K+oTlEjvmvxvOw
uhASsi416Jz31+B2g8/JGqxDgB0aeiPzg/Mqgih7I9AxN8gukiKhRd15KSJ1OSAsu0AfrVjDYi2L
4CREcyZGqY9uH7VGefFoGmqaRJmaZpdQm4ZLY0wRtEq5uWs0vI8NYXVPpdJz0NMK3x01orYypOVG
jkr13hqS6SB7qALYAdlxFqS4RBcDkU3Ua1jxhD6mXSoCeCZC1UYqEOyDU48QYzvcaWZRPRUlShrv
L99tfMstztJhWTAXwpeZvJ8nsgd/MLjUQ598riMLQpXuC7crKxuVvBrlbSMSaxHXvEjXKRdVAwO5
DNaRP5egmDTHajzwkujCYxl/xKPYOuVeR9/D+C7Mn5WcVdsUk6a7aEq7xyiz1hhut1EI1DGKhDhz
vNR+F7u3blS5t6M0ufA+4gM8FjX8GbQX31/b25uAUejQsznBxPDWXG/NMZWtySyt+KLjfURdbuju
4qiw9lh+rKnxvDkUkauMYQhfU17eBIFpDX2bJJckz/Eqt7zS1SLtS2TAnnp/Um/EVia5ua4baNcj
LCIWs8K6ALepMU4vuBtbO4XawE5qy/pg9Rpq4LFk7tu6/SpZcLXGZkRLLsbiXWl7VDhNPdzamd2v
pNC3X9ME580tAOqI4GpJPA7jQcLALeUXebW9T6nh4ZAnrSXqtycFyroFssmEbsijulhiS/GUsVD6
9AJNI0RirTOhow3Zrs6D9GDrreFKAyj591f75rsKZE0scGvUzrH5WPapkBfVkikQ40WytN+tUQW7
ro5VBAbq5tP7I92mYgylGdBOyfxo1C/bF5hqiEaO8+nSpkm4HUy7w11Wpfztl9nJn3xMkCcgfYE2
tPdZS8+y7fX0+P6PuPmSaMhwk3MoTSoVN79BneNSgVHrpbfgHGRWB2wpi9bYIDdfcgYkzfO0Zcp9
tEeuzyVloDKTJa24dGoVHqVaMe7lYexdkBDTzo+Eh59cEa2cm+t3igiTRhPrOgsuUj+Wl8sbK3pf
tcKuv/iGea+00VPdzyyUQDmHWfrn/WVUr9fx34Ohc6YIG6MHYrH5x7x6FEd9bFI8r9ovKZJDycZq
jAJgRxXvZ6l79AntcZ+IxgSwzP1gV4r+wU/rbBtbknHkkcHM0AQZIUeeuWkzdGiVoKv3cdpUULQg
YFbt2H1SrMR2yJ2ivchGsS+N2nDKuh5W3oqF2AZzEYjR8akwIeS7ccFdzyXkyEmTN7XnsZDSUyrF
0hYHRVzAkhLfhxKfZHsE84Y3b4oTKlUSsC414jO0RHQjsc6NpYZb7HMK7JWjDqQqbyjG5PFZtpJs
35Z99ciWFqdkMMS2qfv4WSKA3YoSkidy89UmskLpjh7GnyHCp7zMPO2iRhbkBhnksQCED9J+QEkX
T+n4pCM7dSd8+t1TYKDNm8gFiM4epWmFuuL7n/nmK7MywFjmrTVHwUu2e9L0ylgKqz2jHB1sI7PR
NkXPUO+Psoi15w9AlMemJZ+WaeTcMDK9ILUb3ZPPYydwiM9G1MWGTHfbLu++TmPcbdIpNHZlJRmY
Gc7a4M0YEvZg+aSSf9zXKX5vVWuC3NasYuXX3a6BTpmYOIKNi/bULHP4eqcLT6rG1Oz5cTZOELqC
5TQNL3vl8L4cmP8GLP9eg1kvEaQOzx59puthMsRPlbA15LPofeh03GGA4dsKOpWefCBkZK6KFwgc
WNFAZV3K7zL+kbhUjJD5DDnfTKgdOl4hFHRDjPiRNkO/shLXRcP5J1I+m0sMGP9QxjYX50QPwk7G
bF05Y0ltuGRmwFLDHl6CYnQAXLLh4JVGsG8l/5eoOSbv75Lrh+rfoxNM0Rij8T33nq4XqMBtW8pN
Xz0nYohOrQUOJ/SpUaaof618jJublHoVMSs6MtRGFdKe66G8ppgwkMi0M8lEipiy4qF0nmSOVqj+
Q0pYvrKwi8b+y9xIoWe7Hv6kgLMYUKPrO/DSa5ToPf3bmOraUa604oM9w3AMqghuhA3g3NjXjpI0
6Y5apd4ON8n4YxxXw0pI8Nb0qSmAo0EbwuKhvJ5+IMdSyOJo57AvRpcCuLEZSIA2WtzobtaiHP7X
X5YdT/nboqdIsjCfwFdviZo1CC6WuA1wwXt3xIXsoXxQHnUL88b3h1rAcv690nMLTn7hNVB6vh7L
8FqRdi17GOVa68NEYdjteunJ7H1zO+m9BcCpkC+yFVk7LUmUQ2lXqkOWOlKoqT6rgArd6Ke2r3PR
bSVDSSHjKWsP0nXS/Z/fyBlTFHCfmJAtzpmZpEExebpy7jtV/6Rr2fDQ13mCQ03r7wS93l0a5Ugn
d1P08f3lmVf6+hJCphn8ngWVANMmc/ElJDImX89shbtOVXd9rPa7SuC48NejUMDAngwwE/8T80l/
9b0xNdXjKZT0s8CWchMJCqh1kKzyIm7nMnugAdagj4xgy+JMWUMQ4TWTIB5GrXKr59nnSu/W6sBv
XEovTlvUYah+UQW7nooiVbki+tE4K2ZgHn1chg96m2d3ZoQa3N+vGtJyGseSiwnDxeuhxhhIkDYx
VJMFHgBKWpWZhoH4+6O8sfeo2c4iqHgczs3g61FIvQKzrQb9HBLoYDVvWfs0j4ynfuzjuzEvBpjG
dKq1ypbXjubLvbLYfaapI3oEdo44dpn3RbnZRB2I/7PSDjZsDE8avW2UNv6PJGHX4wacoRgiKUV0
F4Zd9KVqJPGJylV5MtNQ/ENIXD4UiWlfFJQPMmfqFO8HHlPSk68ZxYemSESNopu1a3SZnnpUWqHn
ZEk0/YR2F8ExM+T4x9SMmbI1AUMKR41N6gJ0a4t7e1L9nVZ2EY9Ar8TFJipE9QPpYUqQUmiIu6wT
xhbVKnipwiAdHVuvCNxmKjClsKvG+McLPeunXXaVhra/hhKQbzSjdh8EoepoGaVM7NNbLKgUqzbL
uyqhhI63YyX/0LXOwh+lKYztMA39IYxSCS9pBc9o1w/i+nnUm/BZ05Erp4eXex89rX4I8jhPnEYb
sd+sGt36Z1abhRxSYGBOwNiH+2jyKRlHSh0XqBDk0R12ur298ewQLRYzUxqMSDyIEyXF8soZ5Mz6
hjr5zGaqVLEL4DkB/hk1YmUv6eppWycDWnRlriWPJZHYvqh6Qpiyxqh901pGdWliQQ2qpAMe7Pqy
5zk1Bi/7MaWggxraY/4x61XWz9NG7Vc3NBS7COu4fOvMfCxp4YUQStqscrCpQXglt6NoBgTnMFCM
KZDDgyq33nPH8sM+irPu7HeS+cdu0RwItSj/MKcoEMt50Y+dn1W/NG/G8WtpkcdIFHSqvKlNr/2i
JtGQueQlzZeinPp43yhN+1UMwjhE6mAoyCxW1q84SKZ7bahRvy0KqyE2yzEF3UxNFhO2h2OAgiFI
HKhfRpk4hY6Yld5NBe1o5NM+Vmmzt8YBt/oxItlGwt7TUhDO1fi1KyXVcuTUV06Jr+UDOjUGGHY1
8gdsylWv/KayH8mRFdwop1QxSseSqiqEjVvUf/p8oJ6mIBPZbGR50i4CbVZ0XaYJ60qwsPcNXkCx
240Y7Lm6OYgPalN4DnrWwVclTTVMUUWHa16TRa1D+bo2jvk05X/ev2Ous+OX942XHigA3TN5bhxc
3zHS1EkdZUxgdLwtX4Z8BN5mlwMOGwObHxqR52/bTA937w/7RogNQFqjlk+HjP7dMitPrLoYAs/w
zug6GQ9YWJcXO5Mg6XVG9aesDA8UCFZ6Po08t+jb0u0S3Tv4qao/CSPEGBtyIm15cj+OpDjFuRau
vIzLlaGXyC1u0bnUTV7fZa7RVp6q5VncnGOjCx9jv062oossR59quFzxLGxYqWsF57cGxW5VoXxA
HZHq3vXnQKwdEFabdkS7FnZ4qiU7ua9OWznYjvbO6rJf73+HZXg5T5KqID3K+SMYS6hRV6jtOEhl
d/amcl8JMvshQrWgzZXqABRo5UFbeMEBJJ8jDZ4y+n+UPSksXk+v1DNz1DqjO/dT1+90c2rcBDTr
Bwz3ukPEy+DUsJC3mh1W6NNE3iEgx0MQTVOxvY5Kt6F1jWlDYm/54RAcaTU6EuD3bRBG9YPtWaM7
teO48hq+8VEALczRy0tTbQlb0JO6tgMj7M+xOppI9ujioxKoOMVLmXJQy9bbBr22hu1748tocyRD
1ZU2Mhjo66Wi8tLjCJ71Z7usysMoJOnQgfDbgDrt3ajp0pXA/43xZgwhEeeMfrHkRfTU4T9ea0E9
nH3f/BRG+Hx4sW84cWGffH2sVkabf/3r8IKNgI6boAA1Z/GkeIvZIdjeU6EaznUlwREOAmgDdrWW
YbwxJ+ZDMYnoneLfkgDcacCy46EczllT4hSGffup6c1PPAfNHSn62uF9cziLb4UgpwKsbbG7Cddk
yw/V4TxFVYrOEUpPBiDo4ygVvyg85Sun6Y01pEgGnoYojcLfEr2YD13fe1M2nhFZCnZAlPMddsjK
l7++IXgdLHtmUytzA/36SyH0IbwsNcaz3Bg/jKT9aKvdb38cfltDl63k+i/9p8W2ANqrcR3RVcZ8
YpGN+IGwhgLMyDm1sE5TYyxgYSFN2y6q9f1oFcGhJ+LaSKILcToK0QvNtMG1gsx36iTUnEI2Ajcj
Rnh/DZaZBQU3eDAkqJTn2atL/xU7TKQKpdX2LPldtytEpLnozYiDnPPkvz/UTflhHgtpkRmKCQMH
LP31etOSw7PRE+25JQTfANWWPpeBF933hVlstToHqqANIEBtJE4wJB9Pg14Xe28qkmNDJL7/f/k5
3AtU6mkD0QO9/jkJ4sdyrgcd9QCpPE4qTy8AjZkgow+bcaL2VHe5BvQepJ7qDSjftlPptkpWH8I2
61cgUzel7pfVwUFq3vFz8LBYnaLLU99qJMrD4Kvv5A6GhTEQytrAEFxTRX1UD9JsL4+JwNMv7B6H
0LP3pUA8wxt7WPcQR62pSfc2HVxHSLH6oZ4SsTUKQ3ps6yw5TYkKFx9qmgPwb0DqGipzk+T9CkBo
/qHXO12bL3ZKCrPNBGSJ63Vt7bTrJECgZzWZ4G/ltvYY66RYQdDIGxHYnpPQQrjTI/38/hddSILP
b7AGwJe1g1YHEOelAPwq45c7reKFzrszVwfa37hxfQaUSng8WEj6QPZy6woWe2+U477GZ2E/pva3
MPLUp3YqiktuRNZWIiR0dF8OUVMypI0dK8a26ml1C02S4CLY7FwDL+e2CvSdWXYeHCs0mCc7yL+I
pBVodmj0tfCs3ChB1d4pIA43mhVM28LEfAo7rASfY7Xel1hcrMR1t9emDiBLpaFP/0vTlmCSOGiA
y/bheDbEiCKBlvcknqGx8n1vr4zZNocC6UxUIMZa5O5jlct9GprT2TfyFme/ztoAPsqwP+zXvIvf
mBCEexARtPHmEH6BUYBvSsbcyPK5BceJSnGHSIJI13jvb00IpUZ1BmtzPRvz4/dq2/g0ZcnEY+UM
4AXhG1hPWHraH0WqtNv3d+jtMwo+GvStZfKh6KAtznisWRX9j5Lqe6cc5FgpHVNJn4rROJkU/1bu
29tzSGtbARAGDJMC383VTmVXqbxaO8dmbGGOOcoOnkHVg6xQ3/OaSD6MuZxfEhl/1r+eJnA8MNTA
I2msLxd0kqqWHD7QznbvW59rX/+hBLL8SwptpHctq1+5yd/4fgQlAI3ptFK4F4vgpP5f1J3XbuPK
loZfZV6AB8xhLikqWA6S3bY73BAdmWMxP/189DmDaVGGiX05wAZ2AHaTKlatWuEPem43ZTBqr3Im
Kx4OBtY+spEIVyWzffn4l7EjrqKbTtoFx05nV9AlW3xCxRyCeox96zW0g1tRlbm9jeomuGsKmlXw
QXTreYgbkWz0RLI/FQ2oEa9XusTeTL2ZHx3VB1NejCShbaOT9FIDGRr9ARuJNWco8pC6Xo6/0q4N
XmoLgsZB6EqteJpO/bqJnRJZ4jZDFKvCKhANinxAFS+ICrTRIzPHhVWXSCu4RGHd46Pb6kerT6wn
4I/cXWqJ1yKTxtemiYApjsHsR06qCiRdOpTCKp4sP2tayAmhAVWl6p7KPkXNI+hZeFelLyU8cwrV
L2ahaMONNYzKl1CvnnpjSGrXUJs4BTAkpV/xzY3bvQ3VoHEDrtIUtcoRDH0Z8W7BIKSbmUaOcnfa
RB4WP5TDrdw8GjFQfHouY6cedK6w55ZE/RfjaOncD9mENJZV+i/jmGAfnqgydpEVgK2jXBWkUyE+
uaTCcmaholuDya8B9zubkJ6WwpWTNrpbFQ6600NktLRSElqum8Tsh8exkmnMGVNUzj2cILlt01nJ
PSmSr0o7Sj+IDjTgoIGVxNPUPCjJRNxXS7MXrlHgX+86apx9Ax9EL2buexqbYpykrzkQ0Oe60pEq
M81IzbEZdGwQQfUkXmjf9iDfgU59kuUhuG2kIN3XY9B8ErI9fVMsqa/3IsyVkkXSa5puej+Zexuo
Z4ys5tgMW1NAy3zJp6jyT0bvYNRB+ybE/bIz12T43oklcGfAUzCn5ZZdzjMUes8lDJrpNY/EprHM
8oBflb1rQk3ajZwzl8EVUjH493583q4vADz6mBLQkSZnpJK/DM1VhDftEErOKxID9WGUExxQtVVu
xHVYnumuNF7niSjQtsWZLvXJl7qikV5Jz5ojygNir/aFhL7NbJhg6GuZ8HXA4nnkv9A85wJuaV3S
F35oRXYnvZY2uGW/QNSmE9qDgGS4+3j93sm5eRTjLghPznwVLO42xYccOtSW9BoJK7wNHWXaKnQ0
PdlqGO1UmuQFsRM8xU3UnBq9yf8EZZB5jtFrXmyW0hot7RJtOWdo8+tg1wJcjvnqcvLDpK8lTVCl
13oyR68Jq+gsan88wgmw3Erzqx1HH1djPTCONQING5vdvWmmaK0n8N7GAvjJLUyVydxmkcQouZRE
gRoEn3tJSrxWn2hUonGw0gt450NzB1P0gACCCbGkgdGlrqPeasxXNQzh92hpuBWjqu7NEpmuj7/0
Oz8IIQM8EFE/menSi1TJN8xRKnB2fo3TVr9RgzzxSszbVn7QAlz19gHNuY1igphjujlz1//OlZBw
T+wugdGjq3jzyS0CEEOWiR0heNyqDoMLMw/VLZ6/iiuKyUAQYpRWxocL3P/bS8yIEUwFyHbBsS0q
t7iqk0QL6vCzH3Zg+YWV+3dUOYgtZJFeBIAX5mtSxWuHqUhbvkwQadHUsyT7RXUkKCIfL/0chC4L
npnoAu0Egj4OkMu0G1kOOfDDAlKjhYTPBn5VUO3UqTRmexQ/woIhbRv5KKrACf7xoxnScZfbtBKp
fJbU+EC1hyEnbr5KChJ1ETOrDVB1ZyOS7GsitN9DoUvbj3/t3BW5/LUIDTizPAAAYq6CRXmHa7ls
TjM7vRpG7XcKFHhmNojqNdRxr/YCHx0VRggYDG5MI1KTTZGDElvJba93O/RlsIsgXwEwApi83IZm
0TpR1KjQgzFB9/QmFjiBwT74+Ke+07S5fMyiQzSZAE/ijMdUTsmkanYXtggdt1alKmdLytJTMtj1
S5aCg1VRlvGoWCw3TaLwoaxNiH/tWJ3GKrZXSrAFdnU+AURSrkaGzir31fIjtMJXpjaSUc1UTXy6
dT3FWZ7pSxaG5V1qTs42gZLkRVFWb/KgTWnoTsM3SZ1txss49pSgD1aKz/cWi7b3HOdAeSJItNgY
deX4U9ANM8VF6/cJlJStP+e5UjqihTR2jFxy3AIbu/8Ngtg5lTom7+SJxPwB0R3dFqnbOHb/jwMj
9dvbFIg71yF4XW6Vwg9UkwkTY6BO613apZlXQsVbORVv/f3FsaBynJMVCgNAJosLJcxgNw5RCY9A
yuJnqZqkP2qkluM2qpRUBiOPIFTIKNkLWm3KEdXN270mx3g1laEWO66qC+fsMO59lECLWJ4oIxxS
4kFGhMsfrJVu03uvi9AACwO/hW61sYjjSuhbZp7Y8WdtTOyHaWI8J41J8EB0R0lhAiCjWZJ4woA1
OhojCUM4dtlRl9HhTUxd7IpKLveyCYfZaOsYWcwI08ABoMLKQX9vV9FzRvWDaRpyjEsJ7NGi1RWq
g/1ajkgQS2mGB1SqVgjFC+lHMPjdr3Co9a9FkDZIdDfk7obAhoC2VD1rZUDWNQr6OPSL/hlUfT6D
BFyAVIytaHdZV6SrKW4lPR6c1yaBSmnkfe4FuoRbUuGEK3t4Qdb497NI4t46tch+LhOJSNKq0Gkn
/7WU7ewmUdEjLnXRb+BRmNuqRaw4LvBbqMNx2ovAyPZt6gcncAPYnXMk9pqFiuqgIMUld7AERR6G
x4xuxFPVIiebksG8dJXdIEvbyyAiZP7kwI63jtVi9hhk6evHgfU6fDMq02zQXQDdmc4u4mrZhYWM
fEryOQE8ceit0D4qRfH944fMW/jyRM5AL3JNC9w50NLFFtd1XxmkXk4+hwMmf2GQGR59z9arFXtc
S7OvL0XAP4xF2AYEAUC4l0FGjaN8lAI/+VwqoelWrax6UpzXd3VWNFuZs3GQyKnuirKuPUkb5KPl
Dx0txRYzScLXFqd28wTVEg/3zBSeFcTBVmgOOsGMxz4F8rTKoZ8T/8Xq0O8HnobNGpoBS1ETWrdp
UOZT/Jm00QTwjNf9lwwdN9V1+q5PZrhJdQJbUX42Wq5iV3aS9KarxQBARh9byD16uSuHIrzr/dF/
NnrLxzrIiLMn4shAB9SYktcu9J3HPiuTe2kgDrnTSNNim6tl+ASvQoa6n1ToUqmt5t/Fjl9leJ81
aN4EQkTf6W/O3vNBxDZpaLorrLHpOVk0bCz+iKOd5FlDud1ln2rdxrZeQZ223pjNgDeAI1R4Uxxe
RQLx0DWnXEnbr3IVYDIVpWhyrcSp95aTFIz4D2h0TsQvN4BAbSvlWow/G7kS4pab1V5JV+pHnxTh
lmf/UxT+DJ4DFI8aFJ2XGVZ++TxpVmNTdCmG+GOanlYhyGqjjLTR9drZquMwrBTi7yT+jDTnASDM
CiLQEr1eDJI1lUrcoNwhVBo3o+18DltrfO76Lqy2FgP/ewj9EH+zNJWA/MgR2j1dnvpr8n8LpdA5
GDo0txE1YazPhMFZHGz+RNSzK6n7TGOlvsl1WX8u7N7ZlX15NCEPHck/jDO0Adkt7OBnFYLdxjaj
3MltXd9MihFs5ZGj5gxKT85ciD1tUbwN++kbVc+aEdBVGALgyPUAGoHaTDGWZiE2wPIhjRs0EDKy
R8y9imRy++w/GfE/klj7/yaeNo/cPhBPq3/nP8P/OhO18t+c97+F1Ob/83+F1DT9X1SCkJlA96Op
ONsc/VtOTaL5/S/Gx2xakC4KwoWc2v/VU7P+BWeOfcwhQgFwxsD+padm/WuerANP5UTzd/CW/0BP
bSkyRLtvlqsEb2+CEoQJvjirTTwoTRT3430ftf6uKhNx2/Rxe7I7ZFaTuu/u26Hpt4rC9IG8ZTq2
eQEMSE5Sr6/RvY6NcvC0VFBv66G8k2Cfue2UZsfKlHEYC6P2OcpMFCDz6bUe2pdqjL738dA+c9vp
e9lAgFSSaCz/9THmRQ+K/G+ZskVEAJqP7AHNDfrtc0eQ2/wyBPWUs0g8gBpGgNm+gYYtfyu7ymXG
Le3fXlS2eiJ5FJ51MxqPZVWscbTf2o7/d4nxCrwBsFuSt/mGvyImmpHpxEw55Psp7HZf7GrMz3k1
xMWhAzCY2/WwUwYfnekAVvuXWc8XToPtN5/lSSke4z7H0aIwR8huMImmQ5aARncZX2ORyCzwJzSK
7BRrSXvsNWHREJaN+GbQoCJI4RTfmIbQ7+q6KrBYKbhv3KaNB+FWaNO5ipo6pO+NBKoqsdd8hBdJ
8dvvhtCkoQ83l+FXrgJ1FbajUtXDPbNp7SkNmmqiMHWk1i10Uf1RolA13S7F3RCGO5Z+Q+/rR1CF
p1CtHFfpJyG4i7P4Kx1brVvpSSyK0/ntOE8cR7DddFrI8S43RpxEsZP2inofI8L5PU9DJIItlHH3
zF11/JF6Y9wmtRac4qAcjinYnwrZJ2lwTZBzxUay7bRwqz7x/5mOG+810x3ZJfgJzTJrixaZiIRj
JrXo7+so/tYwQ2AzYMv28bFY0LzmXz8zOiiqZrFw2slEqr87ZJ1vBLVB/Xcv59ip1nXfvJUFLviN
T0lVNUfwWNNvUFbSNpxkE9IREIxdVjbZc5YWQYTIKE55rMUM9MSmo/NgqSTYx2rSXmum7rnR8oqR
smPFD6aIMYJXxmYLUMR+zKi/cpRrne+jUdBrGsJRRpNYifRP+mBn36ys/hYZ3RQAKkNWxPXF3DvB
CLJnSoykLENB1RMWpitTYla/2HiJJ+sqGNqP1+id/TunLACYYN4i5bCkYtRTrxZxOOAd1RbNFzUZ
9XnuijIRL6tJ4N4isfPNbqcL9NI21tRan8ywwklcUA46Xv8MPrqO018rrzVvzMtwAiOW3cGI1mQe
vCSICSGapC+d8T4v8QyX0Hu8T0Yz84BL4gfaI8GI7Gt/MxVd/wpelcZFbFiHMU2yLytvwuWzfBOu
DUbS9MrnWfEixcFrIYjzEvMXiXmP1/ipEXgIQ/GRgAsxRBWauYuDApNQpZDHb3Tace0pBAuYzMI7
28TkLLkAIE3v4ze7zHPR22Jro5cAYAbLdQNuxeXubrS0odL2u0cryb+XKstkG2ECqB2jOdL+m4+f
tqDsvT2OFgXP4zDxZ8jz6/w1mpfwvA+Yb3ePmVp94RaQ9zVqhHENkzPvEi+unAgPjvaX3OrlQZO/
VM4PO9ca0NNT4g61oCMm2cHK9p1z+b+3CWuA0gCdHoIbBd8y/5QGg45Db8qPYtCqr/qQhjBl6nyl
5r+6X1VIUQ52lbP6BliBZU0pSaqRtFWgPI6y0BgQpdJWVFl4O/my7Y3gxnDz1b6VFiJewnGib3HW
52tZ/2XyOq8/HxoldbrbkMYASV2u/+SQJoi8HR+hSgx7MPLlrtdlsbVUzkZo2Q+dY93bwowPlq/i
4ed0PjYeyQOKASS6vmNVrqyB9Pd1/z+awj+H/w5+F+/lH8vTCrwSX+F5XMfnYES4fLdYGK2a+umj
g/TbJmkwc4ls4OuJjpQzMrTapvGtZFuGjfGUgHnYADUx7gR51HZll84Xx+WG4E3YCzaJJAPSt+7N
X7tUD/JhyGQtfVQy5K4QPcN6EeUrz/YeOiPG89iAS2Jk+rBBpUVe+0bvrsNfT1+cEV3NW02N5fRx
6LPa1UohbwdZAyCQ5dULqmoQKPJScaMiVra+1FebSMt3NlO/tQ17FRto6bBRGUKRM6tXDZcBaviQ
D1L4aCFI6/ok61455M3Bb7XiMY/zAiIJwIhc8nN06r/COPgqcmM31JAgejFZZ1wVtXtzGqZdH6b1
SuS6Pk+8njLvZgp07uW3qdJfX6mVHI0NEUePWtDiDY561mOvTQdjMINbJe65e2q5fYgp1W7NDqcT
hVHoyjvMW/Jio/AKaIVowNIpLigILo8T8q5xCCorepR1/6EaDflJD8Ziy5zNvxGNomDS6ocPdmWV
KyOz9z7NDD6dJ3ag79/W5q/frvKfg2zyeTD09p3Wsj3Qw4o2jmSFOzMN0pW98Nb8vPqlECBJQ1Dd
BOx9+UvHFEKVXsfxo+GkYtP5cX9TmRjHBFVm3kQNZo6lwC8ma9Hr782h2dSTHe17GTH+Vqqk4yD3
36o4bndjXeVb5CrxlVCCCip/oXt96Y/fRJiZICSbV7MulV1gasFKj/zdNSOLZbY2j5iuErkoUqY6
aqNHtW2jrZTAx43S+EvMAMhVMn0NrjWvyNWKQc3meoX+DPXucsXsQfZbaUrjxyq0nn2RdPsys8Od
PIU/iti5A0a5RsC9vl2R2JVRwp/HeLBi3xotf+0KI4mmNJSd6DE2YPemvvpFroV/00chLUyBz01k
Nbs6KZ4c+8Exioeoj5q7omn3NT2PreoKiZX/OJZeLzodLUqV2SWBf1p2S/LA6uBfE0MUgdquXliv
qto9TjA4vckv1rD6C64O9xsrYL9J2ZGFzi2ay0WfujJp2rGJHnNpMtJN3cdMoiQjgKZVD1P9CxeY
M404hEEjUq9UxUc5CiVb4AkYTvsOhwJ0iY1DF4zGi+0b6XeW2xhX8o0Ft+TtLVEhY6hkmLTznOWk
gXogq6J+ih8ZaWunblCml6brw5vQSVucmkDm4FCVFimsOWBkMeUe2hYA5hl1KWasfeqNrn1QnDT9
aQcVQm3g0TBOFWare6rItfu8Maq7wJTGxzw11C8ff9E39YbLjU3AY3JDm3Jmuy8hKJbtF5QgefCY
5uPk+pVdbVOgwQcMEFXs2BXNo8JQNxmWul6QJHvQzNrtCDr2i+krzmHsVQzZiuRQV5g+qW0cerKC
20cpD4ALLMtV7aQ/qvPFNsBYFELB5J146gy+7+k1PqhFZ+gbKvLfQd5LR6N+QgA5+eQbTunpOkDo
KqXFjqghHqmI9WoJmLseg5tdlZspgs8ORhs08ECzURitrM3VmWeuRfMdJXR0XGRjzjT/OoB0yuXA
GibpPKJx4qqZANwHDG1FeeTKvWNGBFNnMUYDeEPivijIHdTKCgUx+EdhVaOnG6V1o+aY+iTcRV7d
KswgExz+hKRMn2JaWLiBRe2pKPvn0M+ne1CzxTF1UuzP9PK7amUvbcKEknv22RyHr36fhQA+sq0s
KnQe1cbf+yo9J73jk1Q1uMN/vGiErbmEp9duIUVzuWiQyIAgC0U6ayKR3KnGdsCZwvjnx095J10g
DuEnxHB0Vr1aBkdfKml+ySbKhxEHy+8sstoAYTgMEE66aE4xIK5d7+flLM5/b9RGtnL/LGa087Gf
B0pMlU0SFpUU9/KHyg0qGcNoZOeqs56jcm8ZD5KPFeqPGBO5qrG2wkpuAXQ5PZaS43CnVc6+H9r7
MvwTqDhSx85KA2XRef/PG4FzAXVBJoW40eUbTRW990AesvMUNNpB82mKKWOkYr0wG7sxj7m1i0h+
7qoqI+gITLMac9rIfld4MmIqW21AThJtw/iXJIR/HDMpc4PAaLelEsQkXKsCqvMBuow982VC9YJ2
ECIby8gJ1livAHpm507VjO3YMzKNHKCqH++VqyqJD0WH+c15A077UhIpxZG7YfSRne03eaG2Dzap
Ak3ZH+EDfPyo6/uRKcycXsNZAoS13BNhhy12geTbGUhc4KljA/TSzzI3Qmdqk2jy2hd/56f93/PQ
HlhckKoex3VnRsk5Tu0bMIvEAK25FYkz8xe3pRbe53Z5TDUceTPTBUVcdfm+n6HHXXUM1twL5h1/
+Tnp78+3CF1+VJaX6nBB1jT1MNbpuUyYNpYGzS49Dvd90YUHFTY2Ruy4gZDmI9QtDat13nuPR5sH
BOzcRKQcvtz+Rs04qzKG+Bzp+rQ3rbr+5I+VdW9p/TGUmHhBatLue11qZ7Wa1jloI3SiXAructTO
Jmaq+Xgck1o5BDKtidxXh4NUjsG908TRXaP4zx9vlutyA5IBHDrU9HSgu8t+VlGavqbR2zuLaUTn
H+rExuxiw8t1U94EKS7iwpJOhQ01/eMHvxM86V3QuUHMaG4eLFUkEKTq2R9+eKavOO6gizx1tj69
dJ36S7aD6XOjMJ3ValkD0T5z3VIjW3mF643LG8w7ZUZpIEe/CFUgnQCPdVN4doR4ystaPddCLd0+
z/OVVb7qd0Ol5mIlyeHXUmIuZXXGOO4rrDJ41FAcYqvsaWEn2n0rFeLWysRDmTvmQ9i1Xsmsuy3B
yNVOisCD+tBiBrbyu9/55hBQZ4MVAh9coEX7We0tc2q1MTprSAe6mOCIB9tMjEfVnr5E6EXXZp59
ktH+/PbxJ7+OtCQx9D/mRA8SxlLNB2RUVVmqiM+KjxmghFzyBjrlGiLvOvzxNef2Am0x5HmXDK9C
IHGQaHl4juuhu3HioN/Qfiy3k6l/Esq4Ald+Zw8R2QFN47FOqF0qyOiVmfRNXsRnqXKe07xOdrj9
IEDnaP1Ko/O6+KNMtlFuRzFQQa1gEWZrteoHkaTxueuVXwWKHVvFV+vXwE5/pmMj/wIatKZ/+d6P
46H/htUzRlukUUUVZWofS9FZiTXpztTEa+CY0iE15d8f74x3vtlstQbUgnb/LDt5GTVD2LyT4G4+
QTyBYpo25sGMht+t2pe3o4zW7cePe6damnvm7A1SFFZ0KaullKlPr0lVTlOYW/dgWOudHUbTA0Mv
Gh4GouTI5x3CxJruGN7Zx4oR1hdgwl4dVdZNHfrqoQ6MiRFLbQU/26YZ9m05/NHCIXmKK/zUsimJ
VgCd73x/QtW8ychRoDEtPoYaVrZv6oV2qlHK9MqujB+lAh0Ni2QzryXhDU6x5lHy7kIhBMfsnJ4l
/dPFhxn9qIRQXKknI8n3oxwcG/GctH80Sf1NQnVoQqRARt/V8e+VO3iPMc5aVnHUffBjmYt2xIs9
SWi5NOYGrNUh7tuVmHK9KgQTOiKQSTmGIL0vd07mA3yNuT7PaiGf29Z5Er2sPVSqfafLdfbU51W4
kl5dR7G5Tp1BJRQX9FQXKXdZikmqKj8400iLISLB7kKeq91/vEUXAPY5j754zLLtkJPx94VpBWcT
oHjdeImTHjvDwb/RVr6Y6fRlAouXBdJdrQ8/wMCvTXFWX2CxssaIpHfUOcGZ3bGTes10sVORXYrC
XVuqu84BsZU6XzL/6JsBBk9Qrz5eguugQFrCbkd3mthFD+by0/Z+leidVhB9sGtx+5hnje0fJdAL
LxOfP37W0u99Xm5K4NkcA30uqO6L6Jo2Gva6qhyctSp+khWSsLQ0AnfMM7XbIIWy08e4/kPlgiUR
zeivilzZt41u5gddEIoTBUN10hznToyB/CduShPP21SCZVXa1e9S+PTY4Ya/0l+AEQb3eS9ZCSL5
uj5kt5IDz9rzUxQjLdrPW2gnOLIO6XgfQ4beqUgQP6h2Wu78LjN/oP6JoFI5+l8As/l3Nh9pJdS8
9+05UfYcjFkVurOXS+9rVeskZRSdW6wl0bSaftvMq4++Ku20Tm2PhtXRgJ8iOlsWBEHm2coLLi4r
HeLrPIUhK2U1JbYzTxTn6+mv1kcj6zR8ayU8G2zDTR8nf5ypivZd3Sd3VDmVhx7Sryxt5D8fb4Z3
nksCASQIljjoxyVqRTWGKchFF5yD0hyRRNW1x6K1gyeg6meZJO5mAIB5yOPGuv34we90W5nj0W6k
biOlYLR7+YsLCSvgipnCWVaZ3eFq8afxs9jLNDUtgdtGEXdj7x+dUnqVMWd5HNVR3SsEo1PchOHW
EBHwoFI/xbb1uPJqGo++rKvoKxJfaYXCKECC+vLVIimv5x6Rc4od9XtJL2RTflZBB3wx6dQz100+
mU1yh96W6fZqhipm8lvAXr4HMb5GpnknAs8dF1qdkAkc+B2Xr1LUIqhNI3ZOERoq352COS7q48nK
LrhOfhgccrWQStL7VpazoCKNaPpOvn3KivbU4dGBO7JT7/uuNtcsz965xGaMOBhAFJdAis9r/9dG
V/NJi0y1908Z7bZt4nTxLgCG6laW2XmVVnSbtFTXzATe6R1xwFk9QLJkynBkLp+aV2oEpjF0TnKW
gHKCQGpsRIEpXaFHX5OxttysM8N92o6EX3wAfK+f/EdtskMkwCv8hZvagkbUlNIRKWiIt6Ut/xHt
mmTDe8EI5B69GU4ipIklEnzqUWia5Mw+QTHODoVamZi/IxvR1Gr7mQDyPVe08m5oRvnIW9k3diXX
m7gNf66cgOvSHgkYTudsC0yzdJmkOokkKQ1KdOd2ysvP2D6nNxSQMalY3XsjA17PpFg7qKb/Iulj
j8kyVHNMUDalhI5bBs9DHWLjrpdGRJSnNNoNZVi4OQpUt2karukiXN2eM1mVypqsDbsnNM4uv64C
JFsrCCZnuRrajTzUdP6b+MVBgG0zTM4/3sI8DrF54jTJGIn1/Dp/beGEUsHvfS2ghG5jUIxTthsk
u/LsOk93ZggpnEs3XYmXV4FgfujMakO2aZZSX/zGmi0My4iH9nRiNvSmU7dusnHlGlowK0jFNOR3
WcJZZsiRraVpHnWrWchy6ZwSEe9pk9DWzoHoxm7b3jiRhf+25mXBvm9/p91tId0MiXzquhe1KJiz
lLfSkHiBW/0con4PM3tnlC++g35z1PH3VbeYd9aEM03WS/ACZL4keda5JU9VVkinhsHB1sq6J2uq
4/1cBz0Do0sOWD1L3lg7TxZmmccuS+ZExWd2JSOtSKtftg6RY5sr1et1tEG1gs/F16JexgBwkWBR
kSf9gJzAuWWajlu5Hx0CiqSbuqtd7LGSg14yDaZkCB5sOY73jsKp0vuw3TfAqAK3se0W/UoWDcXt
3wHTyEfQYNNK2n11aiD0853pIDJepGEzr+5f21gPyrpRQkV9GhnN77L8R9A8ipmMlUb9mj7XdVOI
mopEgwPK8EunQbR4WILyzBhQx5WSbZ7qQj9Z0dC71Rs5PyitY2gK9XbOd/XCjrFwVxDHyeQfWgvX
WWLeuPs4wl1Xe8jGctGp1MXg5gm1ly9kT61DCqI65xam2X5oxYRllhzQpAQ89NROfXRfd85XzIrU
fW/DlsIRVMWh19D4htWQ7SsDIVPfqMQzstvtzxIE/uTKfoNXsNYGvjs69h9Ay8oa5/jqs/HitBBn
JRHm8Fdlqp6U04STon5GWG07DZG1kdTikQEd1wUDoI+X6b2Hgdykl0USMj/wcpXAYwV6Whv6OUuS
8c40cEr1c6aNDX57B7Ty1gzcr040P47mi45QEqeUvXL5PHgtDG/7lh+HK5lbqk7qWZ28FuXefQq7
EEkWdiKwvcunZBlUehvXkjP6hcOmKysAOI62Kmswb6GLNJIIQAeQaxSVuFnk6/IxwKVjuB+Ddc4U
tbuTpaZ9KZKg91rRG0+2lst0PTMqjNiaJDekzY4WQQtH3FILO3QzcLPfdR8k0EaESvJUkKHM7gOj
/8dqRuuLPQr/U9/WaHcEuTwriJG1btKQHg6lnNznbjfU9la1iuDBSrLkBdA3QJ9oEALvA78UuxxN
tXQjjwVS/2Ql2U1c24MbSPz7BiRn+d0Ju0Mp08bdOH6t1pspUMPSrcxOkTZxl6oeAxKfCxAIZlKa
nBBFarYIqCg7X0/BvpdBNARuZ6W+B/PMCFbO8NXm5KZSiWAzdpYbcZkbU7VMYVs68lmP8gh+GFym
phQ6b4WstcagYeUwaFdZEbh6tJdm+CXJMq5Klx+0yYyka9JhOimdfLStr0qnfWta+y4KU2DKtRvE
x8r+VoTjU58mrgLOu4rTgzYgluJsaJhuVa05qD0qUdZv0f5J9d8MhZkVq8yFI7es0l3DVDnyJS9V
HxHkdZM4vC0ZJOU07TLpxe7GZsM+eWzxLC2UfCunktf0K/Pxq2Jg/pXM/3AzgdoEdPvyV7Yk773c
l9MJNxAqfbUWd0NQpb+iqXv+OLq8+ySoEv8ejDDavXxSH2hhZ4f6dEJtdfzMkPuWTZ3fTE2Tbj9+
0nW1yY+ioUyRC/kEQP4ikIEIVHzTqaZTYQxPkdB/ijR9tE2AgEWHgB3Kdi7mKn+i2t+HhnDTOD33
XMpJ2HulTQNfXrOqusbazG/EpUgeidQgJdHlj0dYPMIuN5xOobBQlm5V/aZQu9C1Gt0PXOBy5bZW
B3OfpYqNo2TGrMY8CtwFT9og5Z6l0C3pzNJ+sLQSWm+f1isD96soiXKGgnQvqTXvSFy+fMFCpviz
Cks5SZMT3xh2RQaYiPPKh7lqQPAU8tr5yzAnQYf88ild7zSQMFT5lFD37RS1h2w5Oqlx05OLuk3o
21/bwjlrhaMezBSyoz/JYOQgqOxnA+uQI99a9zArf/XhjIiKopBPmSjoC0t6trKN3hAoFyGdbJNv
xeVLPCffXpyNJNZLRQ+l9mSZ3IKdE0d7S8ckJVMmqP3yINKjg/LGfYR5vAslWd5TwYfnIa/DVz/Q
6nMKhRErq9okSoGlU4Y8Cdy6dpDHq9txE5bCgZLXZpuOAbtbRFaw71pLslwNCRO3K3TaZnKKe69e
IG2oTTsnz8TPRBU6ewYp7pvK8AOEMcdmnzspVjlKDx1otKIdbQT1hn3eb8Mmrr1hVKMjw8ff2Ri1
+67Umk/R2Ns7KQof7VFx2IilEn3rB9lBxL0odgz0h63fGQ/c2ncCjv6+lbI1X6yF7CP1B4rBUKAZ
Zs/FJxna5XYokzqSE60ZTmahcrM5RhM8Ig3t9oE/AfyvZG8QI5rJsf/A9N06Rbo+3gIfjM71VNkn
raTqbDMr2mPLhke95hS3TRtC6RDB8FCCL7kd/cT6rSuZ5tHwl91KKsUBkeduZWNf3xUMEkj++Qvk
D+2Oyx+C+kFijGHYn2qjV5ANphBh+3b7Olfk3+yun1UT4WnYjF2zS4ZaWUMqzOdmsVNnoUC0LmZl
DGr4y+dnFTMOIWfdSY1j61WRBLhna7CPQ09GSgIy7pU4ql5aIxDfhESV0g61JxS/d4PWjryPT/lb
S3nxNhCzgFyhCzADbxfBbgw0tWvLxjrB4otvEEoA52pPhnVnDuPThD90x9uhfZbEnUarPRbfs7Zo
fyptOj4xcBDPWodnVUZyeB/XsvOIyExxO2q59SCJLDuFupPsYIhhHFXiXsJsOt41E65QyNNR2jhj
xvUqQqbqmV4bN2rUmN9Gqwo/5WWJBtzHP/YqLZnRmqDxyc7ppV2NfgstoOVZ2+1JU8p6F2ciPoG5
ifcggJVNXaH1+fHzruhDaMMxY6YNCZoa3M1S/aQHYF8q/8PZefW2jaVh+BcRYC+3VJdlU7YTp9wQ
acPeO3/9PvRVRBoissDuzgDZmSOe+pW3yKnpSK5Q7Q1o7N9JILzHwMorp4lKcRuWUrNn97cHtR/R
lY3V9nfjG9kPUHjljhtV3sgDpLn7P2zxgFBAoAFOXxq40TJTGVolVFP0tJy8oMnZRpl+yuVuTfNn
eoZuthZdkynZpldMmoKOwu1GV6Q0FOVgtBxLrh/bDDGtWu7OcBmln/c/5+OByBQpIIKkmDdSw8TX
4tbXLQcrm/RRN7AGg+RfHfJKXtN5W2anfBRgvqnb/l4kn6b2r9wcgWZlMOXYdIR2SH6naag8k4OK
33SkhRwrHP1LPARfFSEutliUTQFiYqGLMGi2NSbVd0EQQpC5uX4ckiHhaRFCNAqF9tiRhLe2QkkR
JpBm/bk/Q4u3/J0gTGtbhvlPx3D2q4cmNsOsrU1HTPGw6EUJX/dAQcCsR0PhEpmD9Sho6fB5LCJ/
5WVelJUZeoJssxGoZ3AUbieszTSfRC+yHEQWw53YvRiI3G47ExGQWvftaHDXqk8ffSwim9Q0qLsu
XQNKzQuUCFFLh9MZbXFX0LdtnnpPLCsqNrDz/ItJb6m2db9fqzC9AyBmm566FIee9izNm3lq2Ze4
7ERZZTp1MEiv+Kp2tuI39XYszewxahtpH1SutR/Mss5tzzTHrYbA8yZVKm8f9AVhg1e0l04radUV
g/h9DCeaDCq2BVLPTUIGiRS1XY4wIpuoFi+jhnaYFvrtVop5tXx3EMqtRs66GyFyHuvaN94ZCd6O
TVBDNxpiHC3LwRHqfuNRzKk2VSjUeLbnZbpDE1PFFsWyYP5HaXAsxSA4Y5eRIzoJe1g13ZObFvkp
9Nr6MbQiRIWLTlVsChwBToX9sNEbUfl0f/POTKoIPTjaYN5hO5pQmTl+t1soLH0sPJpIcTJB0ewu
aOEyFkn1GCQjBixajXZXzdQ+ENN/LupY2oS1HmxzDeQNseIr+lu4E8DDg8fagBNwk656NFysUbFy
XAMrLO8ifisYBbCPFNYwS7v9rVKrN0IVxHS/4kr64ZrpThnhdHtj8HJ/VpaPGU0IZAHFqT3E384e
7h4RUHA/teJI45VgFZBqZxjHWs4/Dbq0EjIt3wsGmICjvJmA1eYXrJEhn6LEmuKAlmufpKrWNli0
Cdt//iIeZxaJUjoQnDnQR+9l5ONUQXGKQSb+ahtxh/XXT19FPtZwQR7cH+6DjwLLTmufqxwEztzL
u5CSpjBV+pSj0NHnNBqXlprbNSvrtIQYUqTlu1CiM3mckKS+3RFDVnaNTn7giJ73XWswS7QHVwrs
SqxDW9Tzh2DoEcHu43IXVon6LPvR6/0vfY8zbi8lenoTTIQIHlyTONuUcV+PnVSMilOPUbRTkrg7
jmlgXmvNfQZOMXyDkceToJVZ/CblOmrPVO17C+Z3Ew7KYyn7XwJt6B5hMDQPxdD1e6EWEWsyo2xv
5W519aTMs/1RbU9u3FG4a6uHIVbt2ivhaVdyvjHb5CGMoObEALaznQGOxi5hMG9LL/DPYSpla7HX
VMObfTNe8DRNeKfJludJMgpTGGpbjeoESaPbo2H0lzgjxFKiWHY8wyy+lIJ1pSLFjUenAFiDZLTf
7k/8ItUgGoC/R6hFEg07dTbvmu9RlMYe2TEhJ50aTWuoSyfqQ5aYzTZJ6x+1Vqd70MqOXgzK4f7g
H9xEioa1MM89MAJ65rf7LpMQe+qMXHFiX7vIbS3HNgqHj41aAkm+P9QHR4nMG806mM3oCsyL0ZIR
DIMQZqaTdUPw07PS70Xriyu7+KODxDISR/LAUpgwphvxr9BL0HNREBRGUQYdgk3c4UJh8frREZ1a
SFV4MVDHxTwvNTBzd/8UEbyd+x+6DC0kikLwKVADI9TUZrlbFAqK2SiJ5aAXfpHV4UkekuRZnwRg
hyJLLlbIk5jk7UoM9cH8QmKY6j3E05NAzO2Xj3WFiFVCgJslkbTPLU/aebmwFq9/OApG1Nz1bFYw
wrejJFLSYgTgWo4A8fQaB+JFkfr4+f4MfpATQQ/jfE/0/KlfMptCrfGsqul108lj5UqX0LMlCDxn
xc/zC84DxYuSqcOjarRviESLz+iBa3u3Mqp9rKbdKTK8+txo9coDtzyoMiVVmMBIYWAWMIfrFtJA
zwhcltOqw3ehreqHsIA+6FpZiwWUWEcbRe+gh4dcQWfBVc2Vt2i5r3hdLYbHmon1nbMJS1P0pEgi
q1Ddejh3aZdtq7oIsBh9LqptKaTplqLlGrRpWtDbKxKOAIHV1G9BJGH+MsV+IJpDIRmOMWZf46gF
boaeRdaFL7RufyhC+49WJlMkR+pNTC7zie+GJrdbLGojycNuaHSIzZrDUGrBIUeScYJvlo+S7u0N
s5Rw3ED0Ha5CsjMbTdp24Bg2NO6btUrMB98PPYU8gXsLytk8KxKFvCNB5Xpu8lTbiSGPlG0GCKRH
dFYeKrw5nDo1pd+i5QnoFzSbAfVlC+25YQOBXHlTRSR2ZHdMdoUq+tdcQaUafDJUy/tnZnkwcWKA
30v3DT8LRJNvZy1EHFUsZGJKSQ30q26lj3HT+CtHYIlwQeeaLT7xvVGL5Mm6HQXQcRNKdMscD1fX
GJX6yt+EQd3vk6F+8DHw3mr1OOzSRpT3ltK8ViP2b1j5Wf/d/9plk94iS1VE4Hb0jggHZxkjdigN
YawgOd0gRScvHLNTrmokQJSQwta2hFz97iLzudXTJjrElTFcA6U4NdAHv1Vebj5aOfqW5Hwlac2Q
FsnJk5PkbDVrWfXy1iC0EOGYTTYmlPJmF6ZOw7cSQkl3RlkY/3gV+klZK21TV7UHxTj6ffg5lqrx
e4b01cqWeC+e3J5dxqZ+yJGaGs5zZI3QjErYWb3uWFZoUxO51IWS25GFopZwHsdfZfK7aPtfWWja
ANROqd6cTQoSdjoS50FnscxTHz4adWW35kOoIypQ+3altX8ESzvdX9BlIMLeRWwBCC0aXNRNbjeW
72dgAz1fffJN9b+0DfKnBEnHraW2/spIy5xoyh5gwE/hDrzL2UERvbASkrxTnnJpUPeFkij7Ljay
XQXgYkedwlwJB5bNK8ZC2QrsDVHmZOlz+2maWNMQqWPlqexckzJ/oh6EOIDTG8T6Lzm18EspUt/u
pnhfi0z+x/V3lETUT7HuC9+RLjX2ZVsEmyzU14KGhegYp2jS8qNkP4G4xTlyVeB2zwal1h3PfQIU
kJf5Lhv8X776VUikbYDuEgLpD22aXjIt7jfo8eBV8bPWxmfdqx4q4aibSB59EiAdC7jrWuJTKT8G
5rPegrj1YxJxZVtaWAWhAtWDwu2rY50dWsFY2+wfRH58CVG0oaAijVjDdEH+FfmR3I+pzn8osPlv
fqlFW2EsS7sOm/zZc81oixOu+7XRpQqrRgio1aohwPKpIJNAJouGwXuuONtZiIDJlhfqsqN3gXTJ
Y+E5Uaxd06mPEnq0J5wCP98/NO+5wfyAs6sAPtNvQV9gFu16Uq2Xfu+RDWvoGWvlDpvurY9Ue1RV
u6h5MUH7qwKQdDHYj0O6aXygkXp2SorszRP1TTG+9Ga+EbWz714yFc8NIXeGfldHOLfU8jFWNn1U
I09Uv9z/5R88JMwVvCmuETTmSbBvV6sQMyP1I0V2SKv7Jz/JohfktkPHyCtpw1vGA2+03k5DCP1Q
Vaq2cwM52FYjQPT7v+TdwXQ2hxR4OAYcUHLf+ZPWY5Vmtn6iIic3gjtQH0JT2OSJfI2CbmdFL1L4
nDTh1hT8YzHUJw4RSIEBI/NiR83oavl72Reubf7WC2eQk1r5FgqHEoeZ1vwViE8asnr5VYmyT7pX
YI2eohAsvwXpSRcF/i+eY4TVrnOf3BZptTrwbM8HCFFHv1xZOxTy+Ayn/jVOCwp4NX2QUTDe0sZ6
nJQDSF3WOPyTvuQs3MNUkqI/mi5UWCAb367LZIWjSXkrOiXiTKrAtY8Tix59Efpu0xD6BMZ1CD9R
8KtoNqairQROK138/j+Mc3tF2nitQzWt7zA69GDNw6TOsFNuTOU7En26baTxM3oOzpju6/pzhraQ
qB3vL+gHyQPiEjAjSDG52tBWvf0EdGMQlSub0VF9bbz4gozkAdniNcndZB+McnwIq6x7bDI3PIhC
6QJGjxLcp7uq2QqaGD8YbdycfK9dFbpfxmgAGIgkuWmRANPnDmBdGyk4FA2j09fBOaywQA70TjtK
Ji54IxLlFHeT+juB6LAniGt/1djh7LUxFG3Lyj5lbtJ/RbR45RL56OKk6Qu3FhQDjYu5xW/Xy64a
xlDaiIWkc6XKuMgl/imkS//cJn5w0PVS2CmlDEaNSvPZ8JU1lcXl60/pA63BiYnM1Oiz178VrFDL
FPAdnhIdJWQCwAjA2HoYfX8t0FjS/qcyC0U9choTcsCcMaK5Wma1tTs4lTm0Z+S2LqNaxGcN2tqj
FyGQV3TQZMpU9L95gGlrUEAJG7b1xwde4WSbhjGvYq4EzaPVytIPS/CMIxrm+rM4jMajErjiCnNz
2VanlMCWBrvENY9S8Gx6GikKzKKweqcRkzO0it4Jahrfti/K1AMDzY65oW29N9TnShz8BzGgcY4r
eX+u28g7o4+ILLXpD09VmfSOlITmU6cZuyY36ksZIXhMBnXwvAr9grSIrk2NGL2OMMvKVftR5IVT
EKJN4ANAYsxeKxwnVfBrjfKE7eoWkQR3C4zHaUel2Vi5ujLY8qwRdZEn08cC8oS9x+0tAHTP9LWi
UJ56oZE2haBMxurln/t3zXLfwvqhXcydQtbDg3Y7SBQOYQ4UNXZc1U+dwqxehsDSHsco/+fcfxqI
FunkRsmjOavTwXx3W1WuYsfwhPRoFe3vMrbOYReEm06KLimxv11GyT/LOAFXn4w5JgdPApv5hdVm
bmSFYpI5gWF5b8qofZMH/5OaR4BZLLM5Rn7m7u9P6XLdpiHhASiwZsgHZg+QCyvbSMY6cwTP1C/I
/siXWlsDRy0jtQkBSP5KtgFf1JBv103slDZB5YNYB+jHLqwHk5prFu4MPZHtXpZ7vBnaaOUYLzNB
nSorCjnQ1UgG54BHw0w9NxiN3EkHrTvwBAsvVa42T2Vo/rBK9UJ7XKIGrQyXzKXEsXIeltwA1vLv
4aef91d8HBihMIZRlTujWOJr9+zGjwKorK61dkrXbCkqfnKT9qgCd8+an5nZUkxDO6hMX4uwplH2
uSB2j+rDWFzw+rUpq3838/JqYde3aaQX31rTa/xoJ5BvoeZG0x4C1fTnf/1gS0zT3ByCgoIxCtK1
a8k708qilXn5aCvQcSH/4Qnkcp2dLFGEIq35Yo4MTuSd4sBncqL0bTCT1B7Cprwao7pGWvxgTKSL
YI9zneObNn9x5WLQqxGjVWdq7+ugX1WtetGEZBugOB8W7qZE27lpfyIu8RTmr4llvmStsOHxPstd
clUV/5B2a2dieTuDS5jQRmxNgHzzym4/ZkOTR1LqhFn3pdaNjIqIqJ9GNUFVo8hX0+LlJIDA43Ym
HKIHw8V2u7y5XGKIJySNE7dq+iWKY29fFub4FgwykCs5gJseq2H3FFWye6pV6yXlQH9Og4JoyEBn
sHTBmNmW7ikvSZ0GpzA3xh+Jpfmf7l9IH6QqE4Cei5f4CPGkuUFXFmgAwcociXOCl2NlyO6l7hS9
2qh69LW36qubVvsyo8RnS4Kefi5G3KYz8o2VN2C5QCS2k3nMhHpXqUXeTlho4nMUV6AXxRJ1UkXo
hH1TWcUhyzW6hVK2ptS2rDczHkHHdFXSo543pkAcFmEGJcsJWi9Cz6vId1ptho9Jqe5rs5cuWYeu
QBP04XZlxqd45jYlA4NCQxQM3tRBUWdnUjZGBetwo3GiQNR2QVrJh3bQhLNbwfBIcOZ99r0eylBe
I5EGpfdbwJ+CkcAdeAQav+0Sa00u54PdSn4IEApQFJvgPW/66zKKlLIXE5o2TlLL+pFI1j1rWpFu
6dJl3wDbWrs27r/dn4flBchbASZmKjxrSGbNEpl68LoCO8WWQjgpqSlFxmaU0Dy7P8oyhgGp9E4S
Qe6U/uMsUAoLTQjLuCwcxDIq8INJdTClXHwefStY6bd+9EETfwh2LgAB1vh2B+d1XAym6eZOHxA3
uGBaqAmV48o7+96SuN0+E/UXeAWXK/M2V7CCD0o6k4ruU1jRhdaHOD0RQF3SRNM3chUUuzzTfuaD
2j+06Mj9sWoo7YpBhh2XUbpr6CLssGaqcHwbf/RERvtOdgMbCr2ClkCMSnWuJ7tBaNVf/7oS7CvS
EgjDYD+pGd5OT6nXxgCAwn1q/YY6TQRvL9PT6tCVlG/vD/VB0kcQMgWUImvPlT9biipB0hc4TOFA
9fhRk+W9BGXr7rrI8/AdNC075uY+KqJA894cJy3GulrZeNMQfy8TZl1T6KVTtUMVW5p/Ls42Rplq
df1EvVPYd2bg7QJrMN9aMw6OWM0Ex1arKqf1lUvWxt6a+NiihYDr8GS1QW0cQZyJ5nM73cEQGEFu
dsZTg+bzQ2fKxSkovH3vTlJvYrhLQ061r6gjuXn0LWh09yS00P9q8o2XXGjlTRQX/n7w5a+9m3bH
LFi12J7fOoiZgoaj7TZVM3iUpwP1161jeR6ckUENrq1V/Pa7TqPmYpYnUYsyRykBzCpB2nxd2RpT
8HuzLgxKIZUYlYCTv8wG9VK02OGUh9dEUb3XzrPgF2khCjIxLU+zh3uNnKp/FBS53mB+nF6QUE/w
HsYjEh5UvpYQzJ+9aQ6o5FAzmaITsq3bOWiAEgDJM4NrJ1g/Q7n+mijaITY5kWmRtSt7cvq2xbf/
NdjsCJIzB5TrjeCqNoH54KLDDVIArdz7U7z8JIiLUyuX4JagfPGySq2Hq1EbXOXaSj6ZsUsOwipv
yr7Hj5mMcuW0z694yhwSwEXCGE4ayjyzK16mnhO4KV/VedrPUVOjkxbV+QYz07Vn8sORpv4NKSov
1/yGx6CT/K3pgyvmIaZmp2h32XHfKqNN8rjmm7m46N+/i6gX6N/0pIiz7+oimJxc8bAHpHqTK+Fe
MafuVYCEYNf342Z0m5c8AnVEORwmjrHTvOEoJuM+T6LHYRzgV1AUj0lgCGxsZFX2nuJdUJM5B160
EvTPo6npt06Ec3UC5PGez34rMnqGG+pWcPXzQYYAkpovYy2nu7xFhyITg26bDZq7U/N+Le/8aE1o
dGlIOZLN0ge8PUAYI5Zl2jFygPuzjX2p8hDErmt7opr+I+lo+kg6w9N3gkThib8dSsAHWSsDZLj8
wEg2HY4NG8HqVu3eFod0uhKA5LHNiBLnbU3Xj4Q6bL3wmsNrpFkQEYbBJNz/+yHlaSA9Y2shYDId
4r/uXh2RQyiKXXB1Lfcp9tzWKanJnguh658CdNRO/89wE08XpQuMXWYPMsAdTE9yzig0D4RI9f8I
MYudJZg/5Vjud/cHW74rzCD1cfpkWA4Qid1+G3Krch7ixnlVexwy+9D/U4gFUl1N2B3ixLyGcvWP
sQ1BE1ILTOR7hRnU6+2I7YhNXqN2tMFVHVxx3Jd7pD8bu1WKbuV2XVQ6prEg7lDs4IKdYNa3Y0Wt
BqEqlTUgG8pertx9TxV022PJujW6+ix0GJeavvlTy15lTz72wWOsXrP+s59cqxLIoXqWwDDLPuXQ
eNwHQi9vSiP9jOuCi91QvTdjBSWpbOVnL/JMfjb1PWqVk0wfAJ/pbfprw3V5oPcW6aUTYZRjh4nS
bdEpJ3b1Q3MbFVr+JUQx0NbrWn+SxLY9txIqL6FhrfmsLy8MfgiNMKy3mUEi0dsfopV1qYcR4tz4
qEsPU2v+2AsBnFbA2ysfPX3T7XtrTA4CwBS4nEhDZtU+ZPy1wkqE3kl9D8UmVAP3vVimX+5v9+V7
ezvK7IMyL8/10vUGypgm2HRFxsDBlA6RQlPL9fLD/dHeO4bzj5ps2KCmG4glvMfefy2kJCC8Y5bV
4HiptBcq91Nuyu4mqiAV+ngCnIvumxB6l0a6pOFV785h8RKEb0PoaO5F7n95pqOFVzlK7WTYNEW7
yfUrMDknzn9U0c+qPCfdb6/2NqOIAM9eln+b48+xQcoejwFrR8nFbtxvHfLig3W2TPRcasS/v9b5
1etxDvzZWQomBSWM62MoYHYrvSraszB+EsUdma3QPdcWemHhQSv+s9pTJ70hm99SjsR8wzb8/wRr
k2mJ3YZHfdIZ+pl6uM5Hdhr+op8e+VBYqh9G8CdN/0tgyJuuSphxHqqzJH/JrSezAQElb1OkhAXw
20Z8wvfEvj//i9yGYBls4qRiTF2e8sHs/COGEPQ+uRTowYYWZWNJb8jwa79qq/ceCtn3kIdPpBN0
CfWSAeuz0d3FDPv+r3gPk2e7gLRiQgsSuaPwPXvwk6g3IXO5nVOXOeYD4jnMj4NW/8BCgkKRH/+h
CRhvx1j7JZnhRpR+hAOVvtRuAOIUWOkp5zYYL3H11ex/j9IfSzrGJnwO4alRfwggK7Ixf4yyh77e
h5nxRc3kZy35YfR0j1HG2FC2W3kPlwEMEGFyU5odPLkLqq8m+r7R6bHiyAH8a8X/JFA53QSQdPZq
qqUPaPbbilVoK8Mu2rnKe5sOPOhkDgfIYRaSS0WKxJnWD06DfysaZ1Vx6EfEL2PNrQ9qCCIP7eFW
+hoo7qFO0vg1ahTtMcji/BplrfpYN4270YHG/vODTVkGu0BzwqkC8ZldXVkUaX4ceqJTIUibIV69
V9vU3FAzs4sJiHZ/Oy0vysmWeZJThW4/IUBv72SMkj1xCDJGQ/J2P+RNCgG2XwNDLJqjTDavNFf/
JKGJ4PHs6BjQc2Upl6G1J8LJ5UauT0CZ7Th+bZOEPdj6tNK0jScJ3ib0QGeO0k/cv3/pWa7YaVm9
ojV6KKN40/Zw7pXRWPOpXkYuE7OOV526BYnTPBsMQv64HpA3qLS6e4YJG1yJffVNaxovLqZGr7RZ
lP/uz/3yPeRfyvQjZwoaGWj37dyju1HolMdFRxZgZ9eWX+1bL+t3ir4WP39wxmDq81hpNBMnisvt
SGOijr7gAV0wkDzbegHQRqi/je3648XzDxTW3F+d1ny+/33LSgirTtwBkgjANSCw6f3868FSkgx8
kR+PTgdD/C0BqPhA+ytDdF8a8BoWdMdPiw7jG/J8VRB+ZbWAflUw5Jta8YBTkOsdWlipJx0WvC3G
ZYtvVBd9v/8zP1h63lRuA+ohE7Z/duACHD7CodLR71DcDHJXJT2nRaU/5eoYbLpAC3dK26x1QD9Y
ewohqJOAvSajmaMFUuTcSreTWBGy5rGXTCreeEIAB2hXdtkCJ8jZg20OChL6DSnUXMxxEAagWqYF
bkUO9a3Uivo1LsfPcR6NoC6tWv0zVOh0WXn8TBfA1rHM/JZbWn9Q0Vb8VvbRJ8Vry31bK8o/R2lw
U3TyOX4eFYs5jUyOk9Kv+rx0aG946CNhQZ/3ebJyxX20Dadu3/v7Mq3zbBvGRQ54RitKJ6hGkEWx
PzyYiPjZUgGErlYEdR/2xU6U62BPMKJvA6NDDjwtHfQilB3ArHSfNeI3qGfjJp5cWDAr7td+5PTc
3D7rqGCRv9MxZCaozd2eFbNuwGHrTebUzdcA0a+z7JblWY217muaAptJPQsipDtolxFDnmuNA8tO
THL/ayN25y75Z/dJZZLNA99AZYEuGhn+7e8xahm5cK3MHR9q2mdV6/Kn0QxxPw+sr0IVGq/tAHZf
CMyLUPqxY+q+/kNGMxQTwu5LGJT0TQox/vfnahL1AZZIz4Qcff5cNTUGOE1FVzX2/PxTUGX+vk2j
cXf/Rlg+irRGeILBpKP9AObz9tsbcNx1AdTeMczEvzRjgPKvPpgru3/advMVxwMWsABVAORDZvdO
HIN0EIusgIxPTgShstgVpjZudcEHaN+H/9gkmRaUsahHEzxiDT77qE4z87HP5czBYax+EBuRILAz
VnqJy2uNe4ZGL7HLZMcyP2pyLXpk33qOUIfnQS6vnrNein9ZqDDeX6KFdByfQ+lpamPxbE/SZ7dr
JEujb8SCVTk8ZAh5NJJ7lI3woIfVcMjQhfidl/IxqOvhe9sPwQaoa7NpZCVCLVr5FBrpmkbZAjM7
/aCpQDWFOIhBmbMQJ6/BYYR4yzqV3x0bVbPNMJcsGAONO1mZR+ImSzrl1ecgbzNL3Il1Z21HsWm+
YL44sT9VK6Nhn3W25aNdY6HAe+GfNe0oqVt81xHF5W3U2u9mEjY28pK4yteWeKqyoNyIcV2Otq8E
QOjiRPl5f7Kn8OBmp9LRITyZIN30TVnc27nOm35E8XMQHbECwqL6Y4AcYGadGwmtkCQxg1MLIvNT
JuXBKRCFcXN/+OVa0yJFMo1muTqR3+aFOTP2S2sMY8mJ+yT65JrWMQ/H/ujGyh60JYj3tnIPSH59
T/Mw2mhZq28NLB3kEcu8YezSlUbgYpPzcybWEq127AgWTjaepNc0mBLJoYEfn2PZ8y8DFMAfReKu
5ZyLm2gaip4jxDv2FxI4tzPvNn49aFYmUWHIxqugGdWml+mT35/gRXjIKCZWrdRlYEvAJrkdBXpB
7CNxLzoTQXgTy3VyVDKpQ3Ns6B2OVvlaaFq7KxBdX3n2FjwBmkEUdslipzoeQ88+EMB40ZpWXTm4
OmMtl0TVVwGnkG2fdPJDUUvD0fC1L6kIGDHMPPCT2P05Q+Obr4OBrywN5Rb7EM99jREcP+Ytlr9Z
WXwHt34lUxdtKbLq82D1iSP4Fe84pZn/1HjinCCSKB9zpLP2So81a5cL+xyUxDZONeEbrRN5P+Db
urKVF7Emn0slFsIq/6VhMgvE4yywWoyv6T4WJdKo1LC2xojnZzhImAUoVoO2lRGtFY6mq/32/DLq
1KYBTogz0MJR0xjNKGnVykHk7wCyw6jeNKqAQt4Ck941xNaFGm3k7JCUn9DGsbvuXEPIENKvXgg+
PHn2qmo7XbO5qlLvfHY7RCPkfNJAOwohflbWj7yT91EdbuPsqfYFXBD2SDj7DR0QKTnmroKdJWI7
Qb0x1WjnyUy/j/bhI7xzL9I2Qp1t/bbbh0a4h413NOJuBxd3iyJeAkTBL5H9TP1jr6a7Koy3U6AY
R90m5h9ztV3UH2vVA/QJZAWMsblTtHKfmnhi81evE3GCNvdqHGxd4QSC+xAb0ibyfor8ml49NLJ8
qNzhkFAnQUSqbP2QhxF6/P0ztkyBKXLQIzPILafa8bwtneqVSL+qFB23Ge1cGPHgxWgQ/TbrIiiD
5wzM1qEnFtvKelzCf0HiEefF4jzoxn+CUmSnWEuNrUubYoNntbcTYB1sq9JUHknf1oSFF7oXIMqR
/qLcxZ7h6p+bbViR6UpCLFNm0ursmOZBcUGpVaJw2AkP6uhJT74YB7YPrFvqTHUnlrW7q2JFesD+
+hswByc1aJNPgjLFZozCbu8qVnpVknHt5V3ekeAMaPNT6qXzQC/y9vbSR7VWqgG8VE7FYDskvbcf
ZKN4vr9+H40yERdo2BB40r6+HcXKRa2FHNhA9zOxE8sQw9VFVNruj/LBU0c0A2oNeaSpLDYPCssm
9V1RqZorVkjGmW7YNxk/BLtM5D+9CKdPURO8H9sDtblNVFaI2BjhiIG3FwUPzK+0EqMumwckp6AE
aCuTPsHPnkU1WVJqpSdE+bW0UmWjZFHnmCnK3Wngafug8H/gU9zuOkB+mzQj9BKQX94EUf16f16W
sz9BOZgPai5Q0OfTogVeH+L9kl5Hy/hhqZg0556YrTyDi0FU4PA4YCDlRJ950ShJrcrD8CMUnBHh
zQucRCqAVZ+t3MaLYGoaBWlDNj8kJRKA240UBmxTRRoER1CzcVfHbb5r9Kw9WjlYCNP0w30TdPpJ
GEzjAEZQWInQ3/UQbh4DfMsAh04S5ZRnqH3ejq/IY6qEWqc9aV2AIDsWrbbU41hTZL63JfNUYWlR
K7StgCq+OaCgFiS/B6tV7CCKsZNErqySo2GDKM6XsG0BE3lCi8ViacjX3gqNo0nr+SGq2s4ecH3f
3d8IiweU7A9eF+Je+M5MWsC3vz7rk6Suay1yoqSQtlSfUjhVIQWjrj6UUnDSg0ZcO5OL5xPRGd7q
SU+WJWPlbscs1b5kGmnzJDgpbWosTa5diHyI0WfqLyNQglOfUZ+WxlF7xBMDr0tXz0/VGJiHAYnH
zf0ZWESf1Cc5BPwYokJ6yLNqhoXOvpsHYw7fAj1grJqULwWiwv8Jg6CunP7lgaB5Bm0eNjRvySJD
9XtNdSMByEIhpNHeaCfIElKKK6Msok9mDaQuTJRpVWmt3E5vA8dhoFYQOq7RpPvQxws1QsJsj9S5
91YkXfAlylx/X9L6Whl5ebshCoZ5KM5bcB2nLPJ26KjvXLXR69xpulrb9r7YPOLCEOJBGO4ztY/2
HtxOu4z97GTgc9Ai2LgJU7X9eX9Jl1fCJHDEgwuIhkL8HDHmGp1Kv6ZKHE0DK4KsSH2oNWMjhUP3
nIfDYCORnh8ztUNm2a3klVlYHimSKmTyAVC+C33MYtJOxiliFLvEgV7j2ymkqYPaaO2WE/gStpG5
S6VwzVdtWZMDAMH9Y4pkNdRY5hVpJFFHhL5M+YmHS90RoOY7Ir082daR6n3zBDE5+uIIyT9D9tSm
7OPbWd8gye7p0WOaR/Imq8ecBqQiftfyhkMf5ZHyoMSi9a/nbWJXI4sBw5qmK9Dy2z0Sjmlr5n0v
PqmC/JlOeUvFSUW/x21Xnp/FOoDRIAkC4kKZFl73dBr/qpYLCZiJPGOgUXCMJPlmYD2ZZshPlGX0
5ibuWj95+vfdPATTeHQepgLUpMA/2/xjqaYl7X7xCfppbftGH2x0L45XvmpxXU2jIBtNrkP5merr
7VelUewiGNeJT4KQoIWNP9xJ5sa2KbOPKxWuZfDEWCp0lnc+GxfJ7GrM+0BKkrESn3xdflUmcC0G
L9FGBRX1R2369tBW4qOby6+BXtkyWPvCjkrPOngJHdO0N3/fP9bvStXzGcZFYELD0lwgdLz9dqUx
y6C3CvHJ9PJhm+q+u0MOJPwfd+e1HLmxrelXUegeOvBm4uwdMTDFKnrX9gbBblHwPmGffj5Q0hwW
yGGNzt1MKLQjelPNBBKZK1eu9ZtzpdJ6N5dD5yyV42y/hHL6R23ijunCS46/O+qiIdwuCifAVKs7
ayNLuNiPl7uQVsWZaefNHrXJ3yczj/dAKKUzOTOewyyr/aZVZ8KUpF0YY1ZcJ0sVPzVmOH9t0W/f
55VqXPSJbt40pVA84jkWrPrQXHKQOY9K2Z902Flj9/EM0MgEoEO+AYsND/njGbCsKk17tYZhqPSm
b47Qx8dBuctS1XOq0fAZ0/S7sUW7T7Mjr2ml5kTC8LZfTlkBvyayLtBBa7n1+BFC00rVqIQPopbS
uWZIl70WdUHTWtNFgV7feRfnT+MypBeljI4gJpM13INUw28jK5LLPGdCtWhRznCnHf4wRa77Yddi
0pxDwU/raN+S5JylHNlBQ/YTjMokX3Z2UZ83iSY8WUJ531tmWJXLrJlXZZjorl0V0qWiKQ2eiyWx
3kK3KSlvP15974RYxEGok6+aPgi3b+NJM0l12jcZLJtZk3Y6avShqXWIbSRKQ7hMRH9ZSE7rt9my
z8flQTS5n2vY38pDZxyKlD4sSaAIH+h/Oj5FjZveHrUT0fVt0OMh4YFwrSLH4CA4/jp2BJaqtTsJ
vLjenHdzjGxiDnsptcGpJG06ud2gySdOvLeRj0otTSdKXg4H31Z9L62lqV45GTdNFC0P6Ia1V3Kc
nmrxrWv7aO2vBCQNXOaqCYII2uZcRcO54SUQUZBZ/+qsj0E1jVkgxrQBVHrSh+Bt9KOogEgXaRT1
fWAN61u/Oj9sk0hr5LNyk2Y1Gt91Z1IT6afuazXqUtCELe4EWnI9d4p6SLXY8LIK7XhVmjpfTfPp
AejbqdTuzdddHwlBL3ILAhsNleNHKjt0QKwZNR0k6L7yb+HlRV38LCqgKpEuJ5/m8JQY+5tv+zIk
qHYEfLjnvGjovpoFTKInc65C5WZOjMgTSJ/66VSN/7QEjBISPctV6JUmEUXx4xeTZaSrMxqiN3qr
RDt7ye2vPfLt+0KqtIeP9/Gb5JDMjGHoRDGBsMU2OyStxxTpYaT05Dbrr5PsondazAAdR8o9BIY0
2aPFHqgovp9DFD4x+FuUDEZfLwKSVINot2xxEUtm13ZiiuJmRALvDPnFcJ8ZVktBQlEgb2JxJQdj
Iz/KdlwHQ5crOBVUQ1BQFHfr0Qi9KDLnEyH9bdq+PtQKv4C6TG6x5a3b2SBxsMfFTaLp3YGituxX
VeWcZZijuBlNo8Mgq/exMXmZnKLclGT7UM1PlVXf4sF4DKojq8QN1wguEseLQANWicnPmN+UjXI1
y0l0hd6mFpBlA2ZSmsrP4XX4Ti9n/lRi8J1n5Ynk6u3+Iqvg6sDlgWrCG6uMYokyjpYBnnivP+i6
FB1EinKWFNfCR88ryLXm1JZ+563BagGShqcjY5Sjrwnfqw2WI9kpuqLKb+a6bJFirZ3vbSzhSCcy
SpejLQPvoHKQUjFjkXZN0E0ORYKPN8XbXX78EJu8oqBGlLVtn99IWSLtGlNKg7xKo0//eBQI/vR4
aNBCxN9CxArhKFJWpPGNOsbg7GRF8scSItPHo7wwUo8PCsowtAyhbiMESM31eEaTWdYbMZfxTeSM
Poe5W2Sfcy3x4SvtJuOro96mxrnQPutj6Vmp7gKkdZ2892cJu+H+2gpnNJkTvAplVyRP6pJda+W5
oT/3kY5p/IMafwonnCUy4Jf96NkdUJMm35OZ7+xy/AQZ6tKOhs91+73CJy1o6x8oHv/z7wUJkDMQ
bAMHwZaZDPGnj/pEjW7wVbmwC0nFL6I7mfGsN5btRNoACZETXIkC23wbndmJDKWJbzLE6/e1MVte
CEtvPzvVLpasKMCmo/VGO3U8CzzdvsxVxQV30Z34ou+szpX5BcYZ/CyXuc3p0CHs4fRojNyMQ6rR
3MBwUF4rpB+vm7ebH34Z62aNAEjWbqNg3TtDlFhldFMu7eMoL85D01niUSJQ4YSSWFxxWMD3/3hQ
0mlQKuT1gLe2CX3cAaKKbeSFFrnLDwtmEReAy/FgCaddnkmDTyZ6yu307YtyJWYiuapiqQ3B/Xh/
dPoU0xUWJcoqYAQNMzU+y/YifLucFJ9lFF0kTZGfffyiL1Ycx4uJUQEnATQBMYdSxfGoTkEfrZnb
8kY4N0sVekqMx6GRozpWuBUsg2Xc9fC0y8cJHK48PuYStzk9CMdDHe5ralVmdi36A+ItrmXfDcl3
vXE8c5732bxXNBxqoIDBzyqqnTbGbqo9KMWVFl9bDmXgyOjuzEXZzTK49S5H57FzE45VJyl2oSjO
OuQyB0X4AslMq8ueCsDPwZyDm7VbKfFigWPQ2I77j6dkvSm9nhFKElTocJy1VuQNIMnjGbEW9rY8
JuN9yeGwb2S80RoMIfdSJWv05tBRENZgBUWvnwqRL1nb0dDo3QJGImlfPR0oJRwPbTtFvHAo5feI
ZaquQIT2oc+N21YV0QEPF1poEXMd2kUYaCnb2+xHfZ8K0OSFOSOZNRQqzrxmcl4BGvDKrHB2DSHT
wsD1YSmw3prCzx9P1pt+H/IS3PztVXqQVfTG7nGaoizWW1O64+q9R0ilPq+AS93Ucd4FUm20e6nv
/NyQa18aSWDmSbaDUJeU29ROnP0kcDnuKambs4rl+KBoD7M9tL6oouy2UFP1xHJ/k+itiB1I+RiU
EEFpfmw2WSU5TW8NrXYXKhEXBVXvdpAJqq+gzL9LYY8SGUIGnqyG1VW02IbbmE7voUAc7hqsqjzO
K8oQ06SfaFdsQymwPTp76zV2ZXFQKT7+8Fm1SJVTTepdWEVxkJpS5/dRHJ6oHL07CjQZLM7g4dOl
PR5lqvO4HJfVTmNO6h0WfGy7phGHj5fEixLL61VMkQ3gFfBu7eXmsD0XhkLJFZFLxl2qOM3ObPXZ
q1F7hRMtP6EOcD5mWhZkdv5orjodc9cH5ZDWwTwh/OvYog2qYsr2Tuko5wiufGlx8nH7+CGOkxi5
ZPtTasiTP2hldU6d3SQ6cANCXaXx1EiJg1K3mksnLIx9HNelpyxStqM4a3i6XFiodwqU3/Cq9spG
1x/tzMw9PbOaIJXt/MTJ9WY7MxHMAh0Fgit56MtifJVDJvW4OAKrwDtyncDYofnuzd5wSALK/BeT
V13FPjS/m/q7eE4ewhNH2LpkNl9hRdgD3FnLkdwSjz82YstCjVuh3gH43MPk1FvLN/UzhevCx9/7
DWHs5TVBXSBKBRkdpPfxSDgv2gW7X72rL+0z8yy7nnb1QdnBtnajQHHlXeFpZ/XnIbDujDPrXPbL
s8iPXWn38XNsz8/tY6jHjzGZfZ8McqPeoRTsGsjB5cZ3rT5rVRNU6Yk1vt1J5MrgWtbci8wEOZHN
K+vaWk2JUVyblNK4suzoc1c6zonb9/uDgJ2mrMfBvNW+JaFq2jAvAE8nOCpWSZoEoFiTE6+yHvBH
6wRtEiAQ9PpX+TqOn+NpM8YYOdelLm/MPsLBGb41ktBVtLLzQx/BjO+0BorbBsycJ2XLqcXz9h1X
LOGf1RzK2lvWHsXhGS4qozdyZsKgnKv1hnXKvHIzCmCvFWWAB+/aXqeEpx2/Y5FT+SkQn7ihglv0
7gLMd59zob77eAW+SGO8mss/x6EGjg4ItTD2/PE4Vos8Bti+AoFG8Ee5sPuzsarv1NL4XV4MBWVK
M5ndeEYwCj5d6M+jOVwZdVIHGCqZe/QKO79R4tGVByUhRAofGUEAnaMW73Q5P+PytyvSxJfxWPac
yHpUrOwqlTPHdxqxmzVK7ZUjGSduNZuE6M+3ojdEH2sFZ29lFGbY46EoeavGie5mnZJvy7cyIIS6
qPkkrh6hVVkrsv3PNvTLuDpdIqI4WRUt2uPZnAFDWmiZU5TpFONTXuTJed1zrRN6Ebl5Y33p6lO2
0O8sFFApoJQpqvG6W9RCpnOYjE2S3whLj/fhvNgc+VCkXtbJf/yc/kf0XN3+uSK6f/8nf/5Z1TMN
3Fhs/vjvm/q5fBDt87O4eqr/c/2r//s//ffxH/mbf/1m/0k8Hf0hKOGQznf9czvfP3eYC72MyTOs
/+X/7Q9/eX75LY9z/fyvX39WfSnW34buWPnrXz86/P6vX1dzj/94/ev/+tn1U8Ff27XP5c/4l4eq
F/FzW/7yVP7+y//EXKP9KZKfv1zyx277y56fOvGvXy3rNzpHpLvkkMw8wKZffxmf159ozm9rHXCN
sCuh+6VRWFatiP/1K3e736hXsJX5ewTfF2OZbh2bn+nOb+AG4JTRzacd9+vfz3z0Wf7rM/1S9sVt
lZSi42FYYP+1nVd9MQ7OlZ0GmYsYtUUFpbjGiGqJYk8z4u4x06wMdxfFfBpkPdzl2gC8D/P14NXE
/fUQrwd9QcgdjUrzhlIXxzbDE0k2uSCF6jDnmpF6edb7TX+tGJe59aN1Lpf0Xk9Lb2jvOvW+EWlQ
rLa7Tu4r6WNTPuhJ5g/jt94Y3cqSD0X7gy7PDrtiNxv2iIDl1nQoaDyY/R0Eht0QIn6oR16SXqrO
Y6PQAO8yl2TYdWAa6N3kzX15NsSKW8ukR/WZio+voCb68etuEHhM8uZ1N+eP1hL5UMJIPevBvkqu
G7d3C3fxpV3ltTd1oN3ln9vcVTzVdU6cfMdx7e3Im9vWOC2SHILloWHU9y6Q2Zuw/RopadCUyR/9
ZBz07o8TL7t+u4++7XoYv8oIK8ME2aMxJMCZYNcEO+HTnHXznXEW7qsDLo+7h4+HfLOGj6d3S0mc
q2qklcCIMXlnfrN4+m48ca14dwgS95VzQRFhe6dS+mFRhEoxdLJ+LjZJinEbNWi4VZ+L9NvHb7OB
df31zV6NtVktudFazbAWXqPrkubP7/ZZ86ndTxfVGQSi6+g5OldvdI6ki/IuPouEqz1OqTt++fgp
NpX5l6dYzcdgMlEdWfOz48+o513fpmmeeR3KvoqP6FKM9KQ7zEFtunHkJoqrnsJMvrN0jsbcrNZC
aU0ZGzbG5PY0YFtbCnwGooluU5UtuxNv+HY0Ek7qXgaFWrKzrTs1JSipkNDF9axK0r1Izae7yIGr
nM2x6ZeVpu25uIldudTFlY7Vpg8Ew37CD6rfd43WYNzd9TdcxdUbuFPZ85yZ+j9bdYRHUhHafwRL
NH1Rqj3+BoohKcS/BClNI14b2jI9CCcJLzRpBtAXSuCg6ZOcCBnH+QGyjqvbIUBheEX8A4zleFBZ
KZxcUQsTKXijcws7anfkPcn+49lfo8CrKAF2nXeirEqlYj0Zt9WAfKagmtjdDDoaew4Q62ZPCdws
jcdWhhQ2VbN1QWcK3H/WmlZC1dU8dXvctFk599ZEmV41uReoYwxcjt9UqYFCqim0eZXWWGAouUM5
kLRZR+LJNfWiwrq9/h6bbekljdNepDElhSxRZs+RRHg+9NQFP56VTZihnEADHog2GDaQbNRJj59o
qRxRRpiP7IRmLmDXluYirZvmoLf2swaZcQ+SNT1xGL9w4F59inVQzuH1agTtiX8201BpVSqkMmbQ
eSoe6qKXd0nvZJ8sNc32saa1BT4N8+LreCSQE2PlNrkJ8IPZs+Ev6i7i06dYzpvW1FpXAaPMWuRa
CJhN2UqNDqocV2OzNLsYqSQEfObsIrQGjSplG+7k0P49GymkVOgyKREWLsJpzBMXnbfTAqiNXr8N
mRVjYyqVx9/CWMIGDliDPCBLJPZo2SisinyQKxBWVXxfmqk67hYDYuG+rhfAFXHbPFloIZuYdo8L
UXJqwh8fL5ANBZiJeWHkQQJBrIt/tldZPRo7aWjUAR9vDelCCrnLfQqMe1+COry3DJE0rqwPNeX0
aJ5+Yghg2H5uaTPCwW2b3tpFUSjuqFoS9nnNsnxKVC1K/BNPuQmt6zGJiqO9allRP0CS4HjuUKwT
1miV5p4YEF7iSVh8VcYsdBFTRO9pmJVdpuEUaFsRZQyodgfa0fir2MLxEHftPR1vLG8RBipRdQZS
UPQnipHbvf/yhNTvoHCQRIOe3lyXs1nrrJ6uwb4MZyvHvwBRFJHEONS3teqGoq6DsM1rQIuhhm4f
fHX8eYsgjWzFi3W4fKAhxhMn0ibyvjwTXxjSITVy9Ks2K65uNCEAw5t7kS7CQwXE9OpJOQUFXmPI
6+3Ot1mxqQR3roCUSDd1HVkYfVIIFOnhJT7LLd2XUWup9VNgOJX3rpN4PBScW+qO8CgRWnkjs6l0
TTM1Rhbu5zb9OTtJivyGEtNYwuo+yUv9kTJu89RrXeWaImtxB29bD01Z2xsn/EUsxE1P7OpNvXIV
z6LpAfdxRWFg17MlQ48aQQweWrgPhUh/n3JNv3N64yBHueSleHCcEeSrizwWzq6UWvWTQiHDHfke
u2lM0KQPpf6iM4eVrTHYImhHUZ5nS1ecCfBx9w3HcaAMS3v4eEO9/WY8NUggLnvcm+RtgzDn+LLR
JQ33/WAtl0mCCMzUN/I+D+X5xN5dF9nmm1ECQd1xdX0EFLAu0lfpu5FFjjklhrOvar1/tNs0SncN
aMOvcx2KFJkrqzhTUyXbVzMVtV1bpsYp4eeNm8HLR+JSTG19bTOvSq3HzzCbfZZ1lRruy25svlRj
mN3pE420Op60zM+BmWMnb+Dv5QmoPL+XbCUoaXqtB4stY5GONbz4ZGGaHAV6lVaxq1nIwQyjhDJM
2sQTwoZajqP8IAbtsh/a9KkwUqPaWwVNnLPKMiDoKmgYnbinvDnVWHycsitGjhrjyj06fi+BRgZC
ybxXCDdwV/RrV3sMxR5wXx8YRV7uitpKg47+XAALOPcj1erP/vFS4sINVA8yEDiF7QYwIfwvdscG
cCZr2CV1vpyFQ25eFGp2ChG4pqebpbTKAFHcWgMtmjTHr5vKg4k+uSzt4zw0/F4bYp9SQ4eS5WT7
E3oiqC7i4yEqq/Y+fsl3FvEKCVwLKAAnARIfj5yDhpjTrJH2ndy2vtqDRq8w7PEwEFECJatLXypK
OSgaCAM4VlcnAt8723VN35CqoEaKWclm/SZtnWf2kkaHuoqMy7Cf5duSxedKcEFOvOk2Y2RJHQ21
Psqr7TqJuJBtJHkPbFqbTi5uKL1s5ruZtM4fjLD3KyXPTsSId98PrsVK0XsxszoetNAGzo8eMXwR
2UMgOumLRRjAHWysT4z07uuB8FylIhzuQerxSEOsqsKuFF6Pa4kPicXldEu+WcsQnmtFqD8Y8vL9
47XzNnch+IE6wtkI6KG21XPJ9Nkew4aXQ1AFBpclfbdyBxZqmnERIhM98YbvBIV1PHYi7gIwqLfE
cPgSZhanSXQYx+486dTP05L1T0DN1GDSBrJItU0es7Asd7NR1buEE+zEI7ydZLQeV+PdFVht8AjH
kzwteerAwYoOWmyXB8kGM5Srw3TdWmsamdShL09LcSoDW/fgcXRgc6BYteb4bNZt5XGcujo38Xg5
RJM5fhdKBCDCHEpUD1QVWNTSYgflNstYHBRZMmK3qRRpOqCTp5znsyM1JyZhw19fDx0qsBikkfQD
wgPrczwLxOupXDLH2Tc2yo2j3sFbaclFzbhByJ9w4nVla/gqXd+D06XzeRZzUTMjCYNXS25AJuTh
XZGhDiFipYKF3vXnTTrOXwsrRUuvlLugmDTzIgnT+jbX7f5glVl2yMt5gmudigNq7sWtMoXalZi1
/FzWEkAl49CcTzN928QW1oms4u13JzZCBVrvV/QDDP34jUc9qVqwGEAU+thv1eulBZBhfC2b62Q4
Re19Z6w1cyG55VJAP3FzFkywXNuipUmZJFZ81fTOV/oe8gVC6ahk1Pljt5wkGL6zswBsgaDGN8ok
cdqWTxLkD5YIhAnmn4iIKFq0N0U8YSeOUzZyHd0ewV1kzB0n822hWZdhNYcnpvhtMOEROAW4tcEH
IqM6nuIqwRllUUFzZjaW0orpPEl9E/nmvKiBOWan9I7fBma0LJhcmuIgpgH3HA9XljBCa0wyD3Y5
9+eKlDRXy6QOl/k8ixNqxW+P2LV1YNIDJJF20J07HmoWcz+PcRkfJts8j6qwRXivsHxdh7zfMZsk
82H4AMrI9Bt9TE9clbblSXbrWqMibIHI4QJnbCYWJpQmDYuUcMTCyijnxD40kRYHlaO1Hut92Xdz
If3ohlwJbJw3bspK+oI6r+WcOOvfLmzALMRv7m2wq9H6O54HO0+NYsII4VAihWDmzeQrhbR86/NR
u2pjTR68dD5lhrZuzOPQuY6JwIcJLpHaxPptXh36YZuOuMNYcGS1PAlCJY2vyF/HE2v37WJC+1eh
oQxQi1bhFn/fI2oklQ2SMGOJtkSuNupeaxH6h2IoThQ631lM6wyu1BG8yYkQxy/ktNqoj1aeHvKq
Q7U2NB5z2cwuUISR9wp3Kk8fqvwyrWWEsEt8vf/pic+Lkiiq3Aspfr4U5F9NZ61UfRbadXqAI54H
U9hUuyY0GneqtMMyWN2JnfOS5m8/H6npSqPSGXMbl3QhRmQf0IdOZS32R9OaAtaN5LflUEZu2Cfd
uRy16Y6TKvMUW8T7WIjBbfoWT0S5R/m3T5Ifct/OMJsqaz8LI/RJbTFnSJz6UElYYC5xY58JOY3O
oPVPV+EiYWBFIfbJGMSdZnbi08dz+E6wXZWiFfjoRAQQaJt9EGVK3PVllx7of6aYQWCAYWNj5MZh
GSFB3F4ALpPPx0n0vj3xwwmw9Ikj/KVAsp1YzCI407g9Ir62iUnkTMWMS0R2ED1aIxNlbr9WJ812
q075DCY1vZEaCMoU5ip9D3xGXAJbsL8qyjCfyYMd79Wq+daPxRJ0MTpOnWmOECkNY29LGsBEHbth
izz7vFS4gFpt0t+Fg41UuyTppasP43M6fZu6pOW+GaGnojun0JPvBRtU5Uj6CTnk35v43hR1ksYY
QiO6q6c7UStlsDRzjBlJpPnoWONQUpfz08ef9r04AGiG0AbzEdb8+vNX20NXUmnAhCM9NGZvuHI1
VRR+R813WqM6cZt5e1zq1ONXmi51XwsQ4/FQSdT1SipaFpFUKYgWydFFH4GcVbVpOkN55BR87Z1A
iiAGO5CTF3G8LWHdqdpVY4dFq3SK6Wt6iwwK8oIn1uXbezBvhdgIQXvFqW3ji7RgQyRFS3oIwcLs
qZfEHnDf0etybuBCLp1rSR0rnw0Unkiy332/lRrHkjHp8m/mU0TpUKeqnR46xYYQr0jVZzw72xP8
xPe+Gt2pF/XZNaBtcrsZ+VPKHRLxbHKUoIrk8GqeB2kvWVJ2Z4bdKeHk98cDOMCVZb3lb0IN2iZF
O/bM55CkARidaqcC7PJolUHIFKeaku99PTINWqDkVas13/GazACCRo7FaFanFBfoBmQ+BN5lP2WL
1yrzldlMXyMpqoKPd927L0lfjF1Op+qNVIVDB6gNSyM9xLUKKzW1ml2k5L0bhbN0ZSWycfffGA9m
2DocFlbbhpxoSt0phhjjj1oBpr7k5WWY8ulGh+LmUI2nyPjvHPmA1VYs8HrykiQfT6tW5pWdNFyA
qHxK3ojpxH7qyB0FpJODJOtV4OBYRtXVifejLMUnMo53ghpJ+crPX4vAyjYxR1/I5Aw2s0PNu3Hm
GtP1lLbfJzQk9h9P7PsjsXRW7REy883uiOllO1kT5wdlSMMgSpx23yZ0zymkZie2+3uH8Is1wKrw
gVjv9nwAZzgpHZXoQyyL+EemLc1hnhsLhHyKdZHZ11y2S/tqrJbQIyPqvhpDd0rX5U3jbAX2kAEg
BreWb+EsH3/ZGhZGGSpzeuDaHnqyiZYQyTpw/sJZdrE1QGazCmXP2kchuowrLzK1mGUQ1nuE/oez
j6cfhRPGO84K4F3S6UUXAWYdkMfj59El+MFqs0j7JG0UxRVWXP1RCF25sSorXs4AOs36XtSZ/nve
5mFzZurheDk1o/GtE/VE5dlUHsxyaq/E1EIBUfpJ/ZJK1nBujIP2GTZwJrszzmW3iz3hzi1n8Ry7
6hANBzv7NojynnpGj9PE0ts7Wp7Fc5iU4xTApTe+4cze2YSR1Of2iOZ7vdyrvZJflwJuAVh96b7Q
9fpW0uI0dcuxELObGfKcI/NGduo3IbUjN4lweEVKuxT+gFdkeqnHET4MowSjZtfSsM3dEGuBsz5t
apIfAyKcm6WdzaCGyH9WKOh+LoqEE7eY+vGHXc/5lY2Q4Bcdu5YYVZ6YNrQ5aqHb9xbNeuTNCtXH
CNi8lFulvpoaFb04LZ2Kr2pHNGxbSjpntB95NuTN+syd9bgLsMxwnpq56j4XC/qHvmIUWIsknZAe
BI+NgnEWFYq/JIXyrZDL6KGfqgQXAGFmltvIInmQKIDBTbBme3KXHkRmrqTG5WjXz9jcfo4syTKC
KS+Vr41IymmvznRhrym5jz8aoO9BJkObdykXp4ofpZa2X+fbukEIt5vdEcHEC5viTukVPTmYl0y6
1QUaItZfoKlmP6xYHURgctJ80ytrjHBNMOdvjiJM65wWuI6Y3ZBY1/Uyx09GloTOoZUs5SC1rVbi
1TH013jWdqgxFWNZuFhbtuFZaVRYwK9cAMSMKyA/ktmHV85ktg9hNiqG2wKEUIJJChfbTfrS4qiT
UBj0pcRZHgo9oYnah5UN1wDCDprG8VB+KrQaqSsQoGKvx1V1PwJlPSxwaH3UEuUr3IPre9xjqXqH
fUMLwhqG4a4ul4buTudkws2XXnmUQ6LJvs379HKRW/kWQeNCd7Nwgs1vSlI2ubM5yvFZncjRvjcb
bfbCYu5tX+nMq2o2p59lg+yTJ3QrHNxobETjV6qcI45oFPLv8RJmYJiWRbapz0f1V3Wshx9Rl6UO
YDw4fW7XyvU3zUiqZ0fPxYNmLP3TIifKxGKeNF9H450nicb0JhXRbHjdbBg/DDG2shdOjVxj5GdL
I8swBgw4Ge0DCgp24toh4csre8N86rp4LmBex9VTlmZjGkhA1L+qGeKzCXVHzdXspC68KFl/T57m
eCYAF9IP8lgpPwwqptlZOE72LZ2nSHXLrNJTL+Nu40PA0D8n6LCdl82com6YKDgMSFE54Oeu6uV3
Z6TAinhEgrVFncxREmgqljExx0cFnqKZNRZIphmBzqn81ZqLOHZjp2Yn6QlNK6+X4zba9WU/z0Ee
Jz1+HfOS0xRLzRxTtrK7hUI7l642WZFPGGh/Vt1UfJG0VD8UlaOmrhyD8lxtEbqDM07a5yUrh9/R
wgJ2nCTREHlKkoWd12WKneCSJUlAzOK8/9aOspN5qNN236MUCUZXHRe72SFlgO582ovP45ybswfl
rNHdSMuxNeG548KPgZ/qVJP1uTk4fSpgE8TFdT42YeHaTTsB8yyEcZ/Ki8bNu4ZU4jZlO93GaCUh
D12PfNCepbvrVwW9uF3Am4dcftCxiubbNoW5DLIgFSVCioPBUk/q5JYAHg3eYmhoNOrLHD2N1NwW
j6U30BgZRHY5pNn0YwjL+Ic1K6MKKh3UiYvCgoNsUrY493OHHYrfVbSULlYZuMe8R1/HnceIMvlo
drISsPMmWHpzn3mpbuV3hdyIn0adXogl+QIoXu93NfIREP9CiLyHzGpr2a8ltFELcKijH4J7G918
mOrWZy1U8W0d61BKlMYq95W6DNF5J8WW5dPCku76RTPTIEmX9r5L+vjesQcsW5jMR4w5LwvD+cLV
MU19s+ewQX6fyJENZX+JsMWCdzAL+FvdD3WCoCprS84jVH7NCFULryiLcAnsrFeToM+S5DHNtehb
pjTxZ349vkeUpPhOSzaH50uEpKqbSGwWl7pO9Uelh2rvKkIqPhUgJD/1Xd50vFQ+ma4yo2DiO5K0
ljdKchE37owZv8BFM+7tGbXMHD3ry7zJdNb2JOEeU/ZCagN7dNoIs4wwZDHFGSqVyN1gdelU+Ldh
ypkF0DprARWG/GopusFypyYWsUfHDw2ezBkRL5DtyTmIrlK+DUOEV2Y0DrZrKnWheFUkjRcsZkic
llZbA7YzY137ZiUwzsi1SsD7dIAMz6VZfSuaprupSRBhy2nOhOdhTNXZUyGWy+5YY0AYqM2gfJVi
w75Cotv5y//p/2tMvUNe/3/G1J/1T8Vr0Pz6X/8Jmkel7jeKu+Dm+d9VS5/7w5+g+fUnXPu4ElF7
fmmX/QWZV7TfuGNT/kbcD2apsep6/4WY50dk+xh5gqRcdRZ09Z9g5rfw9dVpci0vrQ8H443ffJxR
Ri+qjGMEa8OoxaNd9P0+bLX0hzK0rU3UG0pKzVbs7EHi5IdxGZvAqiYtCtiXhmDlzu0+Ua+SOcYj
pBFZdF8gAnKv4d9ykxaO+oX9kjwqRhd+R55UC6p6dGuOr2ulkudhN0WlZ8yZ/imSpv5CSIN0L6mN
5idTOH1SQGksrg1Q4jIGSPwzlKcd+Yu4S6Ysa1wkpyH2qtRTY280Fvu8IA/tdvh1EPjHsbkELav+
d8ggV8nPtuqqP8Qx8+OYQfL/HGUE6buP1vf++an9/ZdDl69kkfXfq59+VT7lf/9/3evF//K7/qKM
aL/RiuTaj1A4SEjEb/5e/Zb6GxAgeu+sZg0C/aqM8DdlxFB/497HZdriigV4dBXp+ZsyYmi/0dGG
/cZ65VrGNvgnO+BNTWQtizkrImk18oS+crwBTGCIIXY/0kEy+pXHXptBaw3fpaxsgzHMq7PemD9B
6/r0avJu/7yzHfFG1gLu0VVulS+GKrOKMeHquhJ2XpciHUG3vHLC9HzIuva2ljsHM88xrL4QSYqn
vIyle6Trq2CwgHdhCT/Ng0fLlzsLtrxBXFYDwvy1cpGS4UfeqkB3kcRlruzaXK6+4hkYxT7OYfWz
1vc6xN16Sq9mKJd//C/2zqs3bmxd039lY+7ZYA6XQ1ZSyQquKjndEI7kYs7p189DuftsFUujgve5
ORhMA25027AWubjCF94QEuueRorqv6So3erJNLSer7TzfRq3d3Mb+3tWpU+VrhStx/0n2Rh6qdKn
UcrEY+KIbZa1KO2bGtS8Tu1R6TPkEkmsUPLlBwsr3d8z9UdXxf+jO24Wiv2/3yi3ohLfvjbibGPN
f+X3xpLAorIRZu6bAipx3lr/7CxKwH9RCp55ovyb7ceN8/fO4sJxHP4m3FHEU6nlsh/+2VjwtLhu
5t9GwgOQgGH+ycZaFE8YAqkKtEOBzVIxRp9jUeE3RAykNmi6R+oK6jrIzZjobfzRJaL/UZaxdaOU
6Jti+g0wXtbrVaTU8KtbqAdq2SrrF1P3yn5b2ufOKN65hU7aQb9hNuc432/KIJI09Kf4sU+Kya0k
bQ+5NPkwGKHqEs1Vu1TJslWLWOOmcKZmXYSKWAnF2UlT9kWLetNtajtdlaldnwYtqbZdpZc3lBJk
iin+8C7rnE+DkK4V3JeCec/PTbV2xp3RkMKj9fy5UZhuWquToke5qEFYyGw/sIuJUssrjtz4fV51
wY092c2+UTvnMbOR/vLVONn2hdHfQsCsvrdpV38oEv/eGPapovy8MrPzE/z7JJu/szlb/M5CmjPU
d9k2pp2po0rLE6IkIB/0tOh+YcCMFWJlGmva7cYtwii4AsolLcC2llblZCHgrIQuQJ5kFdY1xuyp
3r/Pgry+R2A038aOIA+UesxF5DTbDKJLdrmN/VzZtME7Z5BHIAczgn9wrqkuPJuzvnwdjsZn9V3I
8SraLksOgWjp8MUS/k+xZvZ4P8qVprtja+gbGyUPfMpCjDSNcDrUhuQrt10jfysp7ODjpBSNJ7qR
fKTBKMxKimgVSDWW7w0kadfP28orp0L6nkaSjbgi57zXI9AiDQYS4lbY/szGmnw2pDhyKoyj1jku
JSb7XVmKZjthcii7ZVPh/uzj0e5JRYIh4qiB17ELLfk4Rhr5pyQCoF2t9nGKBv1E3oIWda5JlCLq
Isy++OAHVora/OR7lYqbNJR5UWuwnXtwtGpGui+KT3oz9Gs/6Px2T7pfXVkv540cYk3UlEGIkTaz
/cF4LI4FVEHLOqhFfpwUkPwZufumsQv9Cv1kefpcDLMIbHWNFNzOw/xI5lpspWgKt8lUOZTmcpxt
ISjdFUr4hRUYehQY0g+ZL2cnR2tP6Sh9enuHPFM8XiwpC1YOvcAZow0JCpWyORZ42Xa0+iHSRrM4
TCmgzRaNtvt8omxo2rmNM6qSehzi1bYfSPyNrld+oQ0lvaOYl9zG1TS5GaDCvV7i/GeQ2mM/2ncr
MVrNQ0KRoPakUvsxkDBsVb3fpUHPXqnM+lZJY2Vn6g2EMM3O8SevkNSEAvsxlLvhLhjG4qGyKT9a
IapTRlHLj07SKwd+wZIpo/ID+bu9e3sqFmAXvj7dbJr9QPOAZtNnW4Rbw2hqIIYH/4A4kAvu+i5i
HrDPwOAVwkRv7s2i8wLQiqLPjyXUrSvjX6w+wkX6ljMeG92WC1GVQhWN2eixfvAnpD0NX7KY3X5v
JiYIPXS5aND44iik2T9AmLarxwPaZhpFYX4fmS4lTt7F8dhfAVK8+lggj9B2AKACcOR8hYjGUOEO
DBox3/jRbFTl3hChfvP2yy8Oauaed+cinhlrz7H4+SBjGPu+oFBxoAyobU21dwczr27aqrmy+c4b
fvNHNpDGgZEIXGwG1s4x94v1rmJTWuswEA5TlAaelOdh7aJCEK5qEIIfMGC85qw8/8CzDQYbHcNK
vGdnjhNI7fMB0fbo2kTRmkOg12u5Gx+GWvGa1PzRwbKuIDuAP0pXb8/mK0uZthRIAkIl0J90xM4H
BcIT09HtisPgUD6bqmM4wvSp2m061N8sCvPYQqxbklk5Cn+panqlG3T5zuhxz1puZE7Ae5fWLcJM
9ZqK4nDoJTwSuswc38fU1amBN/1D3ajfeCR1Dzizu7aHF4vVRjaZuG72xcUuCB7H4gTXs7amfqtV
DxDJpnu5EF4qKfm+t1QjcgGgYKFai2ld+Hm+meLU/0gTp9uQ5pe7srXbr1xH+WPkl1floghrXy4D
jhbcVlh7RCEYlWDedP5F4k6ws4mIH8xmGt+3dmfs07JXvTSt/ePU1645JD4aZ7G2SQrn1qrxjUZu
/wdFBUpzViZ2LUHLJsxBg0xAwFepzDoqDZPrAV7c5soCmhfIi1ULkUh1iER5WtJfsJ2LbSKpCXyx
GGF1kjl4wpkrde07xbhztHGlZvkmaNRNL0nIJU5XPuFi7YCoJBvXZxlJYnTQspSXXm5QP8iyqKJ2
8zBmDTiD0dypIALcpJcGt0gUY5PTZt055TX9mMUJ9DwuvFDAI6Se4NEXb6wkIDj0MJwetF6IVV3n
qI4hFedRCLvm6z6/wsvJBexLgMFhQIYNCmCJ5ADRqTQWQuuPYyJL91YvvcsmCf437A4vxxItHPXh
85UPev56MwoO3RVjZjBxvUCPWay/lJRL4BQ1HWTLmVwtzW0K7/VEVKZVCv5RU7qmH5HeaGVr3eDu
SkWL3kduZcpenirFHXqp2/hpZG+xGhDX5EkXejfPj0eErspcM3AdqB6ef3VjCKOM+2s8pFnzlCvo
RgRtJWADjg7UIc1AkWsUrkxH5hNiGv07PxD1vWhb2Gwi6W/J7aERD3qEIQtVEtscE88EjVO5YVaH
n/Wujm/wcfHsSEAGEmZxjyTcdFfFOko6g/6ptREPjLV22Gt1F107jc8Ppd8vB3YVtDDSbCy0xaEk
avSf5KCbDnS3TM/RRHur0SJZFxM+gW4Z6ihMpUq9j+xvbZrgF1gMKMG26XsW0ZM6+rXmhenUfn97
SZxvNJ5qzn/RWJglhjSWxWKjaUbZxa0/4lnRxNoPw26zHcwpyyvTOluHQho+22B9NoovX4t0LuaD
kUGAEmZR3IJiu1iLsjXouZHlykH4VrKhpRR4w+goV276ixXPGYJ9L0VkBY4QYnXnS8pvArNXSrs6
cMR120ozPpZ1aa1QZ7kmCnW+n+eZRHWPycSOZKbQPBPtXsQUQIhmTFpeHYwmCj4ZOHCsjcy5VRVw
ChAwXBE6lKXe/noL/cF50GdRNqolGmAURNnPX88ui6HjNmgPIN3yDR6o6qNZZmiY5lJzjDh81uE4
9h9adbbOrDuM5MLZvhjCPQi8IdiBjohAj1v1tZPm/Kb758HmPQzFA1/PxVae+iHT6gKdOEhbBCBC
Vb7QjW1vfV+bbnL4jbd+jEU9dxoAKLnI9lwtEaWDWF1lFCtCsrBNohvB1pgidZ/Uzbc8sH/qmRR7
TUZd/u151M9vut+PO8MF0dpC1IsVeT6PagZJWNKK6lCpvbGZyn5ArtSUg61Vdhu7KiCGTG261S1c
JMFqD4eus5Fn7tUp/GKG4H35mfWNgr3qO1+rg3uyrOabUSI6aswiEmlQ5D/VTKT7oIJZH5eBuEXp
eVx3eqN6cWE470LVztZ6K4r7Kpe/yPQPPnAwgLJDvci6x36Z627qq/uw951D1xT2JowQ7GjpXOyL
Ui9p+mamJ1pMj9+em+dg+N8X1fPccDzQAZrPZpbYYqPa5tCmZheWB803UfNBJh4lq1LfG5DL96bI
jXe1HNq7rm8fjXyaPvqp7XzGbe1TDIt7w8nbrGNKwK5qIGMwOvF4j+dSuMdKIPv29qOeh/W/nxT+
KU8JvYh7ZD4MXmzBqMWwAsv24pCMerNzxqSge65CLB8SY9VMxjXH48stTzQPuIPJIbIHX7cYr0kM
IMs+EA9VlT9BPXShRMReJRzKMGNj3jgGNJ+33/HyQIMpzDlN/xusKU7g52Omlk2xpgrKAxbBplup
Ql2FDZKYbOdrGO9XphPGA0YPCGSwAC4qe1LXmXrNUHZq42uJtcV9DnbDE2Gc7ZPWv0Z1vBzPQRve
4aimlkh/e3FDWqkZ4k485Qe7dqRTX4CDDPxwdEe56NaKFBVXuAgXd98MXAcXg/gyFGgy2/OprOum
qUQnqHr0mBBMqBG4tgg7rNtq0y1MH/B/keY3ldy1V7L8JQGOi48qg45W1XNKSLZyPjTikmYRmbyq
cKT+81CK4VuhFNOHJjPu1dLQtpRtZfRPZPVeKoWxiY3CuMHQt18XCm7zUqbmKxukwadYRbdoMGvN
xa5+wHlka/JjV8PwRVK4dHy7rnaZrkleqbfVxzbpgo+tNbpJhoQTW1lstLLJQMp0Y4+dSdPe5lN+
RXfyYsXO72pR7J8jjdlD+/xdi8of075jGQWI+II/8cUm5fgkwE3G3dub42JDLoZahO+wf7MJA87i
YBfy4ElJ/QmslSBtcD42YflJHZtrVo/PhY+z05EsiY4XxViyhkv3JL1TohyX8+TAUpX3g25LeAEn
To6NN1Z7fSvwf7TCDPUC9bGspg4Xay2/R7kk9KoqDddtanMPSvYk3+jJuJbSItlKUlNtnGgSmwK7
pUMOzeG21IbMHY2ZbiI1P+e0Ym12aEi7QzUVuTvlU3Rb2tOqHOx836TXPS0vrsjZkYjTfxauQW3/
ooQhjTP9q40PmLCuG07Dd0BN0J8FsbbJUmlYOYN+DDutAVWVgBvRhw9vf9yL42F+AMAJzyAFCgqL
ky/pO2rzcRUfgOiFVKElU/+Z9nq/IVhvnkbMwrdvD7gooHCfMKKNWSANGRpFpMLnK1fOaADBAUkO
mijNvd35G41M15ix71mvVLtAyvX7rKuCVaGjQSNKfXKNcLhWFruM8niOuZ1MiZQKreosDqq2AhNf
qUFyqKJRbFvHCbexjkkUADtc0tv6p4q/7U4NBrSwMfVecSdTTe/4TH5svO/8yv4aRtc+x+W2potH
CkuzigoLSPbzyWlrNZuV5bODguzNR+i+yWrqTbE2Ykl5//aHWPTGnj8E1XgSw5nTanNan4+F5Am1
LPKFQ4GJppvbIRay2FPLs+Q79tadSIN9q+nZRkEmaVXmkrqB9tLuYU2CC1SKyMMiTKOSALN8qyAC
OkNAgdjWKlU41B9urDnY89oY/pHvO6hYvP0CF7kOHUZQ6fN9DZSAqtz58+uK5Bd6SL1Rt1OQgEMm
4JZP9urtUZZCO/N6fWZqzIIzHElLmjengWGrfZcfOin4KTpr1wv7Yz7DRQ1ErXcYQDduHgr/vQZb
1UWfXNmC1x+fYoo8XiJDqrzyQHNoeH448kAAF2aGEdyD5ZkBkjaQEVDJD7TmLS+Ncf+KRzXai8I8
Ef9Nd9n4UEe1dIs80klN+3bXXUtEFscWRRyWKQgOohjWKDJv51MfSEqrYpTdv1eoG6zbZmpXeiz/
Sg3EP1ILZ+8AgsZGy7p2nVLKStPuSuV8kQnxAIAtNUQRqemDWVwaTGlREAPukKtD0XSIDE19ss7r
6EMWyV+DupC8Ogr1VWSWlGY1pbsSaCwW3u/BoVuRA3NFUUs7f3s5aYzINIv6EAzihyqN+juK4enp
7c9sXMzxHPvOc8xLzo6F85+/iLtNo+qmojfbA6VVe6vpfbCZ6Eq7fA4kRUfMEYikzPxWUYN8g/JT
CLS279dSGPons5jiQ5zb01czyuP7zI6GrabE/qfRKYLPQS2Lra6gV6yGQ7vJtLHd2E1jYJKuThuR
4og1F2x2TW/TIMfVw/d76qYtfinDbAlvKeGnzkzSLehcZy2PYXVvxmNNjtlL6zEandtpGhBOH0rE
hwMrOnWDpblyrSabUAVA7ped7oZh/qUsN/l4242i3naWXr67xjacAXMvtwr7FtoYjCc+FVURbpvz
OUw7Ja61QZsOpSO+a+hieKojyfskdYTh5rP/Nzm9DbpdqP0WtefiSxDWn+OWenGVxOJbkafNXVdU
xXs7xFM8wAJxIxVh7naRbd4WGWhxI837ByMcHc/pjAwWBBaqbpuP6p3W+SpY3iDZTeUkb95eHhdr
ENF46rgUAiDl09ZZrA4tlay0t0P5QO7QuHU0SO9hIPiPb4/y2gQ+m7jBZCS7vlD0MoXcO4NfKYc2
GVb5INbBaK1hMSAqUW1spTmGtrmTsK4XHHtxn7ldlj0q6TYLPgTYrmepcLXxzu7xtnGyddDskqo5
xaJ37V54o9W6bDa30PoPBjf+lYPylYenKotRmAbIkW20NPTrgTgjL9fYh9bK05WVYyhQ2Tmhva4O
oG21RvCVR8SqlS5Hn0OlTehWQZTf6WWtgxWmstONcB2LqJ+8suv3U2h/BzVcbI3WcPYl7ez3nUyD
wZbk5EfsVOGGWwgQO9yZlREYtDlVtd/lkZNcubuX5QMWNmGjQQ4JG8jGBmURvCiR3idhqEiHIdZG
7OzzhtZw8JhM3fA4TV1xV0mh86E2x2al9S0mPNZo3PclDIscnHQgdLEpZXks0SdRA83lSInoHg3m
CoZBcuUGXcQ0PCvCMFzUc5eGct6zO8mLg8yC4Q0EvVUPuSQpFJpziCXFJLxYUqUrqcqrQ1EvpN+J
qTh743y/B/BlkgCC9UFNI5/8q0y2DmCIdczyOry9NZbx4+/X4r2ASvPPBS1uMBqln5pCO2jR1O6w
ClZW6Rh0lIzkW/JfN6xycZMgbbQdFedD44zqDo5BiRVGMK1Uhd0hR/mfRfPPzwT/36YqC0aMc+H8
/fXcoXk3VdpBhP0vYukiU7ed6b9PtN668lUXicPvobiE+aAUhmhpnQ8FiQvwOBiEw6CkT5Ijw+vK
BL6qkhy4Vh5015iBczT3IuqZx0NB9lnQ16K3s+yVB3rOikey/+C0Wv7NlBwH5Uw7XmVC7xLXBvXw
aUAVsl6Bh8TG1pZ+2EZnTy48qilGnS+ClDAipwaU66MkW/7NJAQOGBQ/abvl0Xhlh17ePNQ+6CrR
JZ6b1MvaZ98NKfXEKTpOWohY16T23zWl0HZghDSabWp7U2XCuBIVLXMrJolbDrQY9VaievrE5x+l
K7rJUbq0PNYtjhpRTuspzcxig5LI+FA1oECydtC+ciwXqxge9cMEMWetg3z7/bn+P3zzf+E88OKg
mDX8z0T2wbdB+Eu/1n+Dps9hnPzVv9kBsvEXGLhZaALAM5AUTqq/2QH8CfUc8Pn02me8PxvhH3y0
Iv+FaAxhLzJbSF3Rz3sB45SR27eUWX33eRnwE/9AVX8p8cFeYxXxfDN1gZbxs4zri0Pb0fBzxDRK
2ZVFre1xrKx6t5RSK1wVBfBN4ZQAlPxU0MWKtHKjA4ZQKhn7r07r36WwCHJXqeVvkRUVN6EZPMIT
RXW4Uw9OokMT7Jqoui9DRO27wJ++d+WgePC2aUSijpLd6H59l3f93+rEf7Qq/3dbN9XXRHzN/uW2
1c+v7b/yX/86NiBua2wQ6iW4f/7Z/2X68D/D5QFTqLdW4P3P/l/e1+TnjzwTX8+W3/z3/l5+oPBn
NACoR5OkFiHF/1p+hv3XvMIA7dNPnaUeXyw/+y8KpIRTdANmeO9cmv8HRayqf7H4ZlwMty4qNDTN
/mD5Le9xnSo8RRBwuxTIZ1Pb83Mst60mQKzEP6TFN3pppvwxvFZAXR7Qz0PwnjwxHRi0SM6HkHDs
HEMdSJomZJwTPjWO4CD8qgSnhuzkxQd4/H1LvYT9X5zL82CAU8BggbqgiTK/74vd5Aunn0WapUOP
now33jvleii3tuIiDJ7qu2yrWleGfO31VIg9s90xeeqyaiFHjVLouS4d2l/5l/yJIiK9omuDLGOA
+bVmUUPI6XiSokB+/lowBHtbywxgfZHtdlbgpkHl6Ua0mQLx5+8Deo2+JpoxM61qMZSP/mBAm9g/
IDfiSfpTkXwyi8KlQeia4ppX/DK54r0o9ABUoeXMUSsvKksWpOUih4JNdtOtzepBq67pxCwX+DN+
GukILmzqGEBEz2eub+IwG8IxOBa+/M5W7+XAWEltv3573S1jpuUoi3BAL1W7G4MpOPrd2pdcU/vo
P5ibDuyGlf1hTWQeChlERM/ZuXM1+fyFlDpofdsJwiMl0sqL401pqPGVMZ5n5WUM+DzIzC+YLVcM
LI3OBxl6TcvoHoXHCvAWNoXeWKDfezN8y2/UbyGkzNwLB1f9iIkl2qy9s3l7OpfL/Xl4OhOIU2gz
O29xKqk4pWeNmofHLnka9fIY9vkOQM33viyufLilDgb4gxmF8O+hFgcGVxW2Sn0ZHp0OJSzXOsCm
fSg36rvhLr0iJLJc7MuhFl9uJhtbqWAoxexuqnACh3utvbo8jBiCYAc6Fw1IAGjPqO0Xx59stkrr
JBVvQ3Jgj8YtMNd1ZKdeoyggY64dS5eba/4+MxKLAxAYzKLqU9eGVlAfC45DqK5jh8O1WUGBfnsx
vDbIrLyC+jptG5AM52uxDSewoRVnRB7GvyR1NxnRE/W3K0v+8uNQxkThHUV1MLUXMIHIzuiRhWp4
LKk5nnQlRLzC8qU/LKWz3BgG/VAiAtrSF5ehPIyVVthGeLQp2IwTZVMFvueVd3ltxmCczqEFbCNi
1fMZq50kovcdcKr21bpN7sNEPHZhtH37u7wyY7DeqFWBrkRkTF5cFGk5mZNh9OKoJJ7SxYpX6dI1
u+NldDzP19kgi1dp0DEbHEpYx9Xdw0nbqbrrfOwe0HTwgt23w+PkjSt84FfFXr+tBjc/qrej+/4/
eE8iLfI8aMHEXuezialIHoZSLY4a2k2zjN59kDXr/94Yi/M2rBNAF3LJF9OTnT0O9FuvpPWvfq0X
b6GdvwXFYqkJm0Ic+8au1qHRrhpMHq5s1dcHgYAArgSMwJLs2dcoJMFxFscsrnYRahBUCP6Tifr3
CIuLtkEdNoWqyQgccDVNrzC7MlELA0/kx+Ylhy7gPy+xjEms1ol6MYhjtVG3eHpsp5VwT6lnr8RP
v+CGEE+P361tv7oH2/Gtl13/YHvX+DWvziSmPhTYZlbBEhlnhH3XVPIkjm3c3gRTDNPpmvT4lSGW
4kuBoNEYilEcnQfbFts6u2ZBugTE/p5JCufKjBeZaZHna04vkaj3e43N+w3Jm226Kzb1Nr+L74x7
/2Stv3/e76wV39E8JHfxRt3lm2obrkf3x3+wZl48xuLeDdOoDkSsiKNtHsHWE8Yaq7dHWHZ4L950
sSwToHN9FlviiLTN1t+PP+t4XZre1OD5anmmO66ydbIutkm7QhQnRWbyIdhck/R99YNSmqAI/By5
Ld5zaiJJDL0hjoFZbvu2TL/C9fd/vv2ql6EZuwOHCTTDAEdeSGQ1KLQQx5twePJ7X4MpKd2Orebl
wzUxvVff5sVAi8WjZJLT5x1Tij2zB9EaxalrQ7y6QOHwYl3BL9C1i0NxgNA94TUQHe++pftko9wq
H4PB7XbWulxNnualq8xLPHvd3garxGsx43vf78K9fLv7D+4YAnq6zfR/eJrFy7aZICaY0uioQ9HU
ovR+UK6pBD7j3c5jehrICiaSTCoY+qWOnZm3AgvRuD4iLmT9rCepOyrR0FQu/mVITBpwXT53pTH9
KoY++TRORvO1jrXkqdC76M7UBvUggljsK20M4I2OEoSKPOr87/ZQlpyO0yz6lEZNedf6kfxrCJTx
e2emsnBNnLbvehmHASIeRUML0eZcoGzfSXAi1HrmUao5vn+JlL3H10u+U02f/zeQEHa8Oh1yaCRJ
YcdIe8EqAFZegw1zhJLd+9WATBTKNfphKtPwzq4lE/uiAVGL9dAYce7aSWU1LrACyJsCeKygfx7S
LnXawYCrovvQB0CO5p9GWx5y/pNasxtRxQWeMtT2r7d3z2W6MeMtkb2DHEczHe2F8yMReEtSDEPk
nGI6Rhtcb+p12cpUqqXSke7aytIf2LPSbQo89o6OKlaydep8fPsp5tPobCXQqaMgBRKTTUxbfXFQ
pJleZEJE3RHLpfuxOOS68ctJZmGze26kKxD2i32M8cNM2pjbUkQES/oyxf847IdAZjDZtZTGla4y
Xufo6Ox94Byxd1jd5Ac6s3s+qXKhq0Ga6+JkJxqrZGyS4rNp99oPVNqb2rP1TD5AEZE61xhgiqC9
bVj7KgqjX6mIg8fWKQns1CYGQUKTIqme2qCro2dZtw9+45Pvyqqd//BtNX2UhqH41bSm/EOtp/bL
mKo9fXa/02AlGwM+oWlrF+VantqsgElqxAezdBASVnJNGd1aGYLbwFDT93bsDE92aGuYF0WlyEBe
IXS5RoJZzdwK35G7oELaz4VUERvbAXWxEMBPIuQr5Z4FkZdwh/OPThZLEZjYXFc8nzxLKoE4l504
Saj53clQhV1ZgUqN/3WeI/SSNF9Mq5b2tp/jV+AH0Buz4HvQl/06dMx8+/bSXAozPz8OndY5PTKA
7148DqIdbVnm8SmW42JTpkqwGnzf3knAaNc53g+36IJDdIdjfqyKwnLbUcufNHmmWw96W6/r0u7u
K8Mf9sjJyt6UJ9IRLEYI8D3OKAb21tH3k43Uj/mdhhDVRh5KZZOMxrjnXMxXNXqxd11iOauw19EC
ixpt/fY7XgBOqGjgo0eISfOQ5tFSw7xv0Ox2GkU+OVYyH0W53vzqbPx+3CJX1FuByeRnaP7TjaZU
Ev61SaO/77VnkT25yR4CUu5TZo/V19acxkf02MIP3G7KqR4LLXXHQEFWbcz74rFJU+7mkcBE6zzk
S5UTGnPle6QjiCattI3vTGQZhTuVyKd7rQNHAbjc8Cms6spyKcKIn6j/BIVn2mEre6FUlsmDZMZd
6QlZGuA+1DiDQUR0PkrI8T2i640KhRx1auN2qRV/UjtRfkeiyO9dpSjkD2CD5WMvRc2dGqOb4nam
I638JLb0a2XMi0owC3ruy8E0Z6b1S59uyxSl3/XOqa2dwFk14HPqu9rxkQ+ok7Y7tWM8ilUZ1kWE
QiRVQq8ta1vfgqaOUWwZ/fbD25/94iCkxwQxh2YSFScMlRYx4hTrEEr0Lj7VbeSAVEkB9WeW9fj2
KBfdcmO2UFOf0YaUMi5yMDlQhGSINDv5fqG4JYIfqPNK3Qq7uF3MVeOlzpr2ubn14WpzbTfDQ5/6
+FbWI+7lYW881uzBzdtP9cq7g2CbpaWhtM5Fg/NDJm+C0Ei1PjtlvW1vqiY31hNk/Stn2WU8R9cE
iRVOMkorXDuLVD2NayVEri0/JWlV34am7N/bUmDu7DlpL8b42ORl+k4JLH2NMgTfHWvEdRoYqdci
sbHGJmxwS9RRvQEPA7f35XSHo4y2mtIYVD/aES3Mmp1p+sauRZRw10ldcdsY2PvaUVx7E62JNZGG
8GpfuyZAPkcGZ5fc/G7c2PQj6Rpd9LkDOzBKqy7zU18Gwao2kUKudZkCc2yEVw7hJeaPTUhTlEK/
pc4exvbiSgBkqHd6OeUnm27+LSJK5toqZMdFZYGidpKBheyS+OQoeGAXOL7f/OFimYcHMAyfGdYO
TZXzxWKagFtHsylOBKazNv/g38soV17B9asXUQPD0N6YIxOIjXTnzocpkCOtEY8sT8XUonDW4Mzh
xlMzrePSDLdqKpqNTuJ3CFLf5IZX7tBtU7xO0aWdmiTjHlO21C2GGJOhZlDROhTWLyFBTIincnAz
ouiQ2zsVni0H6mYosmus/IswjsyahU6Nj4QM+ZDFgYIncQYwtStPztBOnmJUaJrLTuAZtXFsihln
hW3B25/mos/xPCSaA/OwNkIj53MWan7IvT2Vp1gyADMJxd/ZzaStewXtRgwPLZfzlXQ3ThTv7ZFf
e1mLIYkK5JnhtvhajUpLOyin6uTEuJLafmP7bj1NyVpH1nGFwFF7zG31mjvcxbnF+4L9pjcFBJgI
cxGuy1WqQ1HXqlNU5403DsL39DE0rpxbl1ubdJr0EwwLeBtgLOezqiD1CbwpUk7BgBqnNYTfGgwA
vRYf1NWfziJsUt4JJBv7C2b6+UhtUHeFGRraKcjYWo6DzDh3/bQdJaRAUJZRV4akBVcWzRLYzVux
RGGP0v0GJAjI9nxUNbAxmutz6RSJAVU1XLHqDmFpx69XZtPvG8e+VcL2VKnlpvFtNF0749D4euH6
8TXJ8csPSnY9S3DNW4cocz4UXjRIKq3WBfow0ilsaGwpkfVrEO3f6psAFIKf+Std6Hktnh/VM1ib
NYMXAJD5Zfsq0eS0bsIoeKqs0lmbat66uYp1rpbb6Rpp92D79le9jOGJdZ4hAeR1sLOXIG17hLcj
G411qoX5BcT8NvCr2I308P3gH40+Ri87g/PRgtGKFWS91Q0EzSsb9PKlDXoOtgVODVQcOmfnM0tZ
ipRTM62TBhvVy9Rx2o+EJ3QF8nGLp5d85ZZ4NcADGz9nfIAg1KUNQZpxfXFb2qdQyOhch5Oqfs7A
UjzW6hR1bkVL56CPk9MizzoYkyepeR9ufJHoPxru/T8up85ooWeg0W+o3mKRp2UydNiBOidsXxxX
DiRp1oD+9faXXqhnka1B0AYfPJff6ABzN5/P8ljJVSJ8PX0SftGRsXcp68qOml1RTcrkGUnX3IAT
V/Rto7d6D1fXGmMXNnxOL1VEUC5Tu/smFwB5PZQihmBl672TeAUShCSYdvEgJ7mxIVuOP02pZeWu
0RbUuEPFCCQ3MH37keQs+1hA5htmw/XKWfXqUK9GY4gfI5KSBzQKKnnVJGNLAiyJ7kZtIwRqktiX
PpBCq5kXidr5LKC0YOimWAUKWoaJ76aEDedBx2fuKXemlBqTk8mSW2MLxJP5RRusAHIa9aaOhDa6
BQZ8DyNCSoPHHpRMLyzyQyKX8o+3p/yVdQYzftaCQUoTCPCS/RLirFh3ZVM8BY7RbkoHvXBn0qTE
nWntno4QtmcgZLmzomhvdJC7g6iIn0q/udbWuzy70HQCFTT3KVHAmEFGL8+uvCxSC5pl9CRbSXA7
mkHhguKorh0m8485P71m6SjgLMQUMzV4cdPKRi0rVexHTz2Mgl0pZPs2sJBvshSMDfHVjHe+Leq1
aKXwoLS95bLQ6tXbk355mMxIPdA0QJNA2i3597mfmPqUm+JJdirnjmb28NQPlXyPIvlJG4fqGoL9
lfGomUOGBuzPxbAMOQsQ1XE+DeIJdKu0QvCn203qfBMZaOIaQXitG3cJsOAenilxBLp0g0mNzr8l
Kb6E/RPfcoD4sBvrWam91oM1+9/EPbIsKZX2bD4nN+HHOskm921tJfmd6urIrnmDJbIjFln1TYiJ
3yoiabjSB7sM9eYn5BwnkyJvW05JpqOYR2UserIVPoGBtJs3MjwSXQMeGPE0eEPXlk+ZuFqWf2Wd
/x/2zmM5bmVL1+9yxxcn4M0UpopWNKIRa5IhilLCe//0/YGn9z1iUZcMTTt6ukObKACJzLX+9ZuN
XgnTiWYZ5tzxAmzI9UZelt4DWZHoQpG5A1n8bOD/h0MTWe+mj6QDoO46nk7ZsTqbo2tDJnCAsWy1
13ZMSZedBVSwlyhfd/XoGH6W2e3FYg3ZmUUSRFjGqhFOMDc+WfHbCz/66kArIG8A/8O5cY429kab
m1bBQOI+KbyrOVt+YV53Zwv5JJz0S1eNzx9/YO9LTupAMk7QOwFpvxveu8DPTlJV2f20WvW5rUjr
FhHvNyBM7ZMbe99MQn+kdd0cVOnKj11xeiks/KH08t5avUMm1f7aI7/vSzqh+m+1boo0YUynRa9B
KHcTO/rr+6RjAAtA8ktwrX20ltyB5ISMSee9szrqWdECAdaqjck2ZkKfVPFEEr17h6jUDCB1qCrw
BTaq8e8btF1Db1890d7XfKL1iTommJO5pBsg+uiKqDaVrA6q0pgOq4Wx5F4oQJJ+M6TV97LK0+Hc
ETlir4lMVfLj17rIkMpU1lfNbeT1oimrjGxj1XeGXSG61pOpvZuIP4tGdYiNiGS5/As6IpOYjNZW
v2vjZP5KydM+GbW6Nc9swre+zxkWzH4CLd8GAGQGgT3fUAq+ZSqCULZu8uRVwzLscXQy7ye64mdX
H0yGIUNiXs/DYj6XEvvQYOEDjQrbaNugz53pwqhLb9oKjeVWoHVb/JEW/9YrU2IQaDMG3yMw576T
yBdKPkdsSeGxnWGdgqgT8xK8QBrTGgffsOreJoA9d752ldVcOiiANrOQjhy9edCJvMUhplB8EmHy
k6XmNWCfzCsm/LgRp84w6GcSpPOuahTxiwZ4M3yYB9XxKS7Gb6s2MHNarSyPhmpQV/hzzlwESVnx
X1QoM7inqxu1QMWJQ91nWk2YhKz6eAjUZaKgWfslpsCsJmfvKQybeAuMB7B2XtarVmbKU+P2ah+U
pobrQuw0huczaFrccKpSnUmLZTRWyLwNV1wqRlMNgaCyyC5F/bhawtajZaTBDGbem32tEGTcMwBC
3OSXnjqQA+IRDxF2RmyLMIvtnISTsS0f2an7KhwQWzm+O2pKH1VgUa7fT81yTqqi95wA6D6L0SzI
W5Oxyh9qKzuyCBppfJUYQ/JaSl0k4WBayWniDbhSj4TG3HNG6Ji05i5ybc8ZjS8exWXpO3lFb8rC
KJ+IgCFfsAKtVue5i9gCLGxiMKVHINEH0krmUF+xwglm7IFRgEzzFz4+tb6yu6w1fCQoZonk28na
YC3a5NZjpPdVV+O0D0t7lWdIUYpLqE7L9xQI1Q70dS7ck9QaVtXvFMdIfTks2q7TyuKnaxUi9Wfw
9bvWEx6v0ZXxTc+H90Rup0OahdtcK/2S/xyGPL9oTTuBJozi5XxWG90LFbuTz03fyUdGloodunWp
Xq+Qmiu/65J7czLRX+dNlYetAZUvoO8qHpwKY6DGXuI9fkbx4Js6sm2wCTUpgqarl4dqoZvnEWWr
HbSxSUiE1Ev7bPEIa8GTbG4f067GESXT1UPTtR6a0zVpb5u2dTq/7SjS/VWM1iXmsW0fpO4a72rT
Vsoo7c2oXfrsfsGl/0utJZOCt4YkqT7RVqI1LahlXMGekkOpuPaVXEv5jHZo4NtXCIQ9Q3m5vWjv
aixd+5tgGt5S8ihkTDnKOh+YotKzk1VFtpstjTRs89z2gLK0qgmFko22L0kdemlcrz8f51Q/cbuJ
x7A0cZAR0RROY6JeZJNqv8StixwwrgbjUTXW6YrXwcqTgG7kMClEi/mVrIwHZOVTF3pq5blBktvD
3TpT5t9l06oRgth768usZdrVgLHxi9RxccUova6/ejJ3iCHq1mfHmk0mbgg6MFoa8/0iHRlJ0yiB
aJt6/TVatt8Vypcx9U49tViQk4nuxWZuEZoFsnwdNsCjNDO7CVjYeuUbeEVcKpLOBv64aM6KzOxV
2jvMxf3e1ZbKnyWuEYHuLuovfWzENdXa9FUKZXkglmU580qqdV+ZhE05CT4HjBQ3y8/U9fBckM1A
UP1ssevX2HYqwWbazysTeUKMSdU0qk/9ksrQXFl77HGJLn32yfSmdLPkQp3SSgt5dyWZT25vPraa
JZZP4Jv3hSCaO0oFD9jtVZHw9lTr017Rmmxp7oXd4QDVWXpQuS7G0h4D9DRXvHCYxuVkkNZnVfkr
GvO2KNosGujZmVDapG0ddTztbBuZXPLhPqO5TgPBsXsSm6WMCJ6xplCtHLcAmu3zzJ+XhSOtntJl
ChSjqIO87LqrTqjZpW6mOg6iBD6dqZmzfues604XpyNSEx8Mafpgqy3BMoXVX3ls007IAxmgFUxt
cp9LDLsCXaf+7DSHIB9A7zzexyTTKqzvLs8CfQZFxvZSkzcDRrefieDfE9J46sDTdEQQemlAj3oF
08xS3Ru09l7Xa1wf0sW+mXrze0F+9RfLa9SoaqsyMJoy2afG1IdtUczBVDh5RD3Cd2A7PbOt3rgw
p5HjM8eFt+5It0ZHoH9BAzPua4jzexzM9GgyV/e0n2V9C24jz0zw5U/qwfeV54bVQILl1eKueuz/
nXLKYZRntffjytPMlgpf4hjXGVy6rE8gqfeNxO+XelfkenqFQb7itPfLEMvISCYr9Nb1s1jvP9wQ
6ncUEzp4H+OE7Vf8BinOqhkvxF6X90Kpv0+jN1xJ120CQ1GsXx8Xs3+4HwhCqBiY8W2J3kcLoYYW
P8jEru7bLXRoBt71LdLk9n99FSrYrSGimN3cxN/eTyJSt7FHWd/HM0dcn+PZk9na38oY0AbbKKsx
lthUtHzhb6+yqIpgWj02DxknRVANZhLUPQSMj+/ltYn7fQfhCjwsZKybh+Lm1fj2MmvVW/2ii/Gh
8g9h43f+6leBE9T+rzgqg0/JFMdr4fhyR88Or4pEzDaXUwPLJzsu7IIkUiL2cq6VRmeqn+w+vsOt
gTm+QQB9aNjkL7BPH80OKATg1RCy8mDX3lVvUJkbdfqcZ8NPpas+gVyP1992d79f66i/EcjrO91U
xoexuDCtH0l69/G9vKrNPrqZrcH67VPStQkUcebxnXt+43t+Hw7RGJ4+mwHCY18LbuNgz9YW6rvY
z0LV/0SgcQwJ0L1h9kibuLnvba6iR6sFKQhxGbox32dNqWqEv1ULMN9CMGxQZ3p3pmU1lLK6THs1
yiq8+SCTLQ5BC7OamxE9g3WVq91aftLEHpsQvP4u9hdqYQaVWPsedbFqi+GEUjXLPTrQ+dug9QPR
iLSyjhKvp0NjiqCsDHHrVNh1obYiz6bShU84woQDcW3vBq9tr5pmvJm0Lr8gU6oPl0aVIX7O2e3H
7/Bojbz+1C1yhwmTtrmKHT3Clf6Sqs6e773VUcJhaWCXzLSWH1/laNXzKWsAkxtbcrOixh3n7ULp
zNFQinFw8M2K3ZukUFRsKLshyIDdToQ9/XeO9F/pWf+HhuRs6pD/f0gO/sM/30pb+ef/BOQQgwOA
5OIdiRoeLI3d7t/SagU+3r844TdnLRgoGh/VG3GrR0QtqtjtDWocBP8Rt2revwDjoK1sec/IoRkV
/oW49YiWTclKXwjshPab2mljK79dJquVOzL3lPpeVTYwZYzVNo5mwzjLV7oBX6xO86UnTIVmXF+A
YobRJju31bU9s4B18pdkTqE6Fau8mFpPjrQHxfRCnppj+3HKCak2Uwudte4uyXeIn+G0ZP92efzf
lfd/KOs/XHmoqw8/v295aG8W4PZ//bMAHZvl8jqZ39YK9cQ/CxDk+F+MIpGNAT4ydt5q6n+0/bqH
7prakyrqNRhsw5f/EVeTi4YOH9Yhdo/QGzgD/mb9HZ0n2zCBupDqg79FiYP+++3602EULyOnxVPu
zC5zBLk8Tnj1cYLgnKXYvf7N7nq8Du08Hy8Jj3BuOcvj7xPRKgnYfzY8/fYEr/99kv4uj35bnmy/
59XCGzgfIhYj8KPyJFljoU1dYj5pxeie4xHfnGHOkwdzpn8midhu7T9HOZcCCEVZTruCSJXrHdUl
2KYtauHM6aEWe7cgcdP1XdsCRmSyMUczOt88+Ywi9cdrMr55lbQDbx+dCr3lLSXU7/TQUehVe/RH
QRqRarv7+CkeTQT/+95+u85RmWI5I27BckkP/W4Oy508k1Fz+l31lfAz/snRnOj9pbbj9reKqGFQ
lxsJl3J8RqG+Te0qfDVMgh9NeDL5hg+I98nZ+ioP/P3VMXGjSHDwAcdXmw/o6DHmdAWiTVP9eWhT
tSN43dVPZdqapJ2W9Kl7R21rGTpEckdCq5U6aOyqIiKDVtLD495yuwCGhVyD2qhoo1u9rEUwWq0d
AzbDUA28Ts2MQOpToe9EN+VNkMb4EOCJmWVXhlMKkmOnyn12+0mWWEHOs+Ubi1aUJH5LpfHb2rKf
RDHiekv3Wvr97JE5NlMi7wnGwKF64ANq/JycrnWvLFi0RPnsaD/qqsuxIDO6/qWrEhsNIfKPNprd
VGRbOGB6V89qJSDe5Mvsd+wvdwTqaDW0v5Lgd7xYMxfBgl3UvoHOxtsn2IF7QVGLGrZFPRQ4/lZD
5oGudh3skr5Mu3OjIbeKsAItveg8rI+DXjFxMxuJ/p0DALna8gs7WfFA7bAyI1eZW+bYKarztRB6
FzBRafNQDn1xuzCs+zvREBMRJm3skFvHx5ZIHNXbBebFHg5tRbs+x9ra71utXC/GYVE+6SmPNx7o
YsA3mEWRVEmbfGx+uhhOn9WqUJ9rh5hszmE8e7GrCry26fy//Dpfr4Ud3RZdacE5Otp0cU5J26TL
tWeVxBSVi9UGSYqjRg5e06l5HvV2U3xN5ji5s3tP/CRHrNX9AXr4YXCEZkYf/54/3Po29gLZoxzi
cDn6OV3bSs6ahVsvpb1j1DHthNbXJ+3irJ+MbN/uf1s9xSHIa/QgBNLBvM6nftssYlekUsdF/Ikj
M8d+uVOCIXWzYFkSGZhCpIFjE7ckgVcvQMaK+7+50+3y24WRTpscyiCsR1v+urRDp2mF8QQBovTx
4UBaxIwYS1Ur/mQL3ra9/2xRr5eCQU8FQVoBQZ/HPER3wi0uhaL41JDFdj1lK+lxY/OZzzWFwLur
bEuW42vrMcyj4xJvVp0UsNp+qpoYOYhjt5c6ehDy4ZIFA3xTefz4AZJudHxF3turoRgVCOzUY0E9
vvh5gUWe8X1M0uy50HAg3SsWWiA/6duxvMCBC9BMKPbg+uSEyixiDFfqAYnStUfYW2w0+8JuSL+u
NKdod+PkVM96oyiGP7o4c0WVhbL9dND7lbMrFeXzzPA0C6c6bUbUWwshGnm7EMbolq28NBHAn06d
yeEtNXbMPXVU+rLKRgzkl8smOS0dqEL7eMGHldFV3x9EkhryxLU4GSLNMQm8WY1pfqhFnjb7xIvx
bLRbRXxBVS2yfdrEmbtbiUL37orRMS91hmLQHjLJRGAt7SkF2TWUqcYxZtBeoAWUNeVE4YynpTFW
PQF+c3/FbK3Ogq6drHo/qYul7jxGQl7oUJ49zGbt3iNi4B+ng55XARncJL1LVGkno7fC7uaE1eYT
y5FJGiyu8MzLSnSz5ydS2rgmVLqzXg6uILHHKKnyruMay6aTXCtUGzqZNV6xFMc8ELaWZyeN2cZn
AGdAWca0pvE+6YzC4hvosPN3tThXAWjUVoSzWk/Wvpad8HwP/RKvTM9L7dork23Qlzai3TuE2WME
bsxM0lamEjIoeC9LSJrjJKPYceWvbnNb9OmEOHXNRmsjL1alx4duaxyrKvlMmyJJnSAD6z3ehVaG
bENO7ACZMOXDakv3NsuKYt3Fpe5K6F4MehhQ2d7dagErFeRI50HptBb5kV5bRGnlke9STRbDx144
5uO4MqgNjc5LwyVd28JX8yFtoLHiVBwmNjMLf8r1PD7XapQrQWkLh6TN2EvHcHXyEodKwyuGfWoX
8cPQeM0jkXzyR7Z40jhrjLQ5n2YzE1GWd5UbjcOkvIzzvM3NDZQvkZpU3v3a6vGvuUDRFYmGkUHg
zZ3Ben51EF1TI36o+9jUwGkG6TD31rNrxTFJZ8fyedppU+us0YBJ9l4a3fpgmz0u4IAsFbumNiMH
qFU92Q29Af13MR3ofWPn1t53xF/OwyQ6/YzBjo7Cxqkw21SgXNRBR0DSNePDdo0YaYugs1vb3BnV
2qR3eUzQ0YEqyk1eMooe90ufy/hKDqVyb3WdxnGlLtl0Uep6ml6oyB3788SaINy53ZLmfrl46rlU
2hJS1qzP2a7wnGmM1l5gFV126XQn7VxNI49YoMtiUt17qLbeU62kVC5o6bJvVeuxQDOjYX6lr0K5
bVK3om7p1fwqWTStY3pWujcpgNxPvB+8X0baa48d09XZt6xW6qetsvI/WHNtpydycvM4zOC+365Z
buU+MkbzRuNPFkElyzkayopQT4O4TOosnK+bCImUrHxvMusrS7bdJWkuZcYDbNAryTxvXhivThbW
JVZ+p6iDt/hGN9oRG9l4Y7SDYM4uCnQIotVvLBTCD2NTDMQuGxUKDkeOt0rnpoe4nyxuJfZQtkDy
wU+GlxX7SY4jN7R8QcKplWkr8aPOeOkqG2imKJOCM8eY8agGrFJbX45m92OcIGr5njuqtk+4i/Nc
ZyBrPpicgoqpW/PcJ+Oo++U44xSS076IsFiV/LKxSbLBONHE3DRfpmuhlWbns13An8Irs7yOh5gp
Ixk2vAnipbsbo1piNIFGlsw+zxL2SKmM8mWx8pRZo1E6Hs54AzWz7KXaBJt49Lqx2NLCCUvIb5LU
PHQMuNnvlSKzB3o71cyDHDB/+eLIRhtOYD1rwtcIkk95gFI/sSZKvguPXD2qU11LpxBahDedsVvp
Rlg62CBHGITncyCatK6jMZ8H8i7nyn60Z6u3/Ilx51XD+Z9EhVEMdaBk+crQOCnzpyzTzXvLQd4c
dApev7sm1xaM/pPSe+ph43aRR87ejJG0B6E1zaG3EZkx2Hx7s0L6QYW086ohF2UIum6WUyBTQVJr
0kjUkTNB3mNIfG8/h1ITmLBiqtzBT1hrB4IrQism0XOsAhkzQT4jJbQuo6nW0/uFUNIqgkOsvORa
xaHeKVPRB/ZQwHdY5TSwjrB17kNT77WW52cnZTBW9tAF8eoVla8WZWEFoz0MRpTUuQoDpm+e5lJZ
F9+1luJ0GpZ28QUMGX2Xx07tnhpVMbJfemnc++qssahLuv/eN2sntnYzqsE6FHLzWJ+HlgyCVLE9
EdjjYt9CHZI/inKm2xF13J/raZ3cltmc3G3+oHBUEtFegGfUVrAMw1Z+QabAYoCqaPbNtmtGzDgy
HHh1JRU3w2h1VwYJRpgGM9X8BU6xqph9CeegZ8wNohFX+e8jsoR1NxXL/DW15HjvzmOtYMHbLkNY
6428chLTfimpIDCklzCxwxa95k0Wd/aPbhXrr8KQy85VSGyLcrtpQMv7LSdSlz1NnGSEeqcWk9T2
g2zot6zOIyawm5a6i3S9zadT2SgLPMzRPSxVShtmqtl0lydQUiPuwmLGAl+2C+gBl+sJ4fgPCRAo
yBktafOWfOqe02Hprvqygr6qjEkeR1gKiOe5IZwVasrcqIHplGNYlktDtjAW0i+Kk/cvfcG/9Wmd
sl8Ur8u5zFMz6qub0swR0FWNcMsdWkHrsZsU7Br11Umtfa87MzmrowLFnlAN59Iq8AqPLCgoMITY
mS4GF6TQV9ZBEtLcY/NClJVu3BJR5mFtpWlfE3dwTrLOFg1RPGbH+oBdeciYwt5PMQkRYeEs3W3H
UK3xR6HiRcx5GR+gl2RPKfa7rMrMLr5TK6U/ilF32LyqYWYO1Q/ptbVI7LMaSJ/ZroKjrfMKRu9R
S6HkGcU8x2QFmqkJXcqYT4u4my5WPXlAu1xdVaVMHjqyr01/qvq13TkVRyajcMM8NHmZjUEjKw9T
ZnUabpfSxbxypugUeDYoWFVrYguolnwrsa9p8wyFpGn7PjDSNLnUcXgu/MLUpiJqZrKl2NjYqhIt
YZ5PKDactlHpmjOza/QlAoqdAVrmOu0jVu7cn8SKqp8USzoErEZxuWKhh/IprfuvOlFi22zGYidM
zMkn4qT0V81KD2M1DhzUWjGbYV2MM0YAuT0/mnyrWWDoDeEK6swurKdLemHknvoVYZjmhtJOibus
rTzp/WaWixracy+bsxTv8Z1ASEOaZZ8X4go7g+J7rRLLgIvAaJAW4+Wu7qur4BGQgdXMjOhKCexQ
TPpcldgRJOWwF5pRjJE+OKlB1aDUnADj4D0SaVddu6bXX2bEsfWB6cI78L1MGfWDlJ2LS2hn2xel
iTJvgAKPymHWp+mOcONa3/JhkTqSI4h016TG8AEg0pNtb8mpiOuUR0TAQLkXKZq+dGw2QIWMpmo/
6A1biDqtdhfkdWtNgYhxYt6pyuI8l8uSX/eDkbBNcbyfKok7spsgkbixV3TwZ2o7uvdCWL08XYjj
q8NhxUH4XJ+I0V4iWae1SMPaQXR7g9Ng1vmyNk25U5QKGCcrqs0tfKrFjyQblCSgLzeuoKllMG3a
Ie1O9N7prvI20/tTTMYxXJSmCnJSNvAQA81c9DValDaO0YXYRM/o/dJdg0yN6s6BE3Ledov2ragK
74dasyXgcFypRdRi3d/6g0odEkgoEisB4oWh7RwyWWu/S7LxEiErR4PoEuhMur0mV43nZIRRrOW0
m8smpVBv23oJbZduGJZipVz1vbrOCAcYhXCauOOLm04xRBKUQOVGLlSGE3SWkw+xBGO4su4yZp+A
jKVfL2Z50Fp4m0Kq9alFC2fvmrFJb105rLAn1oQts6d9uW7GcYUENC5GEjje4vz0XhVUOUmkjzR+
4opSJov9Ra/bEzMtTch7LdSXnF2LvVga6rNXyQVGZZvdNnxqEUxgah2SIO1bFoX7bGfOxZrEoYqq
ZmaV+Rjzu/c0sTmeN1M7TuccyMN3vdSH3Legil+5rdINvi1iJQlz0tQfdLY0cbkQ65IkgYn7h+mL
eELNqqv9ZmOvJe3FWBcJXI1xu7HZzrsYneWgX7kidqrzWAEkD8xudr4poG0YL2wRHTwGKz6TkPfq
kA2oehnaggMAgSe+C8o4JYxsQeGxi5+lR95AbI2PMTDGs57OJiU0LayFGE0uZ3HXdA92JVl7mZEY
5n7UKzTLGuBRGMcptJoYpj1bWdaJm8JDjGvXTS1CGN3OOTJziF6ib4ubNVHzrzSlxUE1J7inws6V
x1It+Q57mbUP9Obxg1LV5cFqzAEPqXx6GEVvtH5Nc3xR51ldXY9EC0sepa20DeCqPlxBlV/vzHEs
nhc+nMmnMLCeRsz9+50nYrvl9fdzQmqWJ7tnOXflj0U4njjDi0Co56qiGxNsIBNZUOWl2Td+RPtY
KKP9NZ3r+daSCxuRg7r/IjMU/FdKZ/FALi2GZEOfuN8dsVQ3BaYkvJkidltoxlpin8ZOEu+LSqJH
tnvERm41GUR5mevyoxqTZww3e4nG30jPB+BmaoSSnKchZUfxSzehqVl6VHn+0q3WfVsPAKpJJb0d
/ggOaamcJV4gmI2XYR0XNWu1WlQckbNJ0ubHRvetA6UB6J9kZV7aCfrvPU4ecX9hutKpoyzNAL+m
2ZsfU8cYlHu9c4sSFmzt5GG3rF1xHus2eavMwy0ncod2vHVmnCV8CElTdzoWxqg/yjWGT2m0iYQ6
6U6lHWlZOf5KytEwd6mKQfAuVojDhdvXrWlQo6uYTi3BYN4U4KuI0VSsYV2GQdeSh3ZiybJuT+VE
+usJ/qd5dq4k06AhxmzLM6uqB+1ELSuEexy8Y7aLG7scCMmaRU2x5NZOQMfM2WfoKXmPlZ5ayU5b
zbk/k2RwpNHU4N9JVTOr5ZlsTC87rErZtEFamAv2p7ZsIfm6zYy1WKEVzTkEbZF9BX4ozYdkscDE
eRbOesIrcaZdrmwvWyCN5nhL9fi674ndDWZsU7RgVovxrsZ36Bst0tz6GAjlD7GhE9HJV025L2q6
HC+l9gnGAnwwzEjdvMyhTQn+ZtcUeyeecy30JAaqQU7htxUWVfU1i/v0cWRFpcFgOynDDzgPfAl1
UnUnMBdotUU7UVtpkCgbuNrJcl9aGvD7DChzk8JsKn0Gv82jlpuDDETOejgnUW9rMY2ssM71XNTG
po20vrnIiKdgGq3qrsgX1YpA83HP/r8g7rpV46LxNNh29bP2EhghiZoYDC3/31T9D5O5d4AmCXOw
JmwUZoxdMNl4C8OLIqtSDBXdp6RItIsqnbVHg2rob2HT7Sp4PYOMok5ASfj2KoTFNEu/LojvcnuK
8kW6UZVrn9zKO9T09SJgwdACNiPNo+lYltuAQKC2T/NASMDoGuKksjBndPSKwnhI508A9g2FfYMF
cz1KcR1YZVOrHaO0KKH6HodI8bR6HewuE/JHPyXqJbkN5Q7F0kPsJstOmdfPAp/f36iOCBNYn5KZ
Z2luyP9vcHsLCTOx+6w8eE5f7rdk6nOFQiZoi1WEVjb0Nx+vkbeTBEBvDlQds00HMgPmCMfMyQ77
dwcaQnrIvboOeZFK6LCNhrVrfzZ3/PhSGCW8vTWnsqZFGgYISqFU53rFyWrHPZbTxJN+Qrp6t/KZ
07NMKHxUzWDNHK18Zewp7x1ZHtAQeJTDeXO1WOVw97fPDmEyKiTYJVyFhM63NwTa1It5zcuDuqUQ
xbSkNKPx8wDeG3x8pT/dz+9XOvrG5hm7J08ty4Piyv7UAMcMDa/+9fFF3i29jdyAe8WmAtUZghy9
n2bCUj4Zp/KQTzLbtZWLK5DUm6el6Ywvk7sqpx9f79hVhrUHgZJwAt4TEYrqMQcZqQZ5QmvTHRZ0
/E9SqcsiaDGB+IpkI9/MdeqTcpZ3AiuMa7WT805pDayN4GTYN6vd274lpubbbPbqJzOv9yuVzw8f
XcLpLE6V11n9bx+htsh2rPnqDhYb9B5/LdMfOks5XevPssb/8GKh3vH5wfKliTzOW22ZjnAyz80B
XngROJWeId4xxCfjyz/dD+LuzVN344x426/47X5y3OTrySz6Q5p7OlBT8bLmShHEjKA/udIRO2Xb
T7C24EDYNDzmZnv89lIzzaEzya475MooomKo9BNA/PKKtkY7URoxnTT5Gl+SWjk+5G0LTaWf6stV
6/Sf1ijlJ/vAsfPX9nMAEDbmAfJjtrcj2sFMCOXglst0gOGP0YpwRtojL07tfU4dAkufRkuPhN44
J0nDuCO0O/xbdinf2TWpgeY3W/QN2gQTnirCeG8eIg9wQTAc8ZbTUk9N7NLtUsOeJB/kSd0YxaXi
lPIlNwrlyrWmeg1XPNjucTasXJ+QKb0KFqwFb0bOgCslEwjsP/6s3h1d2y1zSMKUgSxJGf72DeA+
M3hicpia1XES2GCUwUDluOupBcIYS8hvFAH9d2Zl6+7jK/9hmfH2ddySWM0bffjtlZ2qIfcq1oYD
oTnNgeq2uRxtrdiZjfWZlvsPl0I6opFxQWAe6dZHA3CssAo3W0V/yLGA8hWVKrlwyse0actPburd
9BSCwbZ4NCwSuOJxmkCtEAWmWeV6YKATrYrtRhS/c5Rp0087TVLsrz5zGXt3bzAZIQxjFbzpiKkC
3j7GOU8V9l6Ne3OwuqisXPtKbY1oh1nVyV++MS7F1+FudweT4pW189vGMLq6UuaNHA/uAKokkmza
ocbUAld3PnOJeb8zcK2tTMSwi0H0O/m9swAYitodDqaI1yvyJ8W11llzkBc6uWbrGEd1o2wdR/80
09t+U3L6GCWJrVBNZvvh4xt/LRjfFHj8GpQikPg1CKOYObx9yEte1KqS1OMhpbNErebYJ0h4xh1T
U0bFs+beinQRWEm09q0z1mpEr289oIJRAV28fap36tPHP+lPr33jymBnslV/6tEmrRCzxrjAGA/D
oCYXCMfUKB6s5gxk+7MVdmxThdeDhUUjr143ICTqx/n1hEpN46QPJGI79oJXcgMkCIGQpHYYQ85y
hVKEtssd9PnB9TBtJBvW8vatVUECyPti+oIAZl79Tl+YKDhjDgtLdbryl4krPCgmQMIZgB7dbcuD
erZBSh60SVEe8jRW7z5+bO9O0O1WthgmtoJNvnJEENHnUax5YsyHaS3LPX6G6ChdUX5ykBxrPl6f
GO9GhdK0ZR8fbwN5BQawFOVyKLW4jZTGsb+s9YqZpFEXtzHG5UFT9I4fF432xUmT9hq/M57YMvfR
0rly5/TFcA7RzTyh85s/+Yy3xXq0mC2MhukWdOY5hDO/Xcya3mY9PrzLYdaswad4KaK4kU+N4BuL
x/9i70ya4uaydf1XTpy5KtQ3gzuRlJkkkIBt3MBEkQasvt9qf/15xHfuLVIQZLjGd1IVFS57p6Td
rL3Wep93OGd/8tEr1y0Ng2Mdgyu4AqfDOdQ0llaC6ZHCBYXPYEw2VThWZzbeDx6KFhmyXBxmIBXW
b7zRRCCjhpgfJVNe8q7YjJZTrLmlPEsHtVX+g6cicNEWOgTTiG3h9KnUTqLJxCmnx8GUpUvAPpTr
IXhs/nq6gp/RbM5lxO+AuU5HyasQYUHYTI/1NPNxsl76nZeleiYGeHVlPJ0Ri0QJWQc9GYy1doce
DXWwaydRHoPEai672hjh7qUBeV2delJO6m4nmi7fK7XpuGWrB4/lAk42Wy27jo2iJt1FyDCRLTto
NgIQyY6Jwx3lqkupexZDUpyZwu/nFPGptSC0ZFi7dA2evhczN6oikBTlsUpDPN7rHHV6p0dnlvH7
PZZRWMvAukgx4j18Okoj2Vpngt17TAon2CW9nPtTg6ujIwbtzAO9n740zrE16csxw5JcfsqbozWR
NeGgzjcebYM0/2TpqtdbjXlw9Hq8pDCv+Z9PrHdxCnOWoWSTBcNWsFYMTsDOaGmSnUeeW9kBcMRX
UcXoGOTRXCtk5uNpV5Gb+vX5sB8cpIggCPRJ/XCYwBE6fU4VOpRaNkJ6pCVLvWBXENJNVcNXvCqZ
3TdSn4aHckqr7otNqyxuq0Zk/ArUvE682ZScx1anLO4hgCUB+/lPez+lll+2JFKAtnLrWX3saDCd
ElBJ8CjoXPnG0o6+51acnhnlg/euc4guXBmFjPxr2PPmOwf4zgYSlPzHdFDSjQzj0zdDpaYyGDX1
TWzG8Q5GaXhmgX8wKlOLL8nxTaviuvdVqbUAygI1HC4X0j4ElPeSouh9SDIR7ZSuMHDOydIzou33
U5rGSHMBuxBz87SrF9pO9exkULSODdHv3klGas1ZQ4q+LaNdIk9/CbdlndJiBpQUEBsN/3zI06lV
q5LcJ/VYHJljhIica4eYtr4ze8L7aeJwwCxpCMvAlH2dWqTmWKuNMKujaczPTgJ2Sm7zc4fZeuPh
6o1iCb01kC06Jtbfi9KVWtFQZRyrwDqwMZlXVjRrbmSUxu7vZr2moFrhAkFQT5DtrLF9hUaatyJO
PebCrq+QM+neGIbBGa/StaoSyPTr7OOmxzZHBnG1vVmKRHdax1yY4yGvNl0DOuBmdmZ13EnKqN1C
EksOFCdwwAIck99IcjPtHRhc/ZVj9EbjStQC6MgX6nYuFA32SqYUGr03kbMbHSWpdgUoVQErnBZ6
XyqV/osz286PRpYUgs28yVRu03JxLkm5nuOvz8XcZsUA7Xrf6N2nZccFm9c3KBtpyMrNlA/1pZj1
W5oUzplFrOfearS1BR+tmU5QOIzWCSXzNSEw57SCc85r7ybf8q2Wo4i4A4X8+kJJvCGUXLfyY52k
kpdlGihqp2622dC/fD753o9E9Ln0iS9aJ3Lnq+gGVHc4z5A6jmHGtxskk0sd7FZvRnRw5rz7YChd
5paM1OBVF7q82jf7bl7UdMZmI06h8qheZSUgyhmbrUt2ePPMFv/u6kowiJYBBQunOdvfeosYkixq
+0JPj4WAcd5UuvBLevtpMhaV7Bt6LHH9sSvZxf00eOk1qLxag5NqNEVljz29np4JLt7Pm9MftHp4
KWzNtLUwbC0p6O0NJZcuwkwlvPv8c340jL7sV+SEF5Hwcgq9eceNYud9U2npMW5C2W+cXL6ztaH8
/fkoS4TwNlbl7ZpAPheyOgEE99/VKGVMx9ogyqPcyyO0Sbm7JjUyXtEa7/wUucY9U3OizTxVNNQG
UXKmArI+SpfhbRIBbJYyLMz1PcPSuzyiS7A8UoWzrhPEXi7bSrfTDFDu8LGjR6BI/8GbPRl0FTUF
alTTB2iXR5F2+c7E+WDX2X1/Zpq8C854NtKeiA95Lva0NanMMLF8iYOyOkZpFf0q6XSgUa4G4jMp
3aYCYbqH6kl1n3na7cIFeJngmVe69JXM3szeT2rNcDaff+/3WyzAdnim6j9KyVcc6ZtZBfW4CIFu
NUedBvDrTLKMH/bCFdAoGx46EZ4jdnww3sInxsNjiVABMp7OrzTrrDjh+ngkpzbfjqgF7uraGt0Q
e75DpcfnuPQrhfBiwIDKHzoxQT/EQS5hpwNqVV1aGn2px8CCnbNN8txQXQyM6Y0SvR09Selg/3Bm
WXoW6djTmTDXF1HbwtmC6JPfNCOz1a85O/cGYbLpxubgyH6NZkt2uzI1MJ3h/7xtqgKaoz7a1h9T
0B1yJsT8YPFTnyExyA6A4nKdyddhNmWKaNujk3UK7TB2e1UqQbD9fDK8H4U7Kh13KhELpV1jlb7p
4oEqRDSLo5G34yaUYpnehfovwSB8EUaBhA2LAZYxKq7TLxJngyl0GvuO5txiLGinqU/Ts/a32yVq
YRUVrE0xTl904qejtGz5cayl8zHnyreV4znY0EEbn1k+77ZLjZXMmcemudz2Fn3y2015UXU0cuR0
RyosUruJIh09i5YlyiYIRXNItFHe0683ZBuEA+DMLCc7EzG/W1D8AtpBUUotMRIT/PQX5PPEfUeT
+6OIJP1q6oeJfuiejqt8pL1jaXX/fI6c7tCcu5RwsJ3EgJSE+JLfOh1PKbquBZ41UyesftLxWVau
2c0jfd2GdmEY9KZE8VSeE2qtbJX+GZY9g3Qs6sL3WTUaY0RXGcr8KHCD+ZpbpdAQufS06aaLqTLO
DFZ8aVkhnAhdi3p5byLIJopLQJ6dWSWnwc7rTzEstpOlUAg79XXHebNlqjFdZhgs8VNmfFfNvgDN
H5MQw8ey+6va5+tQPCvXeZStgIfWC1LQtZsVjYmUBDHNrkT0Ql9QFFzQa3rugr7aKF/H4pbAbOZW
iQ/mmhyvBVKeQeaTH50qDi3PmKf0rkwC2moJzft4M6hhc98nNL35xHsLAVz04eI9k9XXEN8C3S9p
dbuglRABixZWsnYliaK+LQwnkO6cMA0v6WKS7iWFujze9Kp9b+t1+/3z6Xm6IP95CvYVFPmw/AkT
V5vLFJvNSPmE6WkqrYWeQyi3utIKrx6H6es8DvI1Ipr6d64V/WFKrOLMXeyDybG0cCx5UnYfCm+n
yyOeWikD4Tk/9orZ+q1En1tMwIQUpCn/fh6yDqkTkcDks63j+34shJBELT/qMcrtzpbmvRNkzd5p
kYp8/laXRf3vqPCft/q63um/WYRlq7eqZeqkFZB1HnN6TH2cgaqXNkhVr5XtpsC6Lb0WteRcRkAd
/yrN8b8joymGMIs1Cs97+j7LKrH6EoXJ45jVzVPCyQEhVdeXbGi0n7M2OVc0/+gDkt3QlqsFie53
JYyyiIxsllhyaC19NEv2JchD248MpTmzuk+37uXZFgkvh7oNtoHyz3qu9Aqgv7jWHvWcLdVL9TjZ
ak5d/0KAjo4qjoro5+ffcQU2+GdIKBokWIjyF2D/6etEbyqCPp7lRztpemvb2zpWZoivoq+D0w6P
xVjRYg1sNf3S61p1zZ5bXFtgkb2af/HMSfJ+UqkcV4AHKRpxjVuf0DR19sR7S/6XLouYJqeEwGye
EFqq5C8QZCbZfdyMdHgWlfr0+Ys4jXRe38OSNuPsXIgZ73qSZqmcQ1No2iOuOz2wmCDzZYfm5M9H
eT+XaKahsEdCkmUK8ub0bQPimCNUjs6jKuEDLY+O6uOJeAwhep6ZSu9HojeGOcvuTThPNfF0JHVs
B0w2RHKk2qv4SqLnW6OROt+WYnHuHvP+3RHyLq4p9HLoi8L2dKyI8nzdOSI9VqFTPKQjpTUaN9VN
GNJ33PRheVAQwW2Q8+o/pMHU2faF7AV5QYspGhfP6uhCjqX6XCT0wTvAgMqGro2iG8Lw8udvzuVZ
qisbg5rsONiYrDht3Hnl1IY7NaY6+vmH/egVUEkACbh4XbHfnA5Fh/MYGUaYH4t2zHfyXJSbMtKV
/eejvA+1MC5y4AECLHM0upJORxFBC+igaKtjP2badUOeh/quPCDOMTD2mkfrgX4H4X8+6AePhn0o
Xdecnzp4klV8h0bQiKx5GXQwNM8atWTfV4p+ZpQPvhUx+YIzYP3zn6tHsyLM5cYpqbkDZAF4SJjJ
siSp2wJbgjMB8mvB9fTwMrht46ix2DUARliNZdJr1TW4NR7BAoUorhxhPtmhFF1pQTreMtNriu6m
AeEzUQxgChktObFrT5ZleoMdmRdcg80U1UcGSpc0HUaQWTUjQCX6RaoD/VVxB21u79UxatKtnJjK
pRHLWOea0hBX6IytVnO7EfsI4tFR/lOgtrDdccyM7yMph8qt2XuQjS33IVcAPP4paEP+VQZ5h0ug
wW+kLaLzGsVy7mmF7Z+7Dsqpq6UJxkiOSvlhT/+m9HuWc7wd86rSt7Lch7VHOqFHtAwJ66kpZR4z
phkod+k4H2bcWYV61Vpo16keBMmz1dcq6pxCG++GoSB/VgZNOfp2q6DRBJE6F9iDNYZ0JZAoyV5e
pnKEakgOAz9B3Cx5aipUbCOT7CtmcOOf0kBlTQ0mQGg/YoN4NGYbkEEjZPt3oUFn9mh9Lw+QbUfF
zUWakxu3RFL4fZYggS1mLUfjN84GRGh0Eojw6A4Rm9xeaB8oAO0f/djk5zKZq/Qi3UuLcyOtBWRn
iTpYU6eLrkppJoawXDzbkuF24Z88t7dIdGf7vijBmeBUIhf7Mvmdxl8VZEWfL75VF+b70Ve3OaWo
4FrBa38eDPcAJrx6Kr/pB/HL/GIEXqV4cberLF/sPh92HTSvn3m15gvMl0NdYtRMoxYyG09IFy8l
CVR0gxja2JiT7nVtf2Z7++DGwf5icYZQGyeFuo6Vs1HtWYFFczRROkZuRXPLVapNL3EeVneVswjK
Y2m8iDErdW21lfjqenXf6Ji0gB6J/FoR6XbqjHKvc9Tu5zayN21BegcPgvGSuzbC2CpT9wAv9DPn
7Qe7JNl7WV0YWMp7z9sIxeeoxhh0FkNTcfdt6IM3S2Xz+Xf5YJckW0IHOmQx+knWsJA+qwdzGtvs
WHdIjCdncPxp7pFkhJPxHwxFsIIJDkw1iv+raR/q2gAbQOPwBOt4kZuh6SuZcPaAn6Yzk/yDY+0V
cWvw8uTlqDldYYGGTLMHiH2UIhVdMZUkDmq8cK96aa4jtxGB81VU4/T171/m68V2QQZyeV8PmyVQ
oKygOHZGo/rYbJWUlALNm2M7OhP3vQ/syZ8T2TM9KP7TOHP6hIpWJM5oOsURf8MMqXofe1EUpReD
3kmuNjTJ9vNH+yA7AmQRnK9Nvwxt0mtGrFR12aBnGVl7iqqbuqb4kCY4YbdqT34SL4ifUobTWkP8
danrWrzRKfyfiYnWmwg30MV4jWkKK3Lx6zp9aK2bxoCUIZ81QSkmKCAeNEMEN7mkxLcwJINtzk/E
1XtKN/Wk/Z1XIhE9GRLeADdhJjD1/2UtvYn+dCsJwbbkCoULpf3FJH5RdL3cIqBK9hUddBfO0JZn
vvP7RyasAKFGhZerDInT0zGLuXASQg71GLZzeVkj6K7dSs6BeRVle5dmAxSDtssPVt20G3tu/07t
888zE6bx4hl9aYg7HX8wswhxhaYe9WABvhr6eJ3MxrmA/7Xv/W0AxXXiFRZNNWhRV6xXzrBA/TGJ
MI4kvVvFDYvFUwBZsnNVVmHWLcwSKfN1uhJ/6S3CQrAsIfQamUxI6UVlKm4izAkehCMBjijzBolY
rk2lioyrN/BxGwb5K6wX+6orte7QF0GwEShvWk/NkP2WFKcXCVfwB6Oz8ikoZgoFgOoTX2G2aV5b
T0nkw0dSLpDCV6ZL/yQKoVDr5wdJHdQIXX+A3n6so/lJAxNEi3KmzrVnwmD7bgcNkpFAdbILgGH2
Xpn6Vt4p4LF7ryD2wWGidabelYNSMVwD3VlNixaK/43QI+Nai8N+8ThrqtuyzFXdbYpCvpE6g18/
JqN2GRp6/jSmsQ74jYnr5UWEungu8xpXFFvtH1uEfzvHwjp4F4y40p/bGpa95vTjIZ1im8VRbLmu
rS1rxhBZdz2O+nFugmCCI9XneKKUuknMq5h7gj76RZWhjO+CNnX6PXJd5L21RDztiSbKY38K1fgL
sHPrR4VnauMOo6V/nfCwuVF4J91lAYD1zMKiq3v9s3XUPORYDZ1rM2WtVSAErkEZ0gq5sYaWHZl1
l/QPTZE2Dna4duInBZkolMcLVkLVagc380CR76MZpx09GTPKhj2gP9+0wkDfZaJqr0XYit9ZlGAW
3klGczkWKnwOResaw43xJLkS0ihmOMtybO36rgcgkwV28oQK35xd8Ppzjeer7fzuxaD+NjNkzG4D
6CTAu8Mag+2YDSk9R0OP3h6OEBS8Ui3Qxznwn4ztPM9J7ClZWz0BU5IaPy2l/N4c+nHa0XauYyvs
BLh6W1KFGwTTLXW+AUcrJrJrNtyzIBLZN5Buo+HFzVDecrsNDwmN952rtOX84ATjdKXacR5gk9eG
hy4VUGKcSUIuIzfp/MWKu1Tyw7SSLrrBLMcNAJzkEMrdGCxGDwVO8DZQF19JO+eXWXawKgTeB5tY
TPbvLCznQ44SVN1CKZNat6eccSwaXb4dwa8/kAoG69DLBjteOvXWi552aAHZgIMvRYohIe12Zepc
iawMH8sWPpabqDPcJfAnXGfSaAAuozWJa+qi+WqUeeV4ctuUtEhmnfGEO0gd8PJLo9og6JVAQ8Ww
yWuMWuSD3IyO5c/dEJSXNLbg/N4WbfiSBfkg/ZggZLd+JCth7Se1GKdDVs8gBmb6Xo5jVVbTjWOk
UvIFOECQPJpVYEj069XdgEgZn+32qyYHmQ1KIgnL5KKb+7GPXEQsZnYYIpkeFHphJfPCoigveWUT
lt8TZJAt5oVSqvtJmMo4vFTkf9wyz7od7RFgTrh54ZeEuLt6sUwhftr9zF9RjGgaFpJWex9oZrs1
K+xztnMQtNe5JEUykuhE5RJGufqSa7OC6ScOS8Alp54AI69VJ7mZglGHpF61yrArRVrDCeuS7mLQ
2kp4Q9pU/QZPqij35E6a0qvclrMXEjrm9aQnRoJsTjVgCw2KeSBf2TzpWqvXHqUX8wqoXYLucgy4
BI0VqBd4TIDN6AWKR5hKch6y1eujsq+mXqN+TIp+3lMZLeRL3KUmaUMqTL222jHS/VyqoeXqHb22
e1BU9ddw7KViX4i8Sq97E5/m22bQLJQWJI32SteWl2iFizr2EmnOnqIosG7swDZ5zdogVaiAtLBx
FdwTDzyhNm+lqWCjCnqzvoFQKv3pREX/+xRLGnisMQ8AXWRJcMBxxZgux1IJwwtatp0LJSI48pjt
WevJQitVP9WGDm/nYYyLG70yM5y/laDNt0rZg6Gg0gvWIcH11drXUdRpF7QAgn4L5BCp8zyweFBT
tDAuSn64W2K082SBzKAPVKW6ulX5xL8cRNz4tIdZD2ZPjcOvvSzy2q1JQj9Qug+MjSLhF7dJoyDY
C2guGDIGVvbUKzVSCDWKZtnPp4b9akjVYqM6/A6/csL4yoj5fdDllMU9y6qjJ62NDbxjuaPXdMdX
5pcwhR93CY20vKJgA6iB1jFEWRBRuIBKmTQBWdVna9kh1ey7FZDXcFv4YPcz5+ufuksb4XKfDml0
B0QEzz+Y4segtSHKodl2KreKMF3c2Z0S/hznhtYNtbdbk41JKKqnBRk5liIT+qGToYW6TTPHul+T
DqoWDltkkPTQTHlrdhN1RgF0NnZBjHFtCECfhSQD1PmeRirMhOqgFj8mvaz+2G2hPbKJAwortVD/
mSZT/buqBXGZKcUJb1azonI3NZV15OPOlVcJa+S0K6P0XqpiBaPSOO9UOrMF5L1cX7qsI56S+F0o
ykaLG9izehzhmmREMe4AZGOy3uVQUWK/6Afy2ApgC29OslLeCPSUk2t1TgaINqeM78+Dre3KkNuY
Vzdy8F0tzbagQCUl3xHcG98nU9QliaA2VjcCUNQDqc0Qz7fRSW+xp+dNYAqjXDca7t+Q8tRvSVGY
wBtwwXNBunTX2AWJ0FNKKf7NnqHnXutAdnA1jTTNzgpm/UbKB5gTwTSB2CKGJIMl7AqGJI+KqVYM
y4nsUVBaF+ZE7cfXAznhtNPkSIJhZgrbHXCL26ZZxf28KNlf3anK5Qc9zpwf1N3zCK1b3RmEXol1
IbTI4FyoFPUPNm9m5jVyGj+V8ShyqA5JdqULrJigU5UyrJmxHFQfbNj40LR9NBBBl3WyLQug7GA5
oH6BFFl8m4o01r4Q1IFxqxwz/GVOkzTss2HoCk8v61B1p8bJdLcCFZEvKviKW9gQsrLaYoYDJ2tR
91gXUv5UxxjvXQBkk3fJFMPQhA8wXWp9jtE5gEdEy2qeiR+GHorHCl4M/oZKVF90eqeHfkIn1b1e
2NVXetCquyKP6Gpm/hILZly4t0WglrILSSG9NW3pyaw1UVDqydlMh1HqEnqs4p6vnYy2shkVR4Jz
VirOuCfdj1lXAd34ipgExzoz7uNn8Ig53DNy0+Eu6NQC376k0rXvbNx4+MX1rML+oFbDtVNoxZ1F
YUCD7zDN+q6dMGLhfOkG9gsz1l6KVGTqbRZqwSEW8kD1hf27c1sEfN/Z0DlgxjbRgTiKVPk62bkT
0yiaGN/JecjWVWzbBWZpkGIyl2JuYH8r2GsHDxjMMD0MRPx4/Y2T1e26FjrTlox5iz91ROF1N846
h/0wwTUZYIWKHaEGq6mEIYOfVjLLwaNOmm/ep5FSlb8L2YR7KM/13G07OzSPjS0lk2uOc/RV02sV
XtTQGtlFx93vJ+VtCM8jcgLp0oTr+iPKHIuUJv3NrhxNPT5g9lg+OrGSAZYDEjdswImoyJVKm78R
cQXyKMol+ZdRmaLhJguayvjD9+vkhzSgVQymaSzLlzX7TLgRTqNm1xG7BpRsAesrr5shv5CMJG8u
tWyMwu1QpcL8UQHKvYYWb97Hit5pWzoslD8wOKbGN/NQpL5gKrZ+PiDm2rad1qX+mJV6RaWuq2fk
gFp3hTtLI22CAVxdAhJVLOybqvNlklGxj2ASi0C1K3XyaY5UP/QKDcD0lcr9eFCVbLbuJr1Px105
q83oW7E9hJ7NCsbKOcDbjZ1LnTpPw1DxBQsqS/Lo0isfcwXXo/2UNwQQc9zJt6GsiOvBciK4hXqe
P2nCnDgxpjpNt/qUpeE1EJT4kBTkjX0l4CIHLwEI1tbqyWB7QVei1CJtLN/RGj0QqNtW+6MX0VDv
ucVAUOKx8+eqkq0bQglJ2kpwCia3bQQOXX2hxKpnsBvdGUbFLg5BsLc2bShMzZ3Spn3hoizfA0wS
R/ZpqdyWOLltHX3IQ7q4THWP/S++pH3Waz+lAFdK3jt3iW3Do10n3FXZNqYI60O7X8z5+BfbL6Oc
1Fw58lqqdvCFmhuzqXENHhUubL6GsUSLn1sqB1cVdpLXOZ0wlicPYSaAHcyqulGSLD9kOZoHV65N
9fcY1ZzhvQUXygv6WtmErYRuoASMvtXDWdZd0fVx8UAElmzssS09hHugnisDyQyQKlhrnhPWnGzq
NHHyJs0cem2PvRb+cWnrh3VeNvSkOFrt9QDtuFWYaYi53JTPMVRMMtw7JIVDs5NbVd5ZGYil66pk
50njRsHPD0PEu9zpasPTmzDJ3W6pJXPZkXFMzNoueRwNefwlKzhqQNId6ZYum9Zp/BK7xhEenkSy
2ugXwaxK4eW6M/kfbhlTu2Nl6cNT2qr6H8eena+TMSjJPpNMuIRSlCRc5vLgl1x3822eSDpgWSEb
xx4eqA5hV7LLLXvuSPtrkivipmoCo7lRq3F+MoK6bC6baYCwHvQLFxtMMddxTp0/g9aY/aafnEr2
RL7AFPHy079lxZhoPBVN85uhnSYA88aEZZ8Kgdm5tgGbzX7f1cPgD8OQ32QdgmSAAAOnn0Kj14ip
aFLGF6ZVRL8kAvbfVhDOwoOwKiPnhyfG0tckyrGJmkcvMIlz7V6MFGpQdrXDgR7lqb8IHOpHOzKh
458axB7haTEav4HQOZVfAvs2/MoMHeDzC9oscTMai++x5uSALSvKgGxdOEvwbrlw8rBxcyyT1I64
rqhxQaEnHZ8duO9g0xKsEzad1Om33BetifsxqQkOH926Bwdgox5R1RCqE8lRgUkhF1vOkRrGLnjH
5AYYqyXtYT/kAC/hgiqXjZJPoZ9pPfl2TYq67/Gw4DJ1M7dQfgdpvtUSqvtL9Yt6FopLlG6hETee
oQMqupCUvtA26kBRHLF4Di8TkGF811bN8g4aQ/kxjjFVKk7F7jhGw3RDpX64jZN8CvY6kIaaqKuS
bmDAhJOna2X/gNaqp6w1juVBTiecN2lhqmkBGjXtqY/iNrjEG44e18lqzYs6t+qXOQBru1ERykpu
N+tR7jtDXt5DvWyuIo28lFuawNncrM6ab2CSOzTIQkxkMiVHbi8yI2mNW8gnFpjVocy5itO5cdGr
I+EvdXP9CqkfCNpAw+DAy5sJgKbeyclhmhX9ODaWhR4jVTg/4YFFuqdG3CJdazTawe3MXjzMcwmU
obSsnKtkFNtXIwSV4ErVdNIeHWGV7I6R2d4vBh3fZ7j4145WDdGmLTFz8I3Esm6DSDdvkrian/NW
ErrHv1X/ibLUfB5qgmfX4X09QpBsQQ/HlnpEuJuqDBmNiRuUmfaLLF74Le1BbXE5j9Xe7Qn/cVes
nequBuqLfq6U2Fwq+v8tth5A6hsh66N8TyV50qFJA/8kn9EF7CMVpzJBQVtcmzSQQ4/EiKHdaWYj
fjVjEv/5PC3+LvW1KuUt6ds3KeHUBJsViIFiGnQ3y6KA9wPMTUZdT8CIDc7ZQ6+z/qdVNLJWp8MB
WJXlNKCKZo6qj82zh1+oZKWAGKMzxZrPH4wK9elIg0SyQ+374hlj1VvS2oyELZjdE24D2BJb1bn/
/E2uy13rR1vl9vFw1jgIKYpWKSVw3mYR330+wrrUtR5hlUo3igofx6ktnsn1uIuMTXoaxjNjvMsp
LvOBZhw6ZelboTlw9driyqDwpBTPxb7d6b61k/Z/Z7bxv/XbN0OsXtQ4t4awR7V4po180+TPi5Xy
5y9qJSN4P8TqTaEkVCAd8RTcyNj6sbZq3exH7Teb+dL5Et7NXrT7fMh1meP127x5qGV2vFlHBqLZ
Ftx/8RzZ3U6Pd3VHImynl8UuCy8K6SfCrTMP+eF8ezPiqpijNhNu1ikjmiiJgmYbtueKkB8u1jcj
LH/+5pnIZ3JIkU57liV5q0v63oQKHQSXaXum/eRdbW799laZ7ADxb2x1U/GMmGJPQ6g3WQ3HbOZ3
zQGAtycr7TYpXhrlLNLpw22CBi3YM0sDsbGa7ySP54oCZfFsfaOP4zL/EV+WGDy46U7/Rqog9ZMD
GPxv0/XknnNQ+nDKvBl6tQ4oFExmrNrFc+8cu/E7F5NwaHxbe5bDGwl3XV17/HyOfrh/vBlwtSro
ay60qbGK55wV54gfaPs9qNFn5uXHH/PNMKulgP0bZE8AY2whyvbr3R0Ybh/o0JlhPpz+b0ZZTX8k
GpHWkcR5zi3MJAiz4nOmouemxmr6q5Mu0UHP66rg54oNKQtlwVR4I8Za5+RVH267b55mtQAkvLaV
SmGs0vasrfFoPYJPzs+8MuXdKBgUUqBknis45xrm6svUcxnq6jwqz6o5Dnf0fAGt7WHMz2Yy+1O0
tNbWIjxQINNwXCoyj2Ax/Z3gFOB3o07LetLmo5s7pu43pdR7Cu1xNIZW9pkfqi4z8aQg54CDMvSl
Sk7JFjX16c6jqV0lp20d/KZhlEo8950x9Sx8riKPTGsc+6LW7D/5co91qy6BfIEEAcuUXmutL8ro
aABtjbm4cqZg/p0iDKDWP2iDwMNXFdUlnQcWTi22Q0a3kyLyl0tZ3O3V2UYCrEEIDlRUbp+vvo8P
paXbYYGNLQqN04eyaiqs+XJ828kFdHejdM1j+xB+d76QstxH5Q3GNOdOwndffBXeqadj5kkuYkUj
CsrthNj5cQ5uJ15cRe03PGeZdrYxa7W/0IYOMyknuMuP8U18mX6x9+YdrXsWV/1rPNBCCNov+Zmz
48NN7U0v2mpOB0rfGrQtEOdN32bnZ1V5IM8+/3IfbtRvhljNxqlsk5zaJictjXWupHyRmIeSuEub
/kEnh110Ryd6eh3z/zte/jc2YG9ev38Ux/96KQRVnptj/vJ//vvuWHXH/7rB93IH7f3leGJ7ufzV
f2wvoR/8S0e6okAqoacTrM//c73U5X8tnJ/FvJvS+Ouf/F/XS/6EluSlX5j9AH0dcol/214qyr+W
4j+0wQXpIkNp+xvby2Xe/XsLsy2akemhomOff5DDaA3zgP5M+y7IvOsW7RLEa01IfwpFVy/evJy7
f/7Bt2aWp3PzdRiDfh6c5RaDSWPdupAHcylRMLevJVFl3zWZjVxvRHmD1rL4GaIj+glaXd2Dn5N/
1pFp/lWP3zI8MZOD5ARChApNZLXkwdQ3rVEY4aGQMc5TUjv383H4+vkzvn+VjgnzjE5T5CDgrJZ3
8CYOjWSLmrgSRgcoYYFHvQ0nEtJ+3uejnG4k/zwK9r0oYEG+8d/Lr3gzCo4lYeBMcXSQqWS6EhlP
bMVm6lx2LvufD/XRA9FkJi+dfRa4vtUtOO1qpjVA+wPOCt2TQ059CyCCNri/HwaROKc9TSKgJFcf
R8BOnLBUiA5jn4sNsgIZL51UnOlDWellXl/cws6ENQiRj6621fYY921JpkqODhBrqkOLuxM1RTnb
loH6MrQjeLMWCKHWdfZ2QLft9+Nccu8znb+fi+i8FrAP0L6lx+/0A/ZY8gUSzeiHqAXnFtm5gduC
lZ0JopdT+nRdM8tRdyKzJEKx1+J/MoQEI5oaHepUfh4gtLiOWX0xcLHCVmA0/36mQBhgnrBVYXu+
JsqQTlWa2DGjQ0wlbdfh2ukiO67PhCYfTP0FXIOAjKnPSl69OSS/PVe7Jjlo8xhAM8lqn0jlZZBp
AvjLKamDLEA9SbfV4ga51sXkaaNk1Knyg0DFQFsbk4f0bquc2THefSSdicCdG3GawSpbe+AGws5T
26rYMWaas8wwT5/NEANSjI3sL1xrz2n/3i1oxrPpcl4Qpsy99XiTorVD00bxAVPE1I8SbPYkzc7/
h7MzW5IbR9b0E9GM+zKXsWamMphaqqSUbmiqksQdXMD96eejzrEZBYMWtKzui7YudQsBEHA43P/l
+NbFA+IM/xQZNjQpYfBcb/CKrmTl0qq+DLqlPeLo1lHgTo2NUW7P86wZwn4DOsUladmL6FTM8Mba
CXIQhKbY1YOpUp2vhh+xKLxT1IT6CwDrD4ZbyV9lVxcvlNkECI5iC5Z3u6gWsE1Hnxlwc/RahK/Y
ysZCg993MSNzRFpS+REo8RYkdmUQ4jBPX17/0HmWpLBM6kVb4c938UDwHANRg+Vz7Oqtx5hs/89R
FlPBxiWQmTFGl0ZPcS7TTcQceuwE7u+Pm2PMlTIfLvIOlGZ4OF3vD2+Eza1qRX7JFd3EpqdH8DBS
2iPVPnejTLg+FDwL8JgzYHL+8z8uS7Vwe7dw1Pwy5pr9yYBNHuz0qm8+pzONYeMem8PPVcg1ucWI
gJD354frErY81RJTDqcsLogovR9AAj5Wg6ljMjLuNbXbZxVKbK7ot8RIbrcGw1qsI6QooshS7RvR
8qFrQjolrhYCSc/jYAc8IH3zR2MUxJcRpSIgst2vV9KNRFICaCkuSJi45b7T8XR5V4GHogjWNHH4
eH+PrKwlopEcYfiJQLKXBEA8lSbJo768wLfSXIwiMarA1q2lX+NOrh86k/tjVFr7MpQokGx8yNuw
TDJCzq0akPUATC92TYgjYmEMTnUpGrDvB0w4nXAHeT/5GkWZ8Q1bUCSv78/3ZqOS+Zg8ArjWZglF
d7G8eooNUxXm8hLSMtqh/0nx10tAlASatUFrv9kvDEUCoplca7OaxmJ2aDonjl0WzcXSVf2X2cea
X6oSTN2bZ0R+Q8ia3RbQC1/cAgBCaI2JrLtMrda9Q3Y3P+WtDB9DxHJe7w91873IPHidkNJxxme3
heu9WXhpbYLYai+1C+wi4yM99Via7SdXaR5MrXE3MriVj4XuIa8vElYN7Zt5hf+IKmHR0H3wZHtR
dCaErnlzELMjCcY8zsP9qd2cg3lqkFIdkgMeiUvxYrZePahp217IhrTveA+BAQy7/HnA68UXU40p
YOHhtenQkL3cH3pln7CWRBXICTMbY1FyniYdoKbU2kufCsSZTUP7Joxo8u+Pcl35ISufJ/jHKItv
Z1d4Q7ZIv18MMGetif+oDpP8ASeL4K8kyXokzpL+rXnk7zHJs2f9JgPJhevvZwijBDXGmL2bOgdU
xl6rZBYfDsbwdH92qzsFkZ9ZNh75UGvxJEQkPuyMxmkvXpnThDeQ2ZUIqyNtr22lIatDEZ9nug7p
/rKRiGTR0I0AtS4T+vqPGjCzVzzcp6dYmmLjmy2Ilb8/Gpcxkk/g4GDc/66w/XEApG53fUgDGRvW
CrfW0nYTf1Ls9AmEZ3gBh66Lh2HGNOxScAPg9sJc/wlzRrxUSFx+wNQr21LmXdmtLucfNSLI1WS3
izNZqvhDchEiBNIDmJmC3nwyuzjYuJbWRoELBm+T9/DsZn69c6Z4UpqpYZSpy7CfrdrhlJKGHu/v
mpV4xrueIgnlHS6ipR4oaNSmHXWrv+g9V23MFXhW6wRMlZZVr62UyZvjGdAKIBVo8lBN4j1yPat+
9CIABeoEr8XS9wkfau9IpdqDHSoPb50am8Yki0AZFEWOJVl8lI4opsxUL4laE7bwf9U1kN/UMw5K
1TvBPksGGmn3B70NorMKHYkE3HEK2r81N//YrqGTB5Wuhd7FbAdvhGphyfiMoA0CK5PhBuVRdo3o
3mfItBeXbNZl2PgBt0GOVx52R9wYtO6QMbteYFyDVbx8Y+WC0aD71Dul9jLmijxjsQWpL5EwOw6J
DGJzY9zb7YosJU9YRFCI485SUApiYMDVXMxGm457hHIDgaEIoo076naU+XagojE7u+CHNf/5H8ur
6sE42IUbXIIUC9rRhKblxMVWMYpyIX/PVX4NHRKiKUrWHApkjRZXhVUqZsaH1l+qjgX7MDiDYh6l
21vuB9QrgFrOxVKYaNWkTc/Yn+vmU17D9IagAgM5PyVVmXd7PNRkf8TxVrUb0EmZW0CAD+jO+CA1
KYwYZq8qjyjn1MbBqpMICpwRAqm02i74rNhCoVwzGmb2kJZBqR/qTin4kBqk111QlZWkBRVrw8FU
e6gmnlck1rc6mfJxXwb59CUTepy+R+uBM6bHpbTfCewpaVmFAzaCn7S4BSCmQnywTqjNt8l3bCz7
5mR0uomqeYs79kuaWPKXJWutm41KlegZA5TSfNSFh4lVm4VldcAMPsepuMJY/MEAJkd72Gzla5hP
jnOAKOKGz66L7DjCBUYOU0caUb6LMmAnz0Bpy2dVHbLPTePUxjGhUhX/ZY9WzJ1Cxvx9MICR+9gT
l/FLBNR3PMZicr9JyktfFMx1s/PkpU10knZfhOcp7YP2S5ZWqfIMiS5xHgcXainqryNy4R+SXrMq
6DQow75MmEz2J+yDnO+AojBwjXLhpo+FADR+CIbWnR4qpwRSUmV4Dh7ipINR2GG92zx2ZhLnO1H3
iXsKdGX4pHQzkrFUq+S1hokSYdnq4CAtoX24e6M1MLwD/Rl/LyOVhk+lWiLaN1R0HxUsH2EjSgnX
pwTin+zyNJD/BL1uf2z6gQIh6WQXP6uNWcwarKb3E8i9O+1daAPxPm54MZyDKBjzw2QrpXlRRGf1
p3RywJnvPEmeeIwoWDgvOXhCpKxw43D+4T4E8a2kThsmgPKtyj2WzgR9pVC84h8gfXg9AKbDHhaM
YHsyJUZSH9I6xk4e7oeqfxsoy0U/J3zA9QclttzinAUqbt0wnErME0I7ak/TAEXm5FhJpj4GOhXs
k7SgB+1dL8Xwe0fRLp14gwNAfkK1UNqPaYOtrYGAsNuakEbgyh0EDU0wxilIsoOc+mrcyxT/2Xd2
5uA+2WE81H4bR62SJ6/vjfgUp9gwHhFpKPsnCZBZyt1oWIN451o9Ns+VYs14yA5Q+btaiiy9WFiw
az/6QE6ixFA+icpLi7gGQHjpdpBEaLbqjw36ffHZSoJS+W53Od3IEjG+7lDoapGdOxl7wB7DzP5A
NyECQQljR1NnhiGoDduLkMZwsrKoz1MbNOVjnPJ/3o2JG2fHqW4wHywb+GBP3JSmfbBh7uPEyqsp
OPaYzb63Q9HjK9nT5HiRdd2kaE+WuvsaZlmadzvaD7X4PGmdHfyYtEaEryMOfz36CxlWDgehqnnU
PpZTauO7qbiDIb+XWWU1H1NO+/islLxyzqmTU/9uSqNpgl0S4SRZH6aoL37EnZhB2IBV4bghhSiE
tKOnyTLGByPtf+HsDiKZehtIRNDPTVs+1ULXfgKE/9rUzkvoRRBnSuvT2IMJVCAv7WVtqUfHkvkv
2Q7i1OAIe/Cox+9wy4TvHWojSiN1e5aN9AFAfxHSZCvFYbwvE/2liRXTAZyZJn+PpCi7mNr6U9uW
59yO8IoPqDariFnvUFUv/QAe6MmbTHOXVGNxSgqz3emYf+w0UNQfEtTeD+WELy6m4S8xWsD7tneU
BxeJIT+IKdspo/ULDmwPdde+4OLcQhS1FFD6hfmY6d6LIQJx7PohfJg0458Rg45D6ijPMNdhbAtR
niwqWucG/tIByrIPhhOv4UwJulfbaB4cyBcnt4mNv9q+ePa6ZDoOYxU8QiZLHkho4RADpQZZmhxa
jODPY5e+U63Amf8xmFw51WfI09gcC5gvAH2jo2mL8mJq+Td0WbR9mIwfKkcN90pnydMQB9U7ihzh
a9An6UEM46vUdMptutrvJh7msBcyca6hy6BM+BNFCdD/QfBgNnYwYrJaVoMm6U7gG/CgtQbwbsTA
R16DNPD64lOJ0bWCb2vTFu/7PPGmB9w9zeyDadeWt1eqWFOeiJOIHNpZ2MUPNYBma2/XkYt/+Bj0
4t9hEtPwfqyFM8v51NDd9okai/7nWI9F9yuNR7376KVF2PhJYk5U4amSGOeyBv/8M9fVfGy4x6xp
+msUUwCYV0VcuXuqcICp/82KQa3fq0Uu4oPKiU6OEtkD7ykfW4MoqavZR0UacHezfjLGs5a0ef6g
JRpPNkB/lnWCYxIWv3Joi622j7hrExfeHFWydm/2g/EchI75rwYEw/seEKTDoy0Boh9tAYtzV+CN
3mOhk8aN8ZCgnzEeUk4UPLUysvRsP+BmBnTcHezXLgOf+czt5QQ7N0qi9KDoYeoXcvDqI0UqF+ih
7LzPeZS7XLio7f7wPCTOdm6jTMM7L5eA0Acc7YEfD71rHSlL5OZDpHWeumusCW6sF2GesGt0NeK1
JFTzl2gwPNz1uVVpu5aMNDv2WRJ/40o3AJt5FiKupdJGTxHMHahYlQHORB/dLD+hTaq+HwATe3t4
xiYzbQvF/AuNxujfKu/TCRgVt8pzpXmCaxDQfnpw+6ZV/cYSiPi4IhbywLqQvI3uYJY8A8LyR9PL
AOhy3k7lDrkS+mODAhT5vRjyqX5ABCLWxH5QqrQ5BcjMj+c6mLzouR4imBM7YM8GWgYN2O5jVDi5
fcj1GSDnDlR+92ptGCATOrvGIampoA/u8mzwoFoniQaGva0SLjBcTKwPFbBi/OYxYfhYepR8uJnB
hr9E+L0O6FVa0vzYCjes39dVlhAvYySrDonRj/GOsC4L34NhSrSuoQ8dTKuyK+Roei049w40tSen
jjrlQw6+O9vllVp+IyuwMZKh3wows5feLgmHNj5mJPnfyPLV/KniSPKg142k+dFGavUMhrrDoTuO
ECU4c1lYyb5p07QbEHiK22YfTIElzkOlN/a+6CLo7GlHCrrvukLVd1zA0PW5mUU5A6vJ0xWk/aIT
ANgesgZ2UCgWyaqx1Xe0yPpx5ym0SE41kevX2OlJ/Mj/PP4UmrL5LOtyqAF4D3MuEaG8l+5deMxY
HA8FkOY0ttg1llnnykdhVJV3dDBZtj5VYdBBuJcaYJU9V0sp3w0iK39Yc6L5CEzZEciuRwkNlyEs
rf6gc0z7c1VoxnjR1CEsTuUkjOkc0MVtz3rewWzCIRB2IBifND/UPVToR69Ros+xk9fmzigK5xM6
ELG7qxAoLuCXBt6PONb0BJ6Q3vPxmoCWc11O4XfKJpV4GMnpxSlLZu6oETZJvVG5vHmtUXBDQht4
GK+NWYrl+j0joyF2tbiLfIE+uZ8UZUFs0cQLFxnOi5jTjzuz7bdEjm/qN79HxcaC5I/m47KFSlKf
1sXYRr7DNfZYWyI+JjEw/KpAvOn+e/imvjAPhXsRBQYqizfysBTPNa1spgi+vIRXo6jpZUQkN97h
hYuql17EG+CnmxciA1I0wfJTR3YElMn1ijohrhBWoUf+kBvOa+ha2tfUM4uNssnqKHRs0c8B0Ke5
83f98x2KRXY5wAf2IctVEt5eaQcv3jip0UZVb22gufwL+ny2gVoKWnS22UFGamK/sozqUcfx8miM
Sf3WKiWLxrPaBVGCdga2VtfTKRsZKWC6Yh/sSvjgAUeAJZmIi5OhYPf2DTGbHNFKpVBBD+J6qAyu
Fce4j31LrT82mUeYECmaBGb7lTbv6/3B1jb6XNEGwM/Zov56PVhSRE4N4iP2hczMFzXsq38nOdSA
Y/WtQv3qh6KehfTr/LmWrQ6RiawwmozipGaEXLJ1F8jPiudE3V/357Q6EMVXun+EDUr113PKzDgW
Bpm5HwSi4amB/d9nA/518x+2+IwZAMlEOdm9MZzlVjCFkiQ+kn3tF2e0BxwzpjJ7o2sYkDPgUlRz
ZlFskFNLDOhUQXVGhiP24e23hzDSkCxz3OjTW1eNLuusPYoyzPyVFmUx2UQjt2mV+m49DM9Z1anP
uZ1mG8Cf2/2GLxnVIsSwZg1Ac9HHyDraMqrXOZe2yNAuBTCzJwmqIA5l+ps/z/VQiwqVKrMOJuDo
XJy+1S6VKtwXmlNbYNmVzUbqAQBsLqVStl0cIDcs88oUvXcpEwWtCgQVoRR7zUap+3bZgBnQ/2QP
sNv0ZVu5g29valkd+iXM/f2IIhJPfrNSBih0XvL5rTsB7SsuPg9sCrDGZYHU6Rwdvw5vJhSEav0i
wAri99va5kbkXrnar8ZZXBGTPeVepOSR36BdseuEctTkT8Up2h16GNMJMagtPca1ZQQeQtccc7w5
OFxHhnRAu2dOwH1oqlmLsGafP8E30+OH3hr/F4377/B/wp/F+1uU5crOMIHkscvpuuI0Pv+YP27A
Ue8TJQ3VyI9zB7tMNBUdsuRhy9D8dk6Ui4GWoSGGkQW+RNfDUPxUvZps1Zdhlnyd4q46WW3BWz+D
wb1xNW2NNReF/5hS4mYu8gNT6nexPn0AW4o2vVT7I9WWcOPCvV29uayMTi9KtsBFtMVQLdW+IISq
6je5EXymMKBh1h47b222QG6Yu3S0qfhON82I3C4Ns47zxO/SWDpHze699mMNqq3be5iBGBvHeHVS
fCogvha4lGWwUAMtdKzWIIvoeyoCA7YDjdZu6X/PuchVad4F8MUVy800I79+S4D98ZX0ud5vtVy0
ARJCPAaBkFQEJat7qFW3eG7dPnmGO6n4yEgNVD8Qu3qjF/t8ZSE9BrgNBXBa1t7i61kyoQ40Vonv
SErmPNmmIN63RVJ80UIUJA/3A9b8t91MGMevuetBgqYuIr0ZmpBzlTrx0X+QJ15BNDltZBVMM02e
7KRt3oVC6g+1R8f3/sgrH9SFBExLhwx3/tf1gUA4JPayPEr8ZMyyA+Ix8bHt9XFjl66NAmkFTBtY
JvsGf2O5Q6qia5f4MdjHL7aaQKjmH8ZbfovzFb9cR5xOkIydSTgkatezCSh1BNbAOipGP32yG7P8
lKDztrcDXl0l9V/v7fEEcUeiJNB6AMfmIufInbGfQqxU/FICvB1dpTtlEr+DxvG0jfRm/u03cyMI
2/MtihfiIoEXAl5iYgaxn4ayPXEmQjCkl7LT1c9I6XSHZOq2Gn4r0ZIeJ/8mq8KKYJnw9lTjsxhh
JN/qNPOU85J8cpRBQe7HkRvRcu0E0M0kgbeJurjHXH+5Om7AbQzEMXTLs092hAZ81Sj5U98I9dBp
VmLt6qD0nmTqdMf7R2B1ljNDjIlSDlmqgA+UxU2cSBJ/0Gz5zfCaBOaAxDOO5kLQbHXHV7co5q8w
vYgvRLjriUZRXo0uY/hui+hjUBrlIZqQBxSdJt5hT2J+vT+71W3zx3iLbZNjMpmq1L38vEerOXGy
n2GrpLt8SJInGlf5s5Zm+QaiY21FMYoCRYi25OygfD1HQ2RR70H995HXHN8FSeT2uy5qxdcggnC0
ETsXzEueSITqP0dbbB3KTnS3Ej3xtVqW5mHAcHVH8y94n7TJcBaJiOgpUggeG7dFL9QxxBfoI1uZ
xYLo9r8/A+bLb+8yvBYWdR4viCavjx1u4r6n4ikQuPtRpej0z8LtVGy7IsTAQtg0DWlhFf2H2tKD
921chg95iZb+UOOfHdnCKjdC/NoOwFENqC9ZiG4udctdV/Z2kKhIAGptdEyLpJcnoaUUiMExtOm5
F84/XPblRpVmdRMgPwuojYc5voHXmwBoQhC0LY3w1qLXUwjj85QE6rHKbGUjdqzdLrzHyLJmmD0I
y+uRKlepA7chdhjDzGcMRHKwx07dSPbXIhTFLdq2v1OTJV6gKVCale2Y+AXAGV9FXeMTIrvyWUdB
6OPkNB6uAWbzoCGxvAGxXF1JjKX4di4lL2+xkmadqqUUWuKnXmodPYmAQKh3xtNsorSxV+a/annJ
AChBQQwCKu4Si6XkAmtj0vDUn4b6Z+6xVRtZTT9lZehfqf2N5yhyx6+FW+Q/6XnKDYzg6hkySH+g
kAHotvR5K/+R+GVqWPEnQerXvAnOioI/wxPKrbgk6UNZf0rLuPni5Ljw7Kpe+zHk1tdRdOapdFvj
E5azdH8jq5++3o+gax8eNooFRgScFh5C1z8qHcea0jEpkloYFE9rTZtOQYkXnt6PHaW6THyjqyA/
Kmi8bCzI6tAgtrh7sZBD8+t66N5IO69QgcM5RdA7+yhBy3qHjg+AhTpXe3FQDIvGr6amTnFAR8pr
N47WPMDNfvCwyzNg9gFFX2w9xQgiHgMy8fUp1V4qoBV/wzNKLtqghAepRtbZizrjbRIM/xNKwfLD
YaGEOJ/p62l7FV4YqlUmfoabWrizChPJWHp5yktHpfzRENqWKsHaETOpJfOWIu3HWe16xHCMhpSO
VuLXBqYf+z5vC++QDchV7Zw4Q4nm/pZaW1YTwyyIRzzlyTyuh+umQM3dzOPKimqXcfrqH5mG4Ha8
KI5OiEp5vyJeWp/vj7qWesBc4Nk2QzptfXFDwZppEffjImjRFm52U5ghTKTTcz3PRMn2ZLSa/Pv+
kGvryssUpTYeRejAL9Z1aJJiTGCC+u1giBcnCofxUNZhFwFFN9MP/2EwPGPAbcMT4tl2vapx6E7N
KBoe91adfbZa0IGnYoizf1AMoYF+f7Bb1CppB4PhVmrDwMSw63q0wROy8lxWUxa8Y5Qk7enFI25O
R3ba2xqix5mpfYhVicJQokf4Mzi0f0LpFDsFO5j/ELgB5XFDgJqi2LDYUXOZCv/UPKX32qZfg7xp
/LSIKE6S77i+kQ7VC94wgb1DO7F8tlyaABu/4JZBNS8IsQpCLjcVMfx6QTBeqSsL3RK/TqW59zSp
Ds9TZ43IK8fTC/rYSrwHdvK+0RrzWYkdDdFFbZa57JEbvP9x1uImCGn6QDzJKNTOJ+GPe6QLk6hC
+Df1EzNyTxSuillCIazetaU7nto28v41hzy7lEVhb+2L+bsvQ+bMDgYroWNouswDZd2OYYZeti9y
0Kk7opb52iDV+Ko0VlLv7VGia9W1kbub+rJBSlxUA4q6FYzqjYxlLcrwmqKKAROEjbrYE0mfZ2k6
tamvtSPwvrimv7RHPZ8W9DRS8T8hYhv8UpRMnTZyv7WRHRp0Os8cIuqysdAwL6EQz2aMj+bswlKo
0bFFZewjWnkqTh6gj/Yt+uBbJfO1eAOzeG55zkYeS/stc/CK0ewVbg6ryJ61oer3piqqj50eOxvv
jrU5wuVki5GYMVX9eo8h/Y6eK9KWPlRn4xQMiLdS1LIfwf0q72QefU5Ep26s6/r0/v+Yi/RMWi6w
wFKkvkpl7F0/hh/BEoh3WEfnj/dP0NpdQdWSnrVDDw8S7vXsCiB+lQrawA+KChPmXk/H6Vxh8Ypu
uI4x9K5vlXoj21kdc/YZpYADoHsZQALPgJ40lqnfC9rxO7OZMEXhhMOcSg3vWHTO1rW/FidIKOfk
ymXHLGu0iEa3VWroqT/E4NYCTLLivS6C6kHXU/td78SoD0puyYPi1VvNt9X9Q0ZFWWXOto35z/+I
UVEHeqvT2T9KWD8VauDbyQCpw24/KHEgD2O+VedYfSijG/H/RlwEaOHhR+YOSeoLHfysSep1kGUV
HAGU10+ObNDzdcTXHDXps9500zlGTXkjJK091dBSpQUItQLA4yKXpmYLGLZkW+m5sM6xp5Y71w66
jXLj6mfFfJ4053+YtNdLm+HPOVUYZfqRcNKTRW0fmxDbPYRKFz13QNZPXTPOoiYj2Nv752b1hP4x
9OKr2gihoSep0cygO6zsPIxY/q5cMI871ZlBxPdHW13OWX1gPjQACBZfNIxlV5syy/xRwWpihzU9
mVVZ9diV3x9obVoA5WakPCgFjK2uVxT9YPoB8fwwc0ut2CW2NTSAf7WcgkKtgon/D8ORjc9kP5vi
9CL6lHqJPH3oslNtOg67WGTVF0Cw8pdiB232H/Ykb7u5NT13aoxF2pgNSaSISSHUtVl5kOD191Mx
RBt7cnUFXaIbu572yZIsDzNAFqEXZ35DTwMralwL9LMhouZTLx1XbnyvtVBKKggjHg4TxoaL5FSR
dMm9ts58jHPST42JE0eN2fAr8iymu5eUEP5DlYkH22+Mye+36iLZCIQmULiYMt9yFIccPy/PndeA
RcyApu+LaDTfV4EcH968UTw4rjxmKMC7XBzX+7KxsOAwBMmWORlBv3MdI6N5CD4NcVqpb7wv1jJc
CK6/H+Mul/6N65qjBnaNYDblCQFvo7PlU4xz1WM1ivFshzixYd+RIxZdsbxWrVYHxZTOa6ZJsbGb
Vr6vR9uGnWTN7stLRIUtAyUjgmZ+0plD+djWAYjCIFfBitbxZPzViFp+u7/UK/cVukNzeR5WF9tq
cSZrAWGhm3pyOuqs/2hFCGeljtVjrnbGC5Sv4AQAHt3a+6OuRDjKljNflbOJTOricMqo9PBuUvnA
YhqVQx052LvLHh/g4/2B1mpPRDi4zBR5ZrmdRW4FCdFRClHn/lCPZnrUao8GnK0X2d9TU/BcBtKf
zB7m+6SzkiNpQ36IqhB2NeorlyCT1YMtBuX9/V+19p3nrtnsu0eOuaRcTbWHevWY5D7gJ+3YVF2c
IcVVVGeINCpWKm759f6Aa0kCrmFz8c/kIX1DxtSDvukQA898MqBg34jG20+lPsJ0UPuZVaFiWN4a
LRQYULEqK/aXqqRiY9pre41QSepJP4ZLYHGv0V8CHuRxrCmrTn/hXfDdVbLxQTE751MJXv/EdtvS
W5h30uLdhnjW3K3HWhf6/OKKG9LMVHq6zr6LBdnHNlTt6V1J+b7G2hMRfoSKvqS0pEaQPi1msahc
GdPn+4u/9rVJByllwyukqb+IoWUPscQaONWDNuKvWfbCtA4Wz8OfTi265p03YWm5cVOsLTXmyCiL
oTkClXKx7evaiOzUtDMfe/rubx3H7cdcTcyLM3bloclU5SGCDni6P9HVQSnXU2qm8YyO0nXYHgZr
NOomzH1H74ojBC7lrI4xPONMrR4gLjRf+xSpufuDLpT6fpcVKWVyimZ0EJTRZfKZNUHWKFbuoz9e
fKHYGwMYd/rP9VT0Z9XAFteNR2SprWmnmEF4sFF22tPSKR8xR4+Obl2Y56KEvLfxu+YlXu48S58F
2ki5KeEsPkGAGwsxW8194UIh6JTGOwDL6xHkBxOwVzR4X4EBS6iLEfw0dUkTFPcvGKDBvqhG7I3U
KNm4V9d2Is8SXtKkEAjSLH7SmIwl/nhV7tNmdvrd0EFFZXXamYQYqzW3TDcKbWMh1k7g3HaYX9P8
57JeoWGzE9ienvvKWGonq670Rw/IzCMU/uqE+TQi7K5i77scO8kd3L1xa4OsbUuL65TmPOnEzZMs
i/tICLrOvm0iNnHoW/p0u84woBGAZ5/O3hhZFzYXlkIl7go9hW8b8uWOoFLvayWtnhJZj7+iAdAU
Drlu8SNowhLSkt5nP+5vmnmvXu8ZTt38woE2T5d1eRsjEFSbSQBEFM3Qvt3DltD+NnCznTZO6m3a
CtOXv94hMlLkXHYg0mRAT2XurTUVVbuR/2pxCZZt8aRlDnTFN88KpiAgwXnbMdhi21VT60FXsAHz
ZqaNLUdUVMhJh3HVvzmtYN0QlMKkfU4el7gNoxS5KWK64m4KdtMIivyAuMKWFN18TS0+Et7FoHro
GpJU3JSIdEMyW8oLNMCLGPiXW7oHYCRxuxMYbn/OFTFbT0nAKjucvtPu+/3lvD1Q3GbIwc5PG9Lj
JX7DJa8AGhanPkgr570Hc2k6Cr1Tw9dSqUtqkVCP/8WZI+ZqaRopj71SjG9mq6OgQg1yxpdqMwR4
/pF/1DmqiI5ErPSp78RjdsRfoOlpwsdFyonRRhBPlcthqTL96/3J34YwLjTABzOImjOyTJ2cMA4L
UhWedfWgB3t00abwOEg3x1YxZ/hD1Jn4od8f9DaCMChIV5M3F599iXwQyEKW+sAXr81s+kE5cNo7
ndWdTazjn3mYx6+Vh/D1/UFXZgr4nQYdjZZZDGuRNihKaJdtS9HTNnuPOi/pO5ogmYB2aQxeDBUq
U939/TFX4sKcj5IpalypaJJcf9UkyqI8nSixTCp07EObd/gZZJVRGTs3V9q/7o+2NkOaGjOakoBn
Lu1sK6oBReDmPC7t3oAqLOA3Te6g/O3KBh8mJW2UjQCxMj86kLMas0V4Bdx1Pb8CKIVdekHma3qj
2o9To1a4QdF+KT+j91C/+bp1eFCBFUeog3LrssM/mUlrjbohfCObioOKxoLf5TX0NEpZZ5Muxd9v
Xk+K8irvCaBy1KfnbfzHmUQyLRWum8GETezsYWoMA31rffwp8J8Z9g1c1q1QuHIwwE0Ay5/RXRgj
LzI+lN21JJ5a4UOs0JVDOQQvAcIduxwbuQeraz0srDRtC563cktSHiAAU+AFJ7TsxcCHiQDPTsIn
AOl/KxDm/sGGZHy8v5qroyCDhRAoSPobVSWtDs02AZ7vF0NRHCNDdntX6bfSxJUzwNpB3WH9Zjje
Ykei3ioqsxoKoBm8h0+4DE7ero+tRD9NuhvpJ6mPGLPdn9rtoOBfYQSiq8TDBC7K9UbBFBn7K+kJ
P2pi66MTTeYnbCzFzykKrE9Z0dpbctq3awlDiRcfINEZ5r6kKSVi1qNVjcJvbVs5tiX08KBrlI0+
ytq08GGn6k6XDu3AxW4UoWkmke0ySu7ATNQzWOA5psCOxGZHTrpxur+Mq7OaYRxAQOaEY/HtkjFw
GheVAN9WeuMSNZAxjWLcuAZujxh/vznfPryrgJ6r19+qURS6bHVa+X0mkicRTNkxCLuOezbXgdvK
eHgNQjfQNrbIbaSch6V0guIzzJhlr7XE+C4bDK/0EVDpXqww0Z5ojSMIYNsevsJvXkhgRuhEGaBh
AIYsFjJuecPpYVT5td3925Z5ex7Dt+vcoCTJzptPmocsw3J3VFDDR6/raz9pK2HsKH1Xr6Ok8ne8
P5mVXUhq7SE5Cu70Vo1tDIQZZhS0fPy14l1XOuGT5uq/9KwU/qCUW1Dv2+GIwNTwdWC2gMmWAWQs
TEQ30qn3oyL8OlSus1dU+cG2OnffZOMWCfA29/0d73/nYNSFl3pveVMJFW2LAStwxQavFuBCi1do
kx65vr1n0eWRh5JXlVfHXnj9Vhv+9jAQLKFP0dvjYqWic30YXAG0X6TVyAlHAFq49ZdGmz6H4Kn2
ldW/iFKtTm/8mlxqQB1nnAsFBh5m1yO2Fj71RuUplwh7wEM9mEdFR9YiEi7326S9NWP4PZrDsQPl
wPouIpiG93yH8JNyiTNdfeCB1kBBi5vpgQvfLncB8WFjxJtzTsGZhO/3Q1Cn2bRY0Xho1SKreHEi
5TbZh6FQFKzZAt35UavRYG2cjZuIyWjc2/OjicmRS1+vJk1YAxTFzJ7p8Kc1h1b5YLbjFuBwbU6z
Vj7i5xwIjDeuRxn6OsQXyon9fpiQ93BH7eDmeH0qmejfmiQwoZn6xnmfhfGXQSWLrESglYxhXjGU
TyB5suOo4Ul4fxPOH+HqxckoCG3O7zkSnxuKKtE+6Cy0mPyW8spfGKunaLjGCcXEJg8D8U8v4lTN
dpgNaeG71giGYuekte5tKdutLSx5LM0ulg+ZvsXCRooahOkApp6SY1AcW70q5AGZB6u7JJ69ZVWx
tlmAZ5LPEkcpK86/5o901pOd1TpWx2teALTWVbXAK6UQTbNx+6zNihthBtCRidGSuB6nr8d8BGcD
oCZzEtR329j9v5yd147cRte1r4gAczgl2d0zIw1bwXLQCeEgM+fMq/+emhf4fzXZaGIMHdiAYVVX
scLea6+91j8JXnkYIqNc858GgzsCAEdqt+VPh32o0NHBYJBAR1AD7FxOqAW0X9YCP5WDR3y/glwi
OM5A19ZR7tsxLuVoLuIIwH1cav2UIOaBo8HqvLdq9bZ2PN3QAcWbsIlQJvR8enOSqIEWjUNHl9H2
CRIUWvo3renJVTWL9N2njq/Fc0edDARE2QZeRY1kCvhYEVCtEH1Ak1VK576o0AB7fPB2jytTo9CK
xjtBA138YoF/2oJjWoax0YJdtnk/NmjVKIXkIttULb411knkNo3AOR4PunvkGJQzxvciUWWam1Nm
YhapJE0RBVGlS0EiDMskNLZQfmmLp7Xu/lC7WDuIMu9MlFqTKq4xkOpdmSylRJImMH8DPZ0xGW1r
/Y/KaaYvvBypL4UoPx5Mcn/o2JHCU4SCKwzorfVAbVfOPE8UKLIZ7MN3Kqv7W5Kj5ZdWWlCHebyi
+9lRC6ECY0Pdg/5ubR65ppL12IQ3FxSzJFWeqrZy7U/1IjVo8FgxklRG0Rx5cOw/I/IFMGIEzZs8
ays2mjp6bppFnwfOauAzt2Jd7uaL3n9RCR+F/3eEGNqQKAdvxf7M62jlct4p9BEhbclPqJgNSIxR
dnCmFU6qk0LPnK323WER3Zl0kJFricrqVh3XLKHjrRYVzMxaf2BMmvybl+Xwq43XK2RUSuhfH3/B
zXahRkxKh6qjYAHTcb498StsyE5Sq/mVOzX0FFG/s1FWwsvMOlLZ3iygGIodqVK+gvZq0WFze+Zl
yFNybZvLa4k6+9c2qUwQ1TU5iLvujUIhBi8dfjFw2+aQ9/jMZ2W/zK+y3oGX8P6cUl3LDza+Lu7e
nyIHMRlxoEGJ4abQDLp5Q41wmtsqNpZX0c+TeZqSNuqpdFqkHJOGs+I7Y2fNntVYy79Rr9aVC9XF
/BiRHGrBhC7jH0pUWV8quW/mU1cWmuqafT5X+P52iXRiDrLkRjDCRrfDlmt4nmQkxl70KpX6127k
hHjVVDT5meqzPl3URavis5yHhXkd2qkZfcx4nR8OhrcL5ZeJ1M9ddCuKPqam1cWvWY3p+smpl3by
IrmVWSmd5O1JhnazPJdOU3zLstjCLr2ttfl9e/xt7aDyE/WDcHGkNp9oVZUakSZbfm2GsnsO89o5
KUWO1pqTCq/PRn1fQ5AYD9Aceg8lGXL9LSqjFJmkS8WkvGpTo3uKVhsnQW7EqVhLj/bFflvYikq4
w6tNkXgb8lCZGE3s5JRXOet7d4hgPaxddPR6igXabD4b0jjVRrYg4rKbBdQt1OmydtZesTCRUFhs
5/A8WR3+50omeZjP/9unilmdl5EWusf3xZ3jxUKKAMuCvLQr+2vSNBbJnM+vjVEWfimV0WdZza2D
HbK54vliwJpwrgDuKIYARd5eFRr6meaM8MkrSlu/mAkiWrMtu00Z/4iQlXGX8Ciz2U9LVzl5lAgF
gYIS7u2AUjlMZltKymuKbOBTl5bfFr0+aom7O8iboAcgiQjrbgdxqm7oU7NRX6MeCv8QKfGZ+2L1
H3+h/Y0ONo47L7LAKJRoW/3qPq97TaJ2/goJIqzOY712hgu5GnwcNdrDbsI7nwoQjaZ41Ich5m4n
ZVl9Ey7hqL/OsaP8MaBc+KzRFv8CYyF6bWjNP8/Zkh68xXfmCB+WYd8sWalL3q6kZCjdglCf/kpS
LP2j2234bZ3wTcdGfWneF4WzFyF1c9p04dpDpWpTLjKmRUna1NZfEQlD21wyMl+vY7rLkAD0Q4py
BydsE1P9bzxRgBNaCuAiYhf9FBpnhTlFIYDMaxpmkz+HRuFZc4eGZDUOLtKS8+fH+2X/AUVE/Ob3
QemRwuPteEmV0DiIVsYrsbA1euGi1f2zhTVr+6w4ndV86OjTgayfF5lxEKvu7zFDo7hGTwN2GAKY
uR26lwnxplUxXhMkSb1wlsO/IEJDloIndZnbaPmi083ozcp4JCJ2Z5EFqxRqLggAXaLa7cgpFe1o
sdEKop46+XUa9ghKLiFqskjhleVsvvujgppwUxsUIsTrsNlENGQ3NY2woF1WVLq0kGeXbE1iT0vy
bHSbcRn/ffxV93cN46F5TiIMgZZU4HaCi7PGep700iurr7t9X6ILYjdH5YctxZPNyjC0UImJUffY
6RTNq55ZmSm9GpIRlHq2+t1Y/zkZ8r9Gr0WunfRfk9jufEterpNiPNnpPB9sog2G87+fQOsKh5TZ
cu/dzhTeOIRPIptg0M0h9s05NKevWUUygHSkY/fowaIrUFzQ9o7DH4OioBppyYgpHty7+3NEdkch
hpyLtJYq+u3vWHW1ibMkiwKnCR13aYdaoU7f1X+aNQ24dUrnoh7PzRHIsp++cDwk+QKpJCnayuuP
ljNTKC2SoDIX84nmgG456XVRy24Xq+aCuqVs/qmpi2G49ar130ql0X+8d69RygBY1UQhisd6c4wt
q5WtZIKeFiMy9dplSnoyymY62NH7IwuWJKB/bJbYcFuOVTpbYZbDFw5KSZXdKZ1eqB3ZrjNKL/AI
jrCC/flhNPAx6BAY6BA13n5NLqu+SaO+CLDSKf/ItFI/2U46PT1eubds5DaSE8OweIjkofK1xd1j
tMT1VZWqIEnt1VTdhtXL3LYFGL0Mg5L8qEpdXn2nnGrkRyVE0aeXCEWMybdL1CrNWh4tzyxwTPqK
zJvzT0SVRHEVB/qxl3ZyU/mL4kTaMzeOlR70btxbItBmXl/KBqJ0cLtERTpYVTk4RZAqg+lR/Jc8
q0Lh9/ES7Z96CE7CSZGGI/jGO7ByxqFmccIysPArw9fTNv0pzE2vhgZ9fjzUbkKAerC3oPEScpLa
beKzIVzNurTCKugVJ/GmMZY8G6HYg2Lq7p5gFM4Ke4ociPrf5r6qwnQolXyqObBFcm4g73pxu5iS
G4aY7biQ4cfzYKrxwVa7MzmhZwGFi3ZtprnZ0Jo25SZKJk3Qm/3qddJA162uzKd3LyH5Ffkw/rig
llvIMi/mJFswQQgmPJe9vusj0s468R+PstsTiNSJW5ZKIO8pvim3Ow91dyNpkom5IAH8tC5m+poT
2vggP0dFx/1QCCS9xZr06dL2tlm2ecUKZnTWOlinzrx0g275Y2TStijF735ACIBoPaE9A/ROMOBu
ZwUSk2mo+zbBoMzqb3ybDBUUrAdPabPMidtMQ4jszaq+N74Vw+LfhZ/jG5NwM0O5T0s1rtsmSFWN
hrp+SZFxD9c/wiwuzk6RS+/sVqKrkwEhLRBKk2vtwPOkbwQSUTaBbOf1kw1L+xJnWX8aMuudZb+3
oVhMwf2kYgxqeLuks6EMet4qDJUo9ZOcItXZJfpwysCGPqRIuX5+vDH3hwxNFYIhkDsyPOxfbsfT
rTp1pFBrAujJ5qkqjPJcKNI7Sab/mxUIIUcAyj8Qyu0oRjPoST46TYAEqexHtlK4+WSuZ0Nd6oO4
9e6EgCEpk2FjSzPb7VCWkplTv9pNsBpK+CdMq+lT1y/rwR2/vxJZtp9G2XwmSl54JyC9FNAmYniJ
afWzp6Vqiy8GvNZ/JGP6ezDH9Nt/+Fio0ou7ik+2TewaqzQUGrvbYI3s6GUSiusahhbvX0G2OyQW
8kg0FrY2zobeh1Lcmm0wIO3LUU6xU4mT5d03IhGJoDYL6THaDjdvcYgYf9PabPQuTDNPRz42sJto
frGwJ/j0eNnu3Ig4iVNAE33HPBGbPQ5xMaJxbW2CaHSir3m7ys+LEn+IlmQ8eLLujgSmAB1WcG+3
UG4CbGeUvdWg3ikPvt3ZiavEqe0tCfWFx5O6s8+FJxb3LmwZQd++3eeEMb02Fmkb9HMkeUWtlmc1
0r78h0FAIgWaQPV1G8EWsjmYXVy2gSIy+75YJ7dflKPDtIuT33YCoa/oFgGE3Nzn7YjOfj2MbDhO
6nNTo/PfLFiYEKw1z1FRHrlP3/tKqiDKiCgWB1txuH/CK6wEVMsZFmaVhHNKHLgM0rmUkv46jEY1
HOyJex8K5iBsNCEiAmB3O5pGq2lYLGtL+7dWX5JIxnzYwPvn8Ze6P6f/N8qWGxY6tKahsdoGXZK0
PjB/6TUp3jRVHP14PNK9+VBBIIghMNPgANzOhx7EfgWYbINWSsbndFp1L+rm8PQfRiFD5COx/XaU
50gtK4QInTaokbbzW2X5WylwlfgPgwixHKohROzbSD1pm0mKpqwLQjXGWXjqp0u8GO8P0gmeefn4
ODAEd9xflAdtZ7CrLoAwYX9XtNFwnnWMOtXLf5gNDbCix423fJvUYkXVm2tYdCjFtuvqOtksm25b
ls2RdOrdHQCt9q2njGKI2Is/nZ/eMXoauhKWrVgWn9TAcjEoe3c+y50tKAuQ7BHH4s27HSUfjDkZ
daTl8LrSTmHdYR5lQcV496KRowlRHaSo6GNQN6OMcKON1kTALh8VL00Tydfq4f03HMEIfBLhrif+
uRklGlMTC1GDrgGsKD6pSSL/TSec9jla++x55hL68/GsRDx1k6QDKzEf6nzAXaDqm8fVLsfKmm3I
2KtVy8NTFfeN9HWKl2F9Daelal7LOQzNc2Lh1v1EIbqP3h2igxyCBGvESEKqfTPhqWDJZ32sg6zt
gGjjKFJ+1Dmukh7dYdLvCAwNRzfg/hUh62FEoZfMntkGFLqT4pW16BwzIpjBK0tJL87wGNaLZmCG
4lpqURzBwfsxhe6VIG2D3BApbU6CPNAomkKTC6JFnmLfkfPG/C1ftTH6JumtpP1ZZ2l0AGKIv/P2
296OKX7TT6cv6qZxBvPtg36Q1Y8Z4JhvxkX/+5IRgz7eRvuDLq4Trnoq7sKaefMVbXvtdAmNx4CO
LcmfW1jUeRPVBw/kvUVkq6LlDlYG5rOZUDIq/Sh3zRAsWvZroXeDi4XWx2FVn4e0Ogpu762ecLul
xk37Me6Qt6tXVcqaAekOAUZz3QuCYn/BbF4u9oox+ePF240kbi92ND0IlLV4Ym5HkjSQv7qf+8Cu
aslPUQulIUnr3GRd2oOhdt+Je4sXGba0Tjiz670olqZKTHyeg7BE9StLncFP+/rogN2ZEFEgBHBo
VoI9vbmQu2YelQRjM5RPkkZ1oz75Z87CAsNzA/vxdy8e6LgJYYGzTKFzsyd0HLObyVZHSEhmRZd6
Ta8qFkiOUnsNzpVHU9vdl2+MethxZCPi/tjsCuImo+0KfQpUe+IZGKAalh5uGWb7hBuZQdl46fDR
olQ3/tqQ8g0Hgch+aQlEhRon7xBg1447uuDewSeWAzPPk9MI1OJ1SjhcptU40lvYZa4gxGxMGvU4
29RdN8E25KY1bqZCg+WLyShedBXZiZ2esWbWAzVvrb9yLUzeW/2kYMbdzJskpJ9JnW/Pgh3NDZXc
1goGm96ICxWgyLigya5g4ztKy5Hy0v48gLoiv8zeoVpGDfR2uHkaxizqK5vm5lH2+lgxXVk9vB33
H02YnlCEp0eOs7dNWyQNfTNHS9cgj2kt91u7Z3dafWeXOD8iHHZwyMXxurn3EYalbkUxjpYC0ax7
O6laSYVBw6IFWJHrflxBeTIXuz2rxizjKt2oXjck1JMBgZ+6Rj16C3b7BtHBN/1sioHcMlt5GzOG
w1EM1hog8tZGZ3tqGaLTuj7/QJmrNTAWxZES20n8Zs6PL4Pd6WRoSCNwU8CeSaO025nrSoy/Zlgp
qJTbdX1ORy1Wzk4dx+qJkzrOPs+uYXtGPOfrqZY6/Z1iO4IxBZOO1Yd3LZxhNgljYxJFVcqoB+mK
+5yROfYnJSaWiqdO+YoX61GRZfepoZ3BySFX4A+V0M1N2w+Fk6yradAjJbVPqhRm5rNRGTllSt7I
U1YmGPdNjQU1Qu9VnM90MmXt9HjVd4dI/AhhKi66tSxC49tVl2BJFEueGQAMCO9wJeUva2moB7WF
3SGiBQD5aPIVMFYVWubtKEVXr/ZoI442xUr1Mi1W5tfg/v5gHNrQ3x1KlFuhznPJOpsDRKWEpEWx
w8Bwen0593jIFF6E9eDq6QN6sO571w9JYVBq/hAGAyHfzszSGquYx94KZqeOXDNCarlJkvog6dsF
T0LcjmQPZikoyk4au1Ydik2ZbQUjON3Vslv1bwsiy3M94U3uFKX8/fGs9ovIpiBbhnfJQvLhbmeV
j5K29oPtBPFiZ7ShIIfgUdDNP5vIrr33xuN1AnQX1XrRy7/1ImlVI8fmswsDeulLVNalpfWluq1P
cqcb2IVi8QtVUrIL9aRIsZkjfq+vB+t7Z74Un6h4Ctl3Uby5nW9aGzb1FDZNheb7U6UMg58UlX0a
rWH5/Hhp33rHb254jegXzJrXmbIznOjbsUwtF90WU3ZtQ6Xp3Rj/4/qS8uG1ayY3Q3syEy5cHztF
PFNaIoX+LLdtq1/qcVmkJ27EnFzAiDo6MSbhD5pqcbp8Q+OlbM9Smkyhq5a9mX1oV60dfTtxjH/b
rjEqtzJGZcFINi/G0TWbGhHqOHO04dd2SXRGQRC99dMhH3p/ydMKgaaF06S7WdTSVkmXVxn+kul6
OD3JWWVHbsuFIrmTYnaXBYA69JAV0rVLpvfzVSl6c/ocOmYYPqcDdLmPyiQ17asSNW3rd06NnsZc
Jrr2XKpGleIyqvcFBLpcL36jv21Zz63ehrO3pOtc/DJYNOde2kiOolOq9t3qywZ5kWvn5vwn+i5l
6skaB+KUFAUCgXVK4+7JLqLZdid71ZrPWaeO2Dy3piE9oSocjh7nbIrOrKusn9YMuZ7PQ0nprnOV
ZZmcs5xYXftbPGTIdrs52ZiGhEjT9Pq1labmj4HvNX5Lx9Yuvs/qMBSfpKQFB47qKAt/mRsc0jCV
D+c4fLG1pBw+hbMqL18creoWOCmJEj2vU6vUbo08VX2B4GQQ/xJ5mp8hztrV0+NNt78/wHbB8uBt
U5gklrndc3BPO5wCi+xKuKl9n5pm/TXWMFnQars4S3JdHkSC+7ec7JUCF56L1GbQAL0dr5yVFSGm
sb5WU258UHixRz9E3vw3wOf4ZaJS+wr1avzRzcp8kDjvIxiKT6Rk2IfzWtFWcTt0qOndMkri/jdz
1cfpqPqllRHnPZWDhO2O3pWOAeacjr8/XuL9Qwp0znRR3GLraNu+OiQikhYfpPQqNemELfIy6W5s
N2Z5kETsPyWFB9RcUbCnkEcF+HZ+TZXp8sCjdp2ynjM4Vmr+b06/8K8cDmhGba4Y9enx1Pa3I0My
I6YHsgl5/XZILVYxeGu07Cpla6WeVezW81NJx/D4EdmI1T7YrPuVJAtCMVLopAk67+bxSSowHFtG
O6FA3fqUj4tyDov3tsQT7UEDgEQjIk7+xdkciXKeopVmyDDINL2/1FAnv1TDOj7JSOKdMigSw7sj
BQbkgwlBEVEo2ISXqp7qKaYxYUBXnXpxUuwtMIt6p0ejmBbdlpA4eMzelLluv1UBQlWaZpJeHU7Z
VVtj07OkyDr4ROL83r5hNnm7UCqly0y4a92OkuVRgZGw3lxLOljHp7rMEaFFxGPF5GfRrOqyIPTR
v0wKzWeXlerSAXN+v0UYnxxBcCCotmyFqUcrIWCqtPoaY3Jx6rDFdGs16g72/X4UlEPoPgbbZC+S
at7OsjC6os6HfLoCLA6f60IfT2msHlXN74wiJsF6QveDciX++09IXx6pK6iBOV11tVxe0LoO3QJg
5uCL3RsFcXuRXolBtpTWMAPEN418vr7RO5tCSn7Mdb0e6YPsrwowB+4KQkb2OHLlt5MpoYzRETTO
17QtP8ShZHlZH6VY59BU8/hSenN/vN2DgtpNRk7qAjt4i+asid5orZYuV1xc1xImfhR/acwFQ20r
X9XSH9VptT/VXdTKJ+IPo/k0Z2avuBOtKtOfUSGBnzXTWkZuagySfTJCa/poTJFk/OPEmMEcbKY7
KyN6jIj5aBvm925uNcnKI4WoZ7kSAAkkMpefZqUfrrZFNPN4afZPBPp/xJccDE4ohYjbjxBp8jis
tNVdiWjH1u3oG34q42n8p6L8+otkTm13fjzivckR8ZDeISHEI7HJgrQwa6fMSNfrmA3jC+2KhbeA
L/r2aikH63hnIztkkaI3H5kdGDS3kwvbTIr0Piuu8iIrT320xh4Nr9nBEu6jCCII7lCU70FCSb1u
R7ESWVslmmmvQzMOT2qq17/SMWmcJHBB10HN0s+HYTkop9ybGhRsIZmOXNEudRWK8NHs9Axa04hf
J2XhqWCkRwfnzseCiQGihXAKj/k2UonacUiltCyvSQ2c4FDIuMBFKr1J1rJP+rLW3weEAAqXprHp
ErbTyyzr03c9jfKXHJ/GD1TP21NUQXMz9eJI3WK3BoCVQlxZcEZoxnuTd/3pNkRaeVEXa1CuY1EC
Ehh258qSpT4/3q/7UQSEDjUUdg+Y5faEUJWjwSzCiDde4OyuSaacbHj3B1t1q1TJ0QNCJwwV/UiC
ibrZRSk5b5Wp/RDkarGYrqMTmf5A4mHoPkar0civ5UBK+0RJeqElb7Xs+pJL9mq/NFEZqV44pGl/
wol9nd3ZnEbgk3UpjoTddttBqCoRd7PLAR1hf95udVOhSDi07RCoktq4aaLBs0PUx5XUTD3Yevtl
F20GQGxw/8GKt2AJLAISMPq4AyoprTdacXXR0szx3/txxZFlBDGIELO5nVCO2DC+5c0YzHoHx8RR
4wvoafHecE50GAteDkxj4MKtObGsZ50Cl14OVslUXqoxK3x5WKSDLbS7yt9GoRsEnBB3yi2XuaGn
DZ58yygkMe6QGn8N2vpUNRjPmGF0ZNi63wqAWGwE6hOiSLeF6YwpJfnMNQWs2wkTV8toBzG6JgLp
zrXfHn+lu2OJWrlGwxS2JpuzUYUdLZzIXQZSmaIu3sa6V0m8G44J4Pt4qP22Y1rCUgfVMmis24QC
v7x8QIRBCaY+Mj1FjkI/WZujKvHuyeBTwf2lgRgFEi7xzau7ZvnUqyuLh6dc5U9DuYDPDNLXXqN1
p9Wq+qyYyVET2N2pgdzKIhPcZ7uzaccd0KESrMvSnbUSTDDOhiOI7u4ohBT0kMBv5p2/PVHK0Edd
XOlKEGtm4Q1d2XzQhujI2OL+KFBoECcXTRsbPNzs52Vu4HPia9UbXpimzbMkdUcdVndHoc+bW4gG
ih27MjNiJDoXm33XWuj3p9zLTS8dUUHubgb6t0TrCynzloxYLFlpjiROAS5Sq6cWydWUw1/ySvsl
rerXsQzfZ9XJS8Pm+//jbWH8WE4N/HH4Qmndfy8jrE4GJ6p9oxyO2OC7qoUYicSLmjdI0s6ap0M+
edAXSQm0CTPOUbWfkqh8smKEQLRm/das1fdwCD/j9/BOBYm3ObKadMKCD1DVFF/2p9Cgy1ujTxP2
B0II4UUdxgWOsVM+5WBM741nmaSgV0GuIb0AAL8dKuvZFuvKJokHR/UwyrbdytFAI6f+KI+5tx+5
cCGC84wQkWzuQRnAuaNcq2Lr6eBK6BTSi0kX9eXxFXjvtjWB4gQNDvhvS01KZn0wFpSYgza07BM2
PD9C6BG+HWVHRfatoRqfCUYQwDZ1XSglFC1u145mjq4Oh2oNSi2L0S+d4R4tterllVVeJuwsrsMa
z6/DqIznWunDM3hn/VT20QQMah0pKe2XF5I4cSRyHERjNGnd/pqi1BZDX/U1mI1o8crcQWx7LbV3
BzYkonCwBGeH+u3WBIjaTxshM6oGJcvqR/343ZibI3mC/VS4FtmPiO5QQNipYFLyzUBxtSWIpFo6
K9GID5rd6wc7ZRdxIF0CF4Nyt2g453G+XbAwjAcldmIrSBrz42IbryOtnG6MfBfl56PNspuSQbUF
WWo6JOEEQcm4HcyZkRMd084IkNTS/anQsb0ptCPJzXuj0FYpKIZUd/hGt6NA/B1TZx6NwGiNxjXV
0Tnr2XDUH313FFBZ+lahI8DwuB3FtlvIOPQJBLS5JzQNSxoO91H49fFBvjOK0KYQjySyABTMbkep
oV3oK02iQaRVq48RvHIae2n2H4+yuy4oydELg0yv4GvvQuh5cfpullIbhayu/9rkVI0SLev/Rhdl
ODg694ZC24kGTT6PoGjeTshOEHRu+SFBMYylW63qeLF0ioyJk7bvrUIzKwhNwgGVmIjs93YocNEc
JamCSqOUxT7+q2iPyOiTd8V6RAu785kwPBJdodTX2XaboZKq6gupo6gZyRi+DqEyvCp2v7z31RcT
onsIkJxEh0rt7YTaGLwv0RIm5Oh/JNhCP2uDg+yAPb8XPRTCDTCTsJAj1kTg4HagskfHJYmK6Kqh
NnSya/XvClG6g4yKRjz+mhtIj0wAJJ7cDTxv34Ell8RSqjnYwdS2S+XXqh19avCpm72BWpkOzVmt
rCuPaZP78ZJN0a/JUs32ZwuPSPUlopQw/ZYnclaelrJBXM0kfKw9ioxqULfZGP6mTFO9urHWUwCt
FGk0XDUdTe25NiS7dTEKoFXF7c1uxjAZzeHygvFp1vmFsyy5W9lyJPkqHjmzl5lExOewzzvTVdR0
0k+VPE/auXCmvjk7SjcVlwh3xPllGG2zuThWWJwT5MSsxaV+MqtflqJap98hu1FgNZvZfomyWG+e
EGF14ufJyap/c87gDwJYTTmvU2pHH50y1pOzEJgfenfWVznxpxo+y5d5Jm7/HGZ6HF+WSWnBaKRk
aT+qk21gdwAqi02sUuazq3Wh870qBjY8Aaoj0/KPA4SbVGXx1YwhgHpzrauZWyEWXH7kKZ/bc6On
6xc576w/MmXKK35tXsf+vEr6d1sHPDjZS7mqX81RM/qnBENc1aP1S1Jd1CEaxI2tsDbVkwmDof6n
K4bsM0wRRUEGhNDrXPYGVrlFi4PWNVXQOXtZ2nqaLnOH3dI5S2kLfwrJDhGAQBht/DwlyviHBMoL
V4a30Mg9J5ZC/QfwYyR75jrny78YtVmql2JF0nvlXNSdl5tpaH1ZCbGcczPq9eiVxbiOF0MpjfSp
N62ZdvyiWibplSeRfka91aNPFUuU/OVYU5idZFCz+NzYmfZ7bJS65tHcl9cnZ8oK67OcLTnd3mMY
f4kmycm92uxqCdkluWn80UonmY0xjKo/zXGMlyi92/qHLBsz5aWYwiUhUVyc9FNPl/LypLdltrp8
DIkyfGc1tlfQ4L94FPvT+N91iXrbc6K2+DuMuvKLGeE65hrEWp1XR1P6ZVi0Wf4lXwftdZHnHOdj
dprioEdmyqm3lIZU+dipVutz38tF75sdAMlnY9Xz1O9jXUquip5L6SUlt4wusETM+LRKla2elrgf
YGWIz/BbUyudegYgUA1PTtOpPs9VWssXOCKD6imZFTcuBW9nvlAfShc3TvL1OyJ+5igsPzhPrt6E
eu4n6Mx8HxXcivwOTkTt0rQ/q76tNYrh11jCG6e272Tzh6I0hezFWqtm8DMc9VOjyYn5SZGrrspc
OrK63zPOreKZRhapsMdypT9XnS7//fhl3F/sXC8wxSgt0z23wyeHJkoAVxUq6VP5BbfX+JuE8uaX
dw7CKw6IrgAwWZSdtpQY6stDMmZreR1lSslth9K6pUqT93iU3ctrgigJVXxaleGKbgELZZKnKZeq
9hoBYZ17p06ejERSf217JH0fD7VbNRGsYGEBiYkwmfzx9v3AecSI1a5rr0bdm0/xOBWeNiqa/85R
KNZR/KSnkdRNcChvR6HtP6QcMPbXzBltwy+mSf5gzM78TttvOojohAal5iNBqwAyvR1H7bR5qenz
QiSSVsY6i8fChaCYfqOOoJ9m2DjnyBzK6GB6InG6fR2pdyG+A11QWPlsuy3yJJ7DfiIyb6wxfLas
v1JlwkEs6miAzUoq8nFvumo7SO/u0YEfSCs2xWuEitHi2cw3kpFMWmvTDMpamS+6sExDd+jr44+3
nx1RGYnpW4huwBK8XdRWW7VCKHYFmh1KZ1PStQ8ptTjfqG39nGfqhzxBuMXpJu3dsQ3xIKkhqpME
CMQ5twNrQ8PLovVOMDWsXwTj6kOHIdpB7LlPq6Cck+mQ7ZBX7Zz+yEGaZjIlJ2iHMP3sZFZ6VvRa
+q2PKVujEbB+e7ycu/HEiRP1XjQPiKa2VeWypwSMGXx7bcAEXujuaOm+JeOnDeOMCcA/j0fbn28I
fOD53CLkpmQ/t2vYSE4o51M6XJ1qWtDmMytXjuTm9HiUfT1FIJ3ozdJ5K8RPtgxdGiqtIeLaui5S
UU6uIpUYaDV1RKN5mCrq4Ga2ZsenLiuG4h/FWYSOayaFUOqyqeo+lnlWzee8oXH8NbNyY3BxdA+P
qnj7a5UfCYzOyyioVtseTaXmL45DZ7py+8pELW3qp4TCbjzMR76xd4YiwaO6RPTP2m/LrlHEjo1n
ebgWxjL66NJl31DN1D7UlTQc1CbvDgXCDGuRiiGt/rdfWIqbxZlifbi2STRbHhcdkI4RRQOxotw2
5vngU4s75eayA0QRxTlhFEPyoYvf8xPYt9R5L6uLNV17vmJxpXVTwh5rzQ0UIW2s3bxu4H97Lo3W
Ut1KG+Xmm63j2Qu7sU4t5L+VJHrCEZ2KyaTEyREWs8tU+HmQtnkH2IbCbvb259mT1Pfw8serJSmJ
p00pcStltI+J6lByMhraM2fpqMJw55QBSNIFRMs5wJoqftRPaxJrqHwsFF6vPBBD7OJ4Y3wKWZOD
td9/anGW2VGijXGfkS85uptZsc5XdaAk7GlStV6xYXUSf1hWPToIDe6M9r+uF0vQjXdw4VIkqwJ2
tl5pkFyekmSAxBomyUd6gf56vKf230x0SgKzimwZUarNC+NUGNsWSzhfua2kz2g1RsYzmLnql4Wt
FWfkYJrFy7Opjb13D0yxHRSZq+tNz/b2u+VWBOUEpuoV+KH2gdQlN1akyR9kp7oqTZM/TSKefzzo
/gGAZkbQBVguXm9rcyVbK6Lc1Rgt1zJfnC/JuEYfSslwkOtLxo9dkaEo/3jAOx8ScJIEnSsCn9et
eqqiDx2ZYcmALP5rZKVomqAJ/i0M++TyeKj9QeDBBqfkQ4L1O9s6pVmGirZaxXLtZDv+oKYZKoRF
cuSUcG8FiQjoF0bNdA+1VboWKWRny1UP4+VXy0g6P1KM/CIPaegPKGQfkNruLCD2kWiIqZwEduom
EOlXs0NGopSvSu6YeLLWAy81ZnZpOx8Z59xZQIZC5kboqQvK4O2OxIpnrJKuka9aNIUnJM31J11L
342IAuRw2oAqqRlyV24mpBV5HpcIXl+Nqdefs8lZXsFyjnQe7swFjT/wVi5imEHb6u5Udh3l6Va5
dhZsiSzvZzpL58J/vOXenNBuHyRmALqLACwXP8XD2yWbrCSSbCuUryM1Q80Paw3yXAXwgohgNct/
SbMNpb2Hdfx5aePGOUP976II1KiWnKelldXMU0Nn/nWx5mX9U53K3DqVsvV/lH1Xc+Q61uRf+WLe
OUsLkBvfzANoyqlURqYlvTCkbokEHUBvfv0mtbO7XVUK1Srixr3dVwZFEDg4yJMns7Vc2IP29q7S
CzVzVQKK4ToNq+o3DTlp1qLknf2Au6hUoS3GUak0rDhOgjHulB/aw+N6hurFbNMMNh2m85w50UCd
LeuKUtuZOae3yOeg659KPrMSNe3X9xP6xe6amx2xhXEvBKp3tjiGKkcQSVRtlwkVfduaBVYsQ2+d
sQdQXNV+lSU6uZKEXy4VnIkoLAMNmz3ozqukdgP5smEo4BujpPpCtzl4TJNZX1kq8yc/XSlAs9FG
jWmc23X1sydLda0rUog07BwiurfMqrsAC9c4FhNwrXGoyC8Tvt4rbVTNK9z3ywiCmymIpLhoQ4cC
ceR0jbahAcpQjDUKEQ15k1Wj9timYPj3I0DM71/fF1OJoVAHBkaB9qdzOiMOnEapBYYKjazfGlgq
a663dPX9KJdHNjICIBPoKEUAgQ7Y6QPRBprVsIE3dgB+K6+weivIh8LeDnoV3aWcZH8ceMcH3w96
+WhQ5IaqGjis6PwE9fd0UCgtZ5UodGOHKozjkirlj7YTWz9OqGcmFN4SJOFRRj93SBtlYo4C1lE7
mDryGzjzYqvbPdmSkl7j/l4uC8AuIJ0iSCKpxp9PHygfqCMVFEF3jhq/VZPTrNRWjkEf19fqeV9E
SajRgTCN+hTkChEwT4eKCQBmszSsHejpqQJPYzT4JX6aQPhppZnwe/S42Ut0H8FUSVuTeJpqrySl
2KlOaVe+zgc5/uJ8cKBU2plzhWsw1WQZ0Y7vyzGNRm+slPIPPJ8jfqDgiURLHRIbuU8KlcdoUbJh
+Ky1OXcYOCtliPanrB6vpTrzhJ3ucGxw9OFBIw5rABfs06eEPnsR9rYwdlXNP0RTGi4125UM0QCk
8/p17OLVmFbwNFOupLBfLM25iwcgAlKSmRB2OjDJ6qkH6q3vDEeQm8lUlNfMqrQrG+CTh3f2fKi0
4xCAJgvGOYfrOiiyVJNdWTu0RNku8H/rNrNJ60VJ0xw0Wtc7FSq+i9FqhTuMvdzDdoB7gjTXfOIu
V+5sW4wzHUklypHaHB/+uvHgEtdyyBDYOwrbCQa0UnGroRRA76fU/+munzv/5s2IA3BW2zodqiEi
ykPU0namYnPfgLkFqiIojXw/yhcPBEox7oyADmHYcc69HadUSsXOLKREwMBzi0eLTp/giB1j7Xw/
1OUxROcqPhLXGRG9qEdD3C11WllbOy2iijdGbfNAtLRzo8oG8qHZMToCB21MvMHI5JX+r8t1irEB
kiNwY7UCijqdzD5TJVd1jJ1w7ngTNzJcdnTuff+EX04m/AzQeAtIHFrVp6PQLoNjTd1ZOz7JdhHB
tPcmxkUsgBn9tbvA5Y7HA9GZCD5bNYA5djpUWSkDLFVVazeCkgntUJwRR4fn9a8Yy9ZLDSP/k1VJ
+xQC44xYFBHnmoLpVw87G/Ri1aDscHFemNyMO6wdayfR6XA3KHG3hdZi9Ivk1jWs8ov9jyMXYn1Y
oGBiX3iViMqEVEWokx0EfTq6DKdOoSwtiYPuSJok1BVO3D+Kmlc5ktch6xaqU/NySyoNjlMlCFnF
lRvfV/OPhBmnGG7wyFPPFpSZjhQKoBXZmVE9AlvMcpRdx3tZl74piMXqUHurnSjQRPZjoV9w5dE3
CdqIBhgKzPzTVz/B8qSfHWp2SJ1tt+NqCEZ6VC141bRXnvKrdzzrruAMxfSjC+B0qBqFE8DDMd11
xaAzcJrITmkINErS0Dx+v3cuaVp4LAjXYEEhAwHaczZW08OTvYx6ivXUdIqH1rf+PclKqDTmSj4d
eq0eR0anNtuNfcoHD122YRo0ommPdZKTYWGkenwNKZkHPT145is9Ei+gCIAQz3lUXRE1dSlie9er
lXkrurzbDmCT3X//7F+MgjsOBByhhzpbRJ29UcIjiR6S1tnRvh3AOSlq8dJZZLwSgL94m3MfAxqh
cMvGyzqjHRER03ZSchsnSp6CdjSOx97S+kCLiXnlieaE42zeEAbnKUOODCHls3OSJuZE2061d5nd
dA+dFYcb0OtQvqWZylQzbB9/PIMQsgEdGO0jqHaaZ5G3UESpA9Oyd4SGGZNNhs5eu7lmiP7VBH4W
MGaZTZzLZxPYdrUROXbq7NK8aP3QbltXEzSHIK96zd7qiyXx2bEGUtAsLXauuWpZEY1omTm7eihH
r2+kdKF4d01m4KtRZrcF8Pgwa9DCOt3fcVUNQwv0Z2c18D5pIK7nJYB5lj9+Oag0Qe565siiDnEW
KwctLlCtSaM9TkVrUYi+ZaoRXmtu+eJZQKbCKsB6Q/w4T80I9IQhswFJKNkbmdtymq5SRMhrmNhF
FoN9+inyi7IxkrNzg1Q76TWaw1J3b+Z2O3kjgtb0oKV1AVysGRR71eKsLbwEmk26W9a6iuZd0oDZ
nQ22WR+gYq4PR5hmgnwBYKDKXCTncN+eZSaUhFkIc89chegKK+Fh63iwe3Lw57QtlGUWAqza2nYv
QOhQaYG6Cres/KGCkMm+QWzhMNwljcqctocMF9QVxuxNwLGz2goKSQWmRVF2LNq0He/7Ahr5KdNJ
YpouHsGoN7IKwQkyIoVDYQF+ng5LdSv53afwFz3yxGrEstKFbvkmlI36zQBNK8pUDUjxc1+pfIJm
lTaSjWJyje64k4lyxWGkEKINpYeyVKGPDoqmUz2NDG4YnWQKJErTyovAFzTftAZePO8/XHgU1OJP
gB1B71Jfq0MKALWQ0d61SAA8YuSR1+SQkf9+lItYN4+Cxh50yM0JynkqViuKpqMlyt7Zok32BHZF
LO8ic5MZw+CHfVY/fT/exUKfNfct1L4BrKDf5zyMO2bpCHxV2yUtF0GpQ7I2rkzrx0819xsiyQTu
AGibnIUGC00bKoQn9F0V0coTNJEBOtKUjSUHZWXp5bWu48tZxB1y7m4GO1rDoTvvu79vVomqtKSq
jR38l8w9/O+cmMXgaj9GoaFETG1h6Pz9PM5PcHJGAQ4DaXmWLZiJuOfg1Fg7jUyNDilclefUs6gs
381+jOWCFAi/i9JSBiuA6cJArkAtn3J/Z0OjLQeMVvCaZ2j97LgCm3D2pHOcXV4P7XgrByf7ndIi
fapon0YBTfX2BXZDqORl6RANUHh0oK7SOmH7Lpu8VlZOBusoZpBMcTysSRu8QQPV54eY2LW+wIWx
mjzOTYomynJo5LNB8whCcm0yWq5Mq5b7AmhP5bXcEs2dExLyEeod/YXmUqNjfIRCIVPBRHztapRu
g+8n/iJ3RqWSQFMGDfvzbexcCDnKGlRvJ6gBVDLpj1UatbeJ01uIOkRR3sikPhR2542Q1f9dia5+
/n70i0N8hu6QzQHpAcUbOd3pQqtiULmgqeDslCTli76ptAoVYz1K3bFJ0ysA6MVpYSMHAmI3C8PP
PdBnLzrsjaaoq9rZORFIjD2uSwx9qy9kyE1WKOWiKPRDZCP8f/+MFyECd0J0WoOVA94KWsDmzfbX
ZuqMCi0oAKZ2up43QVOjyyyP0C7y01EAhID5ACQU13pyMZMVzVUr5cm+56J96hWRMegY64/fj3L5
vjAKuiU0EC3wJOfArlVOMPRKi2Rfd0q6oLmm3hTDlAYAt67drC5iEK7sGAggAcACAGnnMcjp6xwC
a4BcMgc+EmR4HtKIuiGa8Zu2i6/En8sHQ3/rDGvhhNIht3A2WhQXg4ikjPZV30kX2AFqzJk0brW8
/bEZIYAPMLMBjeOhgCfpp+shHwbo48G9Yp8MAuWdssqDLoMezPdv6nLV4SkgnwhYAjgk7ounoyiA
6YRelDgDqzBzkXHEK5FEzuL7Ub6YtvmuhMMJFWwA1XN0+WttlzEVNO3jFNOWGpEnhSNf7AmNvCyp
i1j1vh/t4pBAuQRnLJ6IQh0YtYzT0ayQ9yTvca6rVjQxK4emmlMqvyvZbZSkEwtwSa8pLn7xgDgD
wTeH4sx89p4N2SIikSlt0j0I7nIVWg2KXmOjZNhdTdhdiYZfvDNnrpvgoJ97ED8Z8H/NZkyHyFQj
CbkoUUdbB7LU94mZC//7WfxqFJRddZzvs+DT+Sx2+ggwKrPzPURiIapVN47fOeO1d/XVKHPhFYqV
2FZAo0/fVRwlWgHJgnyvt3YYoDOFvEaxlbz89FkgI2WCIDVLkAMEPhuF1LDDMPow35NwSGElAve0
tIE05fejXB4cGMXCS0GbGIQsz3fsRNVJF3VR7EVmTIsc/Vy+M6ZTAC2pZmUq+sBKKIdvmjIn1wgw
l0vemJUIEJBwF5lbOU6nMew1CeZ0nO+FRrv+qFc5SW7RFaMP+wqXyOJ+1GX7RmRoJT+WeP/0YjCg
n4J6IbCt+aP9tRprmdVa0tdin8Wkt10hHVjQwV7351sMdXOUg5AU4Q1Cm+h0nIyPIZ3sSOzDDkot
6BPIXSuH7JmTEfrjoDiLLeD8wskFxdbzLNNIcgHueSP2hZzaALgI2YukEVcyykuEdNZ0QHMURG6Q
vYBhc/pEvE6MVlEyse+StF+S1EyDmCrhArcw7uu9JF6egwsMZNx2B1hO+Z3dm7cFYt6V8Hx5hqJf
H1sdFe25dnG+erC3MyCUVOwlTHYWfVkQlvdx4RtKFXpaigra9xvlctNjPHTrAzAE6H7BfxflaJVW
lMh9KHiCJq1yhJtwcS1l/eqpcJ3FgT2LgVyUYAs9MxG+WrlHX0/kToaTuIUToptUD6WfT2q9/P6p
vtiDaBAEmRsXFNAbz29DuLRM1VhRucdWMVwcT4bPUdgOnAz8RnsCqABycPT6/aBfTCXygxntnDue
gN+driHE7RD6irMuUag7bggdTMvVkcHaV17ZF5MJUAvgNfq3YM50zrTQwNUerFEt96Ip1A9OCnHM
U1I81vD283XJf8xKRZMYGrVwloLLBE28s7zE1qseEduWe7BzjfWsph3og0ncxDCfvp/BOW6c3Osw
EuIKkEiEL2SsZ+l+VZWgfEZ4MgAwhl9HWdm5EAtDj1Wpp5Aw4VmuPpARPdtOFzerKpHiyif4YuEA
R0arGlhoiKDniF7d6mU3TUm9R4wTho94Xem+ofVtvnaEJssVVA2UYyFUS1y5DXx2Lp8+PFgzqI3i
8JhTwHPx9DjmCehArbXPSlhoUBxQloR+KnQPZLSG9GfJV44EJ+omhrZ59SHpMNGF2udJfVfQCc1z
LBVkIh8aqUW5UQbDGRfNoJf13JmkFqvvX9X5IkQ/BpYC3tFMrZivaKeLve3BtO4mLdt3tKi9bkrX
kRLuCzP6hbLxT29K82Dg3gAlmm+DFxKruiZajU5JsY9FrcHsNetgv6r+9PqCUaDajCA1s5hwVzp7
pDqTepMXTbWHcSFxLUtxFlhqD5YjhQuSRHPlzDlf7PNwIOvhCo+bBcpz8wz/dVhLE6RN2x7rPZcK
XTQmzpjM6TQffWGd29tDtqjH3varikSuPpbxlShyHq0wPLrykCQhPcI5fq53kzWybpB4NXtDge2M
kWlRoBA02H2/TC5HwT7+FHlAVERIPosdpIbyrzFF7R4CNfa2RMtbvhzysr+WIX9WRP7ePTq63DWA
IZBDAFROzvMEUmdK4bRtvwcwBAMd3UgGe1E7k7qG1OxUBJk9Jc+mpZTaIa6gNTF56FyCcixIAQ1k
kmy1rUsgGDq6ezMZ8fukM9Rpge68ZHDtroe6zNhBaAaNok6SsDYl9rSIwpy8pVTN73kIbILlVZzA
ZNmOnKcRMrDoalCVB4PUJPlhUoSHBWyAey+4WrPl4FkhxUjRsDiUxbAXjvKid2a8iEVCruzwi+6M
eRQbURDqARgK2/x0gRplpNs5lyMw2U7T/GqwGpOV4LuN3qQUEHxyhgF4mDI0DoR6oyEq9pmB3b9I
rMiuA1hcJ9BiqQAjsgGyNoqHGpPR//BqNNsuYCVj26KmCxTl7LYnS7sH3DfJfefYSLZzjd4qeYua
/ec6/h+/h/8ZvQvcAsCzL+p//zf+/lvIEU0PcXP213/v5Htx11Tv7832Vf73/KP/91tPf/DfWw5k
rRYfzfl3nfwQfv9/xvdem9eTv/hFw5vx0L5X4/G9brPmcwB80vk7/3+/+F/vn7/lfpTv//rHb9Ei
dOG3Rej9/cd/vrT6869/gE7y15aef/9/vnj7muPntq9VHb9m2X+t6uy1+FNf/Oj7a93gt1Dtn6DW
gc2AvTdbdSN49u+fXyHqP2fCCgI4momQaeJQLwR6DvFD5j/hY42SKmIgQuFnr0At2vlL5j/nN4oU
DpJ9OIWhJ/CP/zMFJy/r/728/yogyix40dT/+sfZYYXrJhr3AXUgG5yh03Odsl7Ls7xXeX6sBrVy
tVJjk2rfdT0xGJyy7Ssp/BzT/gpFn6MB/poF+K2ZOn+2b0gS9UOmyPwIy7o0yA/6FO16I0FXS7MV
RswZUnG+/Oul/OeJ/37CL8ZEuRi0IEwxMKRzrnmehLHe5kN67Ea6G7gjlkMzLGTNfbUTdMH1dMOd
a3zwL6b1ExIDlISs8GJaO9I5rdCy7KhP1rTsGnvVDM6vRrHR20eu6UTCfvt8XiHfg9QaOfY8r+iX
OY1HUOoq7CRTyRH11i5AQ6jBPTv9ow5MGyKoYv7hII4UxVMb3WkJqju3drMziqUFn+vQVSNPb9xJ
e3UmNtP94z929McWD0MJUfC92q2a7sMwV3biQy29iYMsuTfrHYk3GQhzls87l8ZulS/s+nmC2XAR
STZUrn7fVqs69syb5CBifzT+jOLe7O7iApJru4k+w+thkgvbXoTW0aBQQDio5tG2ElZrEZJaHZj2
oVGVBfQrWrrki0FfKhHsVVDwM452uDIWdG0ANItzBqUE53F6JbGXW407ZGv+bP5K33Tppsp+sn5n
Sr7lRLpgrZdi34MLaubvtvo82neW/VoCbBi7lhXyoJdvoIV4tYBjvf7ehS+g3MLBnkVtUBurThQQ
Dcwg/vQUToew8KCLoPYorbYdnhjhfnyiScY045fCN9WwJmRi2SSZo21UieZZVu8LDmY8KKGuiCI3
cgKsBWhXVenGDD3aP7eKS8wFpBe4WKHC8v1G+Dz7TnYfVglqQrOD02dh8exshJl6FeW9Q449z0uX
kNCERvgYemBnx1gIoRnYNTduir4ELKiU96Ixr9HuL/bFfO1EGEAdHfWZi6RnpA0qISMxj4392oxN
7DZ9DRds2TtMRyp4JZH7ajTAnLNmLkoWuMOfbgtLgSClAH57zFrnIYxlzChpQXfokpuhipsro10E
GgC6n4J4AFbRuXzuJBH2tFNaY8juB4iLM2QhntnQByrDVdPnG+Lwh7EqruU7n+SDk5eKUQFI4m6E
FB2V6LNTfgwjOBGkNL2vRuu5ocs4Rw+F04Qq43Za+lpST6yKyYBW0X6JwjrWsozved4dSF/YrG5t
Y5U3qfBxs8LVITl+v+g+UZmTz4faAEy2IOOOgxCOUPOs/ZXLc90CJUiPnLtCbmm7wNumhtvYS0v3
HMNFqdFUl2O61IJhpfa+DCEiwWLpK+8pFqGD6izrUNm6a5aJ4iZBvq022rpcWWuKDJS1KFCXrrMl
LZ7RxTdWFcPPab1Xos/CRW+ukTGojAUqS5CgqUz5o9zUa7G0JCO39Vt0F6/1TfWSraMgXqA9yNdB
J1CYTpmWeOHRev5+Nj4D8eVsoISOSiH4N+cHYCRxvR7L1LmzH/rRNX5HpZugqRNboGKQhQw/6EY8
ZA3T99kGEwEpz1D1JIRJHAY/l+oRitlK6ZZ3cttvknfxhuegknXXVtWnovR3n3MGA/56a7Cf6Pup
i527ZCVvzJEBMo1XVSA2YqksC4TRDw1z+5TeTkF46J60XXEzrlufshAq8/oC+FW4jVfOEtcC/Wis
jNmTK+Bi6bS+yDyl9LLYg7LKlN4kpmsPD03sFQbrSzY0zKpdnGCdzVI/7hld0k246vfaYTiC3d5Q
JnN8ozdYjMde2S4ywoxpZw6byQrqcOuI/QiVAPHcNMeidI2KmU/ZbchEYC5hPnKQW7FDf5K4q7bJ
Qgm+f7+fVdfzeUPpFzxDdJvN7NXTeUvBhMphFmDf8Ud1re201bRLburb/NZh1lL5ZT7WLD+0JVYr
S1MWDcyCXE3tQqZLgVln4/Yv+eBnhWsLtx5WVb+vKujkgqAFaQwXP5dVi9b2KQ8maxGXcCbw7N7l
rTcmCxtCkpK1sMk1fS1265tkY6Ve8YJzBzp4SrwuJTZdkL2Ud8q6Xdm/khfyS9t2t7DF2OPgMaCI
e8CVLoeRCILHXasyy7xzulVsedgPpVgapqcI+K7Axc1zOh9y9GrD8pglVyjVn5bml7M464tiLudO
7NNZHBPkOLmp23fhNtzyx3ZtrOKH0JVedlPGrjr4isqECOLaBWMUZZ98S1ZtkG2KDV+UnnMQq8HX
AzOAM7H+a2xYtr3mMoJLHj7D358RQDSs0oCLoyLkoMP2LO5KU0DBMyzHQ2YveL4Q2jpxGNzLCPZj
lOmI/5tUhqx2/DxaRdFa8lVGD6Q7JMVKddagOdXy2XQe7GZdQxYh2lqjqxreGC4T7pa/pR1EHQOa
33yMuzj00GBiHIqGVSrTNWb+SUvmvIKR9qETvxUP0fhkVztt8PF1o3KzkSUxJBxdu/Ut6vY9JKCC
Snhcv5uEV5fe2K9FcotmkirzQr7I4gA95A0tkNvELuzJmGOgW23dqQ8oi8OZ5nZKt7JcxMkcZJH9
8YSyqbhtTO621PH04oEYkDr2sDE7MEnsoGwWVPWTIxR72jcgUwa5S9tNogciPXTKgoxvI3JFUoDa
BfoJKVhJDT9Fq3cFCb7MxCPiw5gCIF+FTDBxw5wpiJHwpscSLeIUHBJ0wsIVxPIILCJhtsUqepMP
Rxrvu3YLo/Kgsx85vUcbJssTzNY1TZnz5AJ8QALGIbY6Kt+4Qp1t9TDXawhnxuoRdj4Q1BqSVUhG
wy9DvQbtjV45OS5G+zSLgxYLboMgg50nF2qemERwyO9Etv2nrpC6GWmaMBWyPDgu9SvkknOAA+g5
rqqgnc2tPzBLP9fUaLhKamDB0V1C8pK1WgnST1H8RmF5zvPXcGxSXU5XRdcZNxGUn4CxeuYUVfBs
outKGNdkeb/4QHNZHhdVpFZztzdu5n8fSEqfmFyFAMQRfme/qj62AiSOLKbkJjJa1K+jcNEYOFSV
HIojChQd6cEiIsdtRD3QER083wf681wPGR7SGkjTIOtC9ebCwU+3hwgaLtMRovELE0qBsFFoIBcG
QbRJU7wpFyGbSzD/G2s5gVr+vsvOQeUk6FizIiLSB6DgYMWcV4gHbjQUXED12HJZ+2paq26nRTWU
zLDyfvqEM4yGLAXNAJh4era8lSgz4wjyaccGmsFMhH4zUKhvTXGMm+WLYSTESzXzyvmJ5PziCSF3
goImagyI+8CtTt/zUOnSqKTUj2mKJkE3T1ax+cfJDDcVcLSGiPGydW5p9ApRM2Z0DksmBAX11la3
lpMyKZ6t8t5sjqF8LNT9MGyK4W6Uj2P9VjZYJcNdnN30zRsnG7O5QbacFht01Nvjsii347QEUqmZ
PlzGcImDsa2Zu0/g7zV55yYrWi5TXSD44YZn7ybgetOyStggD5Rj1++LdmuRZa4+qyUCuKncltPS
HLep8iFw54BZtlvrnEHwh+LoNZ9IdGydIxWPJcVNaEnxQeydEgW68TsTj9boi+G2jryeLHHGdfSQ
qSvH2lS5pxUfDk2QD9wQB5YaeOjcU9CqzzvWwbZgZJPiO8ovO3nQp1s9PuKGTYkX4pk4ZlFZ6+Y7
jFit7lUT0K098PI+w/UW7deJtoh7CVebVYK5UnDQVh5VbnjTejIH2m6HnmFtIY7a/o6FAhuzV03D
nFovUDSFTBuTZJFpblxDUe9QjLjsLKuZKrySKL2ZK9yfCb3v2vsY38pT4lbGHRzQB/uxdQLN8HVj
CYyCh7g4z7G6lr6RbPprragXpzbSsrlojvZ2oMMIc6fLq+RFH0FS2TzGPMpwYYfGt5R2wwo47LDR
UiqXa/Jaof4imwYGCwFsUDIRSDHsea4QT9HcfaEax4n8KTqA4ROUeX21jJgtNmn5USu3KNmYAw7T
6GA06wgyRsVCC7dm+djkAQJKPTwrdpDRbT5sIfXDdcgZWgcbVwHrMGov8Ho2TSaBJyBprNZ95keA
dsh6BLfNTDwjwcyO61IEnePBtITeFCw3HpDVTfswdIlzcLrWV2PWG54VBZ0R6OBWK25tryHAyqS6
LtT1UL9HRWBafpP54k9IFirmTl07hy7d3k4Gq/pdnDyJ0WJWVrGSo22pRd/mQVLBaPVIjXXUubza
ZUZAB1bwKw3v6Oi5CB0gloDRh7536BOjdH/6bu0a8khjYehHbqyh9YxsobvJVtCN8TO3/+ggg7md
OlY9mRRts244oneNzZroXXhQp/UgSgbpQsMd6FbGN5n5Nv8lgmA/zx9DsBw7LyvYJD3dgBaCC3VF
5W68FdM6odu42O4EsLbUVdsCWbO5MnE2G+P70EGmwXhqbUyBwH9uxLDKNRmACetkLw5/HZOtA8wH
NXEYSfG7GIyKYam8yb1Wb9HKqEWbqPMK8hiOD13buXYErcHxNTIPhuxwUdrCHlIhO2kwA3mAquVu
3iMgVLtxfLXbG0eouDAdFY62iPam80Tphs1RVYDZCRe6SYWto2rhRRZD0acii9hgeXRfW8IP2zeN
92jZSJlV3UNFfp6yEffBNl2qOAaqrY7LdYI7PIcTqFumAyPUGx+1m1bflsZC7xlRb01+rF57SIns
e/QVTC2zlW1GTBaVOyu8DZPe4xCmrP4YiG3xVm+HJW+gftlbN0W1r61HLQqXaYTruNyVjf9qQWTb
at/EYN1ArmEFkSBmDyWTA+ThvJy+qyRmZS5ZPcXojlsUFSSSyoA2v8F2pnmIuB7AsGu+CoXoWJ4g
1FkhZqYjU8z7XK7DcTXAh6UFrte2+8hA0yp5k9kfy7jXGewllWFhpQsQnKtsmcyC7DgLkOYHwmYP
eJmL4uVRf1NkEINVFQaq6iVH5aFVPe1PBDdqXF7KADUeR7hOiorRNo0XOA+6Q3M7TLgCB+hMQ7XY
TbIFWqqTIKQLoXImcr9M12PmyYcGPpcuLnAZm/wBhSPJjGileqB2LnroU0Hx24/qLW/9mAZk6Xi1
j/gQP6cQ5niJNk4gbtNXZV/GLNdYdxz8dtUvW6DDuxZYKllR4C7H+CUq2KAwdVne8QSfbjRxlrl8
JTfJL5OpoTseKtMzf12zUfwsqp6mNpDvmfk9M8UIN+gznEggl89T6LcekwpcjY5LlQ3gOOCCGDN4
qkKRSXP8RC10bFDgWlHWemhW2EDu1GTQ775FO+xDrdCbWk2vVKPPCrWQQETfO6QAZ+7FzOY/Sz0d
cFq5ErbDMYmz1o0sXXhp0V0T+rnIKPHoUPxHoxmsUtFId3YyGQ0PSzsZ1WMCGTUmrfZRjdU9nCNx
yZ9eG3Xa94lzJWaicfg8ZgKrBGg5u9Rg5lFDOI2ZKPUrepKM2jFHuXdyVerl6hJAFJ8QCYKy8IB/
DwbIXctCv02URYx1Oj1miLFA4eXKfte494bwI5sZsmhhna0dowSt8sozLUt36G65hZixGeP3luyn
/l3Ln2i9UbO3rt2DzyuSx6L7mOzANoBiuVoFbyBWKgyVhjTxIBiDnFMDCs9oGWANJHFQjC4cetFz
LJBJJWterQrqDb2nt27GXeyYHt0LI0PlIc7WNmDlwHLNpb4BoLFEInKofVwmXeCFHqCrhRaMbul3
Qe1Ht/YhfBEf4UP6IZ+Eb3ligzoKvg9Vo6D0id89p7/yN+253Ggr/WU8KPivte+h362iSI4yCvzW
PPxTRMtJC9Lp2CnLsVgZ9GboD8XCNpYyf+vS32MOUY+N2gVKt1WTXdOvlLpgUG5jXC476y4pb1Tx
lHtFeYMNPukBL9daunEA4kSrjC8LI3DSxTAwHNiwdAMlAv/ujup9+QxV2fx5BMwtINPAUMxTTIRA
BjVk+szfvr8g4KJ7uXioPRfaZwTk8jYyNhDHsLN2OsaaZ5TLgSyT5MY0A20IQsdHUon/bxJP5yuU
4JgqXSxs88WBs7zpd/K+oG+tuAUWb0/bBok1hHK1RceZjP14Ciw4zOL6lsBn1q2P2bPyJHNX3NYu
kmsgBBkjd03o95qX5L6+C+/GJ/glp2MgBLMO5lP3qH3Ex+Ixx2o4RDdyiQ+0LrdxkOIXOC9Z7w1o
zrgJd21AfXzGVfEoX63HbgHt/4IplpveIdx/WBWjWHBQ9yAe17xWMo4PuIx3dJlJpr6C4EOXZCVh
Z6Hdo286kOv4pRBuZrLMr1fNB5BAHJwaq5+tbYqPtjW2lu+4ip8v0gXx6iC6IQyHiasG4OGmTHlN
ANBgQyWugU5dpt6FN+G92gPvAOrzv6g7z+W2sXRd30pfwIEPcvi5ERgliiIV+w/KQUbOGVd/Hsjd
eyzKY1VXnV01u8ejdssyCQJrfesLbxC/ydtgHdPjwUY4tqtrHMYPyqbf6N8aorVXrOQv8mO8h5Gn
3YKQUu+qwWbHzQy3vHh2k8Qbpp1GD1Xy5nwjMrPqv5XG7dRvJ+UclvNaG6+scBU3Dn8GW285FHLb
OInP+WNyrT93A85MdnCd3VeVzS+j9PgF/lIXNnqxQpRYau1Gd8LEQbti4O2GjbVodO/N/roYRLp1
T820A7xjEN+/9BtjbWZOO9O194ZwHSluf5u0jnQ/fNNe+mu5ZYph17ySaWfMKBMskdk2m1p30sDx
cdVI1o22lttDkl6L5spQXX64SJwcR9qXECYMJgixM8auOblit/K1nW+5dbxHaFzDa1XZStLKLHbh
cJvQYg02evddjcinzgoj4n4TVetGvUaiX2luBkqT2Gtbl292ho2BWVG47UCos2eWC2YbKD/YaHVO
FuM7JpEf1P7vWyB4jCyTHkCiKinuJQBP1eoMHGU2n7LOQM9zYIf70ZjaSc+8A2Dsrk1OUn2ly90x
LzxTy2RX4B8HKg0tXiX5oEv7riPF5XBsYM6wUBQZeL09OmqlHuHbhtJJerJya/JEDSZxWTDWGM0P
zilGfe9CDXhhMgNrMTWgNXDRjRBTX0FCvJxPo5ttql13GK+GB9mLV5Y3HNkaUYXqu5OFu268KxMH
ZKJEi/hePqp3U2ybR7rkcX+E8R/TMReoR6iEVyjnNLkjR2sztM2v8/0k2o72OUOwWbP11kkNO0WZ
31w1rO2jbHhZe5M2ztB7RrYcUF3sjYVbU5Zh3X6Mvy8b/WZ67vqNEt8F6mHqPWR8xeN0LPfyc70J
ttlV6827YB2trVOyFrx2Px1VN1nTW33k524I7w/55+GqPMirgbikHFTFruKDwZL03Sb2tBnF2d0U
rdvkem5x+bzOVK7DVY9j7NDxVaslHPoK4y9PMG4ljhzJUQ2ejTMchfslNl6LRy4/+BMt/uBePDJf
E5+U7wIxMt3TJzYC23+eZ5c5DAURMUY/Kifd1d3CkWxtNV+R365Um/PWlVfzd1BiomUL9/kXcMuo
z3O9yf3AvjPt6oUbvYSazbzTn8JTU9jRXXFHKSTsytu0YoP2+XJqWt+s4yA4qoTuu833my89QYtR
UkKBYXffCy+/rm6iJ9omO/PQ7ayNfopfAs7nYVdfpXfa12knXydfQPQTdo0jTWH+LYy7+F5RGCu7
akcJbbfSXlOWrTrrV2l/2/h7szkMliuskmKX9ptpRJrqtmuPkXodqKuoXnW6KyhuKa0ik6BDeHBT
YW01a0txhW4zR2vk/AHF0cVQS0f/k4a13hC43axxtJjVYiePVm4vyALB1r2pPZbdtSxvpm4lTydZ
vU4aB8/ihs+dXwndddoigQGMTru2ogeArX5jGx/0dX+xZ5lUAEJaaGFgli8GK2aH1Ks/tvNpnrPy
RsCufd9n0mj7/ah6VatN/zhGoKINZR5GyyJXfjmcjgt9iodBSE7oTutOG5lEzLraFWLybTKFj/yl
Xq3G3tQQNHfIOVBQAr65qEa9DUlWXCpYF5jJKW780sVA8osmY0ivIFsPgPGrKBEwJ6qksC3gvIC4
CMfcSfOcIxVhLqfNIL9wWunWJKzB6OHQY3Xtygqar79PnS4fA3eebtDSXUd7DfDuRZOzGjsxbuMs
OpWzVTDa6Vimut66FDvOPMjd9vdv94rp//m+LO8HfpyZ5AKDgIP49r4kpZXNZZNGJzOah31aTVdj
7JurpAkbuLzz10qnoppiJfImc2bQEprGitZw7hRqWu/7mpqRz1PbQqz6G+QQOtp6pXGFB9AHZ9wr
5fLNlcK7g08P5g16PbXJxZ1pMqGCuK/MZ/nPjveT7LS30zvhRl1rZ39t7jKvuGVeGp6DXfGiPBLq
GYpGf6aJI2T0a+06WunxUS1WsGBp16QAILpDRsMlWgnRKklcUhLNd2VaP1LE+X/u1IPab6xTFu8D
aZ/7jobVVAnC3IlrG8ltBZ42Ujizp5k9rPEtmuJdTRKxYvRpDeTXbpVd5zLN21vBPw2k+7EXVR49
ARKRac9vFcGOvhTedFtlDLls1AmIEnQyeoUWiRORLpHLcR49tkQ/MFaGA9skjN2aJBBK9fDBLX4F
vVzeYnDijHVeef7qRQxIdMmg/ZqK57msr0AOJq5ijJqThhyUpTDKNrv2c4/buV0mZFeZeKNK/vcY
m5YtQ5Hj75fmZc9ORykYBfzF0Af2HjzBtyuTUjjU2bL5WUYkjylOeqOqQ7/2o69onJO13k99sYmH
0foAC3XZB359X1h2BCfU1eHJvn3fXMGYQ2+i/NxbwqqVAHWVYzzbkY4juRzJNLP0jyzW3216Puoi
WEPBxITjFVv6ZoKlSm0jKVV2jou492pjPym6T5FHNh9nyer39/UXb7ZsJGQPECBAUuaimwCzX4tK
TeO+xtVTFOYk2Ir5Ukjd/ZRGH2Wml8kZL08TAWgD6eByrFxkggr+JDS3g+Hszwktt7wh15YZ2fz+
I70eFm8XLqxz+uiMhhZqwCW0OwbY3UiV3p8RxaSZVcz2eBfG9qDb4sz2J+lzTIreaGOmRw0BY9FD
9k0D0Jrfd9G2yPdxeBKsm3Lcl5oX++vC0hwtXaWaJ2dA3r1udDF6Vuq7snFTpBWb9Si4lrppEreN
Vpq/byXsC7a5tQ9Ub1K9et5YvmdpjKhd6TvlJFNrJH/JHDHaiu6yO+nBGFG59ZTIKQ/kXvx5+pD0
tljYVehJlYNwgtw72LgXjAzTA6yaNoIDcIgNFCuXIh7vIlNw0FisqxUG1khHxPs224j+OhnW/XW+
/sii7LILxaNc8HLIvhEeTJB6b/eFKgoZ/jVidxaTGX/a/oYZnz1b8uj0bf3UacUNJOmPItIScd4+
WOR1mDOzjJbFeqnFmxshCsGYWJ8h+caUgaOL9XPoAW0H29U3qgsHhpZQP25yoQ28qig/Gi+//9gL
J18Bog1lQDVej6Wf4E5iMONgpY35ORXUhzTKIqdWQ9+Jq7zy2liW3bj4judK+sEnf79LCcHgMRdj
FcDXl+4qTYd0ZtSX9XlCn2TXmmsBLJ4Wak4mBcL699vnHfqTniI5wOIzgFv0Itzx9tEKrdj5Q13w
ZoN5rjCUR1goZiTwPRyOhZAjmoN5sDNbjJDSsvggEfzFu4M8XVi/oAApXc2LJmrBeR/mGHWdhVy0
mFnMLgpo10qnVa4WRdfT1VDFMUPA4IHJ3NPvP/r724xCBvbv6FVAiCD0vv3kshqVQW/m9bnJmj3C
SQunxSJedLo9Ws2HcerdaubdaItBdF5Q/ZeNbAs9NyB+WnMGWtFuaGQN7XYU5sDuZP1BWYTk5Lyc
GDAn5gfL6R0WFAg4n5JHTCMXVIoiv/2gIZ/GEEomYBmC8XJSi3cheOi8O3etsM9rZDp6mZH02BqC
bXEgOCBETU+NtroVAMEsU3HVzuLKGFT93DBn//1jeJeec3mQFxVOewb7aK1eHPZxmQqAcQPxNFUY
ewXj9D3sq2alF2VjywnTfZIBA+g6o0wrGYnMLUV0FT62kcywS83UVWt2hZfppHulcoJF2nl1BuKt
jD+41HcrBrgq3CE4y2xMMvWLK+3Rr9bHXC/PVgl+e26YmFhlJcFcTb5iD/KR3e+7A3TBZKN3wgKV
oElfug5ZTddIeWAUZwTTFSDl4FZSv0s/2IPauzgLAwwIDX0bBgEgcS+C+6Bhzd3IaXSuAKtFdmbJ
z4o0nppw3oZVVFzpKmi1YJoZAqtVudc1rsMSUuV67PQbXwysY+FbyKPMwHtGQ9v1eM0cSmwZ9wnK
ZbY+P6lmxmi3jvUbrOrADc0dhn7yVxMgrxD6X6wgFLZcBt1SmsJyOh6sSqPbjY2Cg4Q3aAORRKVV
hZ2Q+MXJylA7U1oewDyr69IQm9uO7qjfmv3tbHgpXOITsIIJ/bCjUWE52UYfpKfvKyduGTBE+DEc
TxxOFwjyJsIFomvS+Dy3Wezgwaw4vVgVrpFKhSPOtPyiuPV3XZccCeZ3kH8GuxWtF7EVr2Fwe8qo
9o8onDpzTR+glq16hfab+kFq9EopfXOCLpfJJS5qmothysXGr+Q86Cwzj87aIERrZeiVG6ktBA8B
NBmFD5ZT5xegCUpKooLGqcJ0UazZ+2FXCW6pSIkrND1oQGTa5mSOtjOSMZmBIESidmt0pZsrVQj2
rS/Jm98HhXcnLwsRPoC1HL5QAy7VCJUur4VQG/oF12WtFZbGFRM2OxABsJvWUNipiZXTP39PwiSy
NSjjAyW9SP4HWQOna/b1SY7br3PavGRh+pj6yTYzfY5Cpl+C+JEXu3Spo7D4waELwjIi00EK/fJc
QDi3lnUsG0555Cr5ta6eDQtx4vEhz7Hi6uxAetKya9hIbbXLdJA7IDQjm7tCpRogtlV5UYTeLqye
KXNEmBmR2bgK9VozgS7wZzuYAWTIX4wWEPAXHeWnQtnXtP1gAMn9TY9KVKpu4hyTxJM8HnowPmWy
8adjm7rG5OUJFSfl0EOTVk5f3mfSl6HyGoZ4nbbFvdIKvwP+TUP6g/rap6+eqfd6sTEfc90d8idF
2Q/QbRaBOqc5aqbXTczDgP0wLNU9vXNeuaHjd6E8ITJrZ5Wbj9vEuFb1G6O+9+ni6Y9qqnpmcgNd
0q5P6FH3xaoMUMGmH3uYSncybeGZ2MvYK9K2vrEyFrApL+UlORQLDnXgkGup/OBUfX8WWJSh0Lix
PpLJ1C6iZipOeFjqSCs2igJ+YqTF6UeHAHBtMfTJB0vzhxrd263M27ETLM4Ea/nt2zM80rJMjCp1
OHXqapBvC93255um4eGJlaM1npbSLtCeDPOzVV7jygo07xy2T2G3a5RnRX2R1JdxoNFVHoPyJRWu
Q9+uZk9NHucOSTImbntfZBJzL5n309ShGfYYICfZdpaNVtsqYlgmxE7rM9cAWtGDHBmSrd+dhvC6
kNeB+dRZAKXKb3JTI1ZBF4Mn1HSRI8HkbauS9fxo+bsprG1kv6nNNHw46a7TTxmbdtuHgqcMqPw6
AzA6dehooAy05mgvJ1iA9oAkmKhZBayGGOHKic6kiGcsU8AuC2xBeZG0b5FQ2rl0tJ5GSqoa9pcA
nD+nZxA8VUW27rn0ia52zZ/KEJkGHy9N/QFsjC1G6Ck3nCkJY+7+WfsTAsFAR76244ceyFLqyOZt
XZ7i5JvKCDmRLboCWzNMbSu4s4LbqH4u9JMIbibEzda29H2FTPQMrQi4WxaffC5GtbZWse7KZ0BU
gJlHN1XAULBiuzUOfybodPrR1daU7fmh4ORz/NC2LIduC9O07l7+Lp3H0GUOLqlAvJIrGb6C6hhc
cOh15a1wy2yw/6Lsx8yhSx+ti9xRaw+TSfpRGFY1dG3AsMluAZ6Po1J0E/PLID8IllcEHhOhLHR7
7JgSL1AciPN6tzbiDRrWFhWyv4sAMw5/Wg2Nya1sbKtpFderYeHkTTWwkKv49dvjdAM7njvM98dH
MZyYyj13xfPINBcs7hC6xsPwbUYsPPI6cw3FkDFtLd9ZyQ71rhz74vYpMLfYpBr955mVaUJhMUk6
lol1F3oJcYx1wmzUWhedp5iuOe5BxRMK+ZX3V7VwTsBHJVsqsxELmRT4wFXWeXF50IGL5M2XZJkq
j3bSbHPpVuXihfJbL9326dkfzzEjxwax0XFv1ludc71I7vPwOvcPirSWg3WY7dRg7cdXSbeL013V
LUW+Mm/ASObzjZTvdcnN1VWmnabhETqf0t936SrbdsXNZK5HdVVGd3UCQfAkdceO8b//iBqqPY9b
zfIs8wo4e6Zt5HxjMSgFDLXTGUt+RPt/1XG6CCQGWDgqPRQJSfre5bAF/lft1J9mxoARCNM0bm0j
b6fVJInnOE6H7Vzpw43aVqrdZAHad8jW+2jPrEORXkrVyXSHk3ERawU3VyUkwUavtI6hZ6AZMp9B
it1Z/Z0Z53etv0xx5cJLDREMxAIHy4FstVk4rqsxoA/Tl+KqbzimUktMHC18tFpFsksjq8DMomVC
MqJXrROlOqjPuVgnPQCt35/774tQMiN4h0s1iLg6qi1vY6tQak0shUJ6ln1xOOph71ZK7sqq39tz
L3EY91BazODL2DWNLYrBR6Ln0pKHvXkmXMDCElwYkEsNvmToP/UZtA6N+VnT0jMlnHoV4CYhKtOq
bNXvUQOAsG27DooPLeJ6GgcHc+RvUMeZPJUs9N/fi+Xpv7sSnDVkhkCLe/tFYjvMaWilcZ+d51R8
DrSZs3ui7ipIeNe6fEDZ4yOf+Ne06t1b6qhoA+TXKAIvyvA8U/D0kFUaoA0eyGaRD06bGF+V0jKP
mRpAn+jkrV7nGajYxvd8tb7BIPlO4TDcVeYErk/P7gMkd6APTjUpUN47bZ3YlvxijBxacKDHD+7S
K7br7TXDNcDlBYMH5ifiZWIdzX6UTFGVAIZjffRSHq77UZSdwe96Vxqi1ivTfrblgKJJB7OLCF1w
bAFaBAwduzztV2pgSetJFLu13Km2VjWFkyDkuwr8Rl9peWGtTWNhwmQxkIymbdaNVOqbqQB7he7N
1yk3mqtJytbDJP9DVTsexCLYSJDA+gAyx6WqYjOVo1+oc3KWoVbYg9ncTRjQ/H6dvUogXd7Bn9/k
4qn7gZbIcuIDp2lExh142a0iqS5B0/BFNeH9GZhY63pKQzbVI09vrKequ8nHtFzFBurn6NE6EmrB
owlLaOgBfjF7ckQADe6MRCJJLCfDCIMpQxYKBL+5KdUAckIpGCvL5ekqq99/pF/s4qWlLtPLwisB
DPnFLi4jjMK1cBZOegu8CRG22avEnhaBGQzbsKRoWewjuuBKG5cmbxDUkGtNHZjWYH6wQC+lkZZn
yPxCBzK5DDLeiaK1lurjVloIp65K11qr9GuMUiNPmNVtoclQFWTsj2aweWqC5JY0KTdW1JIkwJbw
Ao0kTMuYt8TGR3DGX14YjgAgCNnuClIVb0NdXg55nNa1cKqsaXbaYDgpc7UlP0hdYhsU4Lx97jvf
HX2eYRYKe5FugmNMYKV6HEjw4gzPRTY+/f7Z/SIIUcsT9Xh6+AUj5v72suoO6ZUpKINz6pv5Yaae
1ZVu7afmsJ9zf6v7Vu2WiRk4ozqKjspPOXpT6ntNk7xY2I/FlcKsVBURTQ+aNiNX0L/nVjitqikX
cQgqfiy2f6Su8m81U97orPxWg+U/UF2FSvinZ/dOXeX8GcGSPzYv6Uv++f/88V/N15e8QZ/lD5RW
/riro6b9nP/x7fMfTpeHn39WXnl92R/KK4L6CUk9JmCUUwCVMDvgPP4hvSIgsIKMCuU/PRMk/l5V
Wf7SXhGMT7qK2DoKK9C80LzSyRP+El8RVPETFg0aBaHGqIRV/Q+0Vy7yERBNpobhJj0/UpKFkXIR
G+cxG6OsCHcivurpqjEQi07dHFZpvqlzqc/ume+VxZcgUUeopKGg1KT+UkeaFctGCFr/pxt8/BGU
f2aXXQQ2Zj6wC9kXfGioKks36e3mwBNoSkwLlmmKeisYnqojd+/jMqsVR1emIvoq9I2JBEihZT2g
hWbWrGYzNrMi0AjDkz4XvFGfZWrW2voIu3LRQNEZW1iU31goLqJLGFNeXF1gZalFAtrZBSMZMPNl
1lUk/60R4s9FoisAtEGuHo6qv8BRCDpaalbHOE9Ha4UY6QKICgJT/ABTc9EjBKSw6BuAS6OrLS4d
giXp+ympk5l/5uiD7epcS4vJm8VOHa8EHKkYIVcYeeFlUOvyTCHbYV5fPRD91H6bSFZkmI7Ux75u
OsogTDNYSwtLSjCzUxPfZVJqPJKRpmPvJnUcgcque60DYeRLE/aZr8/+fyDO3BUZvy7lm96Eon8b
sP4Tw5DG7v6/f+/id2HoEYGnqHmNOquu7fK3sWb5u3/FGlRJP9HekxkvXcg8CSBuPiHAtgSV5Rj8
O8xIyid5Mcx5JRAviCxy8L/DDOFpmeEsQp00Ddnm0j8KNMvW+FcSpjGOQvYFWA3WaAgFkSi8XaJ4
H3VRJIntfdzFNFNq/GoPYx7hHaJh07JeZlZ2PAZB4s2T3H9h38PENsWGVFvRk3u/aqtDOirZiZU3
rxtDqb2fbuovQg/37fICUYMiyV6cpRjAXuztgeROrE29va9iYHJgP3ZgNTHYSrJK3f7+rdRfvRXh
m+26zFouO85tbwwkpXN7PwkTlIWhDrxADOMPSCOv+c3bW470E0KQlA7EzXeE5YHaWqipfx96ULJr
SafIzpi0YumHYUvTVIx5OsA9besnd1I6mYe5Eq6TOt3XoQ/8VAryrdQlswfFXDvj2l17gmQluL9M
ycrwT4nBhCYhNm/ioFSAXob+mma+hjCDJa5/f8cu5orL8iGFQ8PFZAkvY/KLpGnyVaWesiZ8MAwh
/GZ0uXIcQtCelqznKz0qLdpb0m5U4cp2Ktq8fTo7wZSIbgZzI6+BladNVjOIvNPUPvb6JIh+PNT/
gfD1vy1NYmCOlD85K91gJpLwsSnl/328guRSli91S6b0Q5bu59zol6/1d/wSrU+AkpYc4K/c5l+5
En8E/YlSQwHiQ+OR3fu3Tp34aRG6poUAXIS0ehE8+SuGSeInOh0y9o/sgaWfYf6jEPa6yH7aUJe3
wbzoZ4HCxCGzU+Ntl+1DNbYN6SXrabgC0hPgKEjTgbauPOCb5EzzfRWg/uGRzMeaZ0Ib9HdpYYdg
cAynVb0i2RhfE91WIR7qp6pCcf0wW2uSLDXdGPMj3MnY+LawJHPqkaj9Wqm3knrlB3e9vw0DF+sG
yJ6S9jkKz2ZyELqDUe4qed8gwW1eqfGxb/YJX/eCv58jnLbQOQNp6u8lOrtydKgFRjaURXN7MBa9
L7ibyRcj3/hACK0HLbop0D+qcxt0Yo3MUWOBRYTskF5ngBv7rS6ten8PTVPP79DBSRRHrlwh3sj1
Nhw+yz36MgWQTb9x4u6UTedQuZvFrZA8SvOffbI1wmu/2WTtVp/2wbCueZ1hpRNJqCCtK13y7Tl9
sFB9SRwcxovkZpzWerRStZvQupIGL073TbkZw50yXE/9Edh849OsgCv8vIyIIDNBblLiIygDX9kY
0DXmJ3jFGyDZy69iNauP4XjbJXclSjNCvM+AUGqHWj1XzdlPr+NwAwEnRv7H9KJ84XAks9vG60nf
1cIGfRUZwLy0kst1Ff4w4fpHceTXCc5/YOpCKCAeANJCFAK1DhCUFBD/PjTc51H78u2Pc/u5fWn+
uI7Ywn/cdG06RXnwKw3LX778X9HC0D6xr+FDUrtQxyA99ne0oLH5CX12gOSwQ7Qfhf9fwUI2l4SH
iTmebWCBaDv9d7AQiCPAzfgwKJZSFtHWNP5RuHh7ygPeIJItipqgEWFsku+/zXjkjo52H+nBc9Uz
9O7rUDtJTXwom3kvVNXLUIIknuezP7G2E1N1sKbwWrOqbRp9g1fnyrefbvUvEpy3/da/rocJPf7v
ICVF82KsN9SgGqapD56zpKxWQqCjsLB8SeD9uUKCLlvWiY+/f8+L+nIpYBdAG5xVpEQRiVuy1Z8r
k0aRc7zfIuVu0rHXkmovywZsr6awsts6TL26GlUnr2C8VHn4oMNE+P0FLPXrv0I2fnlLXcThAK5F
W3K7i4eQhXnHLR3N06xNtoVARVjR7lZRaNOFrUiugQyAcqCxOX+Q471/Y205rci/FuUS/vf2g9dN
EAJXVZSTrAtwEw1AlzgJoW7k92erGVYNACdNKjdVoT7//iNz+L350KxgHjD99EWMG3VW+l9v3zvu
VS1H7ji7TezEhg5jX1//ud1mjuFggGz7V9rB8rRDuzFdfatvI5jX9R729UHwUFZxLcfyEATg+8vP
lZt6k29a+1hvWn5refJWPrY2SjP84Nfe+XrUXWh8z/Xe8lTX4I/jL8PzhHjcvB4RTNOug23pSYf5
EFxZ9+MtSL/Yno7ytrcFh2mQ09uGV3tfj7zo168tvx2dzuU+OZF7q7mdA+d05cOXRUnKU2x4UF7t
imtxXXjiul/Vq+x7vAUi6Q6OtbE2mhuviw1yTFBh5m/iQdpOp/FmvBH26B96xpV8LWzENfQ/OLdw
CHg1CVG55fVNT9sKK8W2NvNRPSjb5ZU623e+b/aFDc3fMdzlxyy32lT7ZpM658xmDu4gDLYGs7+F
/7227prNYH+kmvnqIPOvRfzX84SMgG3O0iW/zDsiKCA+hm3p7cq9uUNbcF85xTq47b9EABNaOzSB
hnnQDRCg2wQeGHJPsgH6ruYNVmhrftRD42/1sj7sJpuJsHOe7GETuAzBbb7hYRnvTlx1yi3Pl/9f
T5Iz2LchB6ONplB+b6Edj9adLbjDRnCDVe4sf3fzQaNeXZL4i8+JfCxa1nRFicGXyjulmg2YACnZ
7ZhaAZCLwdyNfRUzzs7XQwRTpJjiRTPD/NKKbXX14wuMu7DLwu3rfyHK/pwHfbPGOLpltMfsNsqn
3pHGEpG/Hjsl6ppK3PrS4NTyWOxev0iAcEKZcZPRsUMBVOooeREa2EYqkOvhxs9jcefzoHbkgH99
yQsdWJgfGO6/vvf6c3BrzA+imPY2mryuAJpiFtUMNBq6iMtZ81ODx5/zMZ5g5d8iTLUTVOFKzcNT
3IZXZvYitO1Z8jUXTsVBEaRrWZvPDXyxpdcdWEx0KkdGI0T8FoQoq6rDnRHnn4vCuq2MCFa3te+y
9rFDUMRvhtTOv0Tq8ExfeVOAAsBnDRpad7AKfR1JD6Y0mx6F5hHk/7oqR7iAc7jWkfpFnOBqbBM8
YGDRqr5XhDe4LMJVLT0frHphwL3Se1w+GT+jS6Gq7T4myVRSksQqPeEAfx6QmsPd9KOO4tJYuFhU
psSNwymQJicjtLe3LovNzsIpLrwVE46aNjZ6GzoUAoPfxRYdgKhdS9oR/MdqDKz+gzdfjtSf3psn
xgPjBFzkJCwOg4vTx0RHZBpbyffgQYxOZQ2RE89DaavwizytadtTqYbADDD5/v0ZcLFelqzsh1fs
onQL7vhivWhDbTYjQ+ybuJFfkozkHZwrwLoAnnqAG27cQjCdLdSIrbiR1r9/83coWwZaWNS+0u7U
RSnuotdTqh2SsJ0m3lVSAtlQDU5xZiZ7qQMbIvpCukJoDWVBrbguygIf1ai7TjSUgSTKKuY5ANPy
z6o6527QzikSleVXTJuau8yoP+qRvL1PmJ+9Xil9XeQDaOheuqfkphgVKfnDXSdFzyCqwb2LSDZG
irFnFvDcJRrzaOag6Zx+SFl52xGjecwMHgMsPDaVxVXosuEkDVltyqgD36Z556bD4HtlP29XdLFL
hjo1zBGU8tVtlsyod0YhugoGZKQ87fZBvqCKqs66MgoiPjrC+16VnswpH27bQa7XdQ2x8/U/8cWu
PE2FEp1PTNhacbrvAlpvOK/emJUa3xpt6d+r7WHOhukqDnaWEfbnQgprJywRB41VnMzCUYudZsj7
3Zznogu9pj0ZgX8Q9V5zg0m5f10//x8qoDct3v9tbZQl4f73pdH6paiD6PPPvZLlL/wodlT9EyUE
M2zYE3jPYAz4d63DMAhHLKjvNMZoXxJs/rsxoirMiQhB9M1kct/Xxf1XY0SVPiEChjcrzngqJBb1
H1U6P/Rn/hXnAI2rC6+CfiZW8kDsL3EVWRW/jkVqbzbbKlmnU0z5PRil/hBpjdquQvx2G6cKekVf
6Wo93st9an7misetbxZQrPtZD9GjDTsVqSXGN91OFBEy3zeJYj1pfgc7rm0zi4ZsZCXYbAfJALxv
7vubUTaaipxApsbKgsb8E5doBjSNJU5wxa3Kv85NqwEqNrThotZYCIWTJQaCMYk4jFdtKym+bTLR
cgKDUcfN0PvxJupF66rV0+kQyFXxWdXi6ntR5osaVSh+nucJVn2NuPVzYeUpLm5TOiBRkYbiIQKu
9NxWvXFv5dkQrUM/BEbYxyEasfoUIN3hD6rR2EOazSRsQdZ8hvkqfQvzTIIxPkfZo9zyqG1xCpTB
9ts5Qw1J6ivfxaUDpVsJvMmTFurzHhdrXd8KslRxNKc3slojttQNVr2TQzVL1lmTC4c61QADWEUc
fwvjRJhsDo5pV+ulRSjuW0NH4HhqUgShEC93NLlFJkuthb53oRI2kd36uYJAtgCan6aLogCKybuS
liv8RaJ3FPQwNjv5T7XJJUwU9LS+pZkYLNg5FGTidkZAUExUomclt+ZNnSgoz6eBGc5OhT8wkD4V
EUtPENT6USk06wuzpgQkopIE9HSyQfrcC0vHKghBRrtJOLS7PqRNv8HAmc6NUsYZarFy3oJaqtTK
tI2sm496Q+MAIYxpKDdmrMaNHRjYsqyEIZc3PaIRsquLA+YBBQnNfZYPUeYIfmwEjoVsGiZkrTSR
Bxt5JKy70UIGTVUFo9pVTQlgNdVE6scqLypQggXUCaf3u1LetBX6WqNqAaOix2D2XmiFLSJ4UY0e
gBXX8tkc0ELLxzYEEzibp9Efyd0jOVcmhpussSCIpgbBoaa/H5N6xtbAiNHSkawu03dzmMedE4uG
+jkNJhHICfOWfWV2fu1NullkYEf9BU6ha0bm4eYJ6Q+IiHltzIWeOOpgmBM6Zr4ENDcVdMStjf/H
3bk0Ka5kd/yrEN7MTISpQUK8IuyJaKDej64u6nb39KZCBbpIoAfoAQiHI7zxh/Daq1l456V3/U38
SfxLgXpIwa2qbuXMxZeJmeiqYlKpk5knz+N//idary8mcwjcu4YTNhoXQVv0M4LBDvIE25vCBZca
2uqLT+eIP8+qOrzfRtx2kU9kRGRYO+mCf7vL9KyWhp3ncB0z0jwByGuns/B2Xfc1KFy0Se0i9hZw
NS8nAce23lwtdaCrNgV2nSolONMVl28rWXOpgfeP693JhPqlSxu++kavU0NDdNe1efizNm5T0jkB
Hj/tawDox31asvI2bp3uvL3EeWp8anmBP+3VjRVtgACmzBGmYYQfI99xf3YXy+oXL4rnsHyHsycr
ns0gkOMELu8aC3096bszyhJ7SRTAN0y6k2LpKT3s8QEdzf7UpsXZsresz5tar7Wya+NeHNtJ0ps6
2ngNld6Ees1obUwoY9boYQfhjk95KNjFFtzZjUnUuoKkd653jdg27F59uoA2ZWYsOaeNTnV9316l
GIfzhu15/Vo79mokbGfUn7faVZ8SXTtq1S6bUXs5OY9xAyCidslhnQXrQF+epdUxqqk5WTfrF2ln
CkQ/SGPUYX1shERY1qFPPYEx86AAnS2rIexwGMFnT3O8rLPaYmp8Dhr0duu12yvnYzsOOqPgqZZ8
pn2Ngb9Xc6LFeZMGsfAmJ3H82FmlTaxYdzFtXiSzWKf5YUrt0NlTddJaQo2ljWdonlp9MmQ6q+TS
aXrO6gwuX+PLqmNA3sOLJw90vRzbp96sulhehEGyrp+P3bUWPxihzQ6pVtNG877tLXAkGvGa2gOf
ipXp2XIZwQ7a8iJ3VJ00CS235p2zidekdnY2/tCZ1Fdo4XkygQI0aHlTiPVmFz5edbfxhGUXrh3W
lXwZ69fogHoVLT6bDe/cWQXGzTrwbydLHIO593TZYO3bMFO0g/SezjinnTFN7hxt2aV98d10DNCO
c+zNFu+NeW0YzZwPtIqGDHaiXU3D5LyeEFB7elp27aYXXyymy369DWI3M7Y9SBk7oOlngE2d8ew6
ChufofkdpZE/WBFFN5Yz7GDd1Mb3i3h+601TWNHSi3pkX0YxTPg4dCkphzWwbY1S9ZWTnnpz+3O4
aFf7cWM+v2iFy8fEf6KrwcRZXdBEPen5/sPCq6Lb5g2Kutq3vl3Xey59U2qw27WSIX2k4HddwBzW
4WluDS6KkPqI5VP7qlOffGqkdfssdmsLzqXb16nPqQK7pT+xAXm+C1NUeuWsZ9MrI6pXr+gj+QhY
xOs2jIj2xcvgYjm90AOPo5qGl9MxJRm2376gCwhNvxYPkZZcLpqdqw6RsKA9gUN09bxe1KgYXLbS
S/7/n57C8adoYkTdJ98YuFPnatGyr9vT+s10kVLH3F7ToKGWni/mK+L4NYadQU1pu6thozrxT72F
HXV6y4ZGJ4NGGMHIS3cYj5MaxqdVQz+zFzRmX62vJ9CIur52vdQgwfd8UMEN431CQW4vROWAmbgU
YMlZt92efyZz0vcmUytodgDduRfJRL+ope2PswjESnON5Zzi7XwEbUHl9ex9pBOOcaCBWbe9W5QR
nAsrzzm1V5MAkrHltGf7VGnTLbIba8KSceOhE+gP4dxrU5cddHrJukZZmns2D+aPC33yGX3ag2PW
vqTp9YeFyJvHcYAScOArM+bg886wfQbzVnA9n7um7tqfVtSr0RNL0x5Xvn2WNGDaA6vUIRsMorTa
Xt1Gy1rSn3RsCm2C1YcF4GtiJ970NEjmcNlVq7px7SXhsG2AcQ1aC+12qWlpN159NmZQXHQmTYvH
9SfkoWwnhAwvXjQ60E89YaN52u0EQuO6/TQ/b2Nv9PVZdbSmEAF43unaXT9d6bNwNoiMFraJvu4t
VqL07t6YUH7u1x8mNUC3bieBhlJvUmVUWxh/TsLF+mY9Hfenc4KC7jzpTv30g24sz7wJhQu+Tqqq
zRpOfOPe82d4Q3fheDG+pHL1zl9TuFmlO6Xrd5C887x27Ns1RDnrJ+6N1fiu2mxcxmnzvhVPelgY
DsTWtT7A4YHegPfPXkI71Byf2kYLkksqMwVhxbgLZon82TzW+0bwpHfjqXcR07xAr05v03BMi0fI
mzTvwW/Bxt+C/gOVOq517mmI1mvgm081jdYKT9OLzpzN1pmfj9M+HDJ0DvliT2EbC6OfsDI+k0Tp
duyhPyO/535wUpJ+Ids5GCRp/ar5xPJDqYwVWKVTLLSg8PTVx+vlfTL+CMCk19KIc4Zwh3RG1SC+
SalzJ6z4dOuGjetaPDmrugTh2+kTXqe11OqQ0hja6dyewoZkryi4qaLYAU/DiBEmFzB+n078Ra2/
EI+CxeLLE10vjNm4pp0/0VKwCwa7P542O2eL5ZSGUFzSnSZ5uSc0s74eTucphATTxrqv6UbSTUOs
kdo6Hvm0MwqWs0V/sgZltPQN6hO8u2UjgkQ79PtTF3USOZ/puRv2eTXqy5ZTigMacxPbGg6VwFzp
1RmNhWqpYIUF+/AF/xbOwvG61hrVoTfSlk9zG78gjqk8rNb0qLuK2jWfngBJmELq5k2/UBwA38qk
6bYnNCyA5hEkYA0ux6C5BIzylFTPvCkZmm40SxyYW5aR11s4jkH/gKZnDMPGxDM1w4N6i2o8Gug2
W0/NkGIozyPCBvAeW8v3nbAPDlW7aDQXsBJ1Vk2uxBiwYNeYPUXXs7ZHbxMgqPUrPJjEQrbTxaXe
fGo5/SbdDKGTm7WbHyZjz/vZpfMQYbgaRUNhNaTgpNae0210RcO/jzUXZ/6musK+et98cuL7Fp1Z
7dPIXRiDmT7W2l2aUBsu/j2tLiAiXs1GHC0KYFehG9bOPCoFPNCPlJV2V21erD9rxZTPaFwNH5ZL
PYqg2ovT97RTg2TY00IStqvYWy3pH7GqtQHZjqHGWRoTJuhR6e9e1WZNg2uxrQvLsuPqzatg6lQ/
LddB9Q7LJJ1fT9Pm9NSL0tZIi+mX2p3NEmpHwdavn78/yPCLILG/S5xhGw8ReK+9poGb7ob0zxN/
zRrnPcIxVmg7+KYv7cLK9gfadhN8tQshQVMpdJGNlHVAfGkE12TGyYhGhQ2dvKvoVUAjh+xDJNQN
/PH2zxrADxK44M82fxVkODxvR0L7U99vvfhj33npBaxM5FkjRpFEKyWCOjlpnYAf4e3Nh3fcFQF4
OwKC8GKACM4+xyYC+NpKikBrsMwaFEs0rsnfcVcENcJSFDSQOGV7HNn6i/KkUuuv6yfktBqwngBh
yj7S+rc6wC3rrD4g3uxDpvy4RADtZ0kR1Nu0Ie2IXsDbQyAfgXrjxCAUjuUJyeZWQsclAhFdLbUJ
GuxwgCFtKKo2b8iRkk6AwKBwQOCXyj5Hpwd1AbMpJYJ654Ryh4agNNm8IwdrRwTVTidTAoLZdSOi
zQOP6i7YnE2shN0b+juuQ71+QtKH+1Ck+ndfnvo+pJN1nzm68y/mWmrljc4Jq875hxoz+8grz+0A
JQ8AUxBT2efoNr+o9yglgXrzhIQM6OV8b5OP3Fl+Ejkn0PBQT7e5bI5pz7fK7nlhAtI0rE5JgfTS
jRMyRh1ALbnSRyYI+ZjeXeTty6478DMKwUidbT6SCIAqnmRttAWE/8jeXYCNSr17tXkC2lK00wKH
nX1Q6DubviqAnOBHGyIHnn2OTuFTi1ZSCA0UvgHYQM9tP1K7uzJA6zfo8gHecCujozOAS/s/OrqP
mldD2D7ZRzb+9M4JNGdgebeWT+3oJKAJxVXqKNRrVIOKwsbc+pN3QZ1iUdHeJZeAIGM8Lm2Q8USX
EoFugNrGD6a+6pAmFOcEtLAg7N58NpiJI7oMKDApuQuaxkkzK7WF4jH7yPdhp4WVBMoTRNLmnBzd
QWhuFuXHzV9MASD7okpxG+/hFXe1obgNQe5zJW4kcHzhoMyIKXUQAO5gCgtr9687fVcGgHdEOQVQ
2GOVAQWh5dQhqoB3hwNP9gOqLf0EezCr19q8+9G5QqL3a6nVb3LhA86npPRgPLTaERUs+EJYRUeq
BAQErZQIwLSBu0QHirDizs7XTzAGgbnRfHX7yR50RFfAHmvE90bDq9z0WWUKK7x5R1kEVa4IQagC
wcNWAx6fJSCYIkqtf5VaLIRAxabgxNjdAPgDlMxASXp0jgBJipJvTQQAPwAKLlobZx9Z92l66wQv
QdBzHZ3lI7pBlVpxowUgFfQfHEHSgpP5oKIXCCug4+xzdIEfbWOD/bjFU9UbIHjBwrepVd58ZBGg
EcgMaQB8N17y0YlANNcqtfoi+E/rdMDBXOe7x10jKdCiIhHfJ/sc3cbnCi757kaDd4TOhgzn5h3l
A4BT1OTtdf2bMZg974iuvG1CrsQBoBa/nn2EY7+z/FVcvo2Nk1v7m7N2RC9vlA19VuvaCQWwgPf1
3KiRZdDS4DAQh6B+dKauLkqkSx18drdGVUCb/kzSWxvwX+HpQymxTQQdnc4jGlXy3UUNhqCzgvP+
29W2s/k1HcIe8Yc85HN0IoBhsKQI4BiiVyTZvK0nI5z5XRHUKMlvQK2li8o8NtqbDv4bvvQNHdOj
XcwoA884VpQl6TbQkVe/kENn9gfYYkYyYEiNwP43noDsqwJNsxl8gx8RP/9pGCR+HKYP1pgq7+wl
d/74TyjWnR+l70Z7X96+/O6zdn91KkAr+asefIf8lxeOFZrhEHbkDOeyfas70wOx8859Nn25Hgnd
9NdJ/vM/SLPc2SQvjuqPgjA084GEADlipUdNojiU5yqM1bLDdi137CRePpCYrCBzLD1sQLmBmfF5
XVjh2hoHC6dI6qXgKZZrhkmUD5RNHpet9OQTd2wWZC1wIWXH7Vu+Z4bTfCAxXUGLVXbYyxAx+KN8
oGxYBRvuNILdSN5wLWzEsrPtra2hXRhWgWzPHL8oBMHgVHa2Z2YYWIdYW9oKFu4sNP2hlU9SrJsI
OJWd8rnzHJpubIb5UGJgQUVXeuDECv3ISvORsnExZEuPa4We6cvDqpBDaFmydIV7V3ayvTAA8Ckp
dyKY5ce9SHx0jiQE4mblx70c7ikHou0Kxo1NV56tsCPLSvfKCgsbjEbcCoaFxPbWTC0/H0ps3Ywr
ueyEb0wa1Mq7QXT6LD2sQ11d0TTRBJdI2ZEHbrAwp8UpK5DxjYNej2EPji1HlrNAFJWd9k2ysrzn
gFqPfKxsCUWQrezQt4E7Qib5QNm4DQVq7TbwzWEgD6vgiNwK3S6N2lSwendWbFuhuEElawq21fxR
B+Hz33zml+zhuyBcmrKuUHE13wfFCz+jGS+7He6DME7Gppu/d7YfRPau7MAPAbecfPCyoFvZccWJ
tooDi2Bu6YEzrRlCYJePJWRBgC//8ce3xGAG7Xg+zGZUBSd5sDBx6ELJEqafVP6cEtNdWiP58qDB
iYphnXi9OXX5YJksVFx5P01DRCwZl/QuyB/z46LYshteU4c3CmS3UQDIyu65jxhXQ/YdDbkljaE3
FJxANDIXlDUO5Q2twqsZWOFz4WwLZtWy4oBb1qoEP2O8SKdFo42vGsUc24w9tEZFT0/wOiq4rK6D
KFhI0gYLYWTcKWVF8/Xfhfo/5JqBv6bABqp/2AFB48GI+6odfSi09C1Ktx8ak8uyvv/v230hDjv4
GPZfHqzaDXcVw2WEr3yEthcpk78XDC3z/0Xo7eeQg56fECGJjDxU3hXbV35z3A2ndyj0x+6wQG/2
lv87x40KJxtOy/wJuSL9vhFPkzCYSbpZyyKsBX3xfYNiZnGa33lWUbDUNO1HK75v7Hci+Gi6BTnQ
WaukIAbQaRycM8yeIoVaZju8FydBnjEF//Di0sRVcDlRo9YUrKJlnnFP5eq4qDubTRoJkA7gvwB8
oMdt7D0l+WuYHHv7TVY0e8YsbESaDNCko93hYocCRsAtX/K03vqgLg6GM9zyF+fiyQ6o4Pmltg2A
SEM0VKFtS/7n/Bj8wHvdWhEEeLHpyUslqLbonSxgxFqLrvHN/S38Iw8zx3ZoPefTzt6KjKX4D5Bt
AJmCNPile/utQuwRP35+ZgNWfsGzokG3aJAkWsOxQ+Dle9HA2Tz217ulNirkLbfUzqK8clNJqZVf
KQHUM31zJF0XAvVooRzj9MCefuNRPSfyuBeNVuFC3lorpxBSEE2Tys530wPqnkRZaGUpm1sHwgXy
l/nQ4pxAzZv/+OOSkbjR8+Gy0UXJZdn36DEAt9TBO5C76iX35LvPdT5bMXlQboKc8CVH89c+wMK4
+u0d33fuGGtHOr8KttE7f0xoaXeBFegEumVFS7TN7rCCU7bsnu8S+pHPqQK3rUvjIX/k5LMTe1z0
US87155tSrEZFfGIB2uWPLvYK3jJhDArPQg3JIfTqJefeN/ygmEoQhOV15+nYAf2QCfQOFtaV0PB
ZukFXhAG6KLNSop1FbzFpdeVATK9m/l0/jcZ5SNnz3nJVnzjvdozZ1bloxWOJNfpRev6jSP3Jw7J
hVja8aKNQlnJnI7TWZwPI8QgKgxLDzpPzDhA77mV84SYgKRTRG+S0g8InTiUh1URzDqNbQe2VGm6
LQWn85Fjf256hfhbW4G5cm4+y4dQFAqXle65XbgG9p3o5K/u4Rs38P5GwCgpP9fe1/+Orcrod5eL
wAmlU0fxYvnhry0/lbbDgcjK98vixnkuWgWAksvP9gZPNbaly4VYpoJxneeCFERdRNltdotjMzaj
oYwDoXuxiqHTII7l7fCi+/rGTUxq01xKOjjrpVNeEm5hUAWn+JaLdFjwxURHi/KTTdC+jgxqAz+r
auRiSIxemgqGDtZC/+I05mOJu04TNbRl5XHnYOLnw2SjqrgyslHlm0gT1C9lZ7tRw9WuE0Vmkg+X
zXo/mpl8t5J/+PqXxAdZKw+sQMgPeCZyGESvKTBjB1Y6tC3XtSSLU1cBl9oGjveSCLoKzNRAJAll
BICuAjM1EBEWs3JjBYXErOBdK7v16NK+F6DXFNxOg2QkJx+JVZaf7WMge2m6KL4pLYKv/xlUaCv4
9S9ZFOs+/Ppf/tCREy2g9Ms/CHJppxCLzxo5lX2BR9NfFxU0bCrlJ/zTeO+Aq4CpESeYAuuunJmR
ZBbBgVR+zkD0nYJNTw+O8uOeEochlSqZBHQwKj/wlz0fRFcBzfrieM/m81K6Wun0VH6+Gx26f75V
YL66Tlh5xJiTYFQk3MrP+t1zaklr16LQWKvTFIZi+iaJsANJyeJV++slUjZ5zd9gJDYcC+VXiG9q
5Ze7G7hOAWGrAvrSDc21vDlVXEACviGdUxXuYS9wg2JwQxSslb1sToeJSaFSPlAWnVJwPs9Cyx/a
IjJVCHOoUCtnpjv9RdiPgnvyPEkLs9ZeTAe/0bEd4NP5xHR3Za29mNB+48D3ZmiOkwK4tq3g8r23
wkSerQKf+acwKU5WV3FCPmKvr0lYSqEkUuv5C/xSvvLXuwb0LB1Z9hrYnb94R+oxd391KtLYpWsk
KRB01tLO1RXYHr0gis3KQwGrpcS8cysD010UVZvgXymrMc+Ju1t4WdI+20eXJd/t2F8E/kjAe/Ip
ZhEDFfn2OwScaQhp5Bcz4W/WPCg0SRD0H82fcnwHLkMBlj1vMtLyGPAr7/xDkMfG61vnkJ54QXso
BLzqIsb/G1yJn8fkdeiSIgdLFAQb3lEi8Gw6E3lgBXf8u9ADPCCdYQWXfNf0x645siI71wZCm6ko
abjFNqN+WhpWxYTtpLhoCi64LggK2U+tK5grwIDnYCSvmYpAziB0KjemP5U2g4qcGR6R7BOqiAxx
XY4r1+J/Bu8edreDpiJqfQl9g28Vwnua4MMraz8wsrx0morA75U5k1WDJqi8y871mp5d6bqozoiz
lB96A1S/DgoQA7qmlB97E9M6MLaCI31trs2pvS8SBef6xpRROVSulJcFhT1msHdEVIQOKKQCIlfY
yyqMdzLAI2ch54u0poK7TqSW0+KZVgHGubNmcqZIaylYOuHXU7h/qLoJ8vDyW+OeEvC9jayCI+Ke
CJgzm4FKkpyZl0H1b3Q5BtQcmjPURv7+mWGhKdgdj7bpiLCSNLCgbC2rRR/NibMvaQLWKoZ2yNrm
42xsLBUzJqUjzMLi7qBjUf6sX/LucI9oFfNSJfhP62frgDhUVPF/dKwYjzSfYyYPFaruPYVPwaJy
GQOJnVX+WDkFeRfEyfZk7j5OE63m81/8uIy2D7xOfDOikSiPzP/pHHpoy1CRYxrMQLe66SF9Q82P
Ctvn1hmNqGU9NaM4l5FYIwPKwJeufbTIm6qjtlIb2M6UWiIfqX37JzW0haNNRSAlRa+GB1/fz9mt
YrJAoeP+77/9RzQ1U7NyHqZAr5jBBehBz8xXTdKHhP+adRWhz0cHRG8VZJoMxxItWOqCxL+sAgMK
MTWn+XaP/th3zCDFX3IqH0CIm1LWt9Oi9YsKdE4/mI4CBPhoTnEjHTnMBGE+5WcKFu/aTJzQkdi4
CPbXmrDyl5fbvVl1neoQoqtqFCX5eGLHb5+hINMywNM+MLICHXRjzmK7YNZsRPPqJfDrBZY2qqRs
ZGl3/n+7mLppC3YGafEULFsvnRXY8FSck3PcHqpBQ2cmzVdQ3JbVLpcQoOWjZGdDBWDpMgpNS8Id
ZE1tFMx1Ls1VBQPIVRCOCiJQkd2+TpamI92zGeluWRHcWNBlFuCHKq7R9xDjSKJVgW75QGm2FCvU
9ou9k+/O1AzMZORU3oVmEZn0Yun1G42YQUpRx64gdBWRnJ98J7ZG2Zwrp56DoVfwzVTk8z5hgVQI
/UrXKSXc+dv8uD38Zwt3JB8mM+tVcGbeBRU23e+iStE2hDAkf9iPz/lcUFNVBsnzCD8KOgbpKMIR
rEItg0F8PmSvi247WqvzklH9xu347jmp3CaRtCO3oyuQ0b88nA5OHz6e9v+1IjYP1JKVvf0PCQBd
8+qgutq0T2wbxjHn9L9VAf+/MEHehcmzvLLltz3ZSAeARwa+7ZrhM8jhfNDs4OY//PjBojQ3cVw5
Aa8iACRmC2JA8tFU8B+J0rSuaZMpl4ZWodZ7ZooGO6QBVIRTeoXd0VDgr/QDD9itzM6jIniRj3u4
8FRF9BhChyJPhAoFC55kBM1CIiPUVVSKXGD+Oflx23idCoIBV+zjwvrR6TF/zI+f6lszFIDsYvmQ
itJkQfkWiaoL6QqmSW35Wd9DhxwHAsMkRUF0FQbEhpHj2onjKNOmd9bCkTWIilDj5ik3ybBgdSrR
fCAenZE5yqb/GDxDk5SLPLsLRBfgsv7II7HqjXx67MsgOqQMaUZT/kEbQX10YOv24+yNBNXARivs
pTpUFG92RQ1gZFc+OuHYOajksYzKv9dPgxefoMDK60KCW6gc1lVA8XrA5chu5iLItpSK0OPAlK0i
XfRzKbtPSVzFlVMo1Kg7SeRjrKLocLM7MWFi++tfXMtL8xkLqTTUFK7xArcmT5BdMaouVORQNy+w
uQUqv9+w4v9h9yXqUGS9aoDsRu5Ot9DXvxOkLSPCK2v2HyG6kC27x/qnglkYBMjPgTvd6uvdlaZj
rg6VUqfZhCdUNMt7nXHh11v3Q3SCv8FdsGGUxD03vUBy6FSoli7NH4p+ooKbbSCKZoKDN6cKCFMv
EObG768twPH++A+HDA8VZkCGlBKREXSjKKc59BwVVPW9IMgPo3Q9NV5N97yeIz1zJpInogIecwYd
t4hjjrYslRlFsjMM93F7L5KyvTEOtq1ogm8+3cMFqoDSb8fPoGtisclWV74BuwUsU+bkV1Heg+cp
QSVUhMYvLKjXtzs0e4fbYR/rz81/J+0s+G5ztf/jfuM1+dtnbKp8pMzRVVHf3bNDArcEbQ7cUJqK
TlB31rLSM90DvNsqyMjvnAIRhwr2po+mT/lLIslahXF8Z4KskUZVcWaFgL9YgP5kUBe84Pmjfnzb
3TvxEKfm4OUCC6+CB5gzoqjiFQ7QOqlBJ7hFehIFx5FLKgI1cBi1qKJMauMnXFgu0bh/rLyL8MYj
6FA2IQZxYomHgrzpJb4t2SmQI5dflMdgSoWhtFN1FabEI1haebYqcNCPCb0wCpNVsDM/sbzOJuRy
lsRA1HK5Zg64iiDxnpGpq0iW9QQoVYTr8kO7O+8G3mWrBRszvZnJbxkNFd1ptlnXAT6/FVVuaaIS
Vt4nYOywFw+acS2Ba6qR7mrj/sBP/jqR36/o+BxgOC/r+Oy+jdDNLxez7n47d/Z32p5Kk/muv2+D
PWI/H6JXlwbeTvMFx32PAnt33q+/5ca67u32ds0n8BLM9twKCBtKZ1MFaPwhiQoIel0FxPDx6//A
IpNau0cSvvH8x1+6p3clma/w3yfc0zrAg58vS7ZWf/N9cejdVe/+QwT8v8G3PMD+/9t7y0PNBo7s
LV/Z0tvbYOjiZP7p/wAAAP//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%20salsabila.salma.id@gmail.com" TargetMode="External"/><Relationship Id="rId13" Type="http://schemas.openxmlformats.org/officeDocument/2006/relationships/image" Target="../media/image4.svg"/><Relationship Id="rId18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image" Target="../media/image3.png"/><Relationship Id="rId17" Type="http://schemas.openxmlformats.org/officeDocument/2006/relationships/hyperlink" Target="#'Data Practice'!A1"/><Relationship Id="rId2" Type="http://schemas.openxmlformats.org/officeDocument/2006/relationships/chart" Target="../charts/chart2.xml"/><Relationship Id="rId16" Type="http://schemas.openxmlformats.org/officeDocument/2006/relationships/image" Target="../media/image6.sv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hyperlink" Target="#Dashboard!A1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10" Type="http://schemas.openxmlformats.org/officeDocument/2006/relationships/image" Target="../media/image2.svg"/><Relationship Id="rId19" Type="http://schemas.openxmlformats.org/officeDocument/2006/relationships/image" Target="../media/image8.svg"/><Relationship Id="rId4" Type="http://schemas.microsoft.com/office/2014/relationships/chartEx" Target="../charts/chartEx1.xml"/><Relationship Id="rId9" Type="http://schemas.openxmlformats.org/officeDocument/2006/relationships/image" Target="../media/image1.png"/><Relationship Id="rId14" Type="http://schemas.openxmlformats.org/officeDocument/2006/relationships/hyperlink" Target="#Information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formation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mailto:%20salsabila.salma.id@gmail.com" TargetMode="Externa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Data Practice'!A1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284936</xdr:colOff>
      <xdr:row>5</xdr:row>
      <xdr:rowOff>152399</xdr:rowOff>
    </xdr:from>
    <xdr:to>
      <xdr:col>14</xdr:col>
      <xdr:colOff>602435</xdr:colOff>
      <xdr:row>17</xdr:row>
      <xdr:rowOff>62847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7594C3D-C937-414A-AEBC-CCF0A64778A6}"/>
            </a:ext>
          </a:extLst>
        </xdr:cNvPr>
        <xdr:cNvSpPr/>
      </xdr:nvSpPr>
      <xdr:spPr>
        <a:xfrm>
          <a:off x="6390705" y="1088617"/>
          <a:ext cx="2759807" cy="215737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Top Sales Person</a:t>
          </a:r>
        </a:p>
      </xdr:txBody>
    </xdr:sp>
    <xdr:clientData/>
  </xdr:twoCellAnchor>
  <xdr:twoCellAnchor>
    <xdr:from>
      <xdr:col>1</xdr:col>
      <xdr:colOff>107296</xdr:colOff>
      <xdr:row>5</xdr:row>
      <xdr:rowOff>144258</xdr:rowOff>
    </xdr:from>
    <xdr:to>
      <xdr:col>5</xdr:col>
      <xdr:colOff>447755</xdr:colOff>
      <xdr:row>17</xdr:row>
      <xdr:rowOff>54706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ECBCB16-C38C-4207-85F4-5F7D00FCA7FC}"/>
            </a:ext>
          </a:extLst>
        </xdr:cNvPr>
        <xdr:cNvSpPr/>
      </xdr:nvSpPr>
      <xdr:spPr>
        <a:xfrm>
          <a:off x="717873" y="1080476"/>
          <a:ext cx="2782767" cy="215737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Percentage Total Sales/Year</a:t>
          </a:r>
        </a:p>
      </xdr:txBody>
    </xdr:sp>
    <xdr:clientData/>
  </xdr:twoCellAnchor>
  <xdr:twoCellAnchor>
    <xdr:from>
      <xdr:col>10</xdr:col>
      <xdr:colOff>512885</xdr:colOff>
      <xdr:row>17</xdr:row>
      <xdr:rowOff>119997</xdr:rowOff>
    </xdr:from>
    <xdr:to>
      <xdr:col>23</xdr:col>
      <xdr:colOff>244231</xdr:colOff>
      <xdr:row>35</xdr:row>
      <xdr:rowOff>40705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42A722CA-9FBB-438D-B04B-771B22ED4153}"/>
            </a:ext>
          </a:extLst>
        </xdr:cNvPr>
        <xdr:cNvSpPr/>
      </xdr:nvSpPr>
      <xdr:spPr>
        <a:xfrm>
          <a:off x="6618654" y="3303138"/>
          <a:ext cx="7668846" cy="329109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Total</a:t>
          </a:r>
          <a:r>
            <a:rPr lang="en-US" sz="1100" b="1" baseline="0">
              <a:solidFill>
                <a:sysClr val="windowText" lastClr="000000"/>
              </a:solidFill>
            </a:rPr>
            <a:t> Sales Each Year/Month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76200</xdr:colOff>
      <xdr:row>0</xdr:row>
      <xdr:rowOff>82550</xdr:rowOff>
    </xdr:from>
    <xdr:to>
      <xdr:col>14</xdr:col>
      <xdr:colOff>586154</xdr:colOff>
      <xdr:row>5</xdr:row>
      <xdr:rowOff>63500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9053759-1DE8-4B41-9017-F50B3A5916ED}"/>
            </a:ext>
          </a:extLst>
        </xdr:cNvPr>
        <xdr:cNvSpPr/>
      </xdr:nvSpPr>
      <xdr:spPr>
        <a:xfrm>
          <a:off x="686777" y="82550"/>
          <a:ext cx="8447454" cy="917168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ysClr val="windowText" lastClr="000000"/>
              </a:solidFill>
            </a:rPr>
            <a:t>Sales Dashboard of Electronic Store ABC</a:t>
          </a:r>
          <a:r>
            <a:rPr lang="en-US" sz="2000" b="1" baseline="0">
              <a:solidFill>
                <a:sysClr val="windowText" lastClr="000000"/>
              </a:solidFill>
            </a:rPr>
            <a:t> in 2020-2024</a:t>
          </a:r>
        </a:p>
        <a:p>
          <a:pPr algn="l"/>
          <a:r>
            <a:rPr lang="en-US" sz="1100" b="0" i="1" baseline="0">
              <a:solidFill>
                <a:sysClr val="windowText" lastClr="000000"/>
              </a:solidFill>
            </a:rPr>
            <a:t>Figures in USD</a:t>
          </a:r>
        </a:p>
        <a:p>
          <a:pPr algn="l"/>
          <a:r>
            <a:rPr lang="en-US" sz="1400" b="0" i="0" baseline="0">
              <a:solidFill>
                <a:sysClr val="windowText" lastClr="000000"/>
              </a:solidFill>
            </a:rPr>
            <a:t>The Dashboard explain the data of sales Electronic Store ABC from 2020-2024 with total sales is </a:t>
          </a:r>
          <a:r>
            <a:rPr lang="en-US" sz="1400" b="1" i="0" baseline="0">
              <a:solidFill>
                <a:sysClr val="windowText" lastClr="000000"/>
              </a:solidFill>
            </a:rPr>
            <a:t>$ 678,016. </a:t>
          </a:r>
          <a:endParaRPr lang="en-US" sz="1400" b="1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521025</xdr:colOff>
      <xdr:row>5</xdr:row>
      <xdr:rowOff>154679</xdr:rowOff>
    </xdr:from>
    <xdr:to>
      <xdr:col>10</xdr:col>
      <xdr:colOff>227949</xdr:colOff>
      <xdr:row>17</xdr:row>
      <xdr:rowOff>65127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0147629-3E52-4EA7-876B-2232E69A2253}"/>
            </a:ext>
          </a:extLst>
        </xdr:cNvPr>
        <xdr:cNvSpPr/>
      </xdr:nvSpPr>
      <xdr:spPr>
        <a:xfrm>
          <a:off x="3573910" y="1090897"/>
          <a:ext cx="2759808" cy="215737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Difference</a:t>
          </a:r>
          <a:r>
            <a:rPr lang="en-US" sz="1100" b="1" baseline="0">
              <a:solidFill>
                <a:sysClr val="windowText" lastClr="000000"/>
              </a:solidFill>
            </a:rPr>
            <a:t> Actual Price &amp; List Price</a:t>
          </a:r>
        </a:p>
      </xdr:txBody>
    </xdr:sp>
    <xdr:clientData/>
  </xdr:twoCellAnchor>
  <xdr:twoCellAnchor>
    <xdr:from>
      <xdr:col>1</xdr:col>
      <xdr:colOff>142956</xdr:colOff>
      <xdr:row>17</xdr:row>
      <xdr:rowOff>122604</xdr:rowOff>
    </xdr:from>
    <xdr:to>
      <xdr:col>10</xdr:col>
      <xdr:colOff>390768</xdr:colOff>
      <xdr:row>35</xdr:row>
      <xdr:rowOff>48845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AC5E6E4-DBC8-4D04-8145-EF83FC3600FD}"/>
            </a:ext>
          </a:extLst>
        </xdr:cNvPr>
        <xdr:cNvSpPr/>
      </xdr:nvSpPr>
      <xdr:spPr>
        <a:xfrm>
          <a:off x="753533" y="3305745"/>
          <a:ext cx="5743004" cy="329662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Top Produc Sales</a:t>
          </a:r>
        </a:p>
      </xdr:txBody>
    </xdr:sp>
    <xdr:clientData/>
  </xdr:twoCellAnchor>
  <xdr:twoCellAnchor>
    <xdr:from>
      <xdr:col>15</xdr:col>
      <xdr:colOff>157447</xdr:colOff>
      <xdr:row>0</xdr:row>
      <xdr:rowOff>0</xdr:rowOff>
    </xdr:from>
    <xdr:to>
      <xdr:col>23</xdr:col>
      <xdr:colOff>211667</xdr:colOff>
      <xdr:row>17</xdr:row>
      <xdr:rowOff>6350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1B8FE77-E9A6-4305-9384-509E844D3F6C}"/>
            </a:ext>
          </a:extLst>
        </xdr:cNvPr>
        <xdr:cNvSpPr/>
      </xdr:nvSpPr>
      <xdr:spPr>
        <a:xfrm>
          <a:off x="9467366" y="0"/>
          <a:ext cx="4970349" cy="3140382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Sales by Country/Region</a:t>
          </a:r>
        </a:p>
      </xdr:txBody>
    </xdr:sp>
    <xdr:clientData/>
  </xdr:twoCellAnchor>
  <xdr:twoCellAnchor>
    <xdr:from>
      <xdr:col>6</xdr:col>
      <xdr:colOff>393861</xdr:colOff>
      <xdr:row>7</xdr:row>
      <xdr:rowOff>67570</xdr:rowOff>
    </xdr:from>
    <xdr:to>
      <xdr:col>9</xdr:col>
      <xdr:colOff>385071</xdr:colOff>
      <xdr:row>16</xdr:row>
      <xdr:rowOff>125438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F01D63-9157-4342-918E-65BDEA648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386697</xdr:colOff>
      <xdr:row>20</xdr:row>
      <xdr:rowOff>65129</xdr:rowOff>
    </xdr:from>
    <xdr:to>
      <xdr:col>10</xdr:col>
      <xdr:colOff>162821</xdr:colOff>
      <xdr:row>34</xdr:row>
      <xdr:rowOff>735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80DB54-6390-402F-B115-D7DE95FF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516631</xdr:colOff>
      <xdr:row>7</xdr:row>
      <xdr:rowOff>130257</xdr:rowOff>
    </xdr:from>
    <xdr:to>
      <xdr:col>14</xdr:col>
      <xdr:colOff>488461</xdr:colOff>
      <xdr:row>16</xdr:row>
      <xdr:rowOff>178207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19607C-9FD5-4949-BCB5-E623FECB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268653</xdr:colOff>
      <xdr:row>1</xdr:row>
      <xdr:rowOff>81410</xdr:rowOff>
    </xdr:from>
    <xdr:to>
      <xdr:col>23</xdr:col>
      <xdr:colOff>65127</xdr:colOff>
      <xdr:row>16</xdr:row>
      <xdr:rowOff>80922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BA436B91-DC60-4A37-BE0F-3615261CD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7903" y="265560"/>
              <a:ext cx="4673274" cy="2761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236090</xdr:colOff>
      <xdr:row>6</xdr:row>
      <xdr:rowOff>0</xdr:rowOff>
    </xdr:from>
    <xdr:to>
      <xdr:col>5</xdr:col>
      <xdr:colOff>496602</xdr:colOff>
      <xdr:row>17</xdr:row>
      <xdr:rowOff>24423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4A28521-913E-44E6-8D4F-B564E345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579966</xdr:colOff>
      <xdr:row>20</xdr:row>
      <xdr:rowOff>179102</xdr:rowOff>
    </xdr:from>
    <xdr:to>
      <xdr:col>15</xdr:col>
      <xdr:colOff>569872</xdr:colOff>
      <xdr:row>32</xdr:row>
      <xdr:rowOff>53326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771267B-46DD-4B38-8842-F50F0F67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244231</xdr:colOff>
      <xdr:row>20</xdr:row>
      <xdr:rowOff>48846</xdr:rowOff>
    </xdr:from>
    <xdr:to>
      <xdr:col>23</xdr:col>
      <xdr:colOff>56989</xdr:colOff>
      <xdr:row>32</xdr:row>
      <xdr:rowOff>143627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DF19EB7-F753-4975-8433-99E545108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128854</xdr:colOff>
      <xdr:row>10</xdr:row>
      <xdr:rowOff>79448</xdr:rowOff>
    </xdr:from>
    <xdr:to>
      <xdr:col>0</xdr:col>
      <xdr:colOff>596335</xdr:colOff>
      <xdr:row>13</xdr:row>
      <xdr:rowOff>2644</xdr:rowOff>
    </xdr:to>
    <xdr:pic>
      <xdr:nvPicPr>
        <xdr:cNvPr id="19" name="Graphic 18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AA5D33-4BDD-42EB-B201-C290AD1C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8854" y="1893734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102508</xdr:colOff>
      <xdr:row>4</xdr:row>
      <xdr:rowOff>52918</xdr:rowOff>
    </xdr:from>
    <xdr:to>
      <xdr:col>0</xdr:col>
      <xdr:colOff>569989</xdr:colOff>
      <xdr:row>6</xdr:row>
      <xdr:rowOff>157542</xdr:rowOff>
    </xdr:to>
    <xdr:pic>
      <xdr:nvPicPr>
        <xdr:cNvPr id="20" name="Graphic 19" descr="Presentation with bar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2920911-6765-4F82-81D9-FDE59096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508" y="778632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118836</xdr:colOff>
      <xdr:row>7</xdr:row>
      <xdr:rowOff>83759</xdr:rowOff>
    </xdr:from>
    <xdr:to>
      <xdr:col>0</xdr:col>
      <xdr:colOff>586317</xdr:colOff>
      <xdr:row>10</xdr:row>
      <xdr:rowOff>6954</xdr:rowOff>
    </xdr:to>
    <xdr:pic>
      <xdr:nvPicPr>
        <xdr:cNvPr id="21" name="Graphic 20" descr="Research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85A117B-7571-480C-938E-FE3A90CBA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8836" y="1353759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120952</xdr:colOff>
      <xdr:row>13</xdr:row>
      <xdr:rowOff>144538</xdr:rowOff>
    </xdr:from>
    <xdr:to>
      <xdr:col>0</xdr:col>
      <xdr:colOff>588433</xdr:colOff>
      <xdr:row>16</xdr:row>
      <xdr:rowOff>67733</xdr:rowOff>
    </xdr:to>
    <xdr:pic>
      <xdr:nvPicPr>
        <xdr:cNvPr id="31" name="Graphic 30" descr="Document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0D364B8-89F0-48A5-A474-DEDB01620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20952" y="2503109"/>
          <a:ext cx="467481" cy="46748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0.25366</cdr:x>
      <cdr:y>0.2388</cdr:y>
    </cdr:from>
    <cdr:to>
      <cdr:x>0.75527</cdr:x>
      <cdr:y>0.7612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0789C2-BE57-48C9-9C2D-F0A8D13E5D6E}"/>
            </a:ext>
          </a:extLst>
        </cdr:cNvPr>
        <cdr:cNvSpPr txBox="1"/>
      </cdr:nvSpPr>
      <cdr:spPr>
        <a:xfrm xmlns:a="http://schemas.openxmlformats.org/drawingml/2006/main">
          <a:off x="462411" y="4179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85%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128854</xdr:colOff>
      <xdr:row>10</xdr:row>
      <xdr:rowOff>79448</xdr:rowOff>
    </xdr:from>
    <xdr:to>
      <xdr:col>0</xdr:col>
      <xdr:colOff>596335</xdr:colOff>
      <xdr:row>13</xdr:row>
      <xdr:rowOff>2644</xdr:rowOff>
    </xdr:to>
    <xdr:pic>
      <xdr:nvPicPr>
        <xdr:cNvPr id="6" name="Graphic 5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AF403-8034-4B26-8B8D-FA53A578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8854" y="1920948"/>
          <a:ext cx="467481" cy="475646"/>
        </a:xfrm>
        <a:prstGeom prst="rect">
          <a:avLst/>
        </a:prstGeom>
      </xdr:spPr>
    </xdr:pic>
    <xdr:clientData/>
  </xdr:twoCellAnchor>
  <xdr:twoCellAnchor>
    <xdr:from>
      <xdr:col>0</xdr:col>
      <xdr:colOff>102508</xdr:colOff>
      <xdr:row>4</xdr:row>
      <xdr:rowOff>52918</xdr:rowOff>
    </xdr:from>
    <xdr:to>
      <xdr:col>0</xdr:col>
      <xdr:colOff>569989</xdr:colOff>
      <xdr:row>6</xdr:row>
      <xdr:rowOff>157542</xdr:rowOff>
    </xdr:to>
    <xdr:pic>
      <xdr:nvPicPr>
        <xdr:cNvPr id="7" name="Graphic 6" descr="Presentation with bar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193B9E-CD42-4DBF-A014-40D56C1D6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2508" y="789518"/>
          <a:ext cx="467481" cy="472924"/>
        </a:xfrm>
        <a:prstGeom prst="rect">
          <a:avLst/>
        </a:prstGeom>
      </xdr:spPr>
    </xdr:pic>
    <xdr:clientData/>
  </xdr:twoCellAnchor>
  <xdr:twoCellAnchor>
    <xdr:from>
      <xdr:col>0</xdr:col>
      <xdr:colOff>118836</xdr:colOff>
      <xdr:row>7</xdr:row>
      <xdr:rowOff>83759</xdr:rowOff>
    </xdr:from>
    <xdr:to>
      <xdr:col>0</xdr:col>
      <xdr:colOff>586317</xdr:colOff>
      <xdr:row>10</xdr:row>
      <xdr:rowOff>6954</xdr:rowOff>
    </xdr:to>
    <xdr:pic>
      <xdr:nvPicPr>
        <xdr:cNvPr id="8" name="Graphic 7" descr="Research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ECAA90-890B-460D-9354-AEDF869B0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8836" y="1372809"/>
          <a:ext cx="467481" cy="475645"/>
        </a:xfrm>
        <a:prstGeom prst="rect">
          <a:avLst/>
        </a:prstGeom>
      </xdr:spPr>
    </xdr:pic>
    <xdr:clientData/>
  </xdr:twoCellAnchor>
  <xdr:twoCellAnchor>
    <xdr:from>
      <xdr:col>0</xdr:col>
      <xdr:colOff>120952</xdr:colOff>
      <xdr:row>13</xdr:row>
      <xdr:rowOff>144538</xdr:rowOff>
    </xdr:from>
    <xdr:to>
      <xdr:col>0</xdr:col>
      <xdr:colOff>588433</xdr:colOff>
      <xdr:row>16</xdr:row>
      <xdr:rowOff>67733</xdr:rowOff>
    </xdr:to>
    <xdr:pic>
      <xdr:nvPicPr>
        <xdr:cNvPr id="9" name="Graphic 8" descr="Documen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2651B7-99A8-4023-8424-7EB0D45AA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0952" y="2538488"/>
          <a:ext cx="467481" cy="4756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28575</xdr:rowOff>
    </xdr:from>
    <xdr:to>
      <xdr:col>6</xdr:col>
      <xdr:colOff>504825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EA1D2-D3AB-498C-85A1-8F0B36AC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6.600048726854" createdVersion="7" refreshedVersion="7" minRefreshableVersion="3" recordCount="2339" xr:uid="{06E85EEC-BB16-4F0D-A95F-3C537034A56A}">
  <cacheSource type="worksheet">
    <worksheetSource name="Table1"/>
  </cacheSource>
  <cacheFields count="14">
    <cacheField name="JE Code" numFmtId="0">
      <sharedItems/>
    </cacheField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20-01-02T00:00:00" maxDate="2025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42">
      <sharedItems containsSemiMixedTypes="0" containsString="0" containsNumber="1" containsInteger="1" minValue="30" maxValue="1000"/>
    </cacheField>
    <cacheField name="Actual Price" numFmtId="42">
      <sharedItems containsSemiMixedTypes="0" containsString="0" containsNumber="1" containsInteger="1" minValue="8" maxValue="1000" count="278">
        <n v="79"/>
        <n v="54"/>
        <n v="686"/>
        <n v="137"/>
        <n v="37"/>
        <n v="29"/>
        <n v="465"/>
        <n v="28"/>
        <n v="760"/>
        <n v="500"/>
        <n v="679"/>
        <n v="490"/>
        <n v="672"/>
        <n v="78"/>
        <n v="620"/>
        <n v="150"/>
        <n v="950"/>
        <n v="736"/>
        <n v="22"/>
        <n v="67"/>
        <n v="27"/>
        <n v="495"/>
        <n v="238"/>
        <n v="240"/>
        <n v="43"/>
        <n v="64"/>
        <n v="138"/>
        <n v="117"/>
        <n v="910"/>
        <n v="584"/>
        <n v="77"/>
        <n v="146"/>
        <n v="460"/>
        <n v="72"/>
        <n v="75"/>
        <n v="26"/>
        <n v="640"/>
        <n v="520"/>
        <n v="220"/>
        <n v="434"/>
        <n v="50"/>
        <n v="140"/>
        <n v="740"/>
        <n v="25"/>
        <n v="665"/>
        <n v="425"/>
        <n v="39"/>
        <n v="36"/>
        <n v="693"/>
        <n v="810"/>
        <n v="24"/>
        <n v="648"/>
        <n v="990"/>
        <n v="720"/>
        <n v="144"/>
        <n v="45"/>
        <n v="570"/>
        <n v="40"/>
        <n v="608"/>
        <n v="76"/>
        <n v="58"/>
        <n v="155"/>
        <n v="48"/>
        <n v="69"/>
        <n v="47"/>
        <n v="195"/>
        <n v="512"/>
        <n v="46"/>
        <n v="880"/>
        <n v="712"/>
        <n v="35"/>
        <n v="704"/>
        <n v="930"/>
        <n v="455"/>
        <n v="700"/>
        <n v="30"/>
        <n v="62"/>
        <n v="610"/>
        <n v="68"/>
        <n v="73"/>
        <n v="616"/>
        <n v="23"/>
        <n v="510"/>
        <n v="175"/>
        <n v="143"/>
        <n v="57"/>
        <n v="225"/>
        <n v="34"/>
        <n v="780"/>
        <n v="245"/>
        <n v="784"/>
        <n v="60"/>
        <n v="496"/>
        <n v="65"/>
        <n v="315"/>
        <n v="595"/>
        <n v="243"/>
        <n v="41"/>
        <n v="70"/>
        <n v="51"/>
        <n v="44"/>
        <n v="210"/>
        <n v="250"/>
        <n v="480"/>
        <n v="970"/>
        <n v="637"/>
        <n v="63"/>
        <n v="42"/>
        <n v="49"/>
        <n v="193"/>
        <n v="66"/>
        <n v="370"/>
        <n v="776"/>
        <n v="147"/>
        <n v="134"/>
        <n v="8"/>
        <n v="135"/>
        <n v="59"/>
        <n v="560"/>
        <n v="710"/>
        <n v="163"/>
        <n v="651"/>
        <n v="623"/>
        <n v="574"/>
        <n v="696"/>
        <n v="602"/>
        <n v="680"/>
        <n v="544"/>
        <n v="21"/>
        <n v="20"/>
        <n v="790"/>
        <n v="960"/>
        <n v="445"/>
        <n v="435"/>
        <n v="230"/>
        <n v="472"/>
        <n v="248"/>
        <n v="900"/>
        <n v="624"/>
        <n v="580"/>
        <n v="552"/>
        <n v="590"/>
        <n v="488"/>
        <n v="670"/>
        <n v="149"/>
        <n v="730"/>
        <n v="609"/>
        <n v="74"/>
        <n v="228"/>
        <n v="644"/>
        <n v="656"/>
        <n v="360"/>
        <n v="448"/>
        <n v="128"/>
        <n v="80"/>
        <n v="38"/>
        <n v="101"/>
        <n v="528"/>
        <n v="32"/>
        <n v="440"/>
        <n v="800"/>
        <n v="441"/>
        <n v="664"/>
        <n v="475"/>
        <n v="750"/>
        <n v="119"/>
        <n v="99"/>
        <n v="235"/>
        <n v="98"/>
        <n v="485"/>
        <n v="93"/>
        <n v="630"/>
        <n v="131"/>
        <n v="820"/>
        <n v="830"/>
        <n v="940"/>
        <n v="218"/>
        <n v="890"/>
        <n v="600"/>
        <n v="113"/>
        <n v="792"/>
        <n v="525"/>
        <n v="213"/>
        <n v="518"/>
        <n v="632"/>
        <n v="450"/>
        <n v="456"/>
        <n v="31"/>
        <n v="132"/>
        <n v="52"/>
        <n v="265"/>
        <n v="71"/>
        <n v="530"/>
        <n v="581"/>
        <n v="540"/>
        <n v="173"/>
        <n v="850"/>
        <n v="553"/>
        <n v="920"/>
        <n v="53"/>
        <n v="108"/>
        <n v="208"/>
        <n v="111"/>
        <n v="141"/>
        <n v="205"/>
        <n v="1000"/>
        <n v="223"/>
        <n v="105"/>
        <n v="546"/>
        <n v="752"/>
        <n v="233"/>
        <n v="469"/>
        <n v="110"/>
        <n v="33"/>
        <n v="305"/>
        <n v="100"/>
        <n v="129"/>
        <n v="592"/>
        <n v="462"/>
        <n v="690"/>
        <n v="123"/>
        <n v="476"/>
        <n v="198"/>
        <n v="430"/>
        <n v="56"/>
        <n v="190"/>
        <n v="650"/>
        <n v="688"/>
        <n v="504"/>
        <n v="511"/>
        <n v="470"/>
        <n v="125"/>
        <n v="539"/>
        <n v="744"/>
        <n v="576"/>
        <n v="400"/>
        <n v="19"/>
        <n v="126"/>
        <n v="980"/>
        <n v="345"/>
        <n v="658"/>
        <n v="355"/>
        <n v="61"/>
        <n v="203"/>
        <n v="567"/>
        <n v="870"/>
        <n v="200"/>
        <n v="55"/>
        <n v="215"/>
        <n v="350"/>
        <n v="180"/>
        <n v="116"/>
        <n v="178"/>
        <n v="405"/>
        <n v="464"/>
        <n v="114"/>
        <n v="160"/>
        <n v="860"/>
        <n v="107"/>
        <n v="158"/>
        <n v="380"/>
        <n v="120"/>
        <n v="300"/>
        <n v="365"/>
        <n v="390"/>
        <n v="420"/>
        <n v="310"/>
        <n v="395"/>
        <n v="385"/>
        <n v="768"/>
        <n v="320"/>
        <n v="103"/>
        <n v="17"/>
        <n v="168"/>
        <n v="122"/>
        <n v="568"/>
        <n v="840"/>
        <n v="415"/>
      </sharedItems>
      <fieldGroup base="8">
        <rangePr startNum="8" endNum="1000" groupInterval="100"/>
        <groupItems count="12">
          <s v="&lt;8"/>
          <s v="8-107"/>
          <s v="108-207"/>
          <s v="208-307"/>
          <s v="308-407"/>
          <s v="408-507"/>
          <s v="508-607"/>
          <s v="608-707"/>
          <s v="708-807"/>
          <s v="808-907"/>
          <s v="908-1007"/>
          <s v="&gt;1008"/>
        </groupItems>
      </fieldGroup>
    </cacheField>
    <cacheField name="Discount %" numFmtId="10">
      <sharedItems containsSemiMixedTypes="0" containsString="0" containsNumber="1" minValue="0" maxValue="0.8"/>
    </cacheField>
    <cacheField name="Difference After Discount" numFmtId="42">
      <sharedItems containsSemiMixedTypes="0" containsString="0" containsNumber="1" containsInteger="1" minValue="0" maxValue="553"/>
    </cacheField>
    <cacheField name="Year" numFmtId="1">
      <sharedItems containsSemiMixedTypes="0" containsString="0" containsNumber="1" containsInteger="1" minValue="2014" maxValue="2024" count="10">
        <n v="2024"/>
        <n v="2021"/>
        <n v="2023"/>
        <n v="2022"/>
        <n v="2020"/>
        <n v="2015" u="1"/>
        <n v="2018" u="1"/>
        <n v="2016" u="1"/>
        <n v="2014" u="1"/>
        <n v="2017" u="1"/>
      </sharedItems>
    </cacheField>
    <cacheField name="Month" numFmtId="1">
      <sharedItems containsMixedTypes="1" containsNumber="1" containsInteger="1" minValue="1" maxValue="12" count="24">
        <s v="Oct"/>
        <s v="Apr"/>
        <s v="Aug"/>
        <s v="Mar"/>
        <s v="Jun"/>
        <s v="Dec"/>
        <s v="Sep"/>
        <s v="May"/>
        <s v="Nov"/>
        <s v="Jul"/>
        <s v="Feb"/>
        <s v="Jan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Column1" numFmtId="14">
      <sharedItems containsSemiMixedTypes="0" containsNonDate="0" containsDate="1" containsString="0" minDate="2026-01-02T00:00:00" maxDate="2031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I-1001"/>
    <s v="Moscow"/>
    <x v="0"/>
    <x v="0"/>
    <d v="2024-10-06T00:00:00"/>
    <x v="0"/>
    <s v="May Wilmot"/>
    <n v="80"/>
    <x v="0"/>
    <n v="1.2500000000000001E-2"/>
    <n v="1"/>
    <x v="0"/>
    <x v="0"/>
    <d v="2030-10-06T00:00:00"/>
  </r>
  <r>
    <s v="I-1002"/>
    <s v="Toronto"/>
    <x v="1"/>
    <x v="1"/>
    <d v="2021-04-23T00:00:00"/>
    <x v="0"/>
    <s v="David Shiner"/>
    <n v="80"/>
    <x v="1"/>
    <n v="0.32500000000000001"/>
    <n v="26"/>
    <x v="1"/>
    <x v="1"/>
    <d v="2027-04-23T00:00:00"/>
  </r>
  <r>
    <s v="I-1003"/>
    <s v="Sao Paolo"/>
    <x v="2"/>
    <x v="2"/>
    <d v="2023-04-03T00:00:00"/>
    <x v="1"/>
    <s v="Gary Reynolds"/>
    <n v="700"/>
    <x v="2"/>
    <n v="0.02"/>
    <n v="14"/>
    <x v="2"/>
    <x v="1"/>
    <d v="2029-04-03T00:00:00"/>
  </r>
  <r>
    <s v="I-1004"/>
    <s v="Istanbul"/>
    <x v="3"/>
    <x v="0"/>
    <d v="2024-08-14T00:00:00"/>
    <x v="2"/>
    <s v="Mark Buntain"/>
    <n v="150"/>
    <x v="3"/>
    <n v="8.6699999999999999E-2"/>
    <n v="13"/>
    <x v="0"/>
    <x v="2"/>
    <d v="2030-08-14T00:00:00"/>
  </r>
  <r>
    <s v="I-1005"/>
    <s v="Sydney"/>
    <x v="4"/>
    <x v="3"/>
    <d v="2021-03-03T00:00:00"/>
    <x v="3"/>
    <s v="Christine Davies"/>
    <n v="50"/>
    <x v="4"/>
    <n v="0.26"/>
    <n v="13"/>
    <x v="1"/>
    <x v="3"/>
    <d v="2027-03-03T00:00:00"/>
  </r>
  <r>
    <s v="I-1006"/>
    <s v="Shenzhen"/>
    <x v="5"/>
    <x v="3"/>
    <d v="2022-04-25T00:00:00"/>
    <x v="4"/>
    <s v="Gary Shaw"/>
    <n v="30"/>
    <x v="5"/>
    <n v="3.3300000000000003E-2"/>
    <n v="1"/>
    <x v="3"/>
    <x v="1"/>
    <d v="2028-04-25T00:00:00"/>
  </r>
  <r>
    <s v="I-1007"/>
    <s v="Lima"/>
    <x v="6"/>
    <x v="2"/>
    <d v="2022-06-06T00:00:00"/>
    <x v="5"/>
    <s v="Christopher Cresswell"/>
    <n v="500"/>
    <x v="6"/>
    <n v="7.0000000000000007E-2"/>
    <n v="35"/>
    <x v="3"/>
    <x v="4"/>
    <d v="2028-06-06T00:00:00"/>
  </r>
  <r>
    <s v="I-1008"/>
    <s v="Tijuana"/>
    <x v="7"/>
    <x v="2"/>
    <d v="2022-06-07T00:00:00"/>
    <x v="4"/>
    <s v="Gillian Allnutt"/>
    <n v="30"/>
    <x v="7"/>
    <n v="6.6699999999999995E-2"/>
    <n v="2"/>
    <x v="3"/>
    <x v="4"/>
    <d v="2028-06-07T00:00:00"/>
  </r>
  <r>
    <s v="I-1009"/>
    <s v="London"/>
    <x v="8"/>
    <x v="0"/>
    <d v="2021-12-11T00:00:00"/>
    <x v="6"/>
    <s v="Francis Godden"/>
    <n v="800"/>
    <x v="8"/>
    <n v="0.05"/>
    <n v="40"/>
    <x v="1"/>
    <x v="5"/>
    <d v="2027-12-11T00:00:00"/>
  </r>
  <r>
    <s v="I-1010"/>
    <s v="Lima"/>
    <x v="6"/>
    <x v="2"/>
    <d v="2020-09-07T00:00:00"/>
    <x v="4"/>
    <s v="Christopher Cresswell"/>
    <n v="30"/>
    <x v="7"/>
    <n v="6.6699999999999995E-2"/>
    <n v="2"/>
    <x v="4"/>
    <x v="6"/>
    <d v="2026-09-07T00:00:00"/>
  </r>
  <r>
    <s v="I-1011"/>
    <s v="Riyadh"/>
    <x v="9"/>
    <x v="0"/>
    <d v="2023-10-07T00:00:00"/>
    <x v="7"/>
    <s v="Danny Brooks"/>
    <n v="1000"/>
    <x v="9"/>
    <n v="0.5"/>
    <n v="500"/>
    <x v="2"/>
    <x v="0"/>
    <d v="2029-10-07T00:00:00"/>
  </r>
  <r>
    <s v="I-1012"/>
    <s v="Bangkok"/>
    <x v="10"/>
    <x v="3"/>
    <d v="2020-08-21T00:00:00"/>
    <x v="1"/>
    <s v="John Jenkins"/>
    <n v="700"/>
    <x v="10"/>
    <n v="0.03"/>
    <n v="21"/>
    <x v="4"/>
    <x v="2"/>
    <d v="2026-08-21T00:00:00"/>
  </r>
  <r>
    <s v="I-1013"/>
    <s v="Tijuana"/>
    <x v="7"/>
    <x v="2"/>
    <d v="2021-03-09T00:00:00"/>
    <x v="4"/>
    <s v="Richard Allnutt"/>
    <n v="30"/>
    <x v="7"/>
    <n v="6.6699999999999995E-2"/>
    <n v="2"/>
    <x v="1"/>
    <x v="3"/>
    <d v="2027-03-09T00:00:00"/>
  </r>
  <r>
    <s v="I-1014"/>
    <s v="Delhi"/>
    <x v="11"/>
    <x v="3"/>
    <d v="2020-05-30T00:00:00"/>
    <x v="8"/>
    <s v="Tessa Morrow"/>
    <n v="500"/>
    <x v="11"/>
    <n v="0.02"/>
    <n v="10"/>
    <x v="4"/>
    <x v="7"/>
    <d v="2026-05-30T00:00:00"/>
  </r>
  <r>
    <s v="I-1015"/>
    <s v="Sydney"/>
    <x v="4"/>
    <x v="3"/>
    <d v="2024-11-12T00:00:00"/>
    <x v="6"/>
    <s v="James Ricketts"/>
    <n v="800"/>
    <x v="12"/>
    <n v="0.16"/>
    <n v="128"/>
    <x v="0"/>
    <x v="8"/>
    <d v="2030-11-12T00:00:00"/>
  </r>
  <r>
    <s v="I-1016"/>
    <s v="Ho Chi Minh City"/>
    <x v="12"/>
    <x v="3"/>
    <d v="2021-05-24T00:00:00"/>
    <x v="0"/>
    <s v="Susan Dixon"/>
    <n v="80"/>
    <x v="13"/>
    <n v="2.5000000000000001E-2"/>
    <n v="2"/>
    <x v="1"/>
    <x v="7"/>
    <d v="2027-05-24T00:00:00"/>
  </r>
  <r>
    <s v="I-1017"/>
    <s v="Tel Aviv"/>
    <x v="13"/>
    <x v="0"/>
    <d v="2020-12-06T00:00:00"/>
    <x v="7"/>
    <s v="Thomas Gordon"/>
    <n v="1000"/>
    <x v="14"/>
    <n v="0.38"/>
    <n v="380"/>
    <x v="4"/>
    <x v="5"/>
    <d v="2026-12-06T00:00:00"/>
  </r>
  <r>
    <s v="I-1018"/>
    <s v="Athens"/>
    <x v="14"/>
    <x v="0"/>
    <d v="2023-07-11T00:00:00"/>
    <x v="8"/>
    <s v="David Walker"/>
    <n v="500"/>
    <x v="9"/>
    <n v="0"/>
    <n v="0"/>
    <x v="2"/>
    <x v="9"/>
    <d v="2029-07-11T00:00:00"/>
  </r>
  <r>
    <s v="I-1019"/>
    <s v="Toronto"/>
    <x v="1"/>
    <x v="1"/>
    <d v="2020-03-11T00:00:00"/>
    <x v="2"/>
    <s v="Robin Hall"/>
    <n v="150"/>
    <x v="15"/>
    <n v="0"/>
    <n v="0"/>
    <x v="4"/>
    <x v="3"/>
    <d v="2026-03-11T00:00:00"/>
  </r>
  <r>
    <s v="I-1020"/>
    <s v="Osaka"/>
    <x v="15"/>
    <x v="3"/>
    <d v="2022-07-23T00:00:00"/>
    <x v="7"/>
    <s v="Kenneth Walter"/>
    <n v="1000"/>
    <x v="16"/>
    <n v="0.05"/>
    <n v="50"/>
    <x v="3"/>
    <x v="9"/>
    <d v="2028-07-23T00:00:00"/>
  </r>
  <r>
    <s v="I-1021"/>
    <s v="Prague"/>
    <x v="16"/>
    <x v="0"/>
    <d v="2023-09-28T00:00:00"/>
    <x v="6"/>
    <s v="Edward Khan"/>
    <n v="800"/>
    <x v="17"/>
    <n v="0.08"/>
    <n v="64"/>
    <x v="2"/>
    <x v="6"/>
    <d v="2029-09-28T00:00:00"/>
  </r>
  <r>
    <s v="I-1022"/>
    <s v="Capetown"/>
    <x v="17"/>
    <x v="0"/>
    <d v="2021-04-17T00:00:00"/>
    <x v="4"/>
    <s v="Nicholas Holloway"/>
    <n v="30"/>
    <x v="18"/>
    <n v="0.26669999999999999"/>
    <n v="8"/>
    <x v="1"/>
    <x v="1"/>
    <d v="2027-04-17T00:00:00"/>
  </r>
  <r>
    <s v="I-1023"/>
    <s v="Bangalore"/>
    <x v="11"/>
    <x v="3"/>
    <d v="2024-11-13T00:00:00"/>
    <x v="9"/>
    <s v="Delia Muhammad"/>
    <n v="70"/>
    <x v="19"/>
    <n v="4.2900000000000001E-2"/>
    <n v="3"/>
    <x v="0"/>
    <x v="8"/>
    <d v="2030-11-13T00:00:00"/>
  </r>
  <r>
    <s v="I-1024"/>
    <s v="Seattle"/>
    <x v="18"/>
    <x v="1"/>
    <d v="2024-02-13T00:00:00"/>
    <x v="4"/>
    <s v="Lesleyann Pope"/>
    <n v="30"/>
    <x v="20"/>
    <n v="0.1"/>
    <n v="3"/>
    <x v="0"/>
    <x v="10"/>
    <d v="2030-02-13T00:00:00"/>
  </r>
  <r>
    <s v="I-1025"/>
    <s v="Jerusalem"/>
    <x v="13"/>
    <x v="0"/>
    <d v="2024-02-20T00:00:00"/>
    <x v="8"/>
    <s v="Susan Carley"/>
    <n v="500"/>
    <x v="21"/>
    <n v="0.01"/>
    <n v="5"/>
    <x v="0"/>
    <x v="10"/>
    <d v="2030-02-20T00:00:00"/>
  </r>
  <r>
    <s v="I-1026"/>
    <s v="Birmingham"/>
    <x v="8"/>
    <x v="0"/>
    <d v="2022-03-22T00:00:00"/>
    <x v="10"/>
    <s v="Damien Smith"/>
    <n v="250"/>
    <x v="22"/>
    <n v="4.8000000000000001E-2"/>
    <n v="12"/>
    <x v="3"/>
    <x v="3"/>
    <d v="2028-03-22T00:00:00"/>
  </r>
  <r>
    <s v="I-1027"/>
    <s v="Seoul"/>
    <x v="19"/>
    <x v="3"/>
    <d v="2023-07-02T00:00:00"/>
    <x v="10"/>
    <s v="Steven Wood"/>
    <n v="250"/>
    <x v="23"/>
    <n v="0.04"/>
    <n v="10"/>
    <x v="2"/>
    <x v="9"/>
    <d v="2029-07-02T00:00:00"/>
  </r>
  <r>
    <s v="I-1028"/>
    <s v="Toronto"/>
    <x v="1"/>
    <x v="1"/>
    <d v="2022-01-23T00:00:00"/>
    <x v="11"/>
    <s v="David Shiner"/>
    <n v="50"/>
    <x v="24"/>
    <n v="0.14000000000000001"/>
    <n v="7"/>
    <x v="3"/>
    <x v="11"/>
    <d v="2028-01-23T00:00:00"/>
  </r>
  <r>
    <s v="I-1029"/>
    <s v="Guangzhou"/>
    <x v="5"/>
    <x v="3"/>
    <d v="2021-10-28T00:00:00"/>
    <x v="8"/>
    <s v="Glenys Wright"/>
    <n v="500"/>
    <x v="21"/>
    <n v="0.01"/>
    <n v="5"/>
    <x v="1"/>
    <x v="0"/>
    <d v="2027-10-28T00:00:00"/>
  </r>
  <r>
    <s v="I-1030"/>
    <s v="Berlin"/>
    <x v="20"/>
    <x v="0"/>
    <d v="2023-12-14T00:00:00"/>
    <x v="9"/>
    <s v="Kate Pearce"/>
    <n v="70"/>
    <x v="25"/>
    <n v="8.5699999999999998E-2"/>
    <n v="6"/>
    <x v="2"/>
    <x v="5"/>
    <d v="2029-12-14T00:00:00"/>
  </r>
  <r>
    <s v="I-1031"/>
    <s v="Kansas City"/>
    <x v="18"/>
    <x v="1"/>
    <d v="2020-10-07T00:00:00"/>
    <x v="2"/>
    <s v="Robert Arnold"/>
    <n v="150"/>
    <x v="26"/>
    <n v="0.08"/>
    <n v="12"/>
    <x v="4"/>
    <x v="0"/>
    <d v="2026-10-07T00:00:00"/>
  </r>
  <r>
    <s v="I-1032"/>
    <s v="Tokyo"/>
    <x v="15"/>
    <x v="3"/>
    <d v="2020-10-19T00:00:00"/>
    <x v="2"/>
    <s v="David Gow"/>
    <n v="150"/>
    <x v="27"/>
    <n v="0.22"/>
    <n v="33"/>
    <x v="4"/>
    <x v="0"/>
    <d v="2026-10-19T00:00:00"/>
  </r>
  <r>
    <s v="I-1033"/>
    <s v="Moscow"/>
    <x v="0"/>
    <x v="0"/>
    <d v="2020-10-19T00:00:00"/>
    <x v="7"/>
    <s v="Darren Brooks"/>
    <n v="1000"/>
    <x v="28"/>
    <n v="0.09"/>
    <n v="90"/>
    <x v="4"/>
    <x v="0"/>
    <d v="2026-10-19T00:00:00"/>
  </r>
  <r>
    <s v="I-1034"/>
    <s v="Capetown"/>
    <x v="17"/>
    <x v="0"/>
    <d v="2024-12-13T00:00:00"/>
    <x v="6"/>
    <s v="Nicholas Holloway"/>
    <n v="800"/>
    <x v="29"/>
    <n v="0.27"/>
    <n v="216"/>
    <x v="0"/>
    <x v="5"/>
    <d v="2030-12-13T00:00:00"/>
  </r>
  <r>
    <s v="I-1035"/>
    <s v="Bangkok"/>
    <x v="10"/>
    <x v="3"/>
    <d v="2021-10-13T00:00:00"/>
    <x v="0"/>
    <s v="Mayank Ali"/>
    <n v="80"/>
    <x v="30"/>
    <n v="3.7499999999999999E-2"/>
    <n v="3"/>
    <x v="1"/>
    <x v="0"/>
    <d v="2027-10-13T00:00:00"/>
  </r>
  <r>
    <s v="I-1036"/>
    <s v="Delhi"/>
    <x v="11"/>
    <x v="3"/>
    <d v="2024-11-23T00:00:00"/>
    <x v="8"/>
    <s v="Glen Campbell"/>
    <n v="500"/>
    <x v="9"/>
    <n v="0"/>
    <n v="0"/>
    <x v="0"/>
    <x v="8"/>
    <d v="2030-11-23T00:00:00"/>
  </r>
  <r>
    <s v="I-1037"/>
    <s v="Sao Paolo"/>
    <x v="2"/>
    <x v="2"/>
    <d v="2022-07-31T00:00:00"/>
    <x v="2"/>
    <s v="Stephen Smith"/>
    <n v="150"/>
    <x v="31"/>
    <n v="2.6700000000000002E-2"/>
    <n v="4"/>
    <x v="3"/>
    <x v="9"/>
    <d v="2028-07-31T00:00:00"/>
  </r>
  <r>
    <s v="I-1038"/>
    <s v="Paris"/>
    <x v="21"/>
    <x v="0"/>
    <d v="2021-11-30T00:00:00"/>
    <x v="5"/>
    <s v="Caroline Eccles"/>
    <n v="500"/>
    <x v="32"/>
    <n v="0.08"/>
    <n v="40"/>
    <x v="1"/>
    <x v="8"/>
    <d v="2027-11-30T00:00:00"/>
  </r>
  <r>
    <s v="I-1039"/>
    <s v="Rome"/>
    <x v="22"/>
    <x v="0"/>
    <d v="2024-08-15T00:00:00"/>
    <x v="11"/>
    <s v="Steven Bell"/>
    <n v="50"/>
    <x v="24"/>
    <n v="0.14000000000000001"/>
    <n v="7"/>
    <x v="0"/>
    <x v="2"/>
    <d v="2030-08-15T00:00:00"/>
  </r>
  <r>
    <s v="I-1040"/>
    <s v="Los Angeles"/>
    <x v="18"/>
    <x v="1"/>
    <d v="2023-09-15T00:00:00"/>
    <x v="0"/>
    <s v="Colin Matthews"/>
    <n v="80"/>
    <x v="33"/>
    <n v="0.1"/>
    <n v="8"/>
    <x v="2"/>
    <x v="6"/>
    <d v="2029-09-15T00:00:00"/>
  </r>
  <r>
    <s v="I-1041"/>
    <s v="New York"/>
    <x v="18"/>
    <x v="1"/>
    <d v="2023-07-20T00:00:00"/>
    <x v="0"/>
    <s v="Stephen Cohen"/>
    <n v="80"/>
    <x v="34"/>
    <n v="6.25E-2"/>
    <n v="5"/>
    <x v="2"/>
    <x v="9"/>
    <d v="2029-07-20T00:00:00"/>
  </r>
  <r>
    <s v="I-1042"/>
    <s v="Sydney"/>
    <x v="4"/>
    <x v="3"/>
    <d v="2022-10-30T00:00:00"/>
    <x v="4"/>
    <s v="William Martin"/>
    <n v="30"/>
    <x v="35"/>
    <n v="0.1333"/>
    <n v="4"/>
    <x v="3"/>
    <x v="0"/>
    <d v="2028-10-30T00:00:00"/>
  </r>
  <r>
    <s v="I-1043"/>
    <s v="Ho Chi Minh City"/>
    <x v="12"/>
    <x v="3"/>
    <d v="2024-03-25T00:00:00"/>
    <x v="4"/>
    <s v="Michael Bell"/>
    <n v="30"/>
    <x v="35"/>
    <n v="0.1333"/>
    <n v="4"/>
    <x v="0"/>
    <x v="3"/>
    <d v="2030-03-25T00:00:00"/>
  </r>
  <r>
    <s v="I-1044"/>
    <s v="Shenzhen"/>
    <x v="5"/>
    <x v="3"/>
    <d v="2023-07-27T00:00:00"/>
    <x v="6"/>
    <s v="Roger Rust"/>
    <n v="800"/>
    <x v="36"/>
    <n v="0.2"/>
    <n v="160"/>
    <x v="2"/>
    <x v="9"/>
    <d v="2029-07-27T00:00:00"/>
  </r>
  <r>
    <s v="I-1045"/>
    <s v="Athens"/>
    <x v="14"/>
    <x v="0"/>
    <d v="2022-11-16T00:00:00"/>
    <x v="6"/>
    <s v="Richard Perrott"/>
    <n v="800"/>
    <x v="37"/>
    <n v="0.35"/>
    <n v="280"/>
    <x v="3"/>
    <x v="8"/>
    <d v="2028-11-16T00:00:00"/>
  </r>
  <r>
    <s v="I-1046"/>
    <s v="Birmingham"/>
    <x v="8"/>
    <x v="0"/>
    <d v="2024-01-20T00:00:00"/>
    <x v="10"/>
    <s v="Robert Reed"/>
    <n v="250"/>
    <x v="38"/>
    <n v="0.12"/>
    <n v="30"/>
    <x v="0"/>
    <x v="11"/>
    <d v="2030-01-20T00:00:00"/>
  </r>
  <r>
    <s v="I-1047"/>
    <s v="Warsaw"/>
    <x v="23"/>
    <x v="0"/>
    <d v="2021-02-03T00:00:00"/>
    <x v="1"/>
    <s v="Hin Bragg"/>
    <n v="700"/>
    <x v="39"/>
    <n v="0.38"/>
    <n v="266"/>
    <x v="1"/>
    <x v="10"/>
    <d v="2027-02-03T00:00:00"/>
  </r>
  <r>
    <s v="I-1048"/>
    <s v="Amsterdam"/>
    <x v="24"/>
    <x v="0"/>
    <d v="2021-11-02T00:00:00"/>
    <x v="0"/>
    <s v="Allyson Rush"/>
    <n v="80"/>
    <x v="40"/>
    <n v="0.375"/>
    <n v="30"/>
    <x v="1"/>
    <x v="8"/>
    <d v="2027-11-02T00:00:00"/>
  </r>
  <r>
    <s v="I-1049"/>
    <s v="Toronto"/>
    <x v="1"/>
    <x v="1"/>
    <d v="2023-06-09T00:00:00"/>
    <x v="10"/>
    <s v="Stephen James"/>
    <n v="250"/>
    <x v="22"/>
    <n v="4.8000000000000001E-2"/>
    <n v="12"/>
    <x v="2"/>
    <x v="4"/>
    <d v="2029-06-09T00:00:00"/>
  </r>
  <r>
    <s v="I-1050"/>
    <s v="Prague"/>
    <x v="16"/>
    <x v="0"/>
    <d v="2023-10-24T00:00:00"/>
    <x v="2"/>
    <s v="Christopher Martin"/>
    <n v="150"/>
    <x v="41"/>
    <n v="6.6699999999999995E-2"/>
    <n v="10"/>
    <x v="2"/>
    <x v="0"/>
    <d v="2029-10-24T00:00:00"/>
  </r>
  <r>
    <s v="I-1051"/>
    <s v="San Fransisco"/>
    <x v="18"/>
    <x v="1"/>
    <d v="2021-11-21T00:00:00"/>
    <x v="7"/>
    <s v="James Scott"/>
    <n v="1000"/>
    <x v="42"/>
    <n v="0.26"/>
    <n v="260"/>
    <x v="1"/>
    <x v="8"/>
    <d v="2027-11-21T00:00:00"/>
  </r>
  <r>
    <s v="I-1052"/>
    <s v="Rome"/>
    <x v="22"/>
    <x v="0"/>
    <d v="2020-09-06T00:00:00"/>
    <x v="4"/>
    <s v="Elaine Whitfield"/>
    <n v="30"/>
    <x v="43"/>
    <n v="0.16669999999999999"/>
    <n v="5"/>
    <x v="4"/>
    <x v="6"/>
    <d v="2026-09-06T00:00:00"/>
  </r>
  <r>
    <s v="I-1053"/>
    <s v="Dublin"/>
    <x v="25"/>
    <x v="0"/>
    <d v="2023-10-23T00:00:00"/>
    <x v="1"/>
    <s v="James Carley"/>
    <n v="700"/>
    <x v="44"/>
    <n v="0.05"/>
    <n v="35"/>
    <x v="2"/>
    <x v="0"/>
    <d v="2029-10-23T00:00:00"/>
  </r>
  <r>
    <s v="I-1054"/>
    <s v="Bangalore"/>
    <x v="11"/>
    <x v="3"/>
    <d v="2020-07-15T00:00:00"/>
    <x v="5"/>
    <s v="Francis Walsh"/>
    <n v="500"/>
    <x v="45"/>
    <n v="0.15"/>
    <n v="75"/>
    <x v="4"/>
    <x v="9"/>
    <d v="2026-07-15T00:00:00"/>
  </r>
  <r>
    <s v="I-1055"/>
    <s v="Moscow"/>
    <x v="0"/>
    <x v="0"/>
    <d v="2020-09-16T00:00:00"/>
    <x v="0"/>
    <s v="Rita Hill"/>
    <n v="80"/>
    <x v="13"/>
    <n v="2.5000000000000001E-2"/>
    <n v="2"/>
    <x v="4"/>
    <x v="6"/>
    <d v="2026-09-16T00:00:00"/>
  </r>
  <r>
    <s v="I-1056"/>
    <s v="Tel Aviv"/>
    <x v="13"/>
    <x v="0"/>
    <d v="2021-10-05T00:00:00"/>
    <x v="11"/>
    <s v="Deanna Wang"/>
    <n v="50"/>
    <x v="46"/>
    <n v="0.22"/>
    <n v="11"/>
    <x v="1"/>
    <x v="0"/>
    <d v="2027-10-05T00:00:00"/>
  </r>
  <r>
    <s v="I-1057"/>
    <s v="Sydney"/>
    <x v="4"/>
    <x v="3"/>
    <d v="2022-07-20T00:00:00"/>
    <x v="4"/>
    <s v="James White"/>
    <n v="30"/>
    <x v="20"/>
    <n v="0.1"/>
    <n v="3"/>
    <x v="3"/>
    <x v="9"/>
    <d v="2028-07-20T00:00:00"/>
  </r>
  <r>
    <s v="I-1058"/>
    <s v="Osaka"/>
    <x v="15"/>
    <x v="3"/>
    <d v="2024-03-26T00:00:00"/>
    <x v="9"/>
    <s v="Jill Thompson"/>
    <n v="70"/>
    <x v="25"/>
    <n v="8.5699999999999998E-2"/>
    <n v="6"/>
    <x v="0"/>
    <x v="3"/>
    <d v="2030-03-26T00:00:00"/>
  </r>
  <r>
    <s v="I-1059"/>
    <s v="Lima"/>
    <x v="6"/>
    <x v="2"/>
    <d v="2020-06-23T00:00:00"/>
    <x v="3"/>
    <s v="Cheryl Glover"/>
    <n v="50"/>
    <x v="47"/>
    <n v="0.28000000000000003"/>
    <n v="14"/>
    <x v="4"/>
    <x v="4"/>
    <d v="2026-06-23T00:00:00"/>
  </r>
  <r>
    <s v="I-1060"/>
    <s v="San Fransisco"/>
    <x v="18"/>
    <x v="1"/>
    <d v="2024-08-30T00:00:00"/>
    <x v="11"/>
    <s v="Gillan Clark"/>
    <n v="50"/>
    <x v="24"/>
    <n v="0.14000000000000001"/>
    <n v="7"/>
    <x v="0"/>
    <x v="2"/>
    <d v="2030-08-30T00:00:00"/>
  </r>
  <r>
    <s v="I-1061"/>
    <s v="Bogota"/>
    <x v="26"/>
    <x v="2"/>
    <d v="2024-01-04T00:00:00"/>
    <x v="1"/>
    <s v="Antony Westlake"/>
    <n v="700"/>
    <x v="48"/>
    <n v="0.01"/>
    <n v="7"/>
    <x v="0"/>
    <x v="11"/>
    <d v="2030-01-04T00:00:00"/>
  </r>
  <r>
    <s v="I-1062"/>
    <s v="Warsaw"/>
    <x v="23"/>
    <x v="0"/>
    <d v="2020-05-24T00:00:00"/>
    <x v="7"/>
    <s v="Hin Bragg"/>
    <n v="1000"/>
    <x v="49"/>
    <n v="0.19"/>
    <n v="190"/>
    <x v="4"/>
    <x v="7"/>
    <d v="2026-05-24T00:00:00"/>
  </r>
  <r>
    <s v="I-1063"/>
    <s v="Berlin"/>
    <x v="20"/>
    <x v="0"/>
    <d v="2021-03-07T00:00:00"/>
    <x v="4"/>
    <s v="James Whitehead"/>
    <n v="30"/>
    <x v="50"/>
    <n v="0.2"/>
    <n v="6"/>
    <x v="1"/>
    <x v="3"/>
    <d v="2027-03-07T00:00:00"/>
  </r>
  <r>
    <s v="I-1064"/>
    <s v="Kansas City"/>
    <x v="18"/>
    <x v="1"/>
    <d v="2023-02-17T00:00:00"/>
    <x v="6"/>
    <s v="Christina Pedley"/>
    <n v="800"/>
    <x v="51"/>
    <n v="0.19"/>
    <n v="152"/>
    <x v="2"/>
    <x v="10"/>
    <d v="2029-02-17T00:00:00"/>
  </r>
  <r>
    <s v="I-1065"/>
    <s v="Shenzhen"/>
    <x v="5"/>
    <x v="3"/>
    <d v="2020-03-16T00:00:00"/>
    <x v="7"/>
    <s v="Ronald Butler"/>
    <n v="1000"/>
    <x v="52"/>
    <n v="0.01"/>
    <n v="10"/>
    <x v="4"/>
    <x v="3"/>
    <d v="2026-03-16T00:00:00"/>
  </r>
  <r>
    <s v="I-1066"/>
    <s v="Prague"/>
    <x v="16"/>
    <x v="0"/>
    <d v="2023-04-23T00:00:00"/>
    <x v="6"/>
    <s v="David Stewart"/>
    <n v="800"/>
    <x v="53"/>
    <n v="0.1"/>
    <n v="80"/>
    <x v="2"/>
    <x v="1"/>
    <d v="2029-04-23T00:00:00"/>
  </r>
  <r>
    <s v="I-1067"/>
    <s v="Shenzhen"/>
    <x v="5"/>
    <x v="3"/>
    <d v="2020-04-12T00:00:00"/>
    <x v="3"/>
    <s v="Gary Shaw"/>
    <n v="50"/>
    <x v="46"/>
    <n v="0.22"/>
    <n v="11"/>
    <x v="4"/>
    <x v="1"/>
    <d v="2026-04-12T00:00:00"/>
  </r>
  <r>
    <s v="I-1068"/>
    <s v="Amsterdam"/>
    <x v="24"/>
    <x v="0"/>
    <d v="2022-10-12T00:00:00"/>
    <x v="2"/>
    <s v="Donald Barratt"/>
    <n v="150"/>
    <x v="54"/>
    <n v="0.04"/>
    <n v="6"/>
    <x v="3"/>
    <x v="0"/>
    <d v="2028-10-12T00:00:00"/>
  </r>
  <r>
    <s v="I-1069"/>
    <s v="Shanghai"/>
    <x v="5"/>
    <x v="3"/>
    <d v="2022-09-15T00:00:00"/>
    <x v="1"/>
    <s v="Wolf Christian"/>
    <n v="700"/>
    <x v="48"/>
    <n v="0.01"/>
    <n v="7"/>
    <x v="3"/>
    <x v="6"/>
    <d v="2028-09-15T00:00:00"/>
  </r>
  <r>
    <s v="I-1070"/>
    <s v="Mexico City"/>
    <x v="7"/>
    <x v="2"/>
    <d v="2024-07-26T00:00:00"/>
    <x v="3"/>
    <s v="Brendon Dyer"/>
    <n v="50"/>
    <x v="55"/>
    <n v="0.1"/>
    <n v="5"/>
    <x v="0"/>
    <x v="9"/>
    <d v="2030-07-26T00:00:00"/>
  </r>
  <r>
    <s v="I-1071"/>
    <s v="Buenos Aires"/>
    <x v="27"/>
    <x v="2"/>
    <d v="2024-01-10T00:00:00"/>
    <x v="7"/>
    <s v="Stuart Brown"/>
    <n v="1000"/>
    <x v="56"/>
    <n v="0.43"/>
    <n v="430"/>
    <x v="0"/>
    <x v="11"/>
    <d v="2030-01-10T00:00:00"/>
  </r>
  <r>
    <s v="I-1072"/>
    <s v="Shanghai"/>
    <x v="5"/>
    <x v="3"/>
    <d v="2020-02-19T00:00:00"/>
    <x v="11"/>
    <s v="Alen Dinan"/>
    <n v="50"/>
    <x v="57"/>
    <n v="0.2"/>
    <n v="10"/>
    <x v="4"/>
    <x v="10"/>
    <d v="2026-02-19T00:00:00"/>
  </r>
  <r>
    <s v="I-1073"/>
    <s v="Berlin"/>
    <x v="20"/>
    <x v="0"/>
    <d v="2023-11-17T00:00:00"/>
    <x v="6"/>
    <s v="Jacqueline Clamp"/>
    <n v="800"/>
    <x v="58"/>
    <n v="0.24"/>
    <n v="192"/>
    <x v="2"/>
    <x v="8"/>
    <d v="2029-11-17T00:00:00"/>
  </r>
  <r>
    <s v="I-1074"/>
    <s v="Birmingham"/>
    <x v="8"/>
    <x v="0"/>
    <d v="2022-07-17T00:00:00"/>
    <x v="0"/>
    <s v="Susan Reay"/>
    <n v="80"/>
    <x v="59"/>
    <n v="0.05"/>
    <n v="4"/>
    <x v="3"/>
    <x v="9"/>
    <d v="2028-07-17T00:00:00"/>
  </r>
  <r>
    <s v="I-1075"/>
    <s v="Dublin"/>
    <x v="25"/>
    <x v="0"/>
    <d v="2023-04-29T00:00:00"/>
    <x v="1"/>
    <s v="Andrew Phillips"/>
    <n v="700"/>
    <x v="10"/>
    <n v="0.03"/>
    <n v="21"/>
    <x v="2"/>
    <x v="1"/>
    <d v="2029-04-29T00:00:00"/>
  </r>
  <r>
    <s v="I-1076"/>
    <s v="Seattle"/>
    <x v="18"/>
    <x v="1"/>
    <d v="2020-08-15T00:00:00"/>
    <x v="0"/>
    <s v="Alan Davie"/>
    <n v="80"/>
    <x v="60"/>
    <n v="0.27500000000000002"/>
    <n v="22"/>
    <x v="4"/>
    <x v="2"/>
    <d v="2026-08-15T00:00:00"/>
  </r>
  <r>
    <s v="I-1077"/>
    <s v="Madria"/>
    <x v="28"/>
    <x v="0"/>
    <d v="2024-03-14T00:00:00"/>
    <x v="4"/>
    <s v="Penelope Freeland"/>
    <n v="30"/>
    <x v="35"/>
    <n v="0.1333"/>
    <n v="4"/>
    <x v="0"/>
    <x v="3"/>
    <d v="2030-03-14T00:00:00"/>
  </r>
  <r>
    <s v="I-1078"/>
    <s v="Shanghai"/>
    <x v="5"/>
    <x v="3"/>
    <d v="2023-06-10T00:00:00"/>
    <x v="2"/>
    <s v="Michelle Murray"/>
    <n v="150"/>
    <x v="41"/>
    <n v="6.6699999999999995E-2"/>
    <n v="10"/>
    <x v="2"/>
    <x v="4"/>
    <d v="2029-06-10T00:00:00"/>
  </r>
  <r>
    <s v="I-1079"/>
    <s v="Bangalore"/>
    <x v="11"/>
    <x v="3"/>
    <d v="2022-08-31T00:00:00"/>
    <x v="8"/>
    <s v="Paul Rule"/>
    <n v="500"/>
    <x v="11"/>
    <n v="0.02"/>
    <n v="10"/>
    <x v="3"/>
    <x v="2"/>
    <d v="2028-08-31T00:00:00"/>
  </r>
  <r>
    <s v="I-1080"/>
    <s v="Istanbul"/>
    <x v="3"/>
    <x v="0"/>
    <d v="2021-08-23T00:00:00"/>
    <x v="10"/>
    <s v="Ian McCartan"/>
    <n v="250"/>
    <x v="61"/>
    <n v="0.38"/>
    <n v="95"/>
    <x v="1"/>
    <x v="2"/>
    <d v="2027-08-23T00:00:00"/>
  </r>
  <r>
    <s v="I-1081"/>
    <s v="Bogota"/>
    <x v="26"/>
    <x v="2"/>
    <d v="2021-08-24T00:00:00"/>
    <x v="9"/>
    <s v="Shelley Mannix"/>
    <n v="70"/>
    <x v="62"/>
    <n v="0.31430000000000002"/>
    <n v="22"/>
    <x v="1"/>
    <x v="2"/>
    <d v="2027-08-24T00:00:00"/>
  </r>
  <r>
    <s v="I-1082"/>
    <s v="Lima"/>
    <x v="6"/>
    <x v="2"/>
    <d v="2024-11-04T00:00:00"/>
    <x v="9"/>
    <s v="Janet Ford"/>
    <n v="70"/>
    <x v="63"/>
    <n v="1.43E-2"/>
    <n v="1"/>
    <x v="0"/>
    <x v="8"/>
    <d v="2030-11-04T00:00:00"/>
  </r>
  <r>
    <s v="I-1083"/>
    <s v="Vienna"/>
    <x v="29"/>
    <x v="0"/>
    <d v="2023-12-16T00:00:00"/>
    <x v="3"/>
    <s v="Janet Ward"/>
    <n v="50"/>
    <x v="64"/>
    <n v="0.06"/>
    <n v="3"/>
    <x v="2"/>
    <x v="5"/>
    <d v="2029-12-16T00:00:00"/>
  </r>
  <r>
    <s v="I-1084"/>
    <s v="Sao Paolo"/>
    <x v="2"/>
    <x v="2"/>
    <d v="2020-11-25T00:00:00"/>
    <x v="10"/>
    <s v="Gary Reynolds"/>
    <n v="250"/>
    <x v="65"/>
    <n v="0.22"/>
    <n v="55"/>
    <x v="4"/>
    <x v="8"/>
    <d v="2026-11-25T00:00:00"/>
  </r>
  <r>
    <s v="I-1085"/>
    <s v="Shanghai"/>
    <x v="5"/>
    <x v="3"/>
    <d v="2024-07-12T00:00:00"/>
    <x v="6"/>
    <s v="Craig Johnson"/>
    <n v="800"/>
    <x v="66"/>
    <n v="0.36"/>
    <n v="288"/>
    <x v="0"/>
    <x v="9"/>
    <d v="2030-07-12T00:00:00"/>
  </r>
  <r>
    <s v="I-1086"/>
    <s v="Shanghai"/>
    <x v="5"/>
    <x v="3"/>
    <d v="2024-03-16T00:00:00"/>
    <x v="0"/>
    <s v="Christopher Snape"/>
    <n v="80"/>
    <x v="0"/>
    <n v="1.2500000000000001E-2"/>
    <n v="1"/>
    <x v="0"/>
    <x v="3"/>
    <d v="2030-03-16T00:00:00"/>
  </r>
  <r>
    <s v="I-1087"/>
    <s v="Cairo"/>
    <x v="30"/>
    <x v="0"/>
    <d v="2021-06-14T00:00:00"/>
    <x v="9"/>
    <s v="John Barnett"/>
    <n v="70"/>
    <x v="40"/>
    <n v="0.28570000000000001"/>
    <n v="20"/>
    <x v="1"/>
    <x v="4"/>
    <d v="2027-06-14T00:00:00"/>
  </r>
  <r>
    <s v="I-1088"/>
    <s v="Kansas City"/>
    <x v="18"/>
    <x v="1"/>
    <d v="2020-07-15T00:00:00"/>
    <x v="2"/>
    <s v="Robert Jenkins"/>
    <n v="150"/>
    <x v="15"/>
    <n v="0"/>
    <n v="0"/>
    <x v="4"/>
    <x v="9"/>
    <d v="2026-07-15T00:00:00"/>
  </r>
  <r>
    <s v="I-1089"/>
    <s v="Kuala Lumpur"/>
    <x v="31"/>
    <x v="3"/>
    <d v="2022-04-22T00:00:00"/>
    <x v="9"/>
    <s v="Trudi Griffin"/>
    <n v="70"/>
    <x v="25"/>
    <n v="8.5699999999999998E-2"/>
    <n v="6"/>
    <x v="3"/>
    <x v="1"/>
    <d v="2028-04-22T00:00:00"/>
  </r>
  <r>
    <s v="I-1090"/>
    <s v="Warsaw"/>
    <x v="23"/>
    <x v="0"/>
    <d v="2021-03-03T00:00:00"/>
    <x v="3"/>
    <s v="Valerie Brown"/>
    <n v="50"/>
    <x v="67"/>
    <n v="0.08"/>
    <n v="4"/>
    <x v="1"/>
    <x v="3"/>
    <d v="2027-03-03T00:00:00"/>
  </r>
  <r>
    <s v="I-1091"/>
    <s v="Moscow"/>
    <x v="0"/>
    <x v="0"/>
    <d v="2020-11-20T00:00:00"/>
    <x v="7"/>
    <s v="Dermot Bailey"/>
    <n v="1000"/>
    <x v="68"/>
    <n v="0.12"/>
    <n v="120"/>
    <x v="4"/>
    <x v="8"/>
    <d v="2026-11-20T00:00:00"/>
  </r>
  <r>
    <s v="I-1092"/>
    <s v="Buenos Aires"/>
    <x v="27"/>
    <x v="2"/>
    <d v="2020-01-03T00:00:00"/>
    <x v="6"/>
    <s v="Abdul Heywood"/>
    <n v="800"/>
    <x v="69"/>
    <n v="0.11"/>
    <n v="88"/>
    <x v="4"/>
    <x v="11"/>
    <d v="2026-01-03T00:00:00"/>
  </r>
  <r>
    <s v="I-1093"/>
    <s v="Bangkok"/>
    <x v="10"/>
    <x v="3"/>
    <d v="2023-07-15T00:00:00"/>
    <x v="7"/>
    <s v="Mary Mitchell"/>
    <n v="1000"/>
    <x v="42"/>
    <n v="0.26"/>
    <n v="260"/>
    <x v="2"/>
    <x v="9"/>
    <d v="2029-07-15T00:00:00"/>
  </r>
  <r>
    <s v="I-1094"/>
    <s v="Tel Aviv"/>
    <x v="13"/>
    <x v="0"/>
    <d v="2021-02-15T00:00:00"/>
    <x v="11"/>
    <s v="Richard McGrath"/>
    <n v="50"/>
    <x v="70"/>
    <n v="0.3"/>
    <n v="15"/>
    <x v="1"/>
    <x v="10"/>
    <d v="2027-02-15T00:00:00"/>
  </r>
  <r>
    <s v="I-1095"/>
    <s v="Prague"/>
    <x v="16"/>
    <x v="0"/>
    <d v="2023-11-27T00:00:00"/>
    <x v="6"/>
    <s v="Edward Khan"/>
    <n v="800"/>
    <x v="71"/>
    <n v="0.12"/>
    <n v="96"/>
    <x v="2"/>
    <x v="8"/>
    <d v="2029-11-27T00:00:00"/>
  </r>
  <r>
    <s v="I-1096"/>
    <s v="Osaka"/>
    <x v="15"/>
    <x v="3"/>
    <d v="2024-08-04T00:00:00"/>
    <x v="7"/>
    <s v="Neil McAvoy"/>
    <n v="1000"/>
    <x v="72"/>
    <n v="7.0000000000000007E-2"/>
    <n v="70"/>
    <x v="0"/>
    <x v="2"/>
    <d v="2030-08-04T00:00:00"/>
  </r>
  <r>
    <s v="I-1097"/>
    <s v="Madria"/>
    <x v="28"/>
    <x v="0"/>
    <d v="2023-06-30T00:00:00"/>
    <x v="5"/>
    <s v="Howard Jones"/>
    <n v="500"/>
    <x v="73"/>
    <n v="0.09"/>
    <n v="45"/>
    <x v="2"/>
    <x v="4"/>
    <d v="2029-06-30T00:00:00"/>
  </r>
  <r>
    <s v="I-1098"/>
    <s v="Chicago"/>
    <x v="18"/>
    <x v="1"/>
    <d v="2020-10-29T00:00:00"/>
    <x v="1"/>
    <s v="Heather McGill"/>
    <n v="700"/>
    <x v="74"/>
    <n v="0"/>
    <n v="0"/>
    <x v="4"/>
    <x v="0"/>
    <d v="2026-10-29T00:00:00"/>
  </r>
  <r>
    <s v="I-1099"/>
    <s v="Kuala Lumpur"/>
    <x v="31"/>
    <x v="3"/>
    <d v="2022-11-12T00:00:00"/>
    <x v="0"/>
    <s v="Trudi Griffin"/>
    <n v="80"/>
    <x v="30"/>
    <n v="3.7499999999999999E-2"/>
    <n v="3"/>
    <x v="3"/>
    <x v="8"/>
    <d v="2028-11-12T00:00:00"/>
  </r>
  <r>
    <s v="I-1100"/>
    <s v="Moscow"/>
    <x v="0"/>
    <x v="0"/>
    <d v="2024-04-27T00:00:00"/>
    <x v="4"/>
    <s v="Alexander Hillier"/>
    <n v="30"/>
    <x v="5"/>
    <n v="3.3300000000000003E-2"/>
    <n v="1"/>
    <x v="0"/>
    <x v="1"/>
    <d v="2030-04-27T00:00:00"/>
  </r>
  <r>
    <s v="I-1101"/>
    <s v="Jerusalem"/>
    <x v="13"/>
    <x v="0"/>
    <d v="2023-05-04T00:00:00"/>
    <x v="11"/>
    <s v="Fiona Johnson"/>
    <n v="50"/>
    <x v="40"/>
    <n v="0"/>
    <n v="0"/>
    <x v="2"/>
    <x v="7"/>
    <d v="2029-05-04T00:00:00"/>
  </r>
  <r>
    <s v="I-1102"/>
    <s v="Moscow"/>
    <x v="0"/>
    <x v="0"/>
    <d v="2024-04-17T00:00:00"/>
    <x v="1"/>
    <s v="Rita Hill"/>
    <n v="700"/>
    <x v="10"/>
    <n v="0.03"/>
    <n v="21"/>
    <x v="0"/>
    <x v="1"/>
    <d v="2030-04-17T00:00:00"/>
  </r>
  <r>
    <s v="I-1103"/>
    <s v="Shenzhen"/>
    <x v="5"/>
    <x v="3"/>
    <d v="2020-07-13T00:00:00"/>
    <x v="11"/>
    <s v="Gary Shaw"/>
    <n v="50"/>
    <x v="55"/>
    <n v="0.1"/>
    <n v="5"/>
    <x v="4"/>
    <x v="9"/>
    <d v="2026-07-13T00:00:00"/>
  </r>
  <r>
    <s v="I-1104"/>
    <s v="Bangkok"/>
    <x v="10"/>
    <x v="3"/>
    <d v="2022-03-17T00:00:00"/>
    <x v="4"/>
    <s v="Stephen Burch"/>
    <n v="30"/>
    <x v="75"/>
    <n v="0"/>
    <n v="0"/>
    <x v="3"/>
    <x v="3"/>
    <d v="2028-03-17T00:00:00"/>
  </r>
  <r>
    <s v="I-1105"/>
    <s v="Lima"/>
    <x v="6"/>
    <x v="2"/>
    <d v="2024-07-24T00:00:00"/>
    <x v="4"/>
    <s v="Claire Storey"/>
    <n v="30"/>
    <x v="75"/>
    <n v="0"/>
    <n v="0"/>
    <x v="0"/>
    <x v="9"/>
    <d v="2030-07-24T00:00:00"/>
  </r>
  <r>
    <s v="I-1106"/>
    <s v="Berlin"/>
    <x v="20"/>
    <x v="0"/>
    <d v="2021-11-18T00:00:00"/>
    <x v="0"/>
    <s v="James Whitehead"/>
    <n v="80"/>
    <x v="76"/>
    <n v="0.22500000000000001"/>
    <n v="18"/>
    <x v="1"/>
    <x v="8"/>
    <d v="2027-11-18T00:00:00"/>
  </r>
  <r>
    <s v="I-1107"/>
    <s v="New York"/>
    <x v="18"/>
    <x v="1"/>
    <d v="2020-09-22T00:00:00"/>
    <x v="0"/>
    <s v="Barbara Turner"/>
    <n v="80"/>
    <x v="59"/>
    <n v="0.05"/>
    <n v="4"/>
    <x v="4"/>
    <x v="6"/>
    <d v="2026-09-22T00:00:00"/>
  </r>
  <r>
    <s v="I-1108"/>
    <s v="Rome"/>
    <x v="22"/>
    <x v="0"/>
    <d v="2023-01-30T00:00:00"/>
    <x v="3"/>
    <s v="Audrey Kane"/>
    <n v="50"/>
    <x v="55"/>
    <n v="0.1"/>
    <n v="5"/>
    <x v="2"/>
    <x v="11"/>
    <d v="2029-01-30T00:00:00"/>
  </r>
  <r>
    <s v="I-1109"/>
    <s v="Cairo"/>
    <x v="30"/>
    <x v="0"/>
    <d v="2021-09-05T00:00:00"/>
    <x v="7"/>
    <s v="Robert Payne"/>
    <n v="1000"/>
    <x v="77"/>
    <n v="0.39"/>
    <n v="390"/>
    <x v="1"/>
    <x v="6"/>
    <d v="2027-09-05T00:00:00"/>
  </r>
  <r>
    <s v="I-1110"/>
    <s v="Sao Paolo"/>
    <x v="2"/>
    <x v="2"/>
    <d v="2021-10-17T00:00:00"/>
    <x v="9"/>
    <s v="Cheryl Tubbs"/>
    <n v="70"/>
    <x v="19"/>
    <n v="4.2900000000000001E-2"/>
    <n v="3"/>
    <x v="1"/>
    <x v="0"/>
    <d v="2027-10-17T00:00:00"/>
  </r>
  <r>
    <s v="I-1111"/>
    <s v="Riyadh"/>
    <x v="9"/>
    <x v="0"/>
    <d v="2023-10-04T00:00:00"/>
    <x v="9"/>
    <s v="Victoria Sherwin"/>
    <n v="70"/>
    <x v="78"/>
    <n v="2.86E-2"/>
    <n v="2"/>
    <x v="2"/>
    <x v="0"/>
    <d v="2029-10-04T00:00:00"/>
  </r>
  <r>
    <s v="I-1112"/>
    <s v="Cairo"/>
    <x v="30"/>
    <x v="0"/>
    <d v="2023-10-16T00:00:00"/>
    <x v="3"/>
    <s v="Marek Kwiatkowski"/>
    <n v="50"/>
    <x v="40"/>
    <n v="0"/>
    <n v="0"/>
    <x v="2"/>
    <x v="0"/>
    <d v="2029-10-16T00:00:00"/>
  </r>
  <r>
    <s v="I-1113"/>
    <s v="Berlin"/>
    <x v="20"/>
    <x v="0"/>
    <d v="2020-07-21T00:00:00"/>
    <x v="8"/>
    <s v="Kate Pearce"/>
    <n v="500"/>
    <x v="21"/>
    <n v="0.01"/>
    <n v="5"/>
    <x v="4"/>
    <x v="9"/>
    <d v="2026-07-21T00:00:00"/>
  </r>
  <r>
    <s v="I-1114"/>
    <s v="Ho Chi Minh City"/>
    <x v="12"/>
    <x v="3"/>
    <d v="2020-07-09T00:00:00"/>
    <x v="9"/>
    <s v="Ken Rogerson"/>
    <n v="70"/>
    <x v="76"/>
    <n v="0.1143"/>
    <n v="8"/>
    <x v="4"/>
    <x v="9"/>
    <d v="2026-07-09T00:00:00"/>
  </r>
  <r>
    <s v="I-1115"/>
    <s v="Amsterdam"/>
    <x v="24"/>
    <x v="0"/>
    <d v="2023-04-11T00:00:00"/>
    <x v="8"/>
    <s v="Danny Grant"/>
    <n v="500"/>
    <x v="11"/>
    <n v="0.02"/>
    <n v="10"/>
    <x v="2"/>
    <x v="1"/>
    <d v="2029-04-11T00:00:00"/>
  </r>
  <r>
    <s v="I-1116"/>
    <s v="Lima"/>
    <x v="6"/>
    <x v="2"/>
    <d v="2023-11-03T00:00:00"/>
    <x v="0"/>
    <s v="Jacqueline Swaine"/>
    <n v="80"/>
    <x v="79"/>
    <n v="8.7499999999999994E-2"/>
    <n v="7"/>
    <x v="2"/>
    <x v="8"/>
    <d v="2029-11-03T00:00:00"/>
  </r>
  <r>
    <s v="I-1117"/>
    <s v="Istanbul"/>
    <x v="3"/>
    <x v="0"/>
    <d v="2022-11-01T00:00:00"/>
    <x v="1"/>
    <s v="Mark Buntain"/>
    <n v="700"/>
    <x v="80"/>
    <n v="0.12"/>
    <n v="84"/>
    <x v="3"/>
    <x v="8"/>
    <d v="2028-11-01T00:00:00"/>
  </r>
  <r>
    <s v="I-1118"/>
    <s v="Bucharest"/>
    <x v="32"/>
    <x v="0"/>
    <d v="2022-12-12T00:00:00"/>
    <x v="4"/>
    <s v="Constance Tidey"/>
    <n v="30"/>
    <x v="75"/>
    <n v="0"/>
    <n v="0"/>
    <x v="3"/>
    <x v="5"/>
    <d v="2028-12-12T00:00:00"/>
  </r>
  <r>
    <s v="I-1119"/>
    <s v="Delhi"/>
    <x v="11"/>
    <x v="3"/>
    <d v="2021-11-16T00:00:00"/>
    <x v="4"/>
    <s v="Roy Johnson"/>
    <n v="30"/>
    <x v="81"/>
    <n v="0.23330000000000001"/>
    <n v="7"/>
    <x v="1"/>
    <x v="8"/>
    <d v="2027-11-16T00:00:00"/>
  </r>
  <r>
    <s v="I-1120"/>
    <s v="Kansas City"/>
    <x v="18"/>
    <x v="1"/>
    <d v="2021-09-19T00:00:00"/>
    <x v="3"/>
    <s v="Christina Pedley"/>
    <n v="50"/>
    <x v="47"/>
    <n v="0.28000000000000003"/>
    <n v="14"/>
    <x v="1"/>
    <x v="6"/>
    <d v="2027-09-19T00:00:00"/>
  </r>
  <r>
    <s v="I-1121"/>
    <s v="Madria"/>
    <x v="28"/>
    <x v="0"/>
    <d v="2020-04-17T00:00:00"/>
    <x v="8"/>
    <s v="Barrie Murray"/>
    <n v="500"/>
    <x v="11"/>
    <n v="0.02"/>
    <n v="10"/>
    <x v="4"/>
    <x v="1"/>
    <d v="2026-04-17T00:00:00"/>
  </r>
  <r>
    <s v="I-1122"/>
    <s v="Prague"/>
    <x v="16"/>
    <x v="0"/>
    <d v="2020-10-09T00:00:00"/>
    <x v="6"/>
    <s v="Andrew Waddell"/>
    <n v="800"/>
    <x v="12"/>
    <n v="0.16"/>
    <n v="128"/>
    <x v="4"/>
    <x v="0"/>
    <d v="2026-10-09T00:00:00"/>
  </r>
  <r>
    <s v="I-1123"/>
    <s v="Istanbul"/>
    <x v="3"/>
    <x v="0"/>
    <d v="2023-02-11T00:00:00"/>
    <x v="8"/>
    <s v="Richard Barr"/>
    <n v="500"/>
    <x v="11"/>
    <n v="0.02"/>
    <n v="10"/>
    <x v="2"/>
    <x v="10"/>
    <d v="2029-02-11T00:00:00"/>
  </r>
  <r>
    <s v="I-1124"/>
    <s v="Kuala Lumpur"/>
    <x v="31"/>
    <x v="3"/>
    <d v="2022-03-15T00:00:00"/>
    <x v="2"/>
    <s v="Ian Baker"/>
    <n v="150"/>
    <x v="41"/>
    <n v="6.6699999999999995E-2"/>
    <n v="10"/>
    <x v="3"/>
    <x v="3"/>
    <d v="2028-03-15T00:00:00"/>
  </r>
  <r>
    <s v="I-1125"/>
    <s v="San Fransisco"/>
    <x v="18"/>
    <x v="1"/>
    <d v="2024-01-19T00:00:00"/>
    <x v="8"/>
    <s v="Gillan Clark"/>
    <n v="500"/>
    <x v="21"/>
    <n v="0.01"/>
    <n v="5"/>
    <x v="0"/>
    <x v="11"/>
    <d v="2030-01-19T00:00:00"/>
  </r>
  <r>
    <s v="I-1126"/>
    <s v="Athens"/>
    <x v="14"/>
    <x v="0"/>
    <d v="2024-04-28T00:00:00"/>
    <x v="2"/>
    <s v="Sarah Chadwick"/>
    <n v="150"/>
    <x v="15"/>
    <n v="0"/>
    <n v="0"/>
    <x v="0"/>
    <x v="1"/>
    <d v="2030-04-28T00:00:00"/>
  </r>
  <r>
    <s v="I-1127"/>
    <s v="Birmingham"/>
    <x v="8"/>
    <x v="0"/>
    <d v="2020-03-13T00:00:00"/>
    <x v="4"/>
    <s v="Robert Reed"/>
    <n v="30"/>
    <x v="5"/>
    <n v="3.3300000000000003E-2"/>
    <n v="1"/>
    <x v="4"/>
    <x v="3"/>
    <d v="2026-03-13T00:00:00"/>
  </r>
  <r>
    <s v="I-1128"/>
    <s v="San Fransisco"/>
    <x v="18"/>
    <x v="1"/>
    <d v="2021-08-28T00:00:00"/>
    <x v="8"/>
    <s v="James Scott"/>
    <n v="500"/>
    <x v="9"/>
    <n v="0"/>
    <n v="0"/>
    <x v="1"/>
    <x v="2"/>
    <d v="2027-08-28T00:00:00"/>
  </r>
  <r>
    <s v="I-1129"/>
    <s v="Osaka"/>
    <x v="15"/>
    <x v="3"/>
    <d v="2020-07-07T00:00:00"/>
    <x v="7"/>
    <s v="Denise Clark"/>
    <n v="1000"/>
    <x v="82"/>
    <n v="0.49"/>
    <n v="490"/>
    <x v="4"/>
    <x v="9"/>
    <d v="2026-07-07T00:00:00"/>
  </r>
  <r>
    <s v="I-1130"/>
    <s v="Chicago"/>
    <x v="18"/>
    <x v="1"/>
    <d v="2022-02-22T00:00:00"/>
    <x v="8"/>
    <s v="Paul Collier"/>
    <n v="500"/>
    <x v="11"/>
    <n v="0.02"/>
    <n v="10"/>
    <x v="3"/>
    <x v="10"/>
    <d v="2028-02-22T00:00:00"/>
  </r>
  <r>
    <s v="I-1131"/>
    <s v="Moscow"/>
    <x v="0"/>
    <x v="0"/>
    <d v="2023-11-12T00:00:00"/>
    <x v="3"/>
    <s v="Zulfiqar Mirza"/>
    <n v="50"/>
    <x v="40"/>
    <n v="0"/>
    <n v="0"/>
    <x v="2"/>
    <x v="8"/>
    <d v="2029-11-12T00:00:00"/>
  </r>
  <r>
    <s v="I-1132"/>
    <s v="Madria"/>
    <x v="28"/>
    <x v="0"/>
    <d v="2022-06-07T00:00:00"/>
    <x v="1"/>
    <s v="Philip Sutherland"/>
    <n v="700"/>
    <x v="44"/>
    <n v="0.05"/>
    <n v="35"/>
    <x v="3"/>
    <x v="4"/>
    <d v="2028-06-07T00:00:00"/>
  </r>
  <r>
    <s v="I-1133"/>
    <s v="Los Angeles"/>
    <x v="18"/>
    <x v="1"/>
    <d v="2020-02-08T00:00:00"/>
    <x v="10"/>
    <s v="Chandrakant Atkins"/>
    <n v="250"/>
    <x v="83"/>
    <n v="0.3"/>
    <n v="75"/>
    <x v="4"/>
    <x v="10"/>
    <d v="2026-02-08T00:00:00"/>
  </r>
  <r>
    <s v="I-1134"/>
    <s v="Seattle"/>
    <x v="18"/>
    <x v="1"/>
    <d v="2022-10-30T00:00:00"/>
    <x v="11"/>
    <s v="Derek Harris"/>
    <n v="50"/>
    <x v="62"/>
    <n v="0.04"/>
    <n v="2"/>
    <x v="3"/>
    <x v="0"/>
    <d v="2028-10-30T00:00:00"/>
  </r>
  <r>
    <s v="I-1135"/>
    <s v="Madria"/>
    <x v="28"/>
    <x v="0"/>
    <d v="2022-04-19T00:00:00"/>
    <x v="2"/>
    <s v="Penelope Freeland"/>
    <n v="150"/>
    <x v="31"/>
    <n v="2.6700000000000002E-2"/>
    <n v="4"/>
    <x v="3"/>
    <x v="1"/>
    <d v="2028-04-19T00:00:00"/>
  </r>
  <r>
    <s v="I-1136"/>
    <s v="Bangkok"/>
    <x v="10"/>
    <x v="3"/>
    <d v="2021-05-25T00:00:00"/>
    <x v="2"/>
    <s v="Mary Mitchell"/>
    <n v="150"/>
    <x v="84"/>
    <n v="4.6699999999999998E-2"/>
    <n v="7"/>
    <x v="1"/>
    <x v="7"/>
    <d v="2027-05-25T00:00:00"/>
  </r>
  <r>
    <s v="I-1137"/>
    <s v="Paris"/>
    <x v="21"/>
    <x v="0"/>
    <d v="2021-05-10T00:00:00"/>
    <x v="9"/>
    <s v="Joanne Sayer"/>
    <n v="70"/>
    <x v="85"/>
    <n v="0.1857"/>
    <n v="13"/>
    <x v="1"/>
    <x v="7"/>
    <d v="2027-05-10T00:00:00"/>
  </r>
  <r>
    <s v="I-1138"/>
    <s v="Riyadh"/>
    <x v="9"/>
    <x v="0"/>
    <d v="2023-07-11T00:00:00"/>
    <x v="11"/>
    <s v="Victoria Sherwin"/>
    <n v="50"/>
    <x v="67"/>
    <n v="0.08"/>
    <n v="4"/>
    <x v="2"/>
    <x v="9"/>
    <d v="2029-07-11T00:00:00"/>
  </r>
  <r>
    <s v="I-1139"/>
    <s v="Bogota"/>
    <x v="26"/>
    <x v="2"/>
    <d v="2023-12-25T00:00:00"/>
    <x v="4"/>
    <s v="Lisa Manning"/>
    <n v="30"/>
    <x v="20"/>
    <n v="0.1"/>
    <n v="3"/>
    <x v="2"/>
    <x v="5"/>
    <d v="2029-12-25T00:00:00"/>
  </r>
  <r>
    <s v="I-1140"/>
    <s v="Athens"/>
    <x v="14"/>
    <x v="0"/>
    <d v="2020-05-04T00:00:00"/>
    <x v="5"/>
    <s v="Mark Lawton"/>
    <n v="500"/>
    <x v="9"/>
    <n v="0"/>
    <n v="0"/>
    <x v="4"/>
    <x v="7"/>
    <d v="2026-05-04T00:00:00"/>
  </r>
  <r>
    <s v="I-1141"/>
    <s v="Bucharest"/>
    <x v="32"/>
    <x v="0"/>
    <d v="2024-07-07T00:00:00"/>
    <x v="5"/>
    <s v="Jacqueline Todd"/>
    <n v="500"/>
    <x v="9"/>
    <n v="0"/>
    <n v="0"/>
    <x v="0"/>
    <x v="9"/>
    <d v="2030-07-07T00:00:00"/>
  </r>
  <r>
    <s v="I-1142"/>
    <s v="Birmingham"/>
    <x v="8"/>
    <x v="0"/>
    <d v="2024-03-11T00:00:00"/>
    <x v="10"/>
    <s v="Philip Collins"/>
    <n v="250"/>
    <x v="86"/>
    <n v="0.1"/>
    <n v="25"/>
    <x v="0"/>
    <x v="3"/>
    <d v="2030-03-11T00:00:00"/>
  </r>
  <r>
    <s v="I-1143"/>
    <s v="Cairo"/>
    <x v="30"/>
    <x v="0"/>
    <d v="2021-05-10T00:00:00"/>
    <x v="4"/>
    <s v="Basil Bain"/>
    <n v="30"/>
    <x v="35"/>
    <n v="0.1333"/>
    <n v="4"/>
    <x v="1"/>
    <x v="7"/>
    <d v="2027-05-10T00:00:00"/>
  </r>
  <r>
    <s v="I-1144"/>
    <s v="Bogota"/>
    <x v="26"/>
    <x v="2"/>
    <d v="2022-01-28T00:00:00"/>
    <x v="4"/>
    <s v="Lisa Manning"/>
    <n v="30"/>
    <x v="20"/>
    <n v="0.1"/>
    <n v="3"/>
    <x v="3"/>
    <x v="11"/>
    <d v="2028-01-28T00:00:00"/>
  </r>
  <r>
    <s v="I-1145"/>
    <s v="Jerusalem"/>
    <x v="13"/>
    <x v="0"/>
    <d v="2021-09-12T00:00:00"/>
    <x v="11"/>
    <s v="John Bond"/>
    <n v="50"/>
    <x v="87"/>
    <n v="0.32"/>
    <n v="16"/>
    <x v="1"/>
    <x v="6"/>
    <d v="2027-09-12T00:00:00"/>
  </r>
  <r>
    <s v="I-1146"/>
    <s v="Tokyo"/>
    <x v="15"/>
    <x v="3"/>
    <d v="2024-08-11T00:00:00"/>
    <x v="8"/>
    <s v="Tony Milner"/>
    <n v="500"/>
    <x v="9"/>
    <n v="0"/>
    <n v="0"/>
    <x v="0"/>
    <x v="2"/>
    <d v="2030-08-11T00:00:00"/>
  </r>
  <r>
    <s v="I-1147"/>
    <s v="Vienna"/>
    <x v="29"/>
    <x v="0"/>
    <d v="2023-04-30T00:00:00"/>
    <x v="7"/>
    <s v="Peter Thompson"/>
    <n v="1000"/>
    <x v="88"/>
    <n v="0.22"/>
    <n v="220"/>
    <x v="2"/>
    <x v="1"/>
    <d v="2029-04-30T00:00:00"/>
  </r>
  <r>
    <s v="I-1148"/>
    <s v="Tijuana"/>
    <x v="7"/>
    <x v="2"/>
    <d v="2023-05-03T00:00:00"/>
    <x v="10"/>
    <s v="Stephen Carlin"/>
    <n v="250"/>
    <x v="89"/>
    <n v="0.02"/>
    <n v="5"/>
    <x v="2"/>
    <x v="7"/>
    <d v="2029-05-03T00:00:00"/>
  </r>
  <r>
    <s v="I-1149"/>
    <s v="Madria"/>
    <x v="28"/>
    <x v="0"/>
    <d v="2023-01-20T00:00:00"/>
    <x v="6"/>
    <s v="Roy Lloyd"/>
    <n v="800"/>
    <x v="90"/>
    <n v="0.02"/>
    <n v="16"/>
    <x v="2"/>
    <x v="11"/>
    <d v="2029-01-20T00:00:00"/>
  </r>
  <r>
    <s v="I-1150"/>
    <s v="Kansas City"/>
    <x v="18"/>
    <x v="1"/>
    <d v="2024-07-05T00:00:00"/>
    <x v="9"/>
    <s v="Nick Gee"/>
    <n v="70"/>
    <x v="91"/>
    <n v="0.1429"/>
    <n v="10"/>
    <x v="0"/>
    <x v="9"/>
    <d v="2030-07-05T00:00:00"/>
  </r>
  <r>
    <s v="I-1151"/>
    <s v="Toronto"/>
    <x v="1"/>
    <x v="1"/>
    <d v="2024-10-15T00:00:00"/>
    <x v="8"/>
    <s v="Stephen James"/>
    <n v="500"/>
    <x v="9"/>
    <n v="0"/>
    <n v="0"/>
    <x v="0"/>
    <x v="0"/>
    <d v="2030-10-15T00:00:00"/>
  </r>
  <r>
    <s v="I-1152"/>
    <s v="Berlin"/>
    <x v="20"/>
    <x v="0"/>
    <d v="2024-04-09T00:00:00"/>
    <x v="6"/>
    <s v="Paul Mannion"/>
    <n v="800"/>
    <x v="92"/>
    <n v="0.38"/>
    <n v="304"/>
    <x v="0"/>
    <x v="1"/>
    <d v="2030-04-09T00:00:00"/>
  </r>
  <r>
    <s v="I-1153"/>
    <s v="Tel Aviv"/>
    <x v="13"/>
    <x v="0"/>
    <d v="2024-08-31T00:00:00"/>
    <x v="9"/>
    <s v="Jacob Percival"/>
    <n v="70"/>
    <x v="63"/>
    <n v="1.43E-2"/>
    <n v="1"/>
    <x v="0"/>
    <x v="2"/>
    <d v="2030-08-31T00:00:00"/>
  </r>
  <r>
    <s v="I-1154"/>
    <s v="Bangalore"/>
    <x v="11"/>
    <x v="3"/>
    <d v="2024-08-18T00:00:00"/>
    <x v="4"/>
    <s v="Paul Rule"/>
    <n v="30"/>
    <x v="5"/>
    <n v="3.3300000000000003E-2"/>
    <n v="1"/>
    <x v="0"/>
    <x v="2"/>
    <d v="2030-08-18T00:00:00"/>
  </r>
  <r>
    <s v="I-1155"/>
    <s v="Rome"/>
    <x v="22"/>
    <x v="0"/>
    <d v="2022-06-15T00:00:00"/>
    <x v="9"/>
    <s v="Steven Bell"/>
    <n v="70"/>
    <x v="93"/>
    <n v="7.1400000000000005E-2"/>
    <n v="5"/>
    <x v="3"/>
    <x v="4"/>
    <d v="2028-06-15T00:00:00"/>
  </r>
  <r>
    <s v="I-1156"/>
    <s v="Delhi"/>
    <x v="11"/>
    <x v="3"/>
    <d v="2022-05-04T00:00:00"/>
    <x v="0"/>
    <s v="Geoffrey Patel"/>
    <n v="80"/>
    <x v="13"/>
    <n v="2.5000000000000001E-2"/>
    <n v="2"/>
    <x v="3"/>
    <x v="7"/>
    <d v="2028-05-04T00:00:00"/>
  </r>
  <r>
    <s v="I-1157"/>
    <s v="Shanghai"/>
    <x v="5"/>
    <x v="3"/>
    <d v="2021-06-16T00:00:00"/>
    <x v="11"/>
    <s v="Alen Dinan"/>
    <n v="50"/>
    <x v="46"/>
    <n v="0.22"/>
    <n v="11"/>
    <x v="1"/>
    <x v="4"/>
    <d v="2027-06-16T00:00:00"/>
  </r>
  <r>
    <s v="I-1158"/>
    <s v="Ho Chi Minh City"/>
    <x v="12"/>
    <x v="3"/>
    <d v="2023-04-15T00:00:00"/>
    <x v="4"/>
    <s v="Rosemary Aziz"/>
    <n v="30"/>
    <x v="7"/>
    <n v="6.6699999999999995E-2"/>
    <n v="2"/>
    <x v="2"/>
    <x v="1"/>
    <d v="2029-04-15T00:00:00"/>
  </r>
  <r>
    <s v="I-1159"/>
    <s v="Istanbul"/>
    <x v="3"/>
    <x v="0"/>
    <d v="2021-06-25T00:00:00"/>
    <x v="5"/>
    <s v="Cordia Alston"/>
    <n v="500"/>
    <x v="94"/>
    <n v="0.37"/>
    <n v="185"/>
    <x v="1"/>
    <x v="4"/>
    <d v="2027-06-25T00:00:00"/>
  </r>
  <r>
    <s v="I-1160"/>
    <s v="Tijuana"/>
    <x v="7"/>
    <x v="2"/>
    <d v="2022-05-05T00:00:00"/>
    <x v="4"/>
    <s v="Kevin McLauchlin"/>
    <n v="30"/>
    <x v="5"/>
    <n v="3.3300000000000003E-2"/>
    <n v="1"/>
    <x v="3"/>
    <x v="7"/>
    <d v="2028-05-05T00:00:00"/>
  </r>
  <r>
    <s v="I-1161"/>
    <s v="Dubai"/>
    <x v="33"/>
    <x v="0"/>
    <d v="2022-05-19T00:00:00"/>
    <x v="1"/>
    <s v="Marie Whitfield"/>
    <n v="700"/>
    <x v="95"/>
    <n v="0.15"/>
    <n v="105"/>
    <x v="3"/>
    <x v="7"/>
    <d v="2028-05-19T00:00:00"/>
  </r>
  <r>
    <s v="I-1162"/>
    <s v="London"/>
    <x v="8"/>
    <x v="0"/>
    <d v="2020-02-26T00:00:00"/>
    <x v="8"/>
    <s v="Philip Dewar"/>
    <n v="500"/>
    <x v="9"/>
    <n v="0"/>
    <n v="0"/>
    <x v="4"/>
    <x v="10"/>
    <d v="2026-02-26T00:00:00"/>
  </r>
  <r>
    <s v="I-1163"/>
    <s v="Tijuana"/>
    <x v="7"/>
    <x v="2"/>
    <d v="2020-11-26T00:00:00"/>
    <x v="10"/>
    <s v="Gillian Allnutt"/>
    <n v="250"/>
    <x v="96"/>
    <n v="2.8000000000000001E-2"/>
    <n v="7"/>
    <x v="4"/>
    <x v="8"/>
    <d v="2026-11-26T00:00:00"/>
  </r>
  <r>
    <s v="I-1164"/>
    <s v="Kansas City"/>
    <x v="18"/>
    <x v="1"/>
    <d v="2020-01-26T00:00:00"/>
    <x v="3"/>
    <s v="Robert Arnold"/>
    <n v="50"/>
    <x v="57"/>
    <n v="0.2"/>
    <n v="10"/>
    <x v="4"/>
    <x v="11"/>
    <d v="2026-01-26T00:00:00"/>
  </r>
  <r>
    <s v="I-1165"/>
    <s v="Osaka"/>
    <x v="15"/>
    <x v="3"/>
    <d v="2021-04-26T00:00:00"/>
    <x v="9"/>
    <s v="Neil McAvoy"/>
    <n v="70"/>
    <x v="64"/>
    <n v="0.3286"/>
    <n v="23"/>
    <x v="1"/>
    <x v="1"/>
    <d v="2027-04-26T00:00:00"/>
  </r>
  <r>
    <s v="I-1166"/>
    <s v="Rome"/>
    <x v="22"/>
    <x v="0"/>
    <d v="2021-06-04T00:00:00"/>
    <x v="11"/>
    <s v="Andrew Hirst"/>
    <n v="50"/>
    <x v="67"/>
    <n v="0.08"/>
    <n v="4"/>
    <x v="1"/>
    <x v="4"/>
    <d v="2027-06-04T00:00:00"/>
  </r>
  <r>
    <s v="I-1167"/>
    <s v="Warsaw"/>
    <x v="23"/>
    <x v="0"/>
    <d v="2021-03-06T00:00:00"/>
    <x v="8"/>
    <s v="Robert Brook"/>
    <n v="500"/>
    <x v="9"/>
    <n v="0"/>
    <n v="0"/>
    <x v="1"/>
    <x v="3"/>
    <d v="2027-03-06T00:00:00"/>
  </r>
  <r>
    <s v="I-1168"/>
    <s v="Mexico City"/>
    <x v="7"/>
    <x v="2"/>
    <d v="2023-03-25T00:00:00"/>
    <x v="0"/>
    <s v="Malcolm Griffith"/>
    <n v="80"/>
    <x v="30"/>
    <n v="3.7499999999999999E-2"/>
    <n v="3"/>
    <x v="2"/>
    <x v="3"/>
    <d v="2029-03-25T00:00:00"/>
  </r>
  <r>
    <s v="I-1169"/>
    <s v="Dublin"/>
    <x v="25"/>
    <x v="0"/>
    <d v="2024-01-16T00:00:00"/>
    <x v="11"/>
    <s v="Alison Younger"/>
    <n v="50"/>
    <x v="24"/>
    <n v="0.14000000000000001"/>
    <n v="7"/>
    <x v="0"/>
    <x v="11"/>
    <d v="2030-01-16T00:00:00"/>
  </r>
  <r>
    <s v="I-1170"/>
    <s v="Delhi"/>
    <x v="11"/>
    <x v="3"/>
    <d v="2024-07-08T00:00:00"/>
    <x v="2"/>
    <s v="Steven Batty"/>
    <n v="150"/>
    <x v="84"/>
    <n v="4.6699999999999998E-2"/>
    <n v="7"/>
    <x v="0"/>
    <x v="9"/>
    <d v="2030-07-08T00:00:00"/>
  </r>
  <r>
    <s v="I-1171"/>
    <s v="Bangkok"/>
    <x v="10"/>
    <x v="3"/>
    <d v="2021-09-06T00:00:00"/>
    <x v="7"/>
    <s v="John Jenkins"/>
    <n v="1000"/>
    <x v="77"/>
    <n v="0.39"/>
    <n v="390"/>
    <x v="1"/>
    <x v="6"/>
    <d v="2027-09-06T00:00:00"/>
  </r>
  <r>
    <s v="I-1172"/>
    <s v="Tel Aviv"/>
    <x v="13"/>
    <x v="0"/>
    <d v="2020-05-06T00:00:00"/>
    <x v="3"/>
    <s v="Jacob Percival"/>
    <n v="50"/>
    <x v="97"/>
    <n v="0.18"/>
    <n v="9"/>
    <x v="4"/>
    <x v="7"/>
    <d v="2026-05-06T00:00:00"/>
  </r>
  <r>
    <s v="I-1173"/>
    <s v="Chicago"/>
    <x v="18"/>
    <x v="1"/>
    <d v="2021-06-20T00:00:00"/>
    <x v="4"/>
    <s v="Nicholas Knight"/>
    <n v="30"/>
    <x v="5"/>
    <n v="3.3300000000000003E-2"/>
    <n v="1"/>
    <x v="1"/>
    <x v="4"/>
    <d v="2027-06-20T00:00:00"/>
  </r>
  <r>
    <s v="I-1174"/>
    <s v="Berlin"/>
    <x v="20"/>
    <x v="0"/>
    <d v="2020-10-29T00:00:00"/>
    <x v="0"/>
    <s v="Paul Mannion"/>
    <n v="80"/>
    <x v="98"/>
    <n v="0.125"/>
    <n v="10"/>
    <x v="4"/>
    <x v="0"/>
    <d v="2026-10-29T00:00:00"/>
  </r>
  <r>
    <s v="I-1175"/>
    <s v="Istanbul"/>
    <x v="3"/>
    <x v="0"/>
    <d v="2024-10-12T00:00:00"/>
    <x v="10"/>
    <s v="David Philp"/>
    <n v="250"/>
    <x v="23"/>
    <n v="0.04"/>
    <n v="10"/>
    <x v="0"/>
    <x v="0"/>
    <d v="2030-10-12T00:00:00"/>
  </r>
  <r>
    <s v="I-1176"/>
    <s v="Madria"/>
    <x v="28"/>
    <x v="0"/>
    <d v="2024-05-20T00:00:00"/>
    <x v="4"/>
    <s v="Roy Nunes"/>
    <n v="30"/>
    <x v="7"/>
    <n v="6.6699999999999995E-2"/>
    <n v="2"/>
    <x v="0"/>
    <x v="7"/>
    <d v="2030-05-20T00:00:00"/>
  </r>
  <r>
    <s v="I-1177"/>
    <s v="Delhi"/>
    <x v="11"/>
    <x v="3"/>
    <d v="2024-01-21T00:00:00"/>
    <x v="9"/>
    <s v="Glen Campbell"/>
    <n v="70"/>
    <x v="25"/>
    <n v="8.5699999999999998E-2"/>
    <n v="6"/>
    <x v="0"/>
    <x v="11"/>
    <d v="2030-01-21T00:00:00"/>
  </r>
  <r>
    <s v="I-1178"/>
    <s v="Seattle"/>
    <x v="18"/>
    <x v="1"/>
    <d v="2021-07-15T00:00:00"/>
    <x v="9"/>
    <s v="Lesleyann Pope"/>
    <n v="70"/>
    <x v="99"/>
    <n v="0.27139999999999997"/>
    <n v="19"/>
    <x v="1"/>
    <x v="9"/>
    <d v="2027-07-15T00:00:00"/>
  </r>
  <r>
    <s v="I-1179"/>
    <s v="Sao Paolo"/>
    <x v="2"/>
    <x v="2"/>
    <d v="2021-11-07T00:00:00"/>
    <x v="3"/>
    <s v="Stephen Smith"/>
    <n v="50"/>
    <x v="97"/>
    <n v="0.18"/>
    <n v="9"/>
    <x v="1"/>
    <x v="8"/>
    <d v="2027-11-07T00:00:00"/>
  </r>
  <r>
    <s v="I-1180"/>
    <s v="Lima"/>
    <x v="6"/>
    <x v="2"/>
    <d v="2024-07-26T00:00:00"/>
    <x v="8"/>
    <s v="William Lant"/>
    <n v="500"/>
    <x v="11"/>
    <n v="0.02"/>
    <n v="10"/>
    <x v="0"/>
    <x v="9"/>
    <d v="2030-07-26T00:00:00"/>
  </r>
  <r>
    <s v="I-1181"/>
    <s v="Lima"/>
    <x v="6"/>
    <x v="2"/>
    <d v="2020-06-16T00:00:00"/>
    <x v="8"/>
    <s v="Christopher Cresswell"/>
    <n v="500"/>
    <x v="11"/>
    <n v="0.02"/>
    <n v="10"/>
    <x v="4"/>
    <x v="4"/>
    <d v="2026-06-16T00:00:00"/>
  </r>
  <r>
    <s v="I-1182"/>
    <s v="Santiago"/>
    <x v="34"/>
    <x v="2"/>
    <d v="2021-09-07T00:00:00"/>
    <x v="7"/>
    <s v="Ram Mathews"/>
    <n v="1000"/>
    <x v="28"/>
    <n v="0.09"/>
    <n v="90"/>
    <x v="1"/>
    <x v="6"/>
    <d v="2027-09-07T00:00:00"/>
  </r>
  <r>
    <s v="I-1183"/>
    <s v="Buenos Aires"/>
    <x v="27"/>
    <x v="2"/>
    <d v="2022-08-19T00:00:00"/>
    <x v="4"/>
    <s v="Naeem Perry"/>
    <n v="30"/>
    <x v="7"/>
    <n v="6.6699999999999995E-2"/>
    <n v="2"/>
    <x v="3"/>
    <x v="2"/>
    <d v="2028-08-19T00:00:00"/>
  </r>
  <r>
    <s v="I-1184"/>
    <s v="Warsaw"/>
    <x v="23"/>
    <x v="0"/>
    <d v="2020-01-02T00:00:00"/>
    <x v="3"/>
    <s v="Anthony Connolly"/>
    <n v="50"/>
    <x v="100"/>
    <n v="0.12"/>
    <n v="6"/>
    <x v="4"/>
    <x v="11"/>
    <d v="2026-01-02T00:00:00"/>
  </r>
  <r>
    <s v="I-1185"/>
    <s v="Madria"/>
    <x v="28"/>
    <x v="0"/>
    <d v="2022-05-25T00:00:00"/>
    <x v="0"/>
    <s v="Howard Jones"/>
    <n v="80"/>
    <x v="34"/>
    <n v="6.25E-2"/>
    <n v="5"/>
    <x v="3"/>
    <x v="7"/>
    <d v="2028-05-25T00:00:00"/>
  </r>
  <r>
    <s v="I-1186"/>
    <s v="Dubai"/>
    <x v="33"/>
    <x v="0"/>
    <d v="2021-06-22T00:00:00"/>
    <x v="10"/>
    <s v="Brenda Lightfoot"/>
    <n v="250"/>
    <x v="86"/>
    <n v="0.1"/>
    <n v="25"/>
    <x v="1"/>
    <x v="4"/>
    <d v="2027-06-22T00:00:00"/>
  </r>
  <r>
    <s v="I-1187"/>
    <s v="Istanbul"/>
    <x v="3"/>
    <x v="0"/>
    <d v="2022-09-24T00:00:00"/>
    <x v="4"/>
    <s v="Chloe Lyons"/>
    <n v="30"/>
    <x v="75"/>
    <n v="0"/>
    <n v="0"/>
    <x v="3"/>
    <x v="6"/>
    <d v="2028-09-24T00:00:00"/>
  </r>
  <r>
    <s v="I-1188"/>
    <s v="Buenos Aires"/>
    <x v="27"/>
    <x v="2"/>
    <d v="2020-09-21T00:00:00"/>
    <x v="10"/>
    <s v="Abdul Heywood"/>
    <n v="250"/>
    <x v="101"/>
    <n v="0.16"/>
    <n v="40"/>
    <x v="4"/>
    <x v="6"/>
    <d v="2026-09-21T00:00:00"/>
  </r>
  <r>
    <s v="I-1189"/>
    <s v="Moscow"/>
    <x v="0"/>
    <x v="0"/>
    <d v="2023-04-26T00:00:00"/>
    <x v="10"/>
    <s v="Rita Hill"/>
    <n v="250"/>
    <x v="102"/>
    <n v="0"/>
    <n v="0"/>
    <x v="2"/>
    <x v="1"/>
    <d v="2029-04-26T00:00:00"/>
  </r>
  <r>
    <s v="I-1190"/>
    <s v="Warsaw"/>
    <x v="23"/>
    <x v="0"/>
    <d v="2023-12-27T00:00:00"/>
    <x v="5"/>
    <s v="Tony Green"/>
    <n v="500"/>
    <x v="103"/>
    <n v="0.04"/>
    <n v="20"/>
    <x v="2"/>
    <x v="5"/>
    <d v="2029-12-27T00:00:00"/>
  </r>
  <r>
    <s v="I-1191"/>
    <s v="Sydney"/>
    <x v="4"/>
    <x v="3"/>
    <d v="2022-04-03T00:00:00"/>
    <x v="7"/>
    <s v="Armand Ahmed"/>
    <n v="1000"/>
    <x v="104"/>
    <n v="0.03"/>
    <n v="30"/>
    <x v="3"/>
    <x v="1"/>
    <d v="2028-04-03T00:00:00"/>
  </r>
  <r>
    <s v="I-1192"/>
    <s v="Bucharest"/>
    <x v="32"/>
    <x v="0"/>
    <d v="2020-07-21T00:00:00"/>
    <x v="2"/>
    <s v="Geoffrey Shiner"/>
    <n v="150"/>
    <x v="54"/>
    <n v="0.04"/>
    <n v="6"/>
    <x v="4"/>
    <x v="9"/>
    <d v="2026-07-21T00:00:00"/>
  </r>
  <r>
    <s v="I-1193"/>
    <s v="Kansas City"/>
    <x v="18"/>
    <x v="1"/>
    <d v="2023-03-26T00:00:00"/>
    <x v="1"/>
    <s v="Robert Arnold"/>
    <n v="700"/>
    <x v="105"/>
    <n v="0.09"/>
    <n v="63"/>
    <x v="2"/>
    <x v="3"/>
    <d v="2029-03-26T00:00:00"/>
  </r>
  <r>
    <s v="I-1194"/>
    <s v="Jerusalem"/>
    <x v="13"/>
    <x v="0"/>
    <d v="2022-04-13T00:00:00"/>
    <x v="9"/>
    <s v="Isla Parsons"/>
    <n v="70"/>
    <x v="106"/>
    <n v="0.1"/>
    <n v="7"/>
    <x v="3"/>
    <x v="1"/>
    <d v="2028-04-13T00:00:00"/>
  </r>
  <r>
    <s v="I-1195"/>
    <s v="Jerusalem"/>
    <x v="13"/>
    <x v="0"/>
    <d v="2024-05-07T00:00:00"/>
    <x v="1"/>
    <s v="John Bond"/>
    <n v="700"/>
    <x v="12"/>
    <n v="0.04"/>
    <n v="28"/>
    <x v="0"/>
    <x v="7"/>
    <d v="2030-05-07T00:00:00"/>
  </r>
  <r>
    <s v="I-1196"/>
    <s v="Shanghai"/>
    <x v="5"/>
    <x v="3"/>
    <d v="2021-01-27T00:00:00"/>
    <x v="11"/>
    <s v="Christopher Snape"/>
    <n v="50"/>
    <x v="107"/>
    <n v="0.16"/>
    <n v="8"/>
    <x v="1"/>
    <x v="11"/>
    <d v="2027-01-27T00:00:00"/>
  </r>
  <r>
    <s v="I-1197"/>
    <s v="Prague"/>
    <x v="16"/>
    <x v="0"/>
    <d v="2024-11-30T00:00:00"/>
    <x v="0"/>
    <s v="Stephen Nolan"/>
    <n v="80"/>
    <x v="13"/>
    <n v="2.5000000000000001E-2"/>
    <n v="2"/>
    <x v="0"/>
    <x v="8"/>
    <d v="2030-11-30T00:00:00"/>
  </r>
  <r>
    <s v="I-1198"/>
    <s v="Santiago"/>
    <x v="34"/>
    <x v="2"/>
    <d v="2023-11-25T00:00:00"/>
    <x v="3"/>
    <s v="Julia Hurren"/>
    <n v="50"/>
    <x v="108"/>
    <n v="0.02"/>
    <n v="1"/>
    <x v="2"/>
    <x v="8"/>
    <d v="2029-11-25T00:00:00"/>
  </r>
  <r>
    <s v="I-1199"/>
    <s v="New York"/>
    <x v="18"/>
    <x v="1"/>
    <d v="2020-05-01T00:00:00"/>
    <x v="10"/>
    <s v="Simon Hirst"/>
    <n v="250"/>
    <x v="109"/>
    <n v="0.22800000000000001"/>
    <n v="57"/>
    <x v="4"/>
    <x v="7"/>
    <d v="2026-05-01T00:00:00"/>
  </r>
  <r>
    <s v="I-1200"/>
    <s v="Moscow"/>
    <x v="0"/>
    <x v="0"/>
    <d v="2023-02-16T00:00:00"/>
    <x v="0"/>
    <s v="Alexander Hillier"/>
    <n v="80"/>
    <x v="59"/>
    <n v="0.05"/>
    <n v="4"/>
    <x v="2"/>
    <x v="10"/>
    <d v="2029-02-16T00:00:00"/>
  </r>
  <r>
    <s v="I-1201"/>
    <s v="Kansas City"/>
    <x v="18"/>
    <x v="1"/>
    <d v="2021-10-23T00:00:00"/>
    <x v="1"/>
    <s v="Christina Pedley"/>
    <n v="700"/>
    <x v="12"/>
    <n v="0.04"/>
    <n v="28"/>
    <x v="1"/>
    <x v="0"/>
    <d v="2027-10-23T00:00:00"/>
  </r>
  <r>
    <s v="I-1202"/>
    <s v="Amsterdam"/>
    <x v="24"/>
    <x v="0"/>
    <d v="2021-12-26T00:00:00"/>
    <x v="4"/>
    <s v="Danny Grant"/>
    <n v="30"/>
    <x v="7"/>
    <n v="6.6699999999999995E-2"/>
    <n v="2"/>
    <x v="1"/>
    <x v="5"/>
    <d v="2027-12-26T00:00:00"/>
  </r>
  <r>
    <s v="I-1203"/>
    <s v="Istanbul"/>
    <x v="3"/>
    <x v="0"/>
    <d v="2020-08-11T00:00:00"/>
    <x v="0"/>
    <s v="Francis Hall"/>
    <n v="80"/>
    <x v="110"/>
    <n v="0.17499999999999999"/>
    <n v="14"/>
    <x v="4"/>
    <x v="2"/>
    <d v="2026-08-11T00:00:00"/>
  </r>
  <r>
    <s v="I-1204"/>
    <s v="Dubai"/>
    <x v="33"/>
    <x v="0"/>
    <d v="2021-08-06T00:00:00"/>
    <x v="11"/>
    <s v="Marie Whitfield"/>
    <n v="50"/>
    <x v="62"/>
    <n v="0.04"/>
    <n v="2"/>
    <x v="1"/>
    <x v="2"/>
    <d v="2027-08-06T00:00:00"/>
  </r>
  <r>
    <s v="I-1205"/>
    <s v="Amsterdam"/>
    <x v="24"/>
    <x v="0"/>
    <d v="2020-12-02T00:00:00"/>
    <x v="5"/>
    <s v="Alan Evora"/>
    <n v="500"/>
    <x v="111"/>
    <n v="0.26"/>
    <n v="130"/>
    <x v="4"/>
    <x v="5"/>
    <d v="2026-12-02T00:00:00"/>
  </r>
  <r>
    <s v="I-1206"/>
    <s v="Kansas City"/>
    <x v="18"/>
    <x v="1"/>
    <d v="2022-01-25T00:00:00"/>
    <x v="0"/>
    <s v="Xun Simms"/>
    <n v="80"/>
    <x v="33"/>
    <n v="0.1"/>
    <n v="8"/>
    <x v="3"/>
    <x v="11"/>
    <d v="2028-01-25T00:00:00"/>
  </r>
  <r>
    <s v="I-1207"/>
    <s v="Birmingham"/>
    <x v="8"/>
    <x v="0"/>
    <d v="2021-01-26T00:00:00"/>
    <x v="0"/>
    <s v="Gustavo Taiwo"/>
    <n v="80"/>
    <x v="60"/>
    <n v="0.27500000000000002"/>
    <n v="22"/>
    <x v="1"/>
    <x v="11"/>
    <d v="2027-01-26T00:00:00"/>
  </r>
  <r>
    <s v="I-1208"/>
    <s v="Toronto"/>
    <x v="1"/>
    <x v="1"/>
    <d v="2024-03-10T00:00:00"/>
    <x v="0"/>
    <s v="James Hammond"/>
    <n v="80"/>
    <x v="79"/>
    <n v="8.7499999999999994E-2"/>
    <n v="7"/>
    <x v="0"/>
    <x v="3"/>
    <d v="2030-03-10T00:00:00"/>
  </r>
  <r>
    <s v="I-1209"/>
    <s v="Los Angeles"/>
    <x v="18"/>
    <x v="1"/>
    <d v="2021-06-03T00:00:00"/>
    <x v="6"/>
    <s v="Colin Matthews"/>
    <n v="800"/>
    <x v="112"/>
    <n v="0.03"/>
    <n v="24"/>
    <x v="1"/>
    <x v="4"/>
    <d v="2027-06-03T00:00:00"/>
  </r>
  <r>
    <s v="I-1210"/>
    <s v="Chicago"/>
    <x v="18"/>
    <x v="1"/>
    <d v="2024-08-26T00:00:00"/>
    <x v="2"/>
    <s v="Barry Baldwin"/>
    <n v="150"/>
    <x v="113"/>
    <n v="0.02"/>
    <n v="3"/>
    <x v="0"/>
    <x v="2"/>
    <d v="2030-08-26T00:00:00"/>
  </r>
  <r>
    <s v="I-1211"/>
    <s v="Sao Paolo"/>
    <x v="2"/>
    <x v="2"/>
    <d v="2022-09-01T00:00:00"/>
    <x v="2"/>
    <s v="Elizabeth Holloway"/>
    <n v="150"/>
    <x v="114"/>
    <n v="0.1067"/>
    <n v="16"/>
    <x v="3"/>
    <x v="6"/>
    <d v="2028-09-01T00:00:00"/>
  </r>
  <r>
    <s v="I-1212"/>
    <s v="Warsaw"/>
    <x v="23"/>
    <x v="0"/>
    <d v="2022-07-15T00:00:00"/>
    <x v="4"/>
    <s v="Anthony Connolly"/>
    <n v="30"/>
    <x v="115"/>
    <n v="0.73329999999999995"/>
    <n v="22"/>
    <x v="3"/>
    <x v="9"/>
    <d v="2028-07-15T00:00:00"/>
  </r>
  <r>
    <s v="I-1213"/>
    <s v="Dubai"/>
    <x v="33"/>
    <x v="0"/>
    <d v="2020-11-29T00:00:00"/>
    <x v="2"/>
    <s v="Peter Kelly"/>
    <n v="150"/>
    <x v="116"/>
    <n v="0.1"/>
    <n v="15"/>
    <x v="4"/>
    <x v="8"/>
    <d v="2026-11-29T00:00:00"/>
  </r>
  <r>
    <s v="I-1214"/>
    <s v="Santiago"/>
    <x v="34"/>
    <x v="2"/>
    <d v="2020-09-22T00:00:00"/>
    <x v="9"/>
    <s v="Julia Hurren"/>
    <n v="70"/>
    <x v="117"/>
    <n v="0.15709999999999999"/>
    <n v="11"/>
    <x v="4"/>
    <x v="6"/>
    <d v="2026-09-22T00:00:00"/>
  </r>
  <r>
    <s v="I-1215"/>
    <s v="Bangalore"/>
    <x v="11"/>
    <x v="3"/>
    <d v="2023-12-20T00:00:00"/>
    <x v="7"/>
    <s v="Paul Rule"/>
    <n v="1000"/>
    <x v="9"/>
    <n v="0.5"/>
    <n v="500"/>
    <x v="2"/>
    <x v="5"/>
    <d v="2029-12-20T00:00:00"/>
  </r>
  <r>
    <s v="I-1216"/>
    <s v="Los Angeles"/>
    <x v="18"/>
    <x v="1"/>
    <d v="2023-02-19T00:00:00"/>
    <x v="5"/>
    <s v="Christopher Kitching"/>
    <n v="500"/>
    <x v="21"/>
    <n v="0.01"/>
    <n v="5"/>
    <x v="2"/>
    <x v="10"/>
    <d v="2029-02-19T00:00:00"/>
  </r>
  <r>
    <s v="I-1217"/>
    <s v="Bucharest"/>
    <x v="32"/>
    <x v="0"/>
    <d v="2024-02-16T00:00:00"/>
    <x v="3"/>
    <s v="Constance Tidey"/>
    <n v="50"/>
    <x v="108"/>
    <n v="0.02"/>
    <n v="1"/>
    <x v="0"/>
    <x v="10"/>
    <d v="2030-02-16T00:00:00"/>
  </r>
  <r>
    <s v="I-1218"/>
    <s v="Toronto"/>
    <x v="1"/>
    <x v="1"/>
    <d v="2020-10-01T00:00:00"/>
    <x v="11"/>
    <s v="Michael Patel"/>
    <n v="50"/>
    <x v="62"/>
    <n v="0.04"/>
    <n v="2"/>
    <x v="4"/>
    <x v="0"/>
    <d v="2026-10-01T00:00:00"/>
  </r>
  <r>
    <s v="I-1219"/>
    <s v="Osaka"/>
    <x v="15"/>
    <x v="3"/>
    <d v="2021-04-09T00:00:00"/>
    <x v="1"/>
    <s v="Tracy Stanley"/>
    <n v="700"/>
    <x v="118"/>
    <n v="0.2"/>
    <n v="140"/>
    <x v="1"/>
    <x v="1"/>
    <d v="2027-04-09T00:00:00"/>
  </r>
  <r>
    <s v="I-1220"/>
    <s v="Bangalore"/>
    <x v="11"/>
    <x v="3"/>
    <d v="2020-04-08T00:00:00"/>
    <x v="7"/>
    <s v="Stuart Sykes"/>
    <n v="1000"/>
    <x v="9"/>
    <n v="0.5"/>
    <n v="500"/>
    <x v="4"/>
    <x v="1"/>
    <d v="2026-04-08T00:00:00"/>
  </r>
  <r>
    <s v="I-1221"/>
    <s v="Los Angeles"/>
    <x v="18"/>
    <x v="1"/>
    <d v="2024-08-13T00:00:00"/>
    <x v="8"/>
    <s v="Christopher Kitching"/>
    <n v="500"/>
    <x v="21"/>
    <n v="0.01"/>
    <n v="5"/>
    <x v="0"/>
    <x v="2"/>
    <d v="2030-08-13T00:00:00"/>
  </r>
  <r>
    <s v="I-1222"/>
    <s v="Chicago"/>
    <x v="18"/>
    <x v="1"/>
    <d v="2022-04-10T00:00:00"/>
    <x v="4"/>
    <s v="Marie Foster"/>
    <n v="30"/>
    <x v="5"/>
    <n v="3.3300000000000003E-2"/>
    <n v="1"/>
    <x v="3"/>
    <x v="1"/>
    <d v="2028-04-10T00:00:00"/>
  </r>
  <r>
    <s v="I-1223"/>
    <s v="San Fransisco"/>
    <x v="18"/>
    <x v="1"/>
    <d v="2020-06-07T00:00:00"/>
    <x v="11"/>
    <s v="Gary Acheampong"/>
    <n v="50"/>
    <x v="100"/>
    <n v="0.12"/>
    <n v="6"/>
    <x v="4"/>
    <x v="4"/>
    <d v="2026-06-07T00:00:00"/>
  </r>
  <r>
    <s v="I-1224"/>
    <s v="Jerusalem"/>
    <x v="13"/>
    <x v="0"/>
    <d v="2020-03-09T00:00:00"/>
    <x v="7"/>
    <s v="John Bond"/>
    <n v="1000"/>
    <x v="119"/>
    <n v="0.28999999999999998"/>
    <n v="290"/>
    <x v="4"/>
    <x v="3"/>
    <d v="2026-03-09T00:00:00"/>
  </r>
  <r>
    <s v="I-1225"/>
    <s v="San Fransisco"/>
    <x v="18"/>
    <x v="1"/>
    <d v="2022-04-16T00:00:00"/>
    <x v="2"/>
    <s v="John Osborne"/>
    <n v="150"/>
    <x v="15"/>
    <n v="0"/>
    <n v="0"/>
    <x v="3"/>
    <x v="1"/>
    <d v="2028-04-16T00:00:00"/>
  </r>
  <r>
    <s v="I-1226"/>
    <s v="Osaka"/>
    <x v="15"/>
    <x v="3"/>
    <d v="2022-10-23T00:00:00"/>
    <x v="3"/>
    <s v="Paul Atkins"/>
    <n v="50"/>
    <x v="100"/>
    <n v="0.12"/>
    <n v="6"/>
    <x v="3"/>
    <x v="0"/>
    <d v="2028-10-23T00:00:00"/>
  </r>
  <r>
    <s v="I-1227"/>
    <s v="Mexico City"/>
    <x v="7"/>
    <x v="2"/>
    <d v="2021-05-03T00:00:00"/>
    <x v="4"/>
    <s v="Denise Rodgers"/>
    <n v="30"/>
    <x v="50"/>
    <n v="0.2"/>
    <n v="6"/>
    <x v="1"/>
    <x v="7"/>
    <d v="2027-05-03T00:00:00"/>
  </r>
  <r>
    <s v="I-1228"/>
    <s v="Santiago"/>
    <x v="34"/>
    <x v="2"/>
    <d v="2021-07-31T00:00:00"/>
    <x v="10"/>
    <s v="Julia Hurren"/>
    <n v="250"/>
    <x v="120"/>
    <n v="0.34799999999999998"/>
    <n v="87"/>
    <x v="1"/>
    <x v="9"/>
    <d v="2027-07-31T00:00:00"/>
  </r>
  <r>
    <s v="I-1229"/>
    <s v="Bangkok"/>
    <x v="10"/>
    <x v="3"/>
    <d v="2024-08-10T00:00:00"/>
    <x v="0"/>
    <s v="Arthur Moncrieff"/>
    <n v="80"/>
    <x v="13"/>
    <n v="2.5000000000000001E-2"/>
    <n v="2"/>
    <x v="0"/>
    <x v="2"/>
    <d v="2030-08-10T00:00:00"/>
  </r>
  <r>
    <s v="I-1230"/>
    <s v="Dublin"/>
    <x v="25"/>
    <x v="0"/>
    <d v="2024-07-22T00:00:00"/>
    <x v="0"/>
    <s v="Alison Younger"/>
    <n v="80"/>
    <x v="13"/>
    <n v="2.5000000000000001E-2"/>
    <n v="2"/>
    <x v="0"/>
    <x v="9"/>
    <d v="2030-07-22T00:00:00"/>
  </r>
  <r>
    <s v="I-1231"/>
    <s v="Shanghai"/>
    <x v="5"/>
    <x v="3"/>
    <d v="2023-06-06T00:00:00"/>
    <x v="1"/>
    <s v="Alen Dinan"/>
    <n v="700"/>
    <x v="121"/>
    <n v="7.0000000000000007E-2"/>
    <n v="49"/>
    <x v="2"/>
    <x v="4"/>
    <d v="2029-06-06T00:00:00"/>
  </r>
  <r>
    <s v="I-1232"/>
    <s v="Athens"/>
    <x v="14"/>
    <x v="0"/>
    <d v="2021-07-14T00:00:00"/>
    <x v="3"/>
    <s v="Aidan Perrott"/>
    <n v="50"/>
    <x v="47"/>
    <n v="0.28000000000000003"/>
    <n v="14"/>
    <x v="1"/>
    <x v="9"/>
    <d v="2027-07-14T00:00:00"/>
  </r>
  <r>
    <s v="I-1233"/>
    <s v="Warsaw"/>
    <x v="23"/>
    <x v="0"/>
    <d v="2020-04-21T00:00:00"/>
    <x v="8"/>
    <s v="Alexandra Wright"/>
    <n v="500"/>
    <x v="9"/>
    <n v="0"/>
    <n v="0"/>
    <x v="4"/>
    <x v="1"/>
    <d v="2026-04-21T00:00:00"/>
  </r>
  <r>
    <s v="I-1234"/>
    <s v="Madria"/>
    <x v="28"/>
    <x v="0"/>
    <d v="2021-07-26T00:00:00"/>
    <x v="2"/>
    <s v="Zhan Whitfield"/>
    <n v="150"/>
    <x v="41"/>
    <n v="6.6699999999999995E-2"/>
    <n v="10"/>
    <x v="1"/>
    <x v="9"/>
    <d v="2027-07-26T00:00:00"/>
  </r>
  <r>
    <s v="I-1235"/>
    <s v="Vienna"/>
    <x v="29"/>
    <x v="0"/>
    <d v="2023-04-12T00:00:00"/>
    <x v="1"/>
    <s v="Daniel Henderson"/>
    <n v="700"/>
    <x v="74"/>
    <n v="0"/>
    <n v="0"/>
    <x v="2"/>
    <x v="1"/>
    <d v="2029-04-12T00:00:00"/>
  </r>
  <r>
    <s v="I-1236"/>
    <s v="Ho Chi Minh City"/>
    <x v="12"/>
    <x v="3"/>
    <d v="2023-12-04T00:00:00"/>
    <x v="2"/>
    <s v="Barbara Love"/>
    <n v="150"/>
    <x v="54"/>
    <n v="0.04"/>
    <n v="6"/>
    <x v="2"/>
    <x v="5"/>
    <d v="2029-12-04T00:00:00"/>
  </r>
  <r>
    <s v="I-1237"/>
    <s v="Berlin"/>
    <x v="20"/>
    <x v="0"/>
    <d v="2023-09-23T00:00:00"/>
    <x v="5"/>
    <s v="Paul Sherwin"/>
    <n v="500"/>
    <x v="6"/>
    <n v="7.0000000000000007E-2"/>
    <n v="35"/>
    <x v="2"/>
    <x v="6"/>
    <d v="2029-09-23T00:00:00"/>
  </r>
  <r>
    <s v="I-1238"/>
    <s v="Kuala Lumpur"/>
    <x v="31"/>
    <x v="3"/>
    <d v="2022-05-03T00:00:00"/>
    <x v="3"/>
    <s v="Ian Baker"/>
    <n v="50"/>
    <x v="40"/>
    <n v="0"/>
    <n v="0"/>
    <x v="3"/>
    <x v="7"/>
    <d v="2028-05-03T00:00:00"/>
  </r>
  <r>
    <s v="I-1239"/>
    <s v="Bangkok"/>
    <x v="10"/>
    <x v="3"/>
    <d v="2021-11-03T00:00:00"/>
    <x v="11"/>
    <s v="Nicole Marshall"/>
    <n v="50"/>
    <x v="108"/>
    <n v="0.02"/>
    <n v="1"/>
    <x v="1"/>
    <x v="8"/>
    <d v="2027-11-03T00:00:00"/>
  </r>
  <r>
    <s v="I-1240"/>
    <s v="Seattle"/>
    <x v="18"/>
    <x v="1"/>
    <d v="2020-08-17T00:00:00"/>
    <x v="3"/>
    <s v="Susan Toye"/>
    <n v="50"/>
    <x v="100"/>
    <n v="0.12"/>
    <n v="6"/>
    <x v="4"/>
    <x v="2"/>
    <d v="2026-08-17T00:00:00"/>
  </r>
  <r>
    <s v="I-1241"/>
    <s v="Berlin"/>
    <x v="20"/>
    <x v="0"/>
    <d v="2022-10-21T00:00:00"/>
    <x v="8"/>
    <s v="Paul Mannion"/>
    <n v="500"/>
    <x v="11"/>
    <n v="0.02"/>
    <n v="10"/>
    <x v="3"/>
    <x v="0"/>
    <d v="2028-10-21T00:00:00"/>
  </r>
  <r>
    <s v="I-1242"/>
    <s v="Berlin"/>
    <x v="20"/>
    <x v="0"/>
    <d v="2024-01-07T00:00:00"/>
    <x v="1"/>
    <s v="Natasha Carvalho"/>
    <n v="700"/>
    <x v="122"/>
    <n v="0.11"/>
    <n v="77"/>
    <x v="0"/>
    <x v="11"/>
    <d v="2030-01-07T00:00:00"/>
  </r>
  <r>
    <s v="I-1243"/>
    <s v="Kansas City"/>
    <x v="18"/>
    <x v="1"/>
    <d v="2020-11-06T00:00:00"/>
    <x v="1"/>
    <s v="Ronnette Stocks"/>
    <n v="700"/>
    <x v="123"/>
    <n v="0.18"/>
    <n v="126"/>
    <x v="4"/>
    <x v="8"/>
    <d v="2026-11-06T00:00:00"/>
  </r>
  <r>
    <s v="I-1244"/>
    <s v="Tokyo"/>
    <x v="15"/>
    <x v="3"/>
    <d v="2022-01-27T00:00:00"/>
    <x v="9"/>
    <s v="Pauline Pope"/>
    <n v="70"/>
    <x v="78"/>
    <n v="2.86E-2"/>
    <n v="2"/>
    <x v="3"/>
    <x v="11"/>
    <d v="2028-01-27T00:00:00"/>
  </r>
  <r>
    <s v="I-1245"/>
    <s v="Seoul"/>
    <x v="19"/>
    <x v="3"/>
    <d v="2024-09-26T00:00:00"/>
    <x v="9"/>
    <s v="Roger Scott"/>
    <n v="70"/>
    <x v="63"/>
    <n v="1.43E-2"/>
    <n v="1"/>
    <x v="0"/>
    <x v="6"/>
    <d v="2030-09-26T00:00:00"/>
  </r>
  <r>
    <s v="I-1246"/>
    <s v="Santiago"/>
    <x v="34"/>
    <x v="2"/>
    <d v="2022-11-03T00:00:00"/>
    <x v="4"/>
    <s v="Ram Mathews"/>
    <n v="30"/>
    <x v="5"/>
    <n v="3.3300000000000003E-2"/>
    <n v="1"/>
    <x v="3"/>
    <x v="8"/>
    <d v="2028-11-03T00:00:00"/>
  </r>
  <r>
    <s v="I-1247"/>
    <s v="Toronto"/>
    <x v="1"/>
    <x v="1"/>
    <d v="2024-09-16T00:00:00"/>
    <x v="6"/>
    <s v="Alison Storey"/>
    <n v="800"/>
    <x v="124"/>
    <n v="0.13"/>
    <n v="104"/>
    <x v="0"/>
    <x v="6"/>
    <d v="2030-09-16T00:00:00"/>
  </r>
  <r>
    <s v="I-1248"/>
    <s v="Istanbul"/>
    <x v="3"/>
    <x v="0"/>
    <d v="2022-04-14T00:00:00"/>
    <x v="1"/>
    <s v="David Philp"/>
    <n v="700"/>
    <x v="125"/>
    <n v="0.14000000000000001"/>
    <n v="98"/>
    <x v="3"/>
    <x v="1"/>
    <d v="2028-04-14T00:00:00"/>
  </r>
  <r>
    <s v="I-1249"/>
    <s v="Kansas City"/>
    <x v="18"/>
    <x v="1"/>
    <d v="2020-08-04T00:00:00"/>
    <x v="3"/>
    <s v="Douglas Davies"/>
    <n v="50"/>
    <x v="57"/>
    <n v="0.2"/>
    <n v="10"/>
    <x v="4"/>
    <x v="2"/>
    <d v="2026-08-04T00:00:00"/>
  </r>
  <r>
    <s v="I-1250"/>
    <s v="Ho Chi Minh City"/>
    <x v="12"/>
    <x v="3"/>
    <d v="2023-05-04T00:00:00"/>
    <x v="11"/>
    <s v="Susan Passey"/>
    <n v="50"/>
    <x v="40"/>
    <n v="0"/>
    <n v="0"/>
    <x v="2"/>
    <x v="7"/>
    <d v="2029-05-04T00:00:00"/>
  </r>
  <r>
    <s v="I-1251"/>
    <s v="Santiago"/>
    <x v="34"/>
    <x v="2"/>
    <d v="2023-11-22T00:00:00"/>
    <x v="3"/>
    <s v="Bruce McPhee"/>
    <n v="50"/>
    <x v="108"/>
    <n v="0.02"/>
    <n v="1"/>
    <x v="2"/>
    <x v="8"/>
    <d v="2029-11-22T00:00:00"/>
  </r>
  <r>
    <s v="I-1252"/>
    <s v="Riyadh"/>
    <x v="9"/>
    <x v="0"/>
    <d v="2020-07-19T00:00:00"/>
    <x v="5"/>
    <s v="Victoria Sherwin"/>
    <n v="500"/>
    <x v="45"/>
    <n v="0.15"/>
    <n v="75"/>
    <x v="4"/>
    <x v="9"/>
    <d v="2026-07-19T00:00:00"/>
  </r>
  <r>
    <s v="I-1253"/>
    <s v="Warsaw"/>
    <x v="23"/>
    <x v="0"/>
    <d v="2024-09-21T00:00:00"/>
    <x v="8"/>
    <s v="Alexandra Wright"/>
    <n v="500"/>
    <x v="9"/>
    <n v="0"/>
    <n v="0"/>
    <x v="0"/>
    <x v="6"/>
    <d v="2030-09-21T00:00:00"/>
  </r>
  <r>
    <s v="I-1254"/>
    <s v="Istanbul"/>
    <x v="3"/>
    <x v="0"/>
    <d v="2021-09-30T00:00:00"/>
    <x v="6"/>
    <s v="Bryan Mason"/>
    <n v="800"/>
    <x v="126"/>
    <n v="0.15"/>
    <n v="120"/>
    <x v="1"/>
    <x v="6"/>
    <d v="2027-09-30T00:00:00"/>
  </r>
  <r>
    <s v="I-1255"/>
    <s v="Tel Aviv"/>
    <x v="13"/>
    <x v="0"/>
    <d v="2023-12-12T00:00:00"/>
    <x v="2"/>
    <s v="Rebecca Delo"/>
    <n v="150"/>
    <x v="54"/>
    <n v="0.04"/>
    <n v="6"/>
    <x v="2"/>
    <x v="5"/>
    <d v="2029-12-12T00:00:00"/>
  </r>
  <r>
    <s v="I-1256"/>
    <s v="Vienna"/>
    <x v="29"/>
    <x v="0"/>
    <d v="2022-06-02T00:00:00"/>
    <x v="7"/>
    <s v="Peter Thompson"/>
    <n v="1000"/>
    <x v="126"/>
    <n v="0.32"/>
    <n v="320"/>
    <x v="3"/>
    <x v="4"/>
    <d v="2028-06-02T00:00:00"/>
  </r>
  <r>
    <s v="I-1257"/>
    <s v="Sao Paolo"/>
    <x v="2"/>
    <x v="2"/>
    <d v="2023-12-30T00:00:00"/>
    <x v="2"/>
    <s v="Cheryl Tubbs"/>
    <n v="150"/>
    <x v="41"/>
    <n v="6.6699999999999995E-2"/>
    <n v="10"/>
    <x v="2"/>
    <x v="5"/>
    <d v="2029-12-30T00:00:00"/>
  </r>
  <r>
    <s v="I-1258"/>
    <s v="Jerusalem"/>
    <x v="13"/>
    <x v="0"/>
    <d v="2023-05-20T00:00:00"/>
    <x v="4"/>
    <s v="Abu Moore"/>
    <n v="30"/>
    <x v="7"/>
    <n v="6.6699999999999995E-2"/>
    <n v="2"/>
    <x v="2"/>
    <x v="7"/>
    <d v="2029-05-20T00:00:00"/>
  </r>
  <r>
    <s v="I-1259"/>
    <s v="Bogota"/>
    <x v="26"/>
    <x v="2"/>
    <d v="2020-01-23T00:00:00"/>
    <x v="6"/>
    <s v="Antony Westlake"/>
    <n v="800"/>
    <x v="127"/>
    <n v="0.32"/>
    <n v="256"/>
    <x v="4"/>
    <x v="11"/>
    <d v="2026-01-23T00:00:00"/>
  </r>
  <r>
    <s v="I-1260"/>
    <s v="Toronto"/>
    <x v="1"/>
    <x v="1"/>
    <d v="2022-03-18T00:00:00"/>
    <x v="3"/>
    <s v="Robin Hall"/>
    <n v="50"/>
    <x v="64"/>
    <n v="0.06"/>
    <n v="3"/>
    <x v="3"/>
    <x v="3"/>
    <d v="2028-03-18T00:00:00"/>
  </r>
  <r>
    <s v="I-1261"/>
    <s v="Jerusalem"/>
    <x v="13"/>
    <x v="0"/>
    <d v="2020-07-20T00:00:00"/>
    <x v="0"/>
    <s v="Carole Owen"/>
    <n v="80"/>
    <x v="91"/>
    <n v="0.25"/>
    <n v="20"/>
    <x v="4"/>
    <x v="9"/>
    <d v="2026-07-20T00:00:00"/>
  </r>
  <r>
    <s v="I-1262"/>
    <s v="Kuala Lumpur"/>
    <x v="31"/>
    <x v="3"/>
    <d v="2024-06-17T00:00:00"/>
    <x v="4"/>
    <s v="Rachel Oliver"/>
    <n v="30"/>
    <x v="35"/>
    <n v="0.1333"/>
    <n v="4"/>
    <x v="0"/>
    <x v="4"/>
    <d v="2030-06-17T00:00:00"/>
  </r>
  <r>
    <s v="I-1263"/>
    <s v="Kansas City"/>
    <x v="18"/>
    <x v="1"/>
    <d v="2022-09-23T00:00:00"/>
    <x v="8"/>
    <s v="Ronnette Stocks"/>
    <n v="500"/>
    <x v="21"/>
    <n v="0.01"/>
    <n v="5"/>
    <x v="3"/>
    <x v="6"/>
    <d v="2028-09-23T00:00:00"/>
  </r>
  <r>
    <s v="I-1264"/>
    <s v="Guangzhou"/>
    <x v="5"/>
    <x v="3"/>
    <d v="2020-09-05T00:00:00"/>
    <x v="7"/>
    <s v="Carl Snape"/>
    <n v="1000"/>
    <x v="14"/>
    <n v="0.38"/>
    <n v="380"/>
    <x v="4"/>
    <x v="6"/>
    <d v="2026-09-05T00:00:00"/>
  </r>
  <r>
    <s v="I-1265"/>
    <s v="New York"/>
    <x v="18"/>
    <x v="1"/>
    <d v="2024-03-14T00:00:00"/>
    <x v="8"/>
    <s v="John Bull"/>
    <n v="500"/>
    <x v="11"/>
    <n v="0.02"/>
    <n v="10"/>
    <x v="0"/>
    <x v="3"/>
    <d v="2030-03-14T00:00:00"/>
  </r>
  <r>
    <s v="I-1266"/>
    <s v="Athens"/>
    <x v="14"/>
    <x v="0"/>
    <d v="2020-11-08T00:00:00"/>
    <x v="4"/>
    <s v="Charles Ali"/>
    <n v="30"/>
    <x v="128"/>
    <n v="0.3"/>
    <n v="9"/>
    <x v="4"/>
    <x v="8"/>
    <d v="2026-11-08T00:00:00"/>
  </r>
  <r>
    <s v="I-1267"/>
    <s v="Guangzhou"/>
    <x v="5"/>
    <x v="3"/>
    <d v="2021-05-28T00:00:00"/>
    <x v="4"/>
    <s v="Wolfgang Carvalho"/>
    <n v="30"/>
    <x v="129"/>
    <n v="0.33329999999999999"/>
    <n v="10"/>
    <x v="1"/>
    <x v="7"/>
    <d v="2027-05-28T00:00:00"/>
  </r>
  <r>
    <s v="I-1268"/>
    <s v="Shanghai"/>
    <x v="5"/>
    <x v="3"/>
    <d v="2021-06-19T00:00:00"/>
    <x v="7"/>
    <s v="Michelle Murray"/>
    <n v="1000"/>
    <x v="28"/>
    <n v="0.09"/>
    <n v="90"/>
    <x v="1"/>
    <x v="4"/>
    <d v="2027-06-19T00:00:00"/>
  </r>
  <r>
    <s v="I-1269"/>
    <s v="Bangkok"/>
    <x v="10"/>
    <x v="3"/>
    <d v="2022-10-23T00:00:00"/>
    <x v="9"/>
    <s v="Nicole Marshall"/>
    <n v="70"/>
    <x v="78"/>
    <n v="2.86E-2"/>
    <n v="2"/>
    <x v="3"/>
    <x v="0"/>
    <d v="2028-10-23T00:00:00"/>
  </r>
  <r>
    <s v="I-1270"/>
    <s v="Bogota"/>
    <x v="26"/>
    <x v="2"/>
    <d v="2022-03-27T00:00:00"/>
    <x v="1"/>
    <s v="Gary Percival"/>
    <n v="700"/>
    <x v="122"/>
    <n v="0.11"/>
    <n v="77"/>
    <x v="3"/>
    <x v="3"/>
    <d v="2028-03-27T00:00:00"/>
  </r>
  <r>
    <s v="I-1271"/>
    <s v="Athens"/>
    <x v="14"/>
    <x v="0"/>
    <d v="2020-02-28T00:00:00"/>
    <x v="8"/>
    <s v="Gary Roberts"/>
    <n v="500"/>
    <x v="11"/>
    <n v="0.02"/>
    <n v="10"/>
    <x v="4"/>
    <x v="10"/>
    <d v="2026-02-28T00:00:00"/>
  </r>
  <r>
    <s v="I-1272"/>
    <s v="Seoul"/>
    <x v="19"/>
    <x v="3"/>
    <d v="2022-04-11T00:00:00"/>
    <x v="3"/>
    <s v="Leonard Green"/>
    <n v="50"/>
    <x v="40"/>
    <n v="0"/>
    <n v="0"/>
    <x v="3"/>
    <x v="1"/>
    <d v="2028-04-11T00:00:00"/>
  </r>
  <r>
    <s v="I-1273"/>
    <s v="Santiago"/>
    <x v="34"/>
    <x v="2"/>
    <d v="2021-06-26T00:00:00"/>
    <x v="7"/>
    <s v="Richard James"/>
    <n v="1000"/>
    <x v="130"/>
    <n v="0.21"/>
    <n v="210"/>
    <x v="1"/>
    <x v="4"/>
    <d v="2027-06-26T00:00:00"/>
  </r>
  <r>
    <s v="I-1274"/>
    <s v="Sydney"/>
    <x v="4"/>
    <x v="3"/>
    <d v="2020-09-19T00:00:00"/>
    <x v="2"/>
    <s v="Christine Davies"/>
    <n v="150"/>
    <x v="54"/>
    <n v="0.04"/>
    <n v="6"/>
    <x v="4"/>
    <x v="6"/>
    <d v="2026-09-19T00:00:00"/>
  </r>
  <r>
    <s v="I-1275"/>
    <s v="Bucharest"/>
    <x v="32"/>
    <x v="0"/>
    <d v="2021-07-14T00:00:00"/>
    <x v="7"/>
    <s v="Richard Rowe"/>
    <n v="1000"/>
    <x v="131"/>
    <n v="0.04"/>
    <n v="40"/>
    <x v="1"/>
    <x v="9"/>
    <d v="2027-07-14T00:00:00"/>
  </r>
  <r>
    <s v="I-1276"/>
    <s v="Vienna"/>
    <x v="29"/>
    <x v="0"/>
    <d v="2024-01-17T00:00:00"/>
    <x v="5"/>
    <s v="Bryan Clement"/>
    <n v="500"/>
    <x v="132"/>
    <n v="0.11"/>
    <n v="55"/>
    <x v="0"/>
    <x v="11"/>
    <d v="2030-01-17T00:00:00"/>
  </r>
  <r>
    <s v="I-1277"/>
    <s v="Bangalore"/>
    <x v="11"/>
    <x v="3"/>
    <d v="2024-10-23T00:00:00"/>
    <x v="5"/>
    <s v="Paresh Mathews"/>
    <n v="500"/>
    <x v="133"/>
    <n v="0.13"/>
    <n v="65"/>
    <x v="0"/>
    <x v="0"/>
    <d v="2030-10-23T00:00:00"/>
  </r>
  <r>
    <s v="I-1278"/>
    <s v="Capetown"/>
    <x v="17"/>
    <x v="0"/>
    <d v="2020-08-27T00:00:00"/>
    <x v="8"/>
    <s v="Thomas Davies"/>
    <n v="500"/>
    <x v="11"/>
    <n v="0.02"/>
    <n v="10"/>
    <x v="4"/>
    <x v="2"/>
    <d v="2026-08-27T00:00:00"/>
  </r>
  <r>
    <s v="I-1279"/>
    <s v="Bogota"/>
    <x v="26"/>
    <x v="2"/>
    <d v="2023-10-14T00:00:00"/>
    <x v="10"/>
    <s v="Ronald Curtis"/>
    <n v="250"/>
    <x v="134"/>
    <n v="0.08"/>
    <n v="20"/>
    <x v="2"/>
    <x v="0"/>
    <d v="2029-10-14T00:00:00"/>
  </r>
  <r>
    <s v="I-1280"/>
    <s v="Santiago"/>
    <x v="34"/>
    <x v="2"/>
    <d v="2021-12-12T00:00:00"/>
    <x v="6"/>
    <s v="Ram Mathews"/>
    <n v="800"/>
    <x v="135"/>
    <n v="0.41"/>
    <n v="328"/>
    <x v="1"/>
    <x v="5"/>
    <d v="2027-12-12T00:00:00"/>
  </r>
  <r>
    <s v="I-1281"/>
    <s v="Cairo"/>
    <x v="30"/>
    <x v="0"/>
    <d v="2022-11-02T00:00:00"/>
    <x v="7"/>
    <s v="David Amos"/>
    <n v="1000"/>
    <x v="82"/>
    <n v="0.49"/>
    <n v="490"/>
    <x v="3"/>
    <x v="8"/>
    <d v="2028-11-02T00:00:00"/>
  </r>
  <r>
    <s v="I-1282"/>
    <s v="Riyadh"/>
    <x v="9"/>
    <x v="0"/>
    <d v="2022-09-22T00:00:00"/>
    <x v="10"/>
    <s v="Danny Brooks"/>
    <n v="250"/>
    <x v="134"/>
    <n v="0.08"/>
    <n v="20"/>
    <x v="3"/>
    <x v="6"/>
    <d v="2028-09-22T00:00:00"/>
  </r>
  <r>
    <s v="I-1283"/>
    <s v="Cairo"/>
    <x v="30"/>
    <x v="0"/>
    <d v="2024-01-04T00:00:00"/>
    <x v="11"/>
    <s v="John Barnett"/>
    <n v="50"/>
    <x v="62"/>
    <n v="0.04"/>
    <n v="2"/>
    <x v="0"/>
    <x v="11"/>
    <d v="2030-01-04T00:00:00"/>
  </r>
  <r>
    <s v="I-1284"/>
    <s v="Bangalore"/>
    <x v="11"/>
    <x v="3"/>
    <d v="2021-02-03T00:00:00"/>
    <x v="0"/>
    <s v="Colin Lima"/>
    <n v="80"/>
    <x v="108"/>
    <n v="0.38750000000000001"/>
    <n v="31"/>
    <x v="1"/>
    <x v="10"/>
    <d v="2027-02-03T00:00:00"/>
  </r>
  <r>
    <s v="I-1285"/>
    <s v="Cairo"/>
    <x v="30"/>
    <x v="0"/>
    <d v="2021-11-18T00:00:00"/>
    <x v="8"/>
    <s v="Marek Kwiatkowski"/>
    <n v="500"/>
    <x v="11"/>
    <n v="0.02"/>
    <n v="10"/>
    <x v="1"/>
    <x v="8"/>
    <d v="2027-11-18T00:00:00"/>
  </r>
  <r>
    <s v="I-1286"/>
    <s v="Buenos Aires"/>
    <x v="27"/>
    <x v="2"/>
    <d v="2024-05-03T00:00:00"/>
    <x v="10"/>
    <s v="Stuart Brown"/>
    <n v="250"/>
    <x v="136"/>
    <n v="8.0000000000000002E-3"/>
    <n v="2"/>
    <x v="0"/>
    <x v="7"/>
    <d v="2030-05-03T00:00:00"/>
  </r>
  <r>
    <s v="I-1287"/>
    <s v="Amsterdam"/>
    <x v="24"/>
    <x v="0"/>
    <d v="2021-12-27T00:00:00"/>
    <x v="7"/>
    <s v="Christopher Hurren"/>
    <n v="1000"/>
    <x v="137"/>
    <n v="0.1"/>
    <n v="100"/>
    <x v="1"/>
    <x v="5"/>
    <d v="2027-12-27T00:00:00"/>
  </r>
  <r>
    <s v="I-1288"/>
    <s v="Riyadh"/>
    <x v="9"/>
    <x v="0"/>
    <d v="2024-10-01T00:00:00"/>
    <x v="11"/>
    <s v="Danny Brooks"/>
    <n v="50"/>
    <x v="55"/>
    <n v="0.1"/>
    <n v="5"/>
    <x v="0"/>
    <x v="0"/>
    <d v="2030-10-01T00:00:00"/>
  </r>
  <r>
    <s v="I-1289"/>
    <s v="Jerusalem"/>
    <x v="13"/>
    <x v="0"/>
    <d v="2023-06-02T00:00:00"/>
    <x v="2"/>
    <s v="Neil Tubbs"/>
    <n v="150"/>
    <x v="54"/>
    <n v="0.04"/>
    <n v="6"/>
    <x v="2"/>
    <x v="4"/>
    <d v="2029-06-02T00:00:00"/>
  </r>
  <r>
    <s v="I-1290"/>
    <s v="Tokyo"/>
    <x v="15"/>
    <x v="3"/>
    <d v="2024-11-01T00:00:00"/>
    <x v="8"/>
    <s v="David Gow"/>
    <n v="500"/>
    <x v="21"/>
    <n v="0.01"/>
    <n v="5"/>
    <x v="0"/>
    <x v="8"/>
    <d v="2030-11-01T00:00:00"/>
  </r>
  <r>
    <s v="I-1291"/>
    <s v="Prague"/>
    <x v="16"/>
    <x v="0"/>
    <d v="2020-09-20T00:00:00"/>
    <x v="5"/>
    <s v="David Stewart"/>
    <n v="500"/>
    <x v="45"/>
    <n v="0.15"/>
    <n v="75"/>
    <x v="4"/>
    <x v="6"/>
    <d v="2026-09-20T00:00:00"/>
  </r>
  <r>
    <s v="I-1292"/>
    <s v="Riyadh"/>
    <x v="9"/>
    <x v="0"/>
    <d v="2024-06-28T00:00:00"/>
    <x v="9"/>
    <s v="John Craig"/>
    <n v="70"/>
    <x v="91"/>
    <n v="0.1429"/>
    <n v="10"/>
    <x v="0"/>
    <x v="4"/>
    <d v="2030-06-28T00:00:00"/>
  </r>
  <r>
    <s v="I-1293"/>
    <s v="Toronto"/>
    <x v="1"/>
    <x v="1"/>
    <d v="2020-11-27T00:00:00"/>
    <x v="6"/>
    <s v="Richard Oliver"/>
    <n v="800"/>
    <x v="138"/>
    <n v="0.22"/>
    <n v="176"/>
    <x v="4"/>
    <x v="8"/>
    <d v="2026-11-27T00:00:00"/>
  </r>
  <r>
    <s v="I-1294"/>
    <s v="Dubai"/>
    <x v="33"/>
    <x v="0"/>
    <d v="2024-01-08T00:00:00"/>
    <x v="3"/>
    <s v="Nicholas Timbrell"/>
    <n v="50"/>
    <x v="64"/>
    <n v="0.06"/>
    <n v="3"/>
    <x v="0"/>
    <x v="11"/>
    <d v="2030-01-08T00:00:00"/>
  </r>
  <r>
    <s v="I-1295"/>
    <s v="Bangalore"/>
    <x v="11"/>
    <x v="3"/>
    <d v="2023-06-11T00:00:00"/>
    <x v="4"/>
    <s v="Francis Walsh"/>
    <n v="30"/>
    <x v="5"/>
    <n v="3.3300000000000003E-2"/>
    <n v="1"/>
    <x v="2"/>
    <x v="4"/>
    <d v="2029-06-11T00:00:00"/>
  </r>
  <r>
    <s v="I-1296"/>
    <s v="Buenos Aires"/>
    <x v="27"/>
    <x v="2"/>
    <d v="2022-11-12T00:00:00"/>
    <x v="11"/>
    <s v="Nicola Nathan"/>
    <n v="50"/>
    <x v="40"/>
    <n v="0"/>
    <n v="0"/>
    <x v="3"/>
    <x v="8"/>
    <d v="2028-11-12T00:00:00"/>
  </r>
  <r>
    <s v="I-1297"/>
    <s v="Dublin"/>
    <x v="25"/>
    <x v="0"/>
    <d v="2023-09-16T00:00:00"/>
    <x v="0"/>
    <s v="Alison Younger"/>
    <n v="80"/>
    <x v="33"/>
    <n v="0.1"/>
    <n v="8"/>
    <x v="2"/>
    <x v="6"/>
    <d v="2029-09-16T00:00:00"/>
  </r>
  <r>
    <s v="I-1298"/>
    <s v="Sao Paolo"/>
    <x v="2"/>
    <x v="2"/>
    <d v="2021-01-02T00:00:00"/>
    <x v="7"/>
    <s v="Zoe Munday"/>
    <n v="1000"/>
    <x v="139"/>
    <n v="0.42"/>
    <n v="420"/>
    <x v="1"/>
    <x v="11"/>
    <d v="2027-01-02T00:00:00"/>
  </r>
  <r>
    <s v="I-1299"/>
    <s v="Madria"/>
    <x v="28"/>
    <x v="0"/>
    <d v="2022-12-05T00:00:00"/>
    <x v="6"/>
    <s v="Paul Long"/>
    <n v="800"/>
    <x v="140"/>
    <n v="0.31"/>
    <n v="248"/>
    <x v="3"/>
    <x v="5"/>
    <d v="2028-12-05T00:00:00"/>
  </r>
  <r>
    <s v="I-1300"/>
    <s v="Athens"/>
    <x v="14"/>
    <x v="0"/>
    <d v="2021-12-05T00:00:00"/>
    <x v="9"/>
    <s v="Olivia Reynolds"/>
    <n v="70"/>
    <x v="19"/>
    <n v="4.2900000000000001E-2"/>
    <n v="3"/>
    <x v="1"/>
    <x v="5"/>
    <d v="2027-12-05T00:00:00"/>
  </r>
  <r>
    <s v="I-1301"/>
    <s v="Tijuana"/>
    <x v="7"/>
    <x v="2"/>
    <d v="2024-06-24T00:00:00"/>
    <x v="6"/>
    <s v="Gillian Allnutt"/>
    <n v="800"/>
    <x v="71"/>
    <n v="0.12"/>
    <n v="96"/>
    <x v="0"/>
    <x v="4"/>
    <d v="2030-06-24T00:00:00"/>
  </r>
  <r>
    <s v="I-1302"/>
    <s v="Mexico City"/>
    <x v="7"/>
    <x v="2"/>
    <d v="2021-05-20T00:00:00"/>
    <x v="7"/>
    <s v="Eric Walker"/>
    <n v="1000"/>
    <x v="141"/>
    <n v="0.41"/>
    <n v="410"/>
    <x v="1"/>
    <x v="7"/>
    <d v="2027-05-20T00:00:00"/>
  </r>
  <r>
    <s v="I-1303"/>
    <s v="New York"/>
    <x v="18"/>
    <x v="1"/>
    <d v="2020-05-16T00:00:00"/>
    <x v="4"/>
    <s v="Andrew Jones"/>
    <n v="30"/>
    <x v="7"/>
    <n v="6.6699999999999995E-2"/>
    <n v="2"/>
    <x v="4"/>
    <x v="7"/>
    <d v="2026-05-16T00:00:00"/>
  </r>
  <r>
    <s v="I-1304"/>
    <s v="Bogota"/>
    <x v="26"/>
    <x v="2"/>
    <d v="2023-12-30T00:00:00"/>
    <x v="6"/>
    <s v="Basil Nolan"/>
    <n v="800"/>
    <x v="142"/>
    <n v="0.39"/>
    <n v="312"/>
    <x v="2"/>
    <x v="5"/>
    <d v="2029-12-30T00:00:00"/>
  </r>
  <r>
    <s v="I-1305"/>
    <s v="Toronto"/>
    <x v="1"/>
    <x v="1"/>
    <d v="2021-04-15T00:00:00"/>
    <x v="2"/>
    <s v="Richard Oliver"/>
    <n v="150"/>
    <x v="114"/>
    <n v="0.1067"/>
    <n v="16"/>
    <x v="1"/>
    <x v="1"/>
    <d v="2027-04-15T00:00:00"/>
  </r>
  <r>
    <s v="I-1306"/>
    <s v="Ho Chi Minh City"/>
    <x v="12"/>
    <x v="3"/>
    <d v="2023-05-28T00:00:00"/>
    <x v="11"/>
    <s v="Rosemary Aziz"/>
    <n v="50"/>
    <x v="40"/>
    <n v="0"/>
    <n v="0"/>
    <x v="2"/>
    <x v="7"/>
    <d v="2029-05-28T00:00:00"/>
  </r>
  <r>
    <s v="I-1307"/>
    <s v="New York"/>
    <x v="18"/>
    <x v="1"/>
    <d v="2023-03-31T00:00:00"/>
    <x v="7"/>
    <s v="Andrew Jones"/>
    <n v="1000"/>
    <x v="143"/>
    <n v="0.33"/>
    <n v="330"/>
    <x v="2"/>
    <x v="3"/>
    <d v="2029-03-31T00:00:00"/>
  </r>
  <r>
    <s v="I-1308"/>
    <s v="Bangalore"/>
    <x v="11"/>
    <x v="3"/>
    <d v="2020-03-16T00:00:00"/>
    <x v="2"/>
    <s v="Stuart Sykes"/>
    <n v="150"/>
    <x v="144"/>
    <n v="6.7000000000000002E-3"/>
    <n v="1"/>
    <x v="4"/>
    <x v="3"/>
    <d v="2026-03-16T00:00:00"/>
  </r>
  <r>
    <s v="I-1309"/>
    <s v="Tel Aviv"/>
    <x v="13"/>
    <x v="0"/>
    <d v="2024-09-17T00:00:00"/>
    <x v="8"/>
    <s v="Thomas Gordon"/>
    <n v="500"/>
    <x v="9"/>
    <n v="0"/>
    <n v="0"/>
    <x v="0"/>
    <x v="6"/>
    <d v="2030-09-17T00:00:00"/>
  </r>
  <r>
    <s v="I-1310"/>
    <s v="Tel Aviv"/>
    <x v="13"/>
    <x v="0"/>
    <d v="2023-07-22T00:00:00"/>
    <x v="2"/>
    <s v="Thomas Gordon"/>
    <n v="150"/>
    <x v="31"/>
    <n v="2.6700000000000002E-2"/>
    <n v="4"/>
    <x v="2"/>
    <x v="9"/>
    <d v="2029-07-22T00:00:00"/>
  </r>
  <r>
    <s v="I-1311"/>
    <s v="London"/>
    <x v="8"/>
    <x v="0"/>
    <d v="2024-06-12T00:00:00"/>
    <x v="7"/>
    <s v="Damilola Raymond"/>
    <n v="1000"/>
    <x v="49"/>
    <n v="0.19"/>
    <n v="190"/>
    <x v="0"/>
    <x v="4"/>
    <d v="2030-06-12T00:00:00"/>
  </r>
  <r>
    <s v="I-1312"/>
    <s v="Prague"/>
    <x v="16"/>
    <x v="0"/>
    <d v="2021-06-24T00:00:00"/>
    <x v="2"/>
    <s v="Christopher Lloyd"/>
    <n v="150"/>
    <x v="113"/>
    <n v="0.02"/>
    <n v="3"/>
    <x v="1"/>
    <x v="4"/>
    <d v="2027-06-24T00:00:00"/>
  </r>
  <r>
    <s v="I-1313"/>
    <s v="London"/>
    <x v="8"/>
    <x v="0"/>
    <d v="2024-12-13T00:00:00"/>
    <x v="7"/>
    <s v="James Neville"/>
    <n v="1000"/>
    <x v="145"/>
    <n v="0.27"/>
    <n v="270"/>
    <x v="0"/>
    <x v="5"/>
    <d v="2030-12-13T00:00:00"/>
  </r>
  <r>
    <s v="I-1314"/>
    <s v="Bangkok"/>
    <x v="10"/>
    <x v="3"/>
    <d v="2022-05-07T00:00:00"/>
    <x v="10"/>
    <s v="Mary Mitchell"/>
    <n v="250"/>
    <x v="136"/>
    <n v="8.0000000000000002E-3"/>
    <n v="2"/>
    <x v="3"/>
    <x v="7"/>
    <d v="2028-05-07T00:00:00"/>
  </r>
  <r>
    <s v="I-1315"/>
    <s v="Dublin"/>
    <x v="25"/>
    <x v="0"/>
    <d v="2024-11-12T00:00:00"/>
    <x v="1"/>
    <s v="Alison Younger"/>
    <n v="700"/>
    <x v="146"/>
    <n v="0.13"/>
    <n v="91"/>
    <x v="0"/>
    <x v="8"/>
    <d v="2030-11-12T00:00:00"/>
  </r>
  <r>
    <s v="I-1316"/>
    <s v="Istanbul"/>
    <x v="3"/>
    <x v="0"/>
    <d v="2022-11-25T00:00:00"/>
    <x v="2"/>
    <s v="Chloe Lyons"/>
    <n v="150"/>
    <x v="41"/>
    <n v="6.6699999999999995E-2"/>
    <n v="10"/>
    <x v="3"/>
    <x v="8"/>
    <d v="2028-11-25T00:00:00"/>
  </r>
  <r>
    <s v="I-1317"/>
    <s v="Bangalore"/>
    <x v="11"/>
    <x v="3"/>
    <d v="2020-02-20T00:00:00"/>
    <x v="8"/>
    <s v="Francis Walsh"/>
    <n v="500"/>
    <x v="9"/>
    <n v="0"/>
    <n v="0"/>
    <x v="4"/>
    <x v="10"/>
    <d v="2026-02-20T00:00:00"/>
  </r>
  <r>
    <s v="I-1318"/>
    <s v="Cairo"/>
    <x v="30"/>
    <x v="0"/>
    <d v="2024-03-09T00:00:00"/>
    <x v="7"/>
    <s v="John Barnett"/>
    <n v="1000"/>
    <x v="131"/>
    <n v="0.04"/>
    <n v="40"/>
    <x v="0"/>
    <x v="3"/>
    <d v="2030-03-09T00:00:00"/>
  </r>
  <r>
    <s v="I-1319"/>
    <s v="Mexico City"/>
    <x v="7"/>
    <x v="2"/>
    <d v="2020-10-07T00:00:00"/>
    <x v="0"/>
    <s v="Denise Rodgers"/>
    <n v="80"/>
    <x v="79"/>
    <n v="8.7499999999999994E-2"/>
    <n v="7"/>
    <x v="4"/>
    <x v="0"/>
    <d v="2026-10-07T00:00:00"/>
  </r>
  <r>
    <s v="I-1320"/>
    <s v="Bangkok"/>
    <x v="10"/>
    <x v="3"/>
    <d v="2022-10-09T00:00:00"/>
    <x v="1"/>
    <s v="Nicole Marshall"/>
    <n v="700"/>
    <x v="74"/>
    <n v="0"/>
    <n v="0"/>
    <x v="3"/>
    <x v="0"/>
    <d v="2028-10-09T00:00:00"/>
  </r>
  <r>
    <s v="I-1321"/>
    <s v="Berlin"/>
    <x v="20"/>
    <x v="0"/>
    <d v="2023-02-27T00:00:00"/>
    <x v="1"/>
    <s v="Jacqueline Clamp"/>
    <n v="700"/>
    <x v="12"/>
    <n v="0.04"/>
    <n v="28"/>
    <x v="2"/>
    <x v="10"/>
    <d v="2029-02-27T00:00:00"/>
  </r>
  <r>
    <s v="I-1322"/>
    <s v="Kuala Lumpur"/>
    <x v="31"/>
    <x v="3"/>
    <d v="2023-05-22T00:00:00"/>
    <x v="1"/>
    <s v="Trudi Griffin"/>
    <n v="700"/>
    <x v="121"/>
    <n v="7.0000000000000007E-2"/>
    <n v="49"/>
    <x v="2"/>
    <x v="7"/>
    <d v="2029-05-22T00:00:00"/>
  </r>
  <r>
    <s v="I-1323"/>
    <s v="Tijuana"/>
    <x v="7"/>
    <x v="2"/>
    <d v="2020-09-14T00:00:00"/>
    <x v="2"/>
    <s v="Timothy Younger"/>
    <n v="150"/>
    <x v="3"/>
    <n v="8.6699999999999999E-2"/>
    <n v="13"/>
    <x v="4"/>
    <x v="6"/>
    <d v="2026-09-14T00:00:00"/>
  </r>
  <r>
    <s v="I-1324"/>
    <s v="Bogota"/>
    <x v="26"/>
    <x v="2"/>
    <d v="2024-06-13T00:00:00"/>
    <x v="1"/>
    <s v="Philip Mishra"/>
    <n v="700"/>
    <x v="121"/>
    <n v="7.0000000000000007E-2"/>
    <n v="49"/>
    <x v="0"/>
    <x v="4"/>
    <d v="2030-06-13T00:00:00"/>
  </r>
  <r>
    <s v="I-1325"/>
    <s v="Shenzhen"/>
    <x v="5"/>
    <x v="3"/>
    <d v="2024-04-04T00:00:00"/>
    <x v="10"/>
    <s v="Gary Shaw"/>
    <n v="250"/>
    <x v="22"/>
    <n v="4.8000000000000001E-2"/>
    <n v="12"/>
    <x v="0"/>
    <x v="1"/>
    <d v="2030-04-04T00:00:00"/>
  </r>
  <r>
    <s v="I-1326"/>
    <s v="Sao Paolo"/>
    <x v="2"/>
    <x v="2"/>
    <d v="2020-09-15T00:00:00"/>
    <x v="6"/>
    <s v="Gary Reynolds"/>
    <n v="800"/>
    <x v="124"/>
    <n v="0.13"/>
    <n v="104"/>
    <x v="4"/>
    <x v="6"/>
    <d v="2026-09-15T00:00:00"/>
  </r>
  <r>
    <s v="I-1327"/>
    <s v="Tijuana"/>
    <x v="7"/>
    <x v="2"/>
    <d v="2020-12-06T00:00:00"/>
    <x v="4"/>
    <s v="Kevin McLauchlin"/>
    <n v="30"/>
    <x v="128"/>
    <n v="0.3"/>
    <n v="9"/>
    <x v="4"/>
    <x v="5"/>
    <d v="2026-12-06T00:00:00"/>
  </r>
  <r>
    <s v="I-1328"/>
    <s v="Berlin"/>
    <x v="20"/>
    <x v="0"/>
    <d v="2023-11-26T00:00:00"/>
    <x v="0"/>
    <s v="Jacqueline Clamp"/>
    <n v="80"/>
    <x v="147"/>
    <n v="7.4999999999999997E-2"/>
    <n v="6"/>
    <x v="2"/>
    <x v="8"/>
    <d v="2029-11-26T00:00:00"/>
  </r>
  <r>
    <s v="I-1329"/>
    <s v="Sao Paolo"/>
    <x v="2"/>
    <x v="2"/>
    <d v="2023-05-04T00:00:00"/>
    <x v="10"/>
    <s v="Stephen Smith"/>
    <n v="250"/>
    <x v="148"/>
    <n v="8.7999999999999995E-2"/>
    <n v="22"/>
    <x v="2"/>
    <x v="7"/>
    <d v="2029-05-04T00:00:00"/>
  </r>
  <r>
    <s v="I-1330"/>
    <s v="Amsterdam"/>
    <x v="24"/>
    <x v="0"/>
    <d v="2022-07-16T00:00:00"/>
    <x v="1"/>
    <s v="Christopher Hurren"/>
    <n v="700"/>
    <x v="149"/>
    <n v="0.08"/>
    <n v="56"/>
    <x v="3"/>
    <x v="9"/>
    <d v="2028-07-16T00:00:00"/>
  </r>
  <r>
    <s v="I-1331"/>
    <s v="Ho Chi Minh City"/>
    <x v="12"/>
    <x v="3"/>
    <d v="2020-01-27T00:00:00"/>
    <x v="4"/>
    <s v="Irene Skiba"/>
    <n v="30"/>
    <x v="5"/>
    <n v="3.3300000000000003E-2"/>
    <n v="1"/>
    <x v="4"/>
    <x v="11"/>
    <d v="2026-01-27T00:00:00"/>
  </r>
  <r>
    <s v="I-1332"/>
    <s v="Delhi"/>
    <x v="11"/>
    <x v="3"/>
    <d v="2020-06-07T00:00:00"/>
    <x v="6"/>
    <s v="Francis Hughes"/>
    <n v="800"/>
    <x v="150"/>
    <n v="0.18"/>
    <n v="144"/>
    <x v="4"/>
    <x v="4"/>
    <d v="2026-06-07T00:00:00"/>
  </r>
  <r>
    <s v="I-1333"/>
    <s v="Rome"/>
    <x v="22"/>
    <x v="0"/>
    <d v="2023-07-10T00:00:00"/>
    <x v="2"/>
    <s v="Elaine Whitfield"/>
    <n v="150"/>
    <x v="144"/>
    <n v="6.7000000000000002E-3"/>
    <n v="1"/>
    <x v="2"/>
    <x v="9"/>
    <d v="2029-07-10T00:00:00"/>
  </r>
  <r>
    <s v="I-1334"/>
    <s v="San Fransisco"/>
    <x v="18"/>
    <x v="1"/>
    <d v="2024-10-07T00:00:00"/>
    <x v="2"/>
    <s v="Patricia Sewell"/>
    <n v="150"/>
    <x v="113"/>
    <n v="0.02"/>
    <n v="3"/>
    <x v="0"/>
    <x v="0"/>
    <d v="2030-10-07T00:00:00"/>
  </r>
  <r>
    <s v="I-1335"/>
    <s v="Jerusalem"/>
    <x v="13"/>
    <x v="0"/>
    <d v="2021-10-12T00:00:00"/>
    <x v="0"/>
    <s v="Susan Carley"/>
    <n v="80"/>
    <x v="13"/>
    <n v="2.5000000000000001E-2"/>
    <n v="2"/>
    <x v="1"/>
    <x v="0"/>
    <d v="2027-10-12T00:00:00"/>
  </r>
  <r>
    <s v="I-1336"/>
    <s v="Bucharest"/>
    <x v="32"/>
    <x v="0"/>
    <d v="2021-08-29T00:00:00"/>
    <x v="2"/>
    <s v="Jacqueline Todd"/>
    <n v="150"/>
    <x v="113"/>
    <n v="0.02"/>
    <n v="3"/>
    <x v="1"/>
    <x v="2"/>
    <d v="2027-08-29T00:00:00"/>
  </r>
  <r>
    <s v="I-1337"/>
    <s v="Ho Chi Minh City"/>
    <x v="12"/>
    <x v="3"/>
    <d v="2021-04-07T00:00:00"/>
    <x v="5"/>
    <s v="Susan Passey"/>
    <n v="500"/>
    <x v="151"/>
    <n v="0.28000000000000003"/>
    <n v="140"/>
    <x v="1"/>
    <x v="1"/>
    <d v="2027-04-07T00:00:00"/>
  </r>
  <r>
    <s v="I-1338"/>
    <s v="Tokyo"/>
    <x v="15"/>
    <x v="3"/>
    <d v="2024-08-26T00:00:00"/>
    <x v="11"/>
    <s v="Michelle Hunter"/>
    <n v="50"/>
    <x v="55"/>
    <n v="0.1"/>
    <n v="5"/>
    <x v="0"/>
    <x v="2"/>
    <d v="2030-08-26T00:00:00"/>
  </r>
  <r>
    <s v="I-1339"/>
    <s v="Delhi"/>
    <x v="11"/>
    <x v="3"/>
    <d v="2024-03-21T00:00:00"/>
    <x v="11"/>
    <s v="Roy Johnson"/>
    <n v="50"/>
    <x v="24"/>
    <n v="0.14000000000000001"/>
    <n v="7"/>
    <x v="0"/>
    <x v="3"/>
    <d v="2030-03-21T00:00:00"/>
  </r>
  <r>
    <s v="I-1340"/>
    <s v="Bogota"/>
    <x v="26"/>
    <x v="2"/>
    <d v="2020-11-21T00:00:00"/>
    <x v="0"/>
    <s v="Margaret Buck"/>
    <n v="80"/>
    <x v="34"/>
    <n v="6.25E-2"/>
    <n v="5"/>
    <x v="4"/>
    <x v="8"/>
    <d v="2026-11-21T00:00:00"/>
  </r>
  <r>
    <s v="I-1341"/>
    <s v="Dublin"/>
    <x v="25"/>
    <x v="0"/>
    <d v="2021-03-08T00:00:00"/>
    <x v="11"/>
    <s v="Gwyn Taylor"/>
    <n v="50"/>
    <x v="47"/>
    <n v="0.28000000000000003"/>
    <n v="14"/>
    <x v="1"/>
    <x v="3"/>
    <d v="2027-03-08T00:00:00"/>
  </r>
  <r>
    <s v="I-1342"/>
    <s v="Buenos Aires"/>
    <x v="27"/>
    <x v="2"/>
    <d v="2022-04-27T00:00:00"/>
    <x v="6"/>
    <s v="Ronald Rowlands"/>
    <n v="800"/>
    <x v="152"/>
    <n v="0.44"/>
    <n v="352"/>
    <x v="3"/>
    <x v="1"/>
    <d v="2028-04-27T00:00:00"/>
  </r>
  <r>
    <s v="I-1343"/>
    <s v="Madria"/>
    <x v="28"/>
    <x v="0"/>
    <d v="2023-04-01T00:00:00"/>
    <x v="2"/>
    <s v="Roy Lloyd"/>
    <n v="150"/>
    <x v="26"/>
    <n v="0.08"/>
    <n v="12"/>
    <x v="2"/>
    <x v="1"/>
    <d v="2029-04-01T00:00:00"/>
  </r>
  <r>
    <s v="I-1344"/>
    <s v="Kansas City"/>
    <x v="18"/>
    <x v="1"/>
    <d v="2023-05-20T00:00:00"/>
    <x v="8"/>
    <s v="Kirsty Amos"/>
    <n v="500"/>
    <x v="9"/>
    <n v="0"/>
    <n v="0"/>
    <x v="2"/>
    <x v="7"/>
    <d v="2029-05-20T00:00:00"/>
  </r>
  <r>
    <s v="I-1345"/>
    <s v="Istanbul"/>
    <x v="3"/>
    <x v="0"/>
    <d v="2021-01-22T00:00:00"/>
    <x v="8"/>
    <s v="Cordia Alston"/>
    <n v="500"/>
    <x v="21"/>
    <n v="0.01"/>
    <n v="5"/>
    <x v="1"/>
    <x v="11"/>
    <d v="2027-01-22T00:00:00"/>
  </r>
  <r>
    <s v="I-1346"/>
    <s v="Amsterdam"/>
    <x v="24"/>
    <x v="0"/>
    <d v="2020-03-02T00:00:00"/>
    <x v="2"/>
    <s v="Christopher Hurren"/>
    <n v="150"/>
    <x v="153"/>
    <n v="0.1467"/>
    <n v="22"/>
    <x v="4"/>
    <x v="3"/>
    <d v="2026-03-02T00:00:00"/>
  </r>
  <r>
    <s v="I-1347"/>
    <s v="Delhi"/>
    <x v="11"/>
    <x v="3"/>
    <d v="2020-06-27T00:00:00"/>
    <x v="11"/>
    <s v="Steven Batty"/>
    <n v="50"/>
    <x v="107"/>
    <n v="0.16"/>
    <n v="8"/>
    <x v="4"/>
    <x v="4"/>
    <d v="2026-06-27T00:00:00"/>
  </r>
  <r>
    <s v="I-1348"/>
    <s v="Dubai"/>
    <x v="33"/>
    <x v="0"/>
    <d v="2020-01-03T00:00:00"/>
    <x v="0"/>
    <s v="Rachel Clayton"/>
    <n v="80"/>
    <x v="154"/>
    <n v="0"/>
    <n v="0"/>
    <x v="4"/>
    <x v="11"/>
    <d v="2026-01-03T00:00:00"/>
  </r>
  <r>
    <s v="I-1349"/>
    <s v="Seoul"/>
    <x v="19"/>
    <x v="3"/>
    <d v="2024-04-21T00:00:00"/>
    <x v="2"/>
    <s v="Rosalind Chandler"/>
    <n v="150"/>
    <x v="113"/>
    <n v="0.02"/>
    <n v="3"/>
    <x v="0"/>
    <x v="1"/>
    <d v="2030-04-21T00:00:00"/>
  </r>
  <r>
    <s v="I-1350"/>
    <s v="Riyadh"/>
    <x v="9"/>
    <x v="0"/>
    <d v="2020-02-22T00:00:00"/>
    <x v="3"/>
    <s v="Kelly Owen"/>
    <n v="50"/>
    <x v="100"/>
    <n v="0.12"/>
    <n v="6"/>
    <x v="4"/>
    <x v="10"/>
    <d v="2026-02-22T00:00:00"/>
  </r>
  <r>
    <s v="I-1351"/>
    <s v="Tijuana"/>
    <x v="7"/>
    <x v="2"/>
    <d v="2024-05-13T00:00:00"/>
    <x v="9"/>
    <s v="Emily Brierley"/>
    <n v="70"/>
    <x v="19"/>
    <n v="4.2900000000000001E-2"/>
    <n v="3"/>
    <x v="0"/>
    <x v="7"/>
    <d v="2030-05-13T00:00:00"/>
  </r>
  <r>
    <s v="I-1352"/>
    <s v="Seattle"/>
    <x v="18"/>
    <x v="1"/>
    <d v="2024-04-23T00:00:00"/>
    <x v="9"/>
    <s v="Alan Davie"/>
    <n v="70"/>
    <x v="19"/>
    <n v="4.2900000000000001E-2"/>
    <n v="3"/>
    <x v="0"/>
    <x v="1"/>
    <d v="2030-04-23T00:00:00"/>
  </r>
  <r>
    <s v="I-1353"/>
    <s v="Tokyo"/>
    <x v="15"/>
    <x v="3"/>
    <d v="2022-10-28T00:00:00"/>
    <x v="5"/>
    <s v="Kenneth Bullion"/>
    <n v="500"/>
    <x v="32"/>
    <n v="0.08"/>
    <n v="40"/>
    <x v="3"/>
    <x v="0"/>
    <d v="2028-10-28T00:00:00"/>
  </r>
  <r>
    <s v="I-1354"/>
    <s v="Moscow"/>
    <x v="0"/>
    <x v="0"/>
    <d v="2021-09-19T00:00:00"/>
    <x v="8"/>
    <s v="May Wilmot"/>
    <n v="500"/>
    <x v="21"/>
    <n v="0.01"/>
    <n v="5"/>
    <x v="1"/>
    <x v="6"/>
    <d v="2027-09-19T00:00:00"/>
  </r>
  <r>
    <s v="I-1355"/>
    <s v="Prague"/>
    <x v="16"/>
    <x v="0"/>
    <d v="2022-06-08T00:00:00"/>
    <x v="6"/>
    <s v="Edward Khan"/>
    <n v="800"/>
    <x v="71"/>
    <n v="0.12"/>
    <n v="96"/>
    <x v="3"/>
    <x v="4"/>
    <d v="2028-06-08T00:00:00"/>
  </r>
  <r>
    <s v="I-1356"/>
    <s v="Athens"/>
    <x v="14"/>
    <x v="0"/>
    <d v="2020-09-04T00:00:00"/>
    <x v="0"/>
    <s v="Mark Lawton"/>
    <n v="80"/>
    <x v="91"/>
    <n v="0.25"/>
    <n v="20"/>
    <x v="4"/>
    <x v="6"/>
    <d v="2026-09-04T00:00:00"/>
  </r>
  <r>
    <s v="I-1357"/>
    <s v="Kuala Lumpur"/>
    <x v="31"/>
    <x v="3"/>
    <d v="2024-07-08T00:00:00"/>
    <x v="8"/>
    <s v="Trudi Griffin"/>
    <n v="500"/>
    <x v="9"/>
    <n v="0"/>
    <n v="0"/>
    <x v="0"/>
    <x v="9"/>
    <d v="2030-07-08T00:00:00"/>
  </r>
  <r>
    <s v="I-1358"/>
    <s v="Los Angeles"/>
    <x v="18"/>
    <x v="1"/>
    <d v="2022-01-22T00:00:00"/>
    <x v="2"/>
    <s v="Chandrakant Atkins"/>
    <n v="150"/>
    <x v="15"/>
    <n v="0"/>
    <n v="0"/>
    <x v="3"/>
    <x v="11"/>
    <d v="2028-01-22T00:00:00"/>
  </r>
  <r>
    <s v="I-1359"/>
    <s v="Seoul"/>
    <x v="19"/>
    <x v="3"/>
    <d v="2021-10-12T00:00:00"/>
    <x v="9"/>
    <s v="Mark Towey"/>
    <n v="70"/>
    <x v="78"/>
    <n v="2.86E-2"/>
    <n v="2"/>
    <x v="1"/>
    <x v="0"/>
    <d v="2027-10-12T00:00:00"/>
  </r>
  <r>
    <s v="I-1360"/>
    <s v="Dubai"/>
    <x v="33"/>
    <x v="0"/>
    <d v="2021-10-23T00:00:00"/>
    <x v="9"/>
    <s v="Ernie Dyer"/>
    <n v="70"/>
    <x v="98"/>
    <n v="0"/>
    <n v="0"/>
    <x v="1"/>
    <x v="0"/>
    <d v="2027-10-23T00:00:00"/>
  </r>
  <r>
    <s v="I-1361"/>
    <s v="Kuala Lumpur"/>
    <x v="31"/>
    <x v="3"/>
    <d v="2024-06-11T00:00:00"/>
    <x v="4"/>
    <s v="Stephen MacGregor"/>
    <n v="30"/>
    <x v="7"/>
    <n v="6.6699999999999995E-2"/>
    <n v="2"/>
    <x v="0"/>
    <x v="4"/>
    <d v="2030-06-11T00:00:00"/>
  </r>
  <r>
    <s v="I-1362"/>
    <s v="Kuala Lumpur"/>
    <x v="31"/>
    <x v="3"/>
    <d v="2023-03-06T00:00:00"/>
    <x v="9"/>
    <s v="Harold Lunn"/>
    <n v="70"/>
    <x v="25"/>
    <n v="8.5699999999999998E-2"/>
    <n v="6"/>
    <x v="2"/>
    <x v="3"/>
    <d v="2029-03-06T00:00:00"/>
  </r>
  <r>
    <s v="I-1363"/>
    <s v="Sao Paolo"/>
    <x v="2"/>
    <x v="2"/>
    <d v="2021-08-24T00:00:00"/>
    <x v="11"/>
    <s v="Gary Reynolds"/>
    <n v="50"/>
    <x v="155"/>
    <n v="0.24"/>
    <n v="12"/>
    <x v="1"/>
    <x v="2"/>
    <d v="2027-08-24T00:00:00"/>
  </r>
  <r>
    <s v="I-1364"/>
    <s v="Toronto"/>
    <x v="1"/>
    <x v="1"/>
    <d v="2023-12-20T00:00:00"/>
    <x v="11"/>
    <s v="Alison Storey"/>
    <n v="50"/>
    <x v="40"/>
    <n v="0"/>
    <n v="0"/>
    <x v="2"/>
    <x v="5"/>
    <d v="2029-12-20T00:00:00"/>
  </r>
  <r>
    <s v="I-1365"/>
    <s v="Bangalore"/>
    <x v="11"/>
    <x v="3"/>
    <d v="2021-02-21T00:00:00"/>
    <x v="5"/>
    <s v="Paul Rule"/>
    <n v="500"/>
    <x v="6"/>
    <n v="7.0000000000000007E-2"/>
    <n v="35"/>
    <x v="1"/>
    <x v="10"/>
    <d v="2027-02-21T00:00:00"/>
  </r>
  <r>
    <s v="I-1366"/>
    <s v="New York"/>
    <x v="18"/>
    <x v="1"/>
    <d v="2020-11-14T00:00:00"/>
    <x v="3"/>
    <s v="Richard Nash"/>
    <n v="50"/>
    <x v="100"/>
    <n v="0.12"/>
    <n v="6"/>
    <x v="4"/>
    <x v="8"/>
    <d v="2026-11-14T00:00:00"/>
  </r>
  <r>
    <s v="I-1367"/>
    <s v="Bogota"/>
    <x v="26"/>
    <x v="2"/>
    <d v="2020-02-28T00:00:00"/>
    <x v="3"/>
    <s v="Paul Puri"/>
    <n v="50"/>
    <x v="64"/>
    <n v="0.06"/>
    <n v="3"/>
    <x v="4"/>
    <x v="10"/>
    <d v="2026-02-28T00:00:00"/>
  </r>
  <r>
    <s v="I-1368"/>
    <s v="Warsaw"/>
    <x v="23"/>
    <x v="0"/>
    <d v="2021-01-28T00:00:00"/>
    <x v="2"/>
    <s v="Alexandra Wright"/>
    <n v="150"/>
    <x v="156"/>
    <n v="0.32669999999999999"/>
    <n v="49"/>
    <x v="1"/>
    <x v="11"/>
    <d v="2027-01-28T00:00:00"/>
  </r>
  <r>
    <s v="I-1369"/>
    <s v="Paris"/>
    <x v="21"/>
    <x v="0"/>
    <d v="2020-07-11T00:00:00"/>
    <x v="0"/>
    <s v="Ryan Goad"/>
    <n v="80"/>
    <x v="13"/>
    <n v="2.5000000000000001E-2"/>
    <n v="2"/>
    <x v="4"/>
    <x v="9"/>
    <d v="2026-07-11T00:00:00"/>
  </r>
  <r>
    <s v="I-1370"/>
    <s v="Bangalore"/>
    <x v="11"/>
    <x v="3"/>
    <d v="2021-02-21T00:00:00"/>
    <x v="8"/>
    <s v="Stuart Hunter"/>
    <n v="500"/>
    <x v="9"/>
    <n v="0"/>
    <n v="0"/>
    <x v="1"/>
    <x v="10"/>
    <d v="2027-02-21T00:00:00"/>
  </r>
  <r>
    <s v="I-1371"/>
    <s v="Tijuana"/>
    <x v="7"/>
    <x v="2"/>
    <d v="2021-02-28T00:00:00"/>
    <x v="0"/>
    <s v="Paul Salmon"/>
    <n v="80"/>
    <x v="147"/>
    <n v="7.4999999999999997E-2"/>
    <n v="6"/>
    <x v="1"/>
    <x v="10"/>
    <d v="2027-02-28T00:00:00"/>
  </r>
  <r>
    <s v="I-1372"/>
    <s v="Prague"/>
    <x v="16"/>
    <x v="0"/>
    <d v="2023-11-27T00:00:00"/>
    <x v="9"/>
    <s v="Terence Mirza"/>
    <n v="70"/>
    <x v="78"/>
    <n v="2.86E-2"/>
    <n v="2"/>
    <x v="2"/>
    <x v="8"/>
    <d v="2029-11-27T00:00:00"/>
  </r>
  <r>
    <s v="I-1373"/>
    <s v="Cairo"/>
    <x v="30"/>
    <x v="0"/>
    <d v="2020-11-02T00:00:00"/>
    <x v="5"/>
    <s v="Marek Kwiatkowski"/>
    <n v="500"/>
    <x v="9"/>
    <n v="0"/>
    <n v="0"/>
    <x v="4"/>
    <x v="8"/>
    <d v="2026-11-02T00:00:00"/>
  </r>
  <r>
    <s v="I-1374"/>
    <s v="Mexico City"/>
    <x v="7"/>
    <x v="2"/>
    <d v="2024-04-04T00:00:00"/>
    <x v="7"/>
    <s v="Catherine Rahman"/>
    <n v="1000"/>
    <x v="53"/>
    <n v="0.28000000000000003"/>
    <n v="280"/>
    <x v="0"/>
    <x v="1"/>
    <d v="2030-04-04T00:00:00"/>
  </r>
  <r>
    <s v="I-1375"/>
    <s v="Toronto"/>
    <x v="1"/>
    <x v="1"/>
    <d v="2023-02-24T00:00:00"/>
    <x v="5"/>
    <s v="Richard Oliver"/>
    <n v="500"/>
    <x v="103"/>
    <n v="0.04"/>
    <n v="20"/>
    <x v="2"/>
    <x v="10"/>
    <d v="2029-02-24T00:00:00"/>
  </r>
  <r>
    <s v="I-1376"/>
    <s v="Los Angeles"/>
    <x v="18"/>
    <x v="1"/>
    <d v="2020-02-16T00:00:00"/>
    <x v="3"/>
    <s v="Ellen Lillie"/>
    <n v="50"/>
    <x v="24"/>
    <n v="0.14000000000000001"/>
    <n v="7"/>
    <x v="4"/>
    <x v="10"/>
    <d v="2026-02-16T00:00:00"/>
  </r>
  <r>
    <s v="I-1377"/>
    <s v="London"/>
    <x v="8"/>
    <x v="0"/>
    <d v="2024-06-26T00:00:00"/>
    <x v="2"/>
    <s v="Damilola Raymond"/>
    <n v="150"/>
    <x v="15"/>
    <n v="0"/>
    <n v="0"/>
    <x v="0"/>
    <x v="4"/>
    <d v="2030-06-26T00:00:00"/>
  </r>
  <r>
    <s v="I-1378"/>
    <s v="Moscow"/>
    <x v="0"/>
    <x v="0"/>
    <d v="2020-01-17T00:00:00"/>
    <x v="6"/>
    <s v="Zulfiqar Mirza"/>
    <n v="800"/>
    <x v="157"/>
    <n v="0.34"/>
    <n v="272"/>
    <x v="4"/>
    <x v="11"/>
    <d v="2026-01-17T00:00:00"/>
  </r>
  <r>
    <s v="I-1379"/>
    <s v="Dublin"/>
    <x v="25"/>
    <x v="0"/>
    <d v="2021-06-03T00:00:00"/>
    <x v="3"/>
    <s v="Emma Gibbons"/>
    <n v="50"/>
    <x v="46"/>
    <n v="0.22"/>
    <n v="11"/>
    <x v="1"/>
    <x v="4"/>
    <d v="2027-06-03T00:00:00"/>
  </r>
  <r>
    <s v="I-1380"/>
    <s v="Athens"/>
    <x v="14"/>
    <x v="0"/>
    <d v="2023-10-22T00:00:00"/>
    <x v="11"/>
    <s v="David Walker"/>
    <n v="50"/>
    <x v="40"/>
    <n v="0"/>
    <n v="0"/>
    <x v="2"/>
    <x v="0"/>
    <d v="2029-10-22T00:00:00"/>
  </r>
  <r>
    <s v="I-1381"/>
    <s v="Bangalore"/>
    <x v="11"/>
    <x v="3"/>
    <d v="2022-04-23T00:00:00"/>
    <x v="8"/>
    <s v="Colin Lima"/>
    <n v="500"/>
    <x v="9"/>
    <n v="0"/>
    <n v="0"/>
    <x v="3"/>
    <x v="1"/>
    <d v="2028-04-23T00:00:00"/>
  </r>
  <r>
    <s v="I-1382"/>
    <s v="Prague"/>
    <x v="16"/>
    <x v="0"/>
    <d v="2024-01-11T00:00:00"/>
    <x v="3"/>
    <s v="Christopher Martin"/>
    <n v="50"/>
    <x v="100"/>
    <n v="0.12"/>
    <n v="6"/>
    <x v="0"/>
    <x v="11"/>
    <d v="2030-01-11T00:00:00"/>
  </r>
  <r>
    <s v="I-1383"/>
    <s v="Mexico City"/>
    <x v="7"/>
    <x v="2"/>
    <d v="2023-10-29T00:00:00"/>
    <x v="11"/>
    <s v="Brendon Dyer"/>
    <n v="50"/>
    <x v="62"/>
    <n v="0.04"/>
    <n v="2"/>
    <x v="2"/>
    <x v="0"/>
    <d v="2029-10-29T00:00:00"/>
  </r>
  <r>
    <s v="I-1384"/>
    <s v="Tokyo"/>
    <x v="15"/>
    <x v="3"/>
    <d v="2023-02-28T00:00:00"/>
    <x v="0"/>
    <s v="Steven Douglas"/>
    <n v="80"/>
    <x v="33"/>
    <n v="0.1"/>
    <n v="8"/>
    <x v="2"/>
    <x v="10"/>
    <d v="2029-02-28T00:00:00"/>
  </r>
  <r>
    <s v="I-1385"/>
    <s v="Bogota"/>
    <x v="26"/>
    <x v="2"/>
    <d v="2021-02-09T00:00:00"/>
    <x v="11"/>
    <s v="Ronald Curtis"/>
    <n v="50"/>
    <x v="158"/>
    <n v="0.36"/>
    <n v="18"/>
    <x v="1"/>
    <x v="10"/>
    <d v="2027-02-09T00:00:00"/>
  </r>
  <r>
    <s v="I-1386"/>
    <s v="Shanghai"/>
    <x v="5"/>
    <x v="3"/>
    <d v="2023-07-18T00:00:00"/>
    <x v="1"/>
    <s v="Alen Dinan"/>
    <n v="700"/>
    <x v="121"/>
    <n v="7.0000000000000007E-2"/>
    <n v="49"/>
    <x v="2"/>
    <x v="9"/>
    <d v="2029-07-18T00:00:00"/>
  </r>
  <r>
    <s v="I-1387"/>
    <s v="Berlin"/>
    <x v="20"/>
    <x v="0"/>
    <d v="2023-03-05T00:00:00"/>
    <x v="11"/>
    <s v="James Whitehead"/>
    <n v="50"/>
    <x v="108"/>
    <n v="0.02"/>
    <n v="1"/>
    <x v="2"/>
    <x v="3"/>
    <d v="2029-03-05T00:00:00"/>
  </r>
  <r>
    <s v="I-1388"/>
    <s v="Capetown"/>
    <x v="17"/>
    <x v="0"/>
    <d v="2024-07-12T00:00:00"/>
    <x v="5"/>
    <s v="Marcus Jacob"/>
    <n v="500"/>
    <x v="159"/>
    <n v="0.12"/>
    <n v="60"/>
    <x v="0"/>
    <x v="9"/>
    <d v="2030-07-12T00:00:00"/>
  </r>
  <r>
    <s v="I-1389"/>
    <s v="Dublin"/>
    <x v="25"/>
    <x v="0"/>
    <d v="2024-06-26T00:00:00"/>
    <x v="7"/>
    <s v="Andrew Phillips"/>
    <n v="1000"/>
    <x v="126"/>
    <n v="0.32"/>
    <n v="320"/>
    <x v="0"/>
    <x v="4"/>
    <d v="2030-06-26T00:00:00"/>
  </r>
  <r>
    <s v="I-1390"/>
    <s v="Sydney"/>
    <x v="4"/>
    <x v="3"/>
    <d v="2021-06-10T00:00:00"/>
    <x v="1"/>
    <s v="James White"/>
    <n v="700"/>
    <x v="105"/>
    <n v="0.09"/>
    <n v="63"/>
    <x v="1"/>
    <x v="4"/>
    <d v="2027-06-10T00:00:00"/>
  </r>
  <r>
    <s v="I-1391"/>
    <s v="Birmingham"/>
    <x v="8"/>
    <x v="0"/>
    <d v="2020-05-25T00:00:00"/>
    <x v="3"/>
    <s v="Gustavo Taiwo"/>
    <n v="50"/>
    <x v="24"/>
    <n v="0.14000000000000001"/>
    <n v="7"/>
    <x v="4"/>
    <x v="7"/>
    <d v="2026-05-25T00:00:00"/>
  </r>
  <r>
    <s v="I-1392"/>
    <s v="Delhi"/>
    <x v="11"/>
    <x v="3"/>
    <d v="2022-06-25T00:00:00"/>
    <x v="4"/>
    <s v="Tessa Morrow"/>
    <n v="30"/>
    <x v="5"/>
    <n v="3.3300000000000003E-2"/>
    <n v="1"/>
    <x v="3"/>
    <x v="4"/>
    <d v="2028-06-25T00:00:00"/>
  </r>
  <r>
    <s v="I-1393"/>
    <s v="Riyadh"/>
    <x v="9"/>
    <x v="0"/>
    <d v="2023-04-09T00:00:00"/>
    <x v="3"/>
    <s v="Victoria Sherwin"/>
    <n v="50"/>
    <x v="64"/>
    <n v="0.06"/>
    <n v="3"/>
    <x v="2"/>
    <x v="1"/>
    <d v="2029-04-09T00:00:00"/>
  </r>
  <r>
    <s v="I-1394"/>
    <s v="Bogota"/>
    <x v="26"/>
    <x v="2"/>
    <d v="2021-04-08T00:00:00"/>
    <x v="2"/>
    <s v="David Finnie"/>
    <n v="150"/>
    <x v="54"/>
    <n v="0.04"/>
    <n v="6"/>
    <x v="1"/>
    <x v="1"/>
    <d v="2027-04-08T00:00:00"/>
  </r>
  <r>
    <s v="I-1395"/>
    <s v="Amsterdam"/>
    <x v="24"/>
    <x v="0"/>
    <d v="2021-08-23T00:00:00"/>
    <x v="10"/>
    <s v="Danny Grant"/>
    <n v="250"/>
    <x v="109"/>
    <n v="0.22800000000000001"/>
    <n v="57"/>
    <x v="1"/>
    <x v="2"/>
    <d v="2027-08-23T00:00:00"/>
  </r>
  <r>
    <s v="I-1396"/>
    <s v="Ho Chi Minh City"/>
    <x v="12"/>
    <x v="3"/>
    <d v="2022-10-01T00:00:00"/>
    <x v="6"/>
    <s v="Michael Rodgers"/>
    <n v="800"/>
    <x v="160"/>
    <n v="0"/>
    <n v="0"/>
    <x v="3"/>
    <x v="0"/>
    <d v="2028-10-01T00:00:00"/>
  </r>
  <r>
    <s v="I-1397"/>
    <s v="Santiago"/>
    <x v="34"/>
    <x v="2"/>
    <d v="2021-11-28T00:00:00"/>
    <x v="1"/>
    <s v="Karen Hopewell"/>
    <n v="700"/>
    <x v="161"/>
    <n v="0.37"/>
    <n v="259"/>
    <x v="1"/>
    <x v="8"/>
    <d v="2027-11-28T00:00:00"/>
  </r>
  <r>
    <s v="I-1398"/>
    <s v="Rome"/>
    <x v="22"/>
    <x v="0"/>
    <d v="2022-07-19T00:00:00"/>
    <x v="9"/>
    <s v="Steven Bell"/>
    <n v="70"/>
    <x v="91"/>
    <n v="0.1429"/>
    <n v="10"/>
    <x v="3"/>
    <x v="9"/>
    <d v="2028-07-19T00:00:00"/>
  </r>
  <r>
    <s v="I-1399"/>
    <s v="Shenzhen"/>
    <x v="5"/>
    <x v="3"/>
    <d v="2023-12-08T00:00:00"/>
    <x v="5"/>
    <s v="Roger Rust"/>
    <n v="500"/>
    <x v="21"/>
    <n v="0.01"/>
    <n v="5"/>
    <x v="2"/>
    <x v="5"/>
    <d v="2029-12-08T00:00:00"/>
  </r>
  <r>
    <s v="I-1400"/>
    <s v="Dublin"/>
    <x v="25"/>
    <x v="0"/>
    <d v="2023-02-08T00:00:00"/>
    <x v="4"/>
    <s v="Alison Younger"/>
    <n v="30"/>
    <x v="5"/>
    <n v="3.3300000000000003E-2"/>
    <n v="1"/>
    <x v="2"/>
    <x v="10"/>
    <d v="2029-02-08T00:00:00"/>
  </r>
  <r>
    <s v="I-1401"/>
    <s v="Prague"/>
    <x v="16"/>
    <x v="0"/>
    <d v="2024-09-28T00:00:00"/>
    <x v="4"/>
    <s v="Rachel Blane"/>
    <n v="30"/>
    <x v="5"/>
    <n v="3.3300000000000003E-2"/>
    <n v="1"/>
    <x v="0"/>
    <x v="6"/>
    <d v="2030-09-28T00:00:00"/>
  </r>
  <r>
    <s v="I-1402"/>
    <s v="Rome"/>
    <x v="22"/>
    <x v="0"/>
    <d v="2023-04-20T00:00:00"/>
    <x v="8"/>
    <s v="Golam Reid"/>
    <n v="500"/>
    <x v="9"/>
    <n v="0"/>
    <n v="0"/>
    <x v="2"/>
    <x v="1"/>
    <d v="2029-04-20T00:00:00"/>
  </r>
  <r>
    <s v="I-1403"/>
    <s v="Amsterdam"/>
    <x v="24"/>
    <x v="0"/>
    <d v="2020-01-14T00:00:00"/>
    <x v="7"/>
    <s v="Christopher Hurren"/>
    <n v="1000"/>
    <x v="82"/>
    <n v="0.49"/>
    <n v="490"/>
    <x v="4"/>
    <x v="11"/>
    <d v="2026-01-14T00:00:00"/>
  </r>
  <r>
    <s v="I-1404"/>
    <s v="Mexico City"/>
    <x v="7"/>
    <x v="2"/>
    <d v="2021-11-05T00:00:00"/>
    <x v="6"/>
    <s v="James Anthony"/>
    <n v="800"/>
    <x v="142"/>
    <n v="0.39"/>
    <n v="312"/>
    <x v="1"/>
    <x v="8"/>
    <d v="2027-11-05T00:00:00"/>
  </r>
  <r>
    <s v="I-1405"/>
    <s v="Toronto"/>
    <x v="1"/>
    <x v="1"/>
    <d v="2022-12-15T00:00:00"/>
    <x v="3"/>
    <s v="Nick Blacklock"/>
    <n v="50"/>
    <x v="108"/>
    <n v="0.02"/>
    <n v="1"/>
    <x v="3"/>
    <x v="5"/>
    <d v="2028-12-15T00:00:00"/>
  </r>
  <r>
    <s v="I-1406"/>
    <s v="Vienna"/>
    <x v="29"/>
    <x v="0"/>
    <d v="2023-07-06T00:00:00"/>
    <x v="0"/>
    <s v="Daniel Henderson"/>
    <n v="80"/>
    <x v="13"/>
    <n v="2.5000000000000001E-2"/>
    <n v="2"/>
    <x v="2"/>
    <x v="9"/>
    <d v="2029-07-06T00:00:00"/>
  </r>
  <r>
    <s v="I-1407"/>
    <s v="Madria"/>
    <x v="28"/>
    <x v="0"/>
    <d v="2024-08-13T00:00:00"/>
    <x v="11"/>
    <s v="Martin Mishra"/>
    <n v="50"/>
    <x v="62"/>
    <n v="0.04"/>
    <n v="2"/>
    <x v="0"/>
    <x v="2"/>
    <d v="2030-08-13T00:00:00"/>
  </r>
  <r>
    <s v="I-1408"/>
    <s v="Riyadh"/>
    <x v="9"/>
    <x v="0"/>
    <d v="2024-03-31T00:00:00"/>
    <x v="11"/>
    <s v="Heather Murray"/>
    <n v="50"/>
    <x v="40"/>
    <n v="0"/>
    <n v="0"/>
    <x v="0"/>
    <x v="3"/>
    <d v="2030-03-31T00:00:00"/>
  </r>
  <r>
    <s v="I-1409"/>
    <s v="Bangkok"/>
    <x v="10"/>
    <x v="3"/>
    <d v="2024-10-24T00:00:00"/>
    <x v="10"/>
    <s v="Alan Procter"/>
    <n v="250"/>
    <x v="102"/>
    <n v="0"/>
    <n v="0"/>
    <x v="0"/>
    <x v="0"/>
    <d v="2030-10-24T00:00:00"/>
  </r>
  <r>
    <s v="I-1410"/>
    <s v="Athens"/>
    <x v="14"/>
    <x v="0"/>
    <d v="2022-07-07T00:00:00"/>
    <x v="9"/>
    <s v="Gary Roberts"/>
    <n v="70"/>
    <x v="19"/>
    <n v="4.2900000000000001E-2"/>
    <n v="3"/>
    <x v="3"/>
    <x v="9"/>
    <d v="2028-07-07T00:00:00"/>
  </r>
  <r>
    <s v="I-1411"/>
    <s v="Sydney"/>
    <x v="4"/>
    <x v="3"/>
    <d v="2024-08-06T00:00:00"/>
    <x v="1"/>
    <s v="Christine Davies"/>
    <n v="700"/>
    <x v="48"/>
    <n v="0.01"/>
    <n v="7"/>
    <x v="0"/>
    <x v="2"/>
    <d v="2030-08-06T00:00:00"/>
  </r>
  <r>
    <s v="I-1412"/>
    <s v="Shenzhen"/>
    <x v="5"/>
    <x v="3"/>
    <d v="2023-07-28T00:00:00"/>
    <x v="4"/>
    <s v="Ronald Butler"/>
    <n v="30"/>
    <x v="20"/>
    <n v="0.1"/>
    <n v="3"/>
    <x v="2"/>
    <x v="9"/>
    <d v="2029-07-28T00:00:00"/>
  </r>
  <r>
    <s v="I-1413"/>
    <s v="Amsterdam"/>
    <x v="24"/>
    <x v="0"/>
    <d v="2022-03-19T00:00:00"/>
    <x v="3"/>
    <s v="Julia Ferguson"/>
    <n v="50"/>
    <x v="108"/>
    <n v="0.02"/>
    <n v="1"/>
    <x v="3"/>
    <x v="3"/>
    <d v="2028-03-19T00:00:00"/>
  </r>
  <r>
    <s v="I-1414"/>
    <s v="Istanbul"/>
    <x v="3"/>
    <x v="0"/>
    <d v="2021-03-06T00:00:00"/>
    <x v="6"/>
    <s v="Chloe Lyons"/>
    <n v="800"/>
    <x v="162"/>
    <n v="0.17"/>
    <n v="136"/>
    <x v="1"/>
    <x v="3"/>
    <d v="2027-03-06T00:00:00"/>
  </r>
  <r>
    <s v="I-1415"/>
    <s v="Dublin"/>
    <x v="25"/>
    <x v="0"/>
    <d v="2022-04-26T00:00:00"/>
    <x v="6"/>
    <s v="Robert Harris"/>
    <n v="800"/>
    <x v="51"/>
    <n v="0.19"/>
    <n v="152"/>
    <x v="3"/>
    <x v="1"/>
    <d v="2028-04-26T00:00:00"/>
  </r>
  <r>
    <s v="I-1416"/>
    <s v="Kansas City"/>
    <x v="18"/>
    <x v="1"/>
    <d v="2024-10-25T00:00:00"/>
    <x v="4"/>
    <s v="David Rodrigues"/>
    <n v="30"/>
    <x v="5"/>
    <n v="3.3300000000000003E-2"/>
    <n v="1"/>
    <x v="0"/>
    <x v="0"/>
    <d v="2030-10-25T00:00:00"/>
  </r>
  <r>
    <s v="I-1417"/>
    <s v="London"/>
    <x v="8"/>
    <x v="0"/>
    <d v="2023-11-26T00:00:00"/>
    <x v="5"/>
    <s v="Claire Brooks"/>
    <n v="500"/>
    <x v="163"/>
    <n v="0.05"/>
    <n v="25"/>
    <x v="2"/>
    <x v="8"/>
    <d v="2029-11-26T00:00:00"/>
  </r>
  <r>
    <s v="I-1418"/>
    <s v="Dublin"/>
    <x v="25"/>
    <x v="0"/>
    <d v="2021-02-24T00:00:00"/>
    <x v="8"/>
    <s v="Penelope Norton"/>
    <n v="500"/>
    <x v="21"/>
    <n v="0.01"/>
    <n v="5"/>
    <x v="1"/>
    <x v="10"/>
    <d v="2027-02-24T00:00:00"/>
  </r>
  <r>
    <s v="I-1419"/>
    <s v="Moscow"/>
    <x v="0"/>
    <x v="0"/>
    <d v="2020-12-25T00:00:00"/>
    <x v="7"/>
    <s v="Dermot Bailey"/>
    <n v="1000"/>
    <x v="139"/>
    <n v="0.42"/>
    <n v="420"/>
    <x v="4"/>
    <x v="5"/>
    <d v="2026-12-25T00:00:00"/>
  </r>
  <r>
    <s v="I-1420"/>
    <s v="Vienna"/>
    <x v="29"/>
    <x v="0"/>
    <d v="2023-11-14T00:00:00"/>
    <x v="11"/>
    <s v="Raymond Denning"/>
    <n v="50"/>
    <x v="64"/>
    <n v="0.06"/>
    <n v="3"/>
    <x v="2"/>
    <x v="8"/>
    <d v="2029-11-14T00:00:00"/>
  </r>
  <r>
    <s v="I-1421"/>
    <s v="Cairo"/>
    <x v="30"/>
    <x v="0"/>
    <d v="2021-05-05T00:00:00"/>
    <x v="9"/>
    <s v="Valerie Pereira"/>
    <n v="70"/>
    <x v="62"/>
    <n v="0.31430000000000002"/>
    <n v="22"/>
    <x v="1"/>
    <x v="7"/>
    <d v="2027-05-05T00:00:00"/>
  </r>
  <r>
    <s v="I-1422"/>
    <s v="Dublin"/>
    <x v="25"/>
    <x v="0"/>
    <d v="2021-10-04T00:00:00"/>
    <x v="7"/>
    <s v="Emma Gibbons"/>
    <n v="1000"/>
    <x v="164"/>
    <n v="0.25"/>
    <n v="250"/>
    <x v="1"/>
    <x v="0"/>
    <d v="2027-10-04T00:00:00"/>
  </r>
  <r>
    <s v="I-1423"/>
    <s v="Vienna"/>
    <x v="29"/>
    <x v="0"/>
    <d v="2020-05-31T00:00:00"/>
    <x v="4"/>
    <s v="Paul Drage"/>
    <n v="30"/>
    <x v="43"/>
    <n v="0.16669999999999999"/>
    <n v="5"/>
    <x v="4"/>
    <x v="7"/>
    <d v="2026-05-31T00:00:00"/>
  </r>
  <r>
    <s v="I-1424"/>
    <s v="Tokyo"/>
    <x v="15"/>
    <x v="3"/>
    <d v="2024-09-29T00:00:00"/>
    <x v="4"/>
    <s v="Pauline Taylor"/>
    <n v="30"/>
    <x v="20"/>
    <n v="0.1"/>
    <n v="3"/>
    <x v="0"/>
    <x v="6"/>
    <d v="2030-09-29T00:00:00"/>
  </r>
  <r>
    <s v="I-1425"/>
    <s v="Kuala Lumpur"/>
    <x v="31"/>
    <x v="3"/>
    <d v="2024-12-16T00:00:00"/>
    <x v="8"/>
    <s v="Valerie Hook"/>
    <n v="500"/>
    <x v="11"/>
    <n v="0.02"/>
    <n v="10"/>
    <x v="0"/>
    <x v="5"/>
    <d v="2030-12-16T00:00:00"/>
  </r>
  <r>
    <s v="I-1426"/>
    <s v="Seattle"/>
    <x v="18"/>
    <x v="1"/>
    <d v="2021-01-15T00:00:00"/>
    <x v="8"/>
    <s v="Lesleyann Pope"/>
    <n v="500"/>
    <x v="9"/>
    <n v="0"/>
    <n v="0"/>
    <x v="1"/>
    <x v="11"/>
    <d v="2027-01-15T00:00:00"/>
  </r>
  <r>
    <s v="I-1427"/>
    <s v="Berlin"/>
    <x v="20"/>
    <x v="0"/>
    <d v="2020-04-07T00:00:00"/>
    <x v="8"/>
    <s v="James Whitehead"/>
    <n v="500"/>
    <x v="21"/>
    <n v="0.01"/>
    <n v="5"/>
    <x v="4"/>
    <x v="1"/>
    <d v="2026-04-07T00:00:00"/>
  </r>
  <r>
    <s v="I-1428"/>
    <s v="Santiago"/>
    <x v="34"/>
    <x v="2"/>
    <d v="2020-05-21T00:00:00"/>
    <x v="2"/>
    <s v="Bruce McPhee"/>
    <n v="150"/>
    <x v="165"/>
    <n v="0.20669999999999999"/>
    <n v="31"/>
    <x v="4"/>
    <x v="7"/>
    <d v="2026-05-21T00:00:00"/>
  </r>
  <r>
    <s v="I-1429"/>
    <s v="London"/>
    <x v="8"/>
    <x v="0"/>
    <d v="2020-02-14T00:00:00"/>
    <x v="0"/>
    <s v="Ian Borowski"/>
    <n v="80"/>
    <x v="0"/>
    <n v="1.2500000000000001E-2"/>
    <n v="1"/>
    <x v="4"/>
    <x v="10"/>
    <d v="2026-02-14T00:00:00"/>
  </r>
  <r>
    <s v="I-1430"/>
    <s v="Dubai"/>
    <x v="33"/>
    <x v="0"/>
    <d v="2023-05-11T00:00:00"/>
    <x v="2"/>
    <s v="Marie Whitfield"/>
    <n v="150"/>
    <x v="166"/>
    <n v="0.34"/>
    <n v="51"/>
    <x v="2"/>
    <x v="7"/>
    <d v="2029-05-11T00:00:00"/>
  </r>
  <r>
    <s v="I-1431"/>
    <s v="Seattle"/>
    <x v="18"/>
    <x v="1"/>
    <d v="2022-02-14T00:00:00"/>
    <x v="5"/>
    <s v="Harold Green"/>
    <n v="500"/>
    <x v="45"/>
    <n v="0.15"/>
    <n v="75"/>
    <x v="3"/>
    <x v="10"/>
    <d v="2028-02-14T00:00:00"/>
  </r>
  <r>
    <s v="I-1432"/>
    <s v="Madria"/>
    <x v="28"/>
    <x v="0"/>
    <d v="2020-03-18T00:00:00"/>
    <x v="7"/>
    <s v="Martin Mishra"/>
    <n v="1000"/>
    <x v="49"/>
    <n v="0.19"/>
    <n v="190"/>
    <x v="4"/>
    <x v="3"/>
    <d v="2026-03-18T00:00:00"/>
  </r>
  <r>
    <s v="I-1433"/>
    <s v="Jerusalem"/>
    <x v="13"/>
    <x v="0"/>
    <d v="2024-03-06T00:00:00"/>
    <x v="10"/>
    <s v="David Hubble"/>
    <n v="250"/>
    <x v="89"/>
    <n v="0.02"/>
    <n v="5"/>
    <x v="0"/>
    <x v="3"/>
    <d v="2030-03-06T00:00:00"/>
  </r>
  <r>
    <s v="I-1434"/>
    <s v="London"/>
    <x v="8"/>
    <x v="0"/>
    <d v="2023-03-27T00:00:00"/>
    <x v="11"/>
    <s v="William Cruse"/>
    <n v="50"/>
    <x v="40"/>
    <n v="0"/>
    <n v="0"/>
    <x v="2"/>
    <x v="3"/>
    <d v="2029-03-27T00:00:00"/>
  </r>
  <r>
    <s v="I-1435"/>
    <s v="Rome"/>
    <x v="22"/>
    <x v="0"/>
    <d v="2024-06-24T00:00:00"/>
    <x v="10"/>
    <s v="Michael Toy"/>
    <n v="250"/>
    <x v="167"/>
    <n v="0.06"/>
    <n v="15"/>
    <x v="0"/>
    <x v="4"/>
    <d v="2030-06-24T00:00:00"/>
  </r>
  <r>
    <s v="I-1436"/>
    <s v="Jerusalem"/>
    <x v="13"/>
    <x v="0"/>
    <d v="2022-11-23T00:00:00"/>
    <x v="10"/>
    <s v="Harold Charters"/>
    <n v="250"/>
    <x v="23"/>
    <n v="0.04"/>
    <n v="10"/>
    <x v="3"/>
    <x v="8"/>
    <d v="2028-11-23T00:00:00"/>
  </r>
  <r>
    <s v="I-1437"/>
    <s v="Santiago"/>
    <x v="34"/>
    <x v="2"/>
    <d v="2023-07-22T00:00:00"/>
    <x v="9"/>
    <s v="Jason Edmund"/>
    <n v="70"/>
    <x v="63"/>
    <n v="1.43E-2"/>
    <n v="1"/>
    <x v="2"/>
    <x v="9"/>
    <d v="2029-07-22T00:00:00"/>
  </r>
  <r>
    <s v="I-1438"/>
    <s v="Paris"/>
    <x v="21"/>
    <x v="0"/>
    <d v="2023-08-24T00:00:00"/>
    <x v="9"/>
    <s v="Melanie Fletcher"/>
    <n v="70"/>
    <x v="19"/>
    <n v="4.2900000000000001E-2"/>
    <n v="3"/>
    <x v="2"/>
    <x v="2"/>
    <d v="2029-08-24T00:00:00"/>
  </r>
  <r>
    <s v="I-1439"/>
    <s v="Cairo"/>
    <x v="30"/>
    <x v="0"/>
    <d v="2023-02-24T00:00:00"/>
    <x v="3"/>
    <s v="Marek Kwiatkowski"/>
    <n v="50"/>
    <x v="108"/>
    <n v="0.02"/>
    <n v="1"/>
    <x v="2"/>
    <x v="10"/>
    <d v="2029-02-24T00:00:00"/>
  </r>
  <r>
    <s v="I-1440"/>
    <s v="Athens"/>
    <x v="14"/>
    <x v="0"/>
    <d v="2021-01-09T00:00:00"/>
    <x v="2"/>
    <s v="David Walker"/>
    <n v="150"/>
    <x v="168"/>
    <n v="0.34670000000000001"/>
    <n v="52"/>
    <x v="1"/>
    <x v="11"/>
    <d v="2027-01-09T00:00:00"/>
  </r>
  <r>
    <s v="I-1441"/>
    <s v="Bangalore"/>
    <x v="11"/>
    <x v="3"/>
    <d v="2024-09-22T00:00:00"/>
    <x v="3"/>
    <s v="Delia Muhammad"/>
    <n v="50"/>
    <x v="40"/>
    <n v="0"/>
    <n v="0"/>
    <x v="0"/>
    <x v="6"/>
    <d v="2030-09-22T00:00:00"/>
  </r>
  <r>
    <s v="I-1442"/>
    <s v="Mexico City"/>
    <x v="7"/>
    <x v="2"/>
    <d v="2021-03-14T00:00:00"/>
    <x v="8"/>
    <s v="Catherine Rahman"/>
    <n v="500"/>
    <x v="21"/>
    <n v="0.01"/>
    <n v="5"/>
    <x v="1"/>
    <x v="3"/>
    <d v="2027-03-14T00:00:00"/>
  </r>
  <r>
    <s v="I-1443"/>
    <s v="Buenos Aires"/>
    <x v="27"/>
    <x v="2"/>
    <d v="2020-12-20T00:00:00"/>
    <x v="9"/>
    <s v="Ian Grant"/>
    <n v="70"/>
    <x v="1"/>
    <n v="0.2286"/>
    <n v="16"/>
    <x v="4"/>
    <x v="5"/>
    <d v="2026-12-20T00:00:00"/>
  </r>
  <r>
    <s v="I-1444"/>
    <s v="Los Angeles"/>
    <x v="18"/>
    <x v="1"/>
    <d v="2024-09-30T00:00:00"/>
    <x v="5"/>
    <s v="Christopher Kitching"/>
    <n v="500"/>
    <x v="169"/>
    <n v="0.03"/>
    <n v="15"/>
    <x v="0"/>
    <x v="6"/>
    <d v="2030-09-30T00:00:00"/>
  </r>
  <r>
    <s v="I-1445"/>
    <s v="Chicago"/>
    <x v="18"/>
    <x v="1"/>
    <d v="2020-09-18T00:00:00"/>
    <x v="0"/>
    <s v="Barry Baldwin"/>
    <n v="80"/>
    <x v="13"/>
    <n v="2.5000000000000001E-2"/>
    <n v="2"/>
    <x v="4"/>
    <x v="6"/>
    <d v="2026-09-18T00:00:00"/>
  </r>
  <r>
    <s v="I-1446"/>
    <s v="Tijuana"/>
    <x v="7"/>
    <x v="2"/>
    <d v="2024-05-08T00:00:00"/>
    <x v="6"/>
    <s v="Paul Salmon"/>
    <n v="800"/>
    <x v="69"/>
    <n v="0.11"/>
    <n v="88"/>
    <x v="0"/>
    <x v="7"/>
    <d v="2030-05-08T00:00:00"/>
  </r>
  <r>
    <s v="I-1447"/>
    <s v="Riyadh"/>
    <x v="9"/>
    <x v="0"/>
    <d v="2021-08-11T00:00:00"/>
    <x v="2"/>
    <s v="Jodie Fairhurst"/>
    <n v="150"/>
    <x v="170"/>
    <n v="0.38"/>
    <n v="57"/>
    <x v="1"/>
    <x v="2"/>
    <d v="2027-08-11T00:00:00"/>
  </r>
  <r>
    <s v="I-1448"/>
    <s v="Shanghai"/>
    <x v="5"/>
    <x v="3"/>
    <d v="2024-10-18T00:00:00"/>
    <x v="7"/>
    <s v="Michelle Murray"/>
    <n v="1000"/>
    <x v="119"/>
    <n v="0.28999999999999998"/>
    <n v="290"/>
    <x v="0"/>
    <x v="0"/>
    <d v="2030-10-18T00:00:00"/>
  </r>
  <r>
    <s v="I-1449"/>
    <s v="Shenzhen"/>
    <x v="5"/>
    <x v="3"/>
    <d v="2024-09-08T00:00:00"/>
    <x v="8"/>
    <s v="Joanne Ripley"/>
    <n v="500"/>
    <x v="21"/>
    <n v="0.01"/>
    <n v="5"/>
    <x v="0"/>
    <x v="6"/>
    <d v="2030-09-08T00:00:00"/>
  </r>
  <r>
    <s v="I-1450"/>
    <s v="Tijuana"/>
    <x v="7"/>
    <x v="2"/>
    <d v="2023-05-28T00:00:00"/>
    <x v="8"/>
    <s v="Paul Salmon"/>
    <n v="500"/>
    <x v="11"/>
    <n v="0.02"/>
    <n v="10"/>
    <x v="2"/>
    <x v="7"/>
    <d v="2029-05-28T00:00:00"/>
  </r>
  <r>
    <s v="I-1451"/>
    <s v="Seoul"/>
    <x v="19"/>
    <x v="3"/>
    <d v="2020-03-23T00:00:00"/>
    <x v="9"/>
    <s v="Martin Birch"/>
    <n v="70"/>
    <x v="19"/>
    <n v="4.2900000000000001E-2"/>
    <n v="3"/>
    <x v="4"/>
    <x v="3"/>
    <d v="2026-03-23T00:00:00"/>
  </r>
  <r>
    <s v="I-1452"/>
    <s v="Tokyo"/>
    <x v="15"/>
    <x v="3"/>
    <d v="2021-01-10T00:00:00"/>
    <x v="10"/>
    <s v="Basil Bell"/>
    <n v="250"/>
    <x v="167"/>
    <n v="0.06"/>
    <n v="15"/>
    <x v="1"/>
    <x v="11"/>
    <d v="2027-01-10T00:00:00"/>
  </r>
  <r>
    <s v="I-1453"/>
    <s v="Tijuana"/>
    <x v="7"/>
    <x v="2"/>
    <d v="2023-09-10T00:00:00"/>
    <x v="6"/>
    <s v="Timothy Younger"/>
    <n v="800"/>
    <x v="29"/>
    <n v="0.27"/>
    <n v="216"/>
    <x v="2"/>
    <x v="6"/>
    <d v="2029-09-10T00:00:00"/>
  </r>
  <r>
    <s v="I-1454"/>
    <s v="New York"/>
    <x v="18"/>
    <x v="1"/>
    <d v="2023-05-06T00:00:00"/>
    <x v="0"/>
    <s v="Richard Nash"/>
    <n v="80"/>
    <x v="33"/>
    <n v="0.1"/>
    <n v="8"/>
    <x v="2"/>
    <x v="7"/>
    <d v="2029-05-06T00:00:00"/>
  </r>
  <r>
    <s v="I-1455"/>
    <s v="Toronto"/>
    <x v="1"/>
    <x v="1"/>
    <d v="2020-02-02T00:00:00"/>
    <x v="7"/>
    <s v="Kyle Anderson"/>
    <n v="1000"/>
    <x v="164"/>
    <n v="0.25"/>
    <n v="250"/>
    <x v="4"/>
    <x v="10"/>
    <d v="2026-02-02T00:00:00"/>
  </r>
  <r>
    <s v="I-1456"/>
    <s v="Chicago"/>
    <x v="18"/>
    <x v="1"/>
    <d v="2022-04-10T00:00:00"/>
    <x v="6"/>
    <s v="Paul Collier"/>
    <n v="800"/>
    <x v="124"/>
    <n v="0.13"/>
    <n v="104"/>
    <x v="3"/>
    <x v="1"/>
    <d v="2028-04-10T00:00:00"/>
  </r>
  <r>
    <s v="I-1457"/>
    <s v="Dubai"/>
    <x v="33"/>
    <x v="0"/>
    <d v="2020-04-21T00:00:00"/>
    <x v="2"/>
    <s v="Roy Connelly"/>
    <n v="150"/>
    <x v="31"/>
    <n v="2.6700000000000002E-2"/>
    <n v="4"/>
    <x v="4"/>
    <x v="1"/>
    <d v="2026-04-21T00:00:00"/>
  </r>
  <r>
    <s v="I-1458"/>
    <s v="Santiago"/>
    <x v="34"/>
    <x v="2"/>
    <d v="2021-11-10T00:00:00"/>
    <x v="11"/>
    <s v="Julia Hammond"/>
    <n v="50"/>
    <x v="97"/>
    <n v="0.18"/>
    <n v="9"/>
    <x v="1"/>
    <x v="8"/>
    <d v="2027-11-10T00:00:00"/>
  </r>
  <r>
    <s v="I-1459"/>
    <s v="Prague"/>
    <x v="16"/>
    <x v="0"/>
    <d v="2023-06-22T00:00:00"/>
    <x v="8"/>
    <s v="Christopher Lloyd"/>
    <n v="500"/>
    <x v="21"/>
    <n v="0.01"/>
    <n v="5"/>
    <x v="2"/>
    <x v="4"/>
    <d v="2029-06-22T00:00:00"/>
  </r>
  <r>
    <s v="I-1460"/>
    <s v="Tel Aviv"/>
    <x v="13"/>
    <x v="0"/>
    <d v="2023-07-23T00:00:00"/>
    <x v="3"/>
    <s v="Maureen Reynolds"/>
    <n v="50"/>
    <x v="67"/>
    <n v="0.08"/>
    <n v="4"/>
    <x v="2"/>
    <x v="9"/>
    <d v="2029-07-23T00:00:00"/>
  </r>
  <r>
    <s v="I-1461"/>
    <s v="Guangzhou"/>
    <x v="5"/>
    <x v="3"/>
    <d v="2021-11-24T00:00:00"/>
    <x v="0"/>
    <s v="Donald Higgs"/>
    <n v="80"/>
    <x v="147"/>
    <n v="7.4999999999999997E-2"/>
    <n v="6"/>
    <x v="1"/>
    <x v="8"/>
    <d v="2027-11-24T00:00:00"/>
  </r>
  <r>
    <s v="I-1462"/>
    <s v="Cairo"/>
    <x v="30"/>
    <x v="0"/>
    <d v="2020-06-06T00:00:00"/>
    <x v="9"/>
    <s v="Marek Kwiatkowski"/>
    <n v="70"/>
    <x v="117"/>
    <n v="0.15709999999999999"/>
    <n v="11"/>
    <x v="4"/>
    <x v="4"/>
    <d v="2026-06-06T00:00:00"/>
  </r>
  <r>
    <s v="I-1463"/>
    <s v="Riyadh"/>
    <x v="9"/>
    <x v="0"/>
    <d v="2023-07-30T00:00:00"/>
    <x v="9"/>
    <s v="Victoria Sherwin"/>
    <n v="70"/>
    <x v="78"/>
    <n v="2.86E-2"/>
    <n v="2"/>
    <x v="2"/>
    <x v="9"/>
    <d v="2029-07-30T00:00:00"/>
  </r>
  <r>
    <s v="I-1464"/>
    <s v="Berlin"/>
    <x v="20"/>
    <x v="0"/>
    <d v="2023-08-11T00:00:00"/>
    <x v="2"/>
    <s v="David Power"/>
    <n v="150"/>
    <x v="31"/>
    <n v="2.6700000000000002E-2"/>
    <n v="4"/>
    <x v="2"/>
    <x v="2"/>
    <d v="2029-08-11T00:00:00"/>
  </r>
  <r>
    <s v="I-1465"/>
    <s v="Moscow"/>
    <x v="0"/>
    <x v="0"/>
    <d v="2020-09-17T00:00:00"/>
    <x v="7"/>
    <s v="Rita Hill"/>
    <n v="1000"/>
    <x v="171"/>
    <n v="0.37"/>
    <n v="370"/>
    <x v="4"/>
    <x v="6"/>
    <d v="2026-09-17T00:00:00"/>
  </r>
  <r>
    <s v="I-1466"/>
    <s v="Buenos Aires"/>
    <x v="27"/>
    <x v="2"/>
    <d v="2024-10-18T00:00:00"/>
    <x v="3"/>
    <s v="Simon Snape"/>
    <n v="50"/>
    <x v="100"/>
    <n v="0.12"/>
    <n v="6"/>
    <x v="0"/>
    <x v="0"/>
    <d v="2030-10-18T00:00:00"/>
  </r>
  <r>
    <s v="I-1467"/>
    <s v="Bangkok"/>
    <x v="10"/>
    <x v="3"/>
    <d v="2020-12-31T00:00:00"/>
    <x v="1"/>
    <s v="Martin Gee"/>
    <n v="700"/>
    <x v="48"/>
    <n v="0.01"/>
    <n v="7"/>
    <x v="4"/>
    <x v="5"/>
    <d v="2026-12-31T00:00:00"/>
  </r>
  <r>
    <s v="I-1468"/>
    <s v="Dublin"/>
    <x v="25"/>
    <x v="0"/>
    <d v="2023-07-21T00:00:00"/>
    <x v="1"/>
    <s v="Robert Harris"/>
    <n v="700"/>
    <x v="105"/>
    <n v="0.09"/>
    <n v="63"/>
    <x v="2"/>
    <x v="9"/>
    <d v="2029-07-21T00:00:00"/>
  </r>
  <r>
    <s v="I-1469"/>
    <s v="Lima"/>
    <x v="6"/>
    <x v="2"/>
    <d v="2022-07-05T00:00:00"/>
    <x v="0"/>
    <s v="Claire Storey"/>
    <n v="80"/>
    <x v="78"/>
    <n v="0.15"/>
    <n v="12"/>
    <x v="3"/>
    <x v="9"/>
    <d v="2028-07-05T00:00:00"/>
  </r>
  <r>
    <s v="I-1470"/>
    <s v="Ho Chi Minh City"/>
    <x v="12"/>
    <x v="3"/>
    <d v="2020-03-16T00:00:00"/>
    <x v="4"/>
    <s v="Michael Bell"/>
    <n v="30"/>
    <x v="35"/>
    <n v="0.1333"/>
    <n v="4"/>
    <x v="4"/>
    <x v="3"/>
    <d v="2026-03-16T00:00:00"/>
  </r>
  <r>
    <s v="I-1471"/>
    <s v="Chicago"/>
    <x v="18"/>
    <x v="1"/>
    <d v="2023-09-27T00:00:00"/>
    <x v="10"/>
    <s v="Robert Polhill"/>
    <n v="250"/>
    <x v="23"/>
    <n v="0.04"/>
    <n v="10"/>
    <x v="2"/>
    <x v="6"/>
    <d v="2029-09-27T00:00:00"/>
  </r>
  <r>
    <s v="I-1472"/>
    <s v="Bangalore"/>
    <x v="11"/>
    <x v="3"/>
    <d v="2024-08-08T00:00:00"/>
    <x v="2"/>
    <s v="Delia Muhammad"/>
    <n v="150"/>
    <x v="172"/>
    <n v="0.12670000000000001"/>
    <n v="19"/>
    <x v="0"/>
    <x v="2"/>
    <d v="2030-08-08T00:00:00"/>
  </r>
  <r>
    <s v="I-1473"/>
    <s v="Paris"/>
    <x v="21"/>
    <x v="0"/>
    <d v="2023-02-04T00:00:00"/>
    <x v="7"/>
    <s v="Ryan Goad"/>
    <n v="1000"/>
    <x v="173"/>
    <n v="0.18"/>
    <n v="180"/>
    <x v="2"/>
    <x v="10"/>
    <d v="2029-02-04T00:00:00"/>
  </r>
  <r>
    <s v="I-1474"/>
    <s v="Santiago"/>
    <x v="34"/>
    <x v="2"/>
    <d v="2024-08-19T00:00:00"/>
    <x v="6"/>
    <s v="Karen Hopewell"/>
    <n v="800"/>
    <x v="157"/>
    <n v="0.34"/>
    <n v="272"/>
    <x v="0"/>
    <x v="2"/>
    <d v="2030-08-19T00:00:00"/>
  </r>
  <r>
    <s v="I-1475"/>
    <s v="Bucharest"/>
    <x v="32"/>
    <x v="0"/>
    <d v="2020-07-13T00:00:00"/>
    <x v="9"/>
    <s v="Geoffrey Shiner"/>
    <n v="70"/>
    <x v="63"/>
    <n v="1.43E-2"/>
    <n v="1"/>
    <x v="4"/>
    <x v="9"/>
    <d v="2026-07-13T00:00:00"/>
  </r>
  <r>
    <s v="I-1476"/>
    <s v="Bucharest"/>
    <x v="32"/>
    <x v="0"/>
    <d v="2024-08-06T00:00:00"/>
    <x v="5"/>
    <s v="Thomas Taylor"/>
    <n v="500"/>
    <x v="169"/>
    <n v="0.03"/>
    <n v="15"/>
    <x v="0"/>
    <x v="2"/>
    <d v="2030-08-06T00:00:00"/>
  </r>
  <r>
    <s v="I-1477"/>
    <s v="Birmingham"/>
    <x v="8"/>
    <x v="0"/>
    <d v="2021-04-19T00:00:00"/>
    <x v="11"/>
    <s v="Stephen Muhammad"/>
    <n v="50"/>
    <x v="46"/>
    <n v="0.22"/>
    <n v="11"/>
    <x v="1"/>
    <x v="1"/>
    <d v="2027-04-19T00:00:00"/>
  </r>
  <r>
    <s v="I-1478"/>
    <s v="Birmingham"/>
    <x v="8"/>
    <x v="0"/>
    <d v="2023-04-26T00:00:00"/>
    <x v="7"/>
    <s v="Robert James"/>
    <n v="1000"/>
    <x v="174"/>
    <n v="0.17"/>
    <n v="170"/>
    <x v="2"/>
    <x v="1"/>
    <d v="2029-04-26T00:00:00"/>
  </r>
  <r>
    <s v="I-1479"/>
    <s v="New York"/>
    <x v="18"/>
    <x v="1"/>
    <d v="2022-09-14T00:00:00"/>
    <x v="3"/>
    <s v="Simon Hirst"/>
    <n v="50"/>
    <x v="100"/>
    <n v="0.12"/>
    <n v="6"/>
    <x v="3"/>
    <x v="6"/>
    <d v="2028-09-14T00:00:00"/>
  </r>
  <r>
    <s v="I-1480"/>
    <s v="London"/>
    <x v="8"/>
    <x v="0"/>
    <d v="2020-10-28T00:00:00"/>
    <x v="8"/>
    <s v="Philip Dewar"/>
    <n v="500"/>
    <x v="9"/>
    <n v="0"/>
    <n v="0"/>
    <x v="4"/>
    <x v="0"/>
    <d v="2026-10-28T00:00:00"/>
  </r>
  <r>
    <s v="I-1481"/>
    <s v="Toronto"/>
    <x v="1"/>
    <x v="1"/>
    <d v="2021-06-29T00:00:00"/>
    <x v="3"/>
    <s v="Michael Patel"/>
    <n v="50"/>
    <x v="4"/>
    <n v="0.26"/>
    <n v="13"/>
    <x v="1"/>
    <x v="4"/>
    <d v="2027-06-29T00:00:00"/>
  </r>
  <r>
    <s v="I-1482"/>
    <s v="San Fransisco"/>
    <x v="18"/>
    <x v="1"/>
    <d v="2023-03-18T00:00:00"/>
    <x v="0"/>
    <s v="John Osborne"/>
    <n v="80"/>
    <x v="13"/>
    <n v="2.5000000000000001E-2"/>
    <n v="2"/>
    <x v="2"/>
    <x v="3"/>
    <d v="2029-03-18T00:00:00"/>
  </r>
  <r>
    <s v="I-1483"/>
    <s v="Kuala Lumpur"/>
    <x v="31"/>
    <x v="3"/>
    <d v="2024-08-30T00:00:00"/>
    <x v="9"/>
    <s v="Ian Baker"/>
    <n v="70"/>
    <x v="93"/>
    <n v="7.1400000000000005E-2"/>
    <n v="5"/>
    <x v="0"/>
    <x v="2"/>
    <d v="2030-08-30T00:00:00"/>
  </r>
  <r>
    <s v="I-1484"/>
    <s v="Seattle"/>
    <x v="18"/>
    <x v="1"/>
    <d v="2020-07-25T00:00:00"/>
    <x v="10"/>
    <s v="Richard Anderson"/>
    <n v="250"/>
    <x v="148"/>
    <n v="8.7999999999999995E-2"/>
    <n v="22"/>
    <x v="4"/>
    <x v="9"/>
    <d v="2026-07-25T00:00:00"/>
  </r>
  <r>
    <s v="I-1485"/>
    <s v="Seoul"/>
    <x v="19"/>
    <x v="3"/>
    <d v="2023-09-12T00:00:00"/>
    <x v="10"/>
    <s v="James Gahagan"/>
    <n v="250"/>
    <x v="102"/>
    <n v="0"/>
    <n v="0"/>
    <x v="2"/>
    <x v="6"/>
    <d v="2029-09-12T00:00:00"/>
  </r>
  <r>
    <s v="I-1486"/>
    <s v="Bucharest"/>
    <x v="32"/>
    <x v="0"/>
    <d v="2023-07-15T00:00:00"/>
    <x v="4"/>
    <s v="Jacqueline Todd"/>
    <n v="30"/>
    <x v="5"/>
    <n v="3.3300000000000003E-2"/>
    <n v="1"/>
    <x v="2"/>
    <x v="9"/>
    <d v="2029-07-15T00:00:00"/>
  </r>
  <r>
    <s v="I-1487"/>
    <s v="Bogota"/>
    <x v="26"/>
    <x v="2"/>
    <d v="2021-03-02T00:00:00"/>
    <x v="11"/>
    <s v="Lisa Manning"/>
    <n v="50"/>
    <x v="158"/>
    <n v="0.36"/>
    <n v="18"/>
    <x v="1"/>
    <x v="3"/>
    <d v="2027-03-02T00:00:00"/>
  </r>
  <r>
    <s v="I-1488"/>
    <s v="Osaka"/>
    <x v="15"/>
    <x v="3"/>
    <d v="2024-08-19T00:00:00"/>
    <x v="1"/>
    <s v="Alice Canning"/>
    <n v="700"/>
    <x v="2"/>
    <n v="0.02"/>
    <n v="14"/>
    <x v="0"/>
    <x v="2"/>
    <d v="2030-08-19T00:00:00"/>
  </r>
  <r>
    <s v="I-1489"/>
    <s v="Santiago"/>
    <x v="34"/>
    <x v="2"/>
    <d v="2022-12-24T00:00:00"/>
    <x v="2"/>
    <s v="Bruce McPhee"/>
    <n v="150"/>
    <x v="172"/>
    <n v="0.12670000000000001"/>
    <n v="19"/>
    <x v="3"/>
    <x v="5"/>
    <d v="2028-12-24T00:00:00"/>
  </r>
  <r>
    <s v="I-1490"/>
    <s v="Chicago"/>
    <x v="18"/>
    <x v="1"/>
    <d v="2022-05-06T00:00:00"/>
    <x v="7"/>
    <s v="Ronald Bettley"/>
    <n v="1000"/>
    <x v="175"/>
    <n v="0.06"/>
    <n v="60"/>
    <x v="3"/>
    <x v="7"/>
    <d v="2028-05-06T00:00:00"/>
  </r>
  <r>
    <s v="I-1491"/>
    <s v="Capetown"/>
    <x v="17"/>
    <x v="0"/>
    <d v="2022-08-06T00:00:00"/>
    <x v="2"/>
    <s v="Marcus Jacob"/>
    <n v="150"/>
    <x v="26"/>
    <n v="0.08"/>
    <n v="12"/>
    <x v="3"/>
    <x v="2"/>
    <d v="2028-08-06T00:00:00"/>
  </r>
  <r>
    <s v="I-1492"/>
    <s v="Mexico City"/>
    <x v="7"/>
    <x v="2"/>
    <d v="2020-05-19T00:00:00"/>
    <x v="11"/>
    <s v="Jeremy Morrow"/>
    <n v="50"/>
    <x v="100"/>
    <n v="0.12"/>
    <n v="6"/>
    <x v="4"/>
    <x v="7"/>
    <d v="2026-05-19T00:00:00"/>
  </r>
  <r>
    <s v="I-1493"/>
    <s v="Cairo"/>
    <x v="30"/>
    <x v="0"/>
    <d v="2022-08-02T00:00:00"/>
    <x v="10"/>
    <s v="Valerie Pereira"/>
    <n v="250"/>
    <x v="176"/>
    <n v="0.128"/>
    <n v="32"/>
    <x v="3"/>
    <x v="2"/>
    <d v="2028-08-02T00:00:00"/>
  </r>
  <r>
    <s v="I-1494"/>
    <s v="Seoul"/>
    <x v="19"/>
    <x v="3"/>
    <d v="2022-08-10T00:00:00"/>
    <x v="2"/>
    <s v="Mark Brook"/>
    <n v="150"/>
    <x v="54"/>
    <n v="0.04"/>
    <n v="6"/>
    <x v="3"/>
    <x v="2"/>
    <d v="2028-08-10T00:00:00"/>
  </r>
  <r>
    <s v="I-1495"/>
    <s v="Capetown"/>
    <x v="17"/>
    <x v="0"/>
    <d v="2024-04-05T00:00:00"/>
    <x v="7"/>
    <s v="Stuart Anderson"/>
    <n v="1000"/>
    <x v="177"/>
    <n v="0.11"/>
    <n v="110"/>
    <x v="0"/>
    <x v="1"/>
    <d v="2030-04-05T00:00:00"/>
  </r>
  <r>
    <s v="I-1496"/>
    <s v="Toronto"/>
    <x v="1"/>
    <x v="1"/>
    <d v="2023-07-15T00:00:00"/>
    <x v="2"/>
    <s v="Jordan Andrews"/>
    <n v="150"/>
    <x v="15"/>
    <n v="0"/>
    <n v="0"/>
    <x v="2"/>
    <x v="9"/>
    <d v="2029-07-15T00:00:00"/>
  </r>
  <r>
    <s v="I-1497"/>
    <s v="Chicago"/>
    <x v="18"/>
    <x v="1"/>
    <d v="2020-11-05T00:00:00"/>
    <x v="10"/>
    <s v="Marie Foster"/>
    <n v="250"/>
    <x v="22"/>
    <n v="4.8000000000000001E-2"/>
    <n v="12"/>
    <x v="4"/>
    <x v="8"/>
    <d v="2026-11-05T00:00:00"/>
  </r>
  <r>
    <s v="I-1498"/>
    <s v="Guangzhou"/>
    <x v="5"/>
    <x v="3"/>
    <d v="2022-06-06T00:00:00"/>
    <x v="11"/>
    <s v="Helen Watt"/>
    <n v="50"/>
    <x v="108"/>
    <n v="0.02"/>
    <n v="1"/>
    <x v="3"/>
    <x v="4"/>
    <d v="2028-06-06T00:00:00"/>
  </r>
  <r>
    <s v="I-1499"/>
    <s v="Tijuana"/>
    <x v="7"/>
    <x v="2"/>
    <d v="2024-07-26T00:00:00"/>
    <x v="1"/>
    <s v="Paul Skiba"/>
    <n v="700"/>
    <x v="171"/>
    <n v="0.1"/>
    <n v="70"/>
    <x v="0"/>
    <x v="9"/>
    <d v="2030-07-26T00:00:00"/>
  </r>
  <r>
    <s v="I-1500"/>
    <s v="Berlin"/>
    <x v="20"/>
    <x v="0"/>
    <d v="2024-05-26T00:00:00"/>
    <x v="3"/>
    <s v="John Gunter"/>
    <n v="50"/>
    <x v="62"/>
    <n v="0.04"/>
    <n v="2"/>
    <x v="0"/>
    <x v="7"/>
    <d v="2030-05-26T00:00:00"/>
  </r>
  <r>
    <s v="I-1501"/>
    <s v="Bucharest"/>
    <x v="32"/>
    <x v="0"/>
    <d v="2021-11-25T00:00:00"/>
    <x v="5"/>
    <s v="Kevin Ross"/>
    <n v="500"/>
    <x v="9"/>
    <n v="0"/>
    <n v="0"/>
    <x v="1"/>
    <x v="8"/>
    <d v="2027-11-25T00:00:00"/>
  </r>
  <r>
    <s v="I-1502"/>
    <s v="Madria"/>
    <x v="28"/>
    <x v="0"/>
    <d v="2023-01-11T00:00:00"/>
    <x v="4"/>
    <s v="Howard Jones"/>
    <n v="30"/>
    <x v="5"/>
    <n v="3.3300000000000003E-2"/>
    <n v="1"/>
    <x v="2"/>
    <x v="11"/>
    <d v="2029-01-11T00:00:00"/>
  </r>
  <r>
    <s v="I-1503"/>
    <s v="New York"/>
    <x v="18"/>
    <x v="1"/>
    <d v="2024-10-15T00:00:00"/>
    <x v="8"/>
    <s v="Ian Coates"/>
    <n v="500"/>
    <x v="21"/>
    <n v="0.01"/>
    <n v="5"/>
    <x v="0"/>
    <x v="0"/>
    <d v="2030-10-15T00:00:00"/>
  </r>
  <r>
    <s v="I-1504"/>
    <s v="Chicago"/>
    <x v="18"/>
    <x v="1"/>
    <d v="2022-07-21T00:00:00"/>
    <x v="2"/>
    <s v="Paul Collier"/>
    <n v="150"/>
    <x v="144"/>
    <n v="6.7000000000000002E-3"/>
    <n v="1"/>
    <x v="3"/>
    <x v="9"/>
    <d v="2028-07-21T00:00:00"/>
  </r>
  <r>
    <s v="I-1505"/>
    <s v="Seattle"/>
    <x v="18"/>
    <x v="1"/>
    <d v="2021-05-11T00:00:00"/>
    <x v="9"/>
    <s v="Lesleyann Pope"/>
    <n v="70"/>
    <x v="1"/>
    <n v="0.2286"/>
    <n v="16"/>
    <x v="1"/>
    <x v="7"/>
    <d v="2027-05-11T00:00:00"/>
  </r>
  <r>
    <s v="I-1506"/>
    <s v="Bangkok"/>
    <x v="10"/>
    <x v="3"/>
    <d v="2024-02-01T00:00:00"/>
    <x v="8"/>
    <s v="John Jenkins"/>
    <n v="500"/>
    <x v="11"/>
    <n v="0.02"/>
    <n v="10"/>
    <x v="0"/>
    <x v="10"/>
    <d v="2030-02-01T00:00:00"/>
  </r>
  <r>
    <s v="I-1507"/>
    <s v="Santiago"/>
    <x v="34"/>
    <x v="2"/>
    <d v="2021-02-04T00:00:00"/>
    <x v="11"/>
    <s v="Karen Hopewell"/>
    <n v="50"/>
    <x v="67"/>
    <n v="0.08"/>
    <n v="4"/>
    <x v="1"/>
    <x v="10"/>
    <d v="2027-02-04T00:00:00"/>
  </r>
  <r>
    <s v="I-1508"/>
    <s v="Lima"/>
    <x v="6"/>
    <x v="2"/>
    <d v="2023-03-02T00:00:00"/>
    <x v="6"/>
    <s v="Janet Ford"/>
    <n v="800"/>
    <x v="178"/>
    <n v="0.25"/>
    <n v="200"/>
    <x v="2"/>
    <x v="3"/>
    <d v="2029-03-02T00:00:00"/>
  </r>
  <r>
    <s v="I-1509"/>
    <s v="London"/>
    <x v="8"/>
    <x v="0"/>
    <d v="2023-11-16T00:00:00"/>
    <x v="1"/>
    <s v="Francis Godden"/>
    <n v="700"/>
    <x v="44"/>
    <n v="0.05"/>
    <n v="35"/>
    <x v="2"/>
    <x v="8"/>
    <d v="2029-11-16T00:00:00"/>
  </r>
  <r>
    <s v="I-1510"/>
    <s v="Madria"/>
    <x v="28"/>
    <x v="0"/>
    <d v="2023-01-19T00:00:00"/>
    <x v="5"/>
    <s v="Roy Nunes"/>
    <n v="500"/>
    <x v="103"/>
    <n v="0.04"/>
    <n v="20"/>
    <x v="2"/>
    <x v="11"/>
    <d v="2029-01-19T00:00:00"/>
  </r>
  <r>
    <s v="I-1511"/>
    <s v="Ho Chi Minh City"/>
    <x v="12"/>
    <x v="3"/>
    <d v="2022-04-29T00:00:00"/>
    <x v="6"/>
    <s v="Ken Rogerson"/>
    <n v="800"/>
    <x v="157"/>
    <n v="0.34"/>
    <n v="272"/>
    <x v="3"/>
    <x v="1"/>
    <d v="2028-04-29T00:00:00"/>
  </r>
  <r>
    <s v="I-1512"/>
    <s v="Guangzhou"/>
    <x v="5"/>
    <x v="3"/>
    <d v="2024-08-04T00:00:00"/>
    <x v="10"/>
    <s v="Wolfgang Carvalho"/>
    <n v="250"/>
    <x v="86"/>
    <n v="0.1"/>
    <n v="25"/>
    <x v="0"/>
    <x v="2"/>
    <d v="2030-08-04T00:00:00"/>
  </r>
  <r>
    <s v="I-1513"/>
    <s v="San Fransisco"/>
    <x v="18"/>
    <x v="1"/>
    <d v="2021-07-22T00:00:00"/>
    <x v="2"/>
    <s v="Gary Acheampong"/>
    <n v="150"/>
    <x v="179"/>
    <n v="0.2467"/>
    <n v="37"/>
    <x v="1"/>
    <x v="9"/>
    <d v="2027-07-22T00:00:00"/>
  </r>
  <r>
    <s v="I-1514"/>
    <s v="Buenos Aires"/>
    <x v="27"/>
    <x v="2"/>
    <d v="2022-06-02T00:00:00"/>
    <x v="5"/>
    <s v="Lisa Wood"/>
    <n v="500"/>
    <x v="159"/>
    <n v="0.12"/>
    <n v="60"/>
    <x v="3"/>
    <x v="4"/>
    <d v="2028-06-02T00:00:00"/>
  </r>
  <r>
    <s v="I-1515"/>
    <s v="Osaka"/>
    <x v="15"/>
    <x v="3"/>
    <d v="2021-04-02T00:00:00"/>
    <x v="9"/>
    <s v="Peter Walker"/>
    <n v="70"/>
    <x v="100"/>
    <n v="0.37140000000000001"/>
    <n v="26"/>
    <x v="1"/>
    <x v="1"/>
    <d v="2027-04-02T00:00:00"/>
  </r>
  <r>
    <s v="I-1516"/>
    <s v="Warsaw"/>
    <x v="23"/>
    <x v="0"/>
    <d v="2020-10-16T00:00:00"/>
    <x v="10"/>
    <s v="Barbara McDevitt"/>
    <n v="250"/>
    <x v="79"/>
    <n v="0.70799999999999996"/>
    <n v="177"/>
    <x v="4"/>
    <x v="0"/>
    <d v="2026-10-16T00:00:00"/>
  </r>
  <r>
    <s v="I-1517"/>
    <s v="Guangzhou"/>
    <x v="5"/>
    <x v="3"/>
    <d v="2021-07-17T00:00:00"/>
    <x v="3"/>
    <s v="Helen Watt"/>
    <n v="50"/>
    <x v="87"/>
    <n v="0.32"/>
    <n v="16"/>
    <x v="1"/>
    <x v="9"/>
    <d v="2027-07-17T00:00:00"/>
  </r>
  <r>
    <s v="I-1518"/>
    <s v="Dubai"/>
    <x v="33"/>
    <x v="0"/>
    <d v="2023-11-27T00:00:00"/>
    <x v="0"/>
    <s v="Nicholas Timbrell"/>
    <n v="80"/>
    <x v="13"/>
    <n v="2.5000000000000001E-2"/>
    <n v="2"/>
    <x v="2"/>
    <x v="8"/>
    <d v="2029-11-27T00:00:00"/>
  </r>
  <r>
    <s v="I-1519"/>
    <s v="Bangkok"/>
    <x v="10"/>
    <x v="3"/>
    <d v="2023-06-19T00:00:00"/>
    <x v="2"/>
    <s v="Stephen Burch"/>
    <n v="150"/>
    <x v="144"/>
    <n v="6.7000000000000002E-3"/>
    <n v="1"/>
    <x v="2"/>
    <x v="4"/>
    <d v="2029-06-19T00:00:00"/>
  </r>
  <r>
    <s v="I-1520"/>
    <s v="Seattle"/>
    <x v="18"/>
    <x v="1"/>
    <d v="2023-09-21T00:00:00"/>
    <x v="10"/>
    <s v="Kevin Styles"/>
    <n v="250"/>
    <x v="102"/>
    <n v="0"/>
    <n v="0"/>
    <x v="2"/>
    <x v="6"/>
    <d v="2029-09-21T00:00:00"/>
  </r>
  <r>
    <s v="I-1521"/>
    <s v="Capetown"/>
    <x v="17"/>
    <x v="0"/>
    <d v="2023-06-04T00:00:00"/>
    <x v="1"/>
    <s v="Margaret Philp"/>
    <n v="700"/>
    <x v="44"/>
    <n v="0.05"/>
    <n v="35"/>
    <x v="2"/>
    <x v="4"/>
    <d v="2029-06-04T00:00:00"/>
  </r>
  <r>
    <s v="I-1522"/>
    <s v="Bogota"/>
    <x v="26"/>
    <x v="2"/>
    <d v="2021-01-29T00:00:00"/>
    <x v="2"/>
    <s v="David Finnie"/>
    <n v="150"/>
    <x v="41"/>
    <n v="6.6699999999999995E-2"/>
    <n v="10"/>
    <x v="1"/>
    <x v="11"/>
    <d v="2027-01-29T00:00:00"/>
  </r>
  <r>
    <s v="I-1523"/>
    <s v="Madria"/>
    <x v="28"/>
    <x v="0"/>
    <d v="2023-10-01T00:00:00"/>
    <x v="6"/>
    <s v="Martin Mishra"/>
    <n v="800"/>
    <x v="180"/>
    <n v="0.01"/>
    <n v="8"/>
    <x v="2"/>
    <x v="0"/>
    <d v="2029-10-01T00:00:00"/>
  </r>
  <r>
    <s v="I-1524"/>
    <s v="Osaka"/>
    <x v="15"/>
    <x v="3"/>
    <d v="2023-12-17T00:00:00"/>
    <x v="2"/>
    <s v="Alice Canning"/>
    <n v="150"/>
    <x v="26"/>
    <n v="0.08"/>
    <n v="12"/>
    <x v="2"/>
    <x v="5"/>
    <d v="2029-12-17T00:00:00"/>
  </r>
  <r>
    <s v="I-1525"/>
    <s v="Tel Aviv"/>
    <x v="13"/>
    <x v="0"/>
    <d v="2021-03-11T00:00:00"/>
    <x v="4"/>
    <s v="Steven Green"/>
    <n v="30"/>
    <x v="81"/>
    <n v="0.23330000000000001"/>
    <n v="7"/>
    <x v="1"/>
    <x v="3"/>
    <d v="2027-03-11T00:00:00"/>
  </r>
  <r>
    <s v="I-1526"/>
    <s v="Tijuana"/>
    <x v="7"/>
    <x v="2"/>
    <d v="2022-12-27T00:00:00"/>
    <x v="0"/>
    <s v="Paul Salmon"/>
    <n v="80"/>
    <x v="13"/>
    <n v="2.5000000000000001E-2"/>
    <n v="2"/>
    <x v="3"/>
    <x v="5"/>
    <d v="2028-12-27T00:00:00"/>
  </r>
  <r>
    <s v="I-1527"/>
    <s v="Toronto"/>
    <x v="1"/>
    <x v="1"/>
    <d v="2022-04-21T00:00:00"/>
    <x v="3"/>
    <s v="Kyle Anderson"/>
    <n v="50"/>
    <x v="108"/>
    <n v="0.02"/>
    <n v="1"/>
    <x v="3"/>
    <x v="1"/>
    <d v="2028-04-21T00:00:00"/>
  </r>
  <r>
    <s v="I-1528"/>
    <s v="Dublin"/>
    <x v="25"/>
    <x v="0"/>
    <d v="2023-10-18T00:00:00"/>
    <x v="10"/>
    <s v="Robert Harris"/>
    <n v="250"/>
    <x v="167"/>
    <n v="0.06"/>
    <n v="15"/>
    <x v="2"/>
    <x v="0"/>
    <d v="2029-10-18T00:00:00"/>
  </r>
  <r>
    <s v="I-1529"/>
    <s v="San Fransisco"/>
    <x v="18"/>
    <x v="1"/>
    <d v="2021-01-07T00:00:00"/>
    <x v="8"/>
    <s v="Shelley Lock"/>
    <n v="500"/>
    <x v="11"/>
    <n v="0.02"/>
    <n v="10"/>
    <x v="1"/>
    <x v="11"/>
    <d v="2027-01-07T00:00:00"/>
  </r>
  <r>
    <s v="I-1530"/>
    <s v="Dubai"/>
    <x v="33"/>
    <x v="0"/>
    <d v="2020-02-08T00:00:00"/>
    <x v="1"/>
    <s v="Ernie Dyer"/>
    <n v="700"/>
    <x v="181"/>
    <n v="0.25"/>
    <n v="175"/>
    <x v="4"/>
    <x v="10"/>
    <d v="2026-02-08T00:00:00"/>
  </r>
  <r>
    <s v="I-1531"/>
    <s v="Madria"/>
    <x v="28"/>
    <x v="0"/>
    <d v="2021-10-13T00:00:00"/>
    <x v="0"/>
    <s v="Howard Jones"/>
    <n v="80"/>
    <x v="147"/>
    <n v="7.4999999999999997E-2"/>
    <n v="6"/>
    <x v="1"/>
    <x v="0"/>
    <d v="2027-10-13T00:00:00"/>
  </r>
  <r>
    <s v="I-1532"/>
    <s v="Delhi"/>
    <x v="11"/>
    <x v="3"/>
    <d v="2020-09-08T00:00:00"/>
    <x v="6"/>
    <s v="David Johnson"/>
    <n v="800"/>
    <x v="124"/>
    <n v="0.13"/>
    <n v="104"/>
    <x v="4"/>
    <x v="6"/>
    <d v="2026-09-08T00:00:00"/>
  </r>
  <r>
    <s v="I-1533"/>
    <s v="Bucharest"/>
    <x v="32"/>
    <x v="0"/>
    <d v="2023-02-15T00:00:00"/>
    <x v="11"/>
    <s v="Constance Tidey"/>
    <n v="50"/>
    <x v="40"/>
    <n v="0"/>
    <n v="0"/>
    <x v="2"/>
    <x v="10"/>
    <d v="2029-02-15T00:00:00"/>
  </r>
  <r>
    <s v="I-1534"/>
    <s v="Cairo"/>
    <x v="30"/>
    <x v="0"/>
    <d v="2023-04-20T00:00:00"/>
    <x v="3"/>
    <s v="David Amos"/>
    <n v="50"/>
    <x v="40"/>
    <n v="0"/>
    <n v="0"/>
    <x v="2"/>
    <x v="1"/>
    <d v="2029-04-20T00:00:00"/>
  </r>
  <r>
    <s v="I-1535"/>
    <s v="Berlin"/>
    <x v="20"/>
    <x v="0"/>
    <d v="2022-06-27T00:00:00"/>
    <x v="10"/>
    <s v="Jacqueline Clamp"/>
    <n v="250"/>
    <x v="86"/>
    <n v="0.1"/>
    <n v="25"/>
    <x v="3"/>
    <x v="4"/>
    <d v="2028-06-27T00:00:00"/>
  </r>
  <r>
    <s v="I-1536"/>
    <s v="Prague"/>
    <x v="16"/>
    <x v="0"/>
    <d v="2020-11-25T00:00:00"/>
    <x v="6"/>
    <s v="David Stewart"/>
    <n v="800"/>
    <x v="8"/>
    <n v="0.05"/>
    <n v="40"/>
    <x v="4"/>
    <x v="8"/>
    <d v="2026-11-25T00:00:00"/>
  </r>
  <r>
    <s v="I-1537"/>
    <s v="Osaka"/>
    <x v="15"/>
    <x v="3"/>
    <d v="2022-06-30T00:00:00"/>
    <x v="11"/>
    <s v="Tracy Stanley"/>
    <n v="50"/>
    <x v="108"/>
    <n v="0.02"/>
    <n v="1"/>
    <x v="3"/>
    <x v="4"/>
    <d v="2028-06-30T00:00:00"/>
  </r>
  <r>
    <s v="I-1538"/>
    <s v="Paris"/>
    <x v="21"/>
    <x v="0"/>
    <d v="2023-01-22T00:00:00"/>
    <x v="8"/>
    <s v="Ryan Goad"/>
    <n v="500"/>
    <x v="21"/>
    <n v="0.01"/>
    <n v="5"/>
    <x v="2"/>
    <x v="11"/>
    <d v="2029-01-22T00:00:00"/>
  </r>
  <r>
    <s v="I-1539"/>
    <s v="Guangzhou"/>
    <x v="5"/>
    <x v="3"/>
    <d v="2022-09-24T00:00:00"/>
    <x v="10"/>
    <s v="Mark Searle"/>
    <n v="250"/>
    <x v="182"/>
    <n v="0.14799999999999999"/>
    <n v="37"/>
    <x v="3"/>
    <x v="6"/>
    <d v="2028-09-24T00:00:00"/>
  </r>
  <r>
    <s v="I-1540"/>
    <s v="Chicago"/>
    <x v="18"/>
    <x v="1"/>
    <d v="2022-10-19T00:00:00"/>
    <x v="1"/>
    <s v="Richard Hughes"/>
    <n v="700"/>
    <x v="48"/>
    <n v="0.01"/>
    <n v="7"/>
    <x v="3"/>
    <x v="0"/>
    <d v="2028-10-19T00:00:00"/>
  </r>
  <r>
    <s v="I-1541"/>
    <s v="Tel Aviv"/>
    <x v="13"/>
    <x v="0"/>
    <d v="2022-10-11T00:00:00"/>
    <x v="4"/>
    <s v="Thomas Gordon"/>
    <n v="30"/>
    <x v="7"/>
    <n v="6.6699999999999995E-2"/>
    <n v="2"/>
    <x v="3"/>
    <x v="0"/>
    <d v="2028-10-11T00:00:00"/>
  </r>
  <r>
    <s v="I-1542"/>
    <s v="Vienna"/>
    <x v="29"/>
    <x v="0"/>
    <d v="2021-10-05T00:00:00"/>
    <x v="1"/>
    <s v="Janet Ward"/>
    <n v="700"/>
    <x v="183"/>
    <n v="0.26"/>
    <n v="182"/>
    <x v="1"/>
    <x v="0"/>
    <d v="2027-10-05T00:00:00"/>
  </r>
  <r>
    <s v="I-1543"/>
    <s v="Lima"/>
    <x v="6"/>
    <x v="2"/>
    <d v="2024-01-06T00:00:00"/>
    <x v="8"/>
    <s v="William Lant"/>
    <n v="500"/>
    <x v="21"/>
    <n v="0.01"/>
    <n v="5"/>
    <x v="0"/>
    <x v="11"/>
    <d v="2030-01-06T00:00:00"/>
  </r>
  <r>
    <s v="I-1544"/>
    <s v="Mexico City"/>
    <x v="7"/>
    <x v="2"/>
    <d v="2021-05-14T00:00:00"/>
    <x v="4"/>
    <s v="Brendon Dyer"/>
    <n v="30"/>
    <x v="128"/>
    <n v="0.3"/>
    <n v="9"/>
    <x v="1"/>
    <x v="7"/>
    <d v="2027-05-14T00:00:00"/>
  </r>
  <r>
    <s v="I-1545"/>
    <s v="Kansas City"/>
    <x v="18"/>
    <x v="1"/>
    <d v="2023-09-15T00:00:00"/>
    <x v="7"/>
    <s v="Robert Arnold"/>
    <n v="1000"/>
    <x v="74"/>
    <n v="0.3"/>
    <n v="300"/>
    <x v="2"/>
    <x v="6"/>
    <d v="2029-09-15T00:00:00"/>
  </r>
  <r>
    <s v="I-1546"/>
    <s v="Kuala Lumpur"/>
    <x v="31"/>
    <x v="3"/>
    <d v="2021-04-21T00:00:00"/>
    <x v="3"/>
    <s v="Rachel Oliver"/>
    <n v="50"/>
    <x v="158"/>
    <n v="0.36"/>
    <n v="18"/>
    <x v="1"/>
    <x v="1"/>
    <d v="2027-04-21T00:00:00"/>
  </r>
  <r>
    <s v="I-1547"/>
    <s v="Athens"/>
    <x v="14"/>
    <x v="0"/>
    <d v="2021-07-10T00:00:00"/>
    <x v="6"/>
    <s v="Aidan Perrott"/>
    <n v="800"/>
    <x v="184"/>
    <n v="0.21"/>
    <n v="168"/>
    <x v="1"/>
    <x v="9"/>
    <d v="2027-07-10T00:00:00"/>
  </r>
  <r>
    <s v="I-1548"/>
    <s v="New York"/>
    <x v="18"/>
    <x v="1"/>
    <d v="2024-12-19T00:00:00"/>
    <x v="5"/>
    <s v="Matthew Crowe"/>
    <n v="500"/>
    <x v="185"/>
    <n v="0.1"/>
    <n v="50"/>
    <x v="0"/>
    <x v="5"/>
    <d v="2030-12-19T00:00:00"/>
  </r>
  <r>
    <s v="I-1549"/>
    <s v="Sao Paolo"/>
    <x v="2"/>
    <x v="2"/>
    <d v="2022-08-17T00:00:00"/>
    <x v="3"/>
    <s v="Elizabeth Holloway"/>
    <n v="50"/>
    <x v="108"/>
    <n v="0.02"/>
    <n v="1"/>
    <x v="3"/>
    <x v="2"/>
    <d v="2028-08-17T00:00:00"/>
  </r>
  <r>
    <s v="I-1550"/>
    <s v="Buenos Aires"/>
    <x v="27"/>
    <x v="2"/>
    <d v="2021-06-24T00:00:00"/>
    <x v="6"/>
    <s v="Roy Cooper"/>
    <n v="800"/>
    <x v="186"/>
    <n v="0.43"/>
    <n v="344"/>
    <x v="1"/>
    <x v="4"/>
    <d v="2027-06-24T00:00:00"/>
  </r>
  <r>
    <s v="I-1551"/>
    <s v="Cairo"/>
    <x v="30"/>
    <x v="0"/>
    <d v="2021-01-01T00:00:00"/>
    <x v="11"/>
    <s v="Marek Kwiatkowski"/>
    <n v="50"/>
    <x v="187"/>
    <n v="0.38"/>
    <n v="19"/>
    <x v="1"/>
    <x v="11"/>
    <d v="2027-01-01T00:00:00"/>
  </r>
  <r>
    <s v="I-1552"/>
    <s v="Seattle"/>
    <x v="18"/>
    <x v="1"/>
    <d v="2020-12-29T00:00:00"/>
    <x v="0"/>
    <s v="Lesleyann Pope"/>
    <n v="80"/>
    <x v="63"/>
    <n v="0.13750000000000001"/>
    <n v="11"/>
    <x v="4"/>
    <x v="5"/>
    <d v="2026-12-29T00:00:00"/>
  </r>
  <r>
    <s v="I-1553"/>
    <s v="Amsterdam"/>
    <x v="24"/>
    <x v="0"/>
    <d v="2022-11-17T00:00:00"/>
    <x v="0"/>
    <s v="Donald Barratt"/>
    <n v="80"/>
    <x v="98"/>
    <n v="0.125"/>
    <n v="10"/>
    <x v="3"/>
    <x v="8"/>
    <d v="2028-11-17T00:00:00"/>
  </r>
  <r>
    <s v="I-1554"/>
    <s v="Istanbul"/>
    <x v="3"/>
    <x v="0"/>
    <d v="2023-01-17T00:00:00"/>
    <x v="10"/>
    <s v="Chloe Lyons"/>
    <n v="250"/>
    <x v="23"/>
    <n v="0.04"/>
    <n v="10"/>
    <x v="2"/>
    <x v="11"/>
    <d v="2029-01-17T00:00:00"/>
  </r>
  <r>
    <s v="I-1555"/>
    <s v="Seattle"/>
    <x v="18"/>
    <x v="1"/>
    <d v="2022-06-23T00:00:00"/>
    <x v="2"/>
    <s v="Kevin Styles"/>
    <n v="150"/>
    <x v="188"/>
    <n v="0.12"/>
    <n v="18"/>
    <x v="3"/>
    <x v="4"/>
    <d v="2028-06-23T00:00:00"/>
  </r>
  <r>
    <s v="I-1556"/>
    <s v="Capetown"/>
    <x v="17"/>
    <x v="0"/>
    <d v="2022-05-10T00:00:00"/>
    <x v="4"/>
    <s v="Nicholas Holloway"/>
    <n v="30"/>
    <x v="20"/>
    <n v="0.1"/>
    <n v="3"/>
    <x v="3"/>
    <x v="7"/>
    <d v="2028-05-10T00:00:00"/>
  </r>
  <r>
    <s v="I-1557"/>
    <s v="Dublin"/>
    <x v="25"/>
    <x v="0"/>
    <d v="2021-10-07T00:00:00"/>
    <x v="6"/>
    <s v="Emma Gibbons"/>
    <n v="800"/>
    <x v="138"/>
    <n v="0.22"/>
    <n v="176"/>
    <x v="1"/>
    <x v="0"/>
    <d v="2027-10-07T00:00:00"/>
  </r>
  <r>
    <s v="I-1558"/>
    <s v="Los Angeles"/>
    <x v="18"/>
    <x v="1"/>
    <d v="2020-07-19T00:00:00"/>
    <x v="9"/>
    <s v="Anthony Procter"/>
    <n v="70"/>
    <x v="189"/>
    <n v="0.2571"/>
    <n v="18"/>
    <x v="4"/>
    <x v="9"/>
    <d v="2026-07-19T00:00:00"/>
  </r>
  <r>
    <s v="I-1559"/>
    <s v="Seoul"/>
    <x v="19"/>
    <x v="3"/>
    <d v="2023-11-22T00:00:00"/>
    <x v="0"/>
    <s v="Steven Wood"/>
    <n v="80"/>
    <x v="30"/>
    <n v="3.7499999999999999E-2"/>
    <n v="3"/>
    <x v="2"/>
    <x v="8"/>
    <d v="2029-11-22T00:00:00"/>
  </r>
  <r>
    <s v="I-1560"/>
    <s v="Lima"/>
    <x v="6"/>
    <x v="2"/>
    <d v="2023-09-25T00:00:00"/>
    <x v="4"/>
    <s v="Janet Ford"/>
    <n v="30"/>
    <x v="20"/>
    <n v="0.1"/>
    <n v="3"/>
    <x v="2"/>
    <x v="6"/>
    <d v="2029-09-25T00:00:00"/>
  </r>
  <r>
    <s v="I-1561"/>
    <s v="Rome"/>
    <x v="22"/>
    <x v="0"/>
    <d v="2023-01-11T00:00:00"/>
    <x v="3"/>
    <s v="Golam Reid"/>
    <n v="50"/>
    <x v="64"/>
    <n v="0.06"/>
    <n v="3"/>
    <x v="2"/>
    <x v="11"/>
    <d v="2029-01-11T00:00:00"/>
  </r>
  <r>
    <s v="I-1562"/>
    <s v="Dubai"/>
    <x v="33"/>
    <x v="0"/>
    <d v="2023-07-06T00:00:00"/>
    <x v="5"/>
    <s v="Marie Whitfield"/>
    <n v="500"/>
    <x v="190"/>
    <n v="0.47"/>
    <n v="235"/>
    <x v="2"/>
    <x v="9"/>
    <d v="2029-07-06T00:00:00"/>
  </r>
  <r>
    <s v="I-1563"/>
    <s v="Kuala Lumpur"/>
    <x v="31"/>
    <x v="3"/>
    <d v="2022-10-16T00:00:00"/>
    <x v="4"/>
    <s v="Stephen MacGregor"/>
    <n v="30"/>
    <x v="7"/>
    <n v="6.6699999999999995E-2"/>
    <n v="2"/>
    <x v="3"/>
    <x v="0"/>
    <d v="2028-10-16T00:00:00"/>
  </r>
  <r>
    <s v="I-1564"/>
    <s v="Tijuana"/>
    <x v="7"/>
    <x v="2"/>
    <d v="2020-07-16T00:00:00"/>
    <x v="10"/>
    <s v="Richard Foy"/>
    <n v="250"/>
    <x v="23"/>
    <n v="0.04"/>
    <n v="10"/>
    <x v="4"/>
    <x v="9"/>
    <d v="2026-07-16T00:00:00"/>
  </r>
  <r>
    <s v="I-1565"/>
    <s v="Buenos Aires"/>
    <x v="27"/>
    <x v="2"/>
    <d v="2024-11-12T00:00:00"/>
    <x v="3"/>
    <s v="Ian Grant"/>
    <n v="50"/>
    <x v="55"/>
    <n v="0.1"/>
    <n v="5"/>
    <x v="0"/>
    <x v="8"/>
    <d v="2030-11-12T00:00:00"/>
  </r>
  <r>
    <s v="I-1566"/>
    <s v="Tijuana"/>
    <x v="7"/>
    <x v="2"/>
    <d v="2021-01-09T00:00:00"/>
    <x v="8"/>
    <s v="Richard Foy"/>
    <n v="500"/>
    <x v="11"/>
    <n v="0.02"/>
    <n v="10"/>
    <x v="1"/>
    <x v="11"/>
    <d v="2027-01-09T00:00:00"/>
  </r>
  <r>
    <s v="I-1567"/>
    <s v="Los Angeles"/>
    <x v="18"/>
    <x v="1"/>
    <d v="2023-05-31T00:00:00"/>
    <x v="4"/>
    <s v="Paul Hirst"/>
    <n v="30"/>
    <x v="5"/>
    <n v="3.3300000000000003E-2"/>
    <n v="1"/>
    <x v="2"/>
    <x v="7"/>
    <d v="2029-05-31T00:00:00"/>
  </r>
  <r>
    <s v="I-1568"/>
    <s v="Paris"/>
    <x v="21"/>
    <x v="0"/>
    <d v="2023-06-16T00:00:00"/>
    <x v="11"/>
    <s v="Philip Tubbs"/>
    <n v="50"/>
    <x v="108"/>
    <n v="0.02"/>
    <n v="1"/>
    <x v="2"/>
    <x v="4"/>
    <d v="2029-06-16T00:00:00"/>
  </r>
  <r>
    <s v="I-1569"/>
    <s v="Moscow"/>
    <x v="0"/>
    <x v="0"/>
    <d v="2020-07-13T00:00:00"/>
    <x v="1"/>
    <s v="Alexander Hillier"/>
    <n v="700"/>
    <x v="44"/>
    <n v="0.05"/>
    <n v="35"/>
    <x v="4"/>
    <x v="9"/>
    <d v="2026-07-13T00:00:00"/>
  </r>
  <r>
    <s v="I-1570"/>
    <s v="Bucharest"/>
    <x v="32"/>
    <x v="0"/>
    <d v="2020-08-13T00:00:00"/>
    <x v="6"/>
    <s v="Alan Grant"/>
    <n v="800"/>
    <x v="53"/>
    <n v="0.1"/>
    <n v="80"/>
    <x v="4"/>
    <x v="2"/>
    <d v="2026-08-13T00:00:00"/>
  </r>
  <r>
    <s v="I-1571"/>
    <s v="Madria"/>
    <x v="28"/>
    <x v="0"/>
    <d v="2022-03-31T00:00:00"/>
    <x v="8"/>
    <s v="Penelope Freeland"/>
    <n v="500"/>
    <x v="9"/>
    <n v="0"/>
    <n v="0"/>
    <x v="3"/>
    <x v="3"/>
    <d v="2028-03-31T00:00:00"/>
  </r>
  <r>
    <s v="I-1572"/>
    <s v="Seattle"/>
    <x v="18"/>
    <x v="1"/>
    <d v="2024-08-26T00:00:00"/>
    <x v="6"/>
    <s v="Susan Toye"/>
    <n v="800"/>
    <x v="126"/>
    <n v="0.15"/>
    <n v="120"/>
    <x v="0"/>
    <x v="2"/>
    <d v="2030-08-26T00:00:00"/>
  </r>
  <r>
    <s v="I-1573"/>
    <s v="Bangalore"/>
    <x v="11"/>
    <x v="3"/>
    <d v="2021-03-07T00:00:00"/>
    <x v="6"/>
    <s v="Delia Muhammad"/>
    <n v="800"/>
    <x v="103"/>
    <n v="0.4"/>
    <n v="320"/>
    <x v="1"/>
    <x v="3"/>
    <d v="2027-03-07T00:00:00"/>
  </r>
  <r>
    <s v="I-1574"/>
    <s v="Riyadh"/>
    <x v="9"/>
    <x v="0"/>
    <d v="2020-04-08T00:00:00"/>
    <x v="1"/>
    <s v="Daniel Battersby"/>
    <n v="700"/>
    <x v="125"/>
    <n v="0.14000000000000001"/>
    <n v="98"/>
    <x v="4"/>
    <x v="1"/>
    <d v="2026-04-08T00:00:00"/>
  </r>
  <r>
    <s v="I-1575"/>
    <s v="Rome"/>
    <x v="22"/>
    <x v="0"/>
    <d v="2024-01-13T00:00:00"/>
    <x v="10"/>
    <s v="Andrew Hirst"/>
    <n v="250"/>
    <x v="38"/>
    <n v="0.12"/>
    <n v="30"/>
    <x v="0"/>
    <x v="11"/>
    <d v="2030-01-13T00:00:00"/>
  </r>
  <r>
    <s v="I-1576"/>
    <s v="Guangzhou"/>
    <x v="5"/>
    <x v="3"/>
    <d v="2021-12-23T00:00:00"/>
    <x v="8"/>
    <s v="Abdul Amos"/>
    <n v="500"/>
    <x v="21"/>
    <n v="0.01"/>
    <n v="5"/>
    <x v="1"/>
    <x v="5"/>
    <d v="2027-12-23T00:00:00"/>
  </r>
  <r>
    <s v="I-1577"/>
    <s v="Tokyo"/>
    <x v="15"/>
    <x v="3"/>
    <d v="2022-02-11T00:00:00"/>
    <x v="0"/>
    <s v="Rose Rowntree"/>
    <n v="80"/>
    <x v="191"/>
    <n v="0.1125"/>
    <n v="9"/>
    <x v="3"/>
    <x v="10"/>
    <d v="2028-02-11T00:00:00"/>
  </r>
  <r>
    <s v="I-1578"/>
    <s v="Seoul"/>
    <x v="19"/>
    <x v="3"/>
    <d v="2024-03-26T00:00:00"/>
    <x v="7"/>
    <s v="Roger Scott"/>
    <n v="1000"/>
    <x v="192"/>
    <n v="0.47"/>
    <n v="470"/>
    <x v="0"/>
    <x v="3"/>
    <d v="2030-03-26T00:00:00"/>
  </r>
  <r>
    <s v="I-1579"/>
    <s v="New York"/>
    <x v="18"/>
    <x v="1"/>
    <d v="2020-11-08T00:00:00"/>
    <x v="9"/>
    <s v="George Stevenson"/>
    <n v="70"/>
    <x v="93"/>
    <n v="7.1400000000000005E-2"/>
    <n v="5"/>
    <x v="4"/>
    <x v="8"/>
    <d v="2026-11-08T00:00:00"/>
  </r>
  <r>
    <s v="I-1580"/>
    <s v="Buenos Aires"/>
    <x v="27"/>
    <x v="2"/>
    <d v="2023-01-16T00:00:00"/>
    <x v="3"/>
    <s v="Kevin Curtis"/>
    <n v="50"/>
    <x v="108"/>
    <n v="0.02"/>
    <n v="1"/>
    <x v="2"/>
    <x v="11"/>
    <d v="2029-01-16T00:00:00"/>
  </r>
  <r>
    <s v="I-1581"/>
    <s v="London"/>
    <x v="8"/>
    <x v="0"/>
    <d v="2023-12-07T00:00:00"/>
    <x v="4"/>
    <s v="Claire Brooks"/>
    <n v="30"/>
    <x v="75"/>
    <n v="0"/>
    <n v="0"/>
    <x v="2"/>
    <x v="5"/>
    <d v="2029-12-07T00:00:00"/>
  </r>
  <r>
    <s v="I-1582"/>
    <s v="Capetown"/>
    <x v="17"/>
    <x v="0"/>
    <d v="2024-06-08T00:00:00"/>
    <x v="0"/>
    <s v="Stuart Anderson"/>
    <n v="80"/>
    <x v="63"/>
    <n v="0.13750000000000001"/>
    <n v="11"/>
    <x v="0"/>
    <x v="4"/>
    <d v="2030-06-08T00:00:00"/>
  </r>
  <r>
    <s v="I-1583"/>
    <s v="Bangkok"/>
    <x v="10"/>
    <x v="3"/>
    <d v="2023-04-27T00:00:00"/>
    <x v="4"/>
    <s v="Mayank Ali"/>
    <n v="30"/>
    <x v="5"/>
    <n v="3.3300000000000003E-2"/>
    <n v="1"/>
    <x v="2"/>
    <x v="1"/>
    <d v="2029-04-27T00:00:00"/>
  </r>
  <r>
    <s v="I-1584"/>
    <s v="Seattle"/>
    <x v="18"/>
    <x v="1"/>
    <d v="2022-09-20T00:00:00"/>
    <x v="11"/>
    <s v="Kate Nash"/>
    <n v="50"/>
    <x v="24"/>
    <n v="0.14000000000000001"/>
    <n v="7"/>
    <x v="3"/>
    <x v="6"/>
    <d v="2028-09-20T00:00:00"/>
  </r>
  <r>
    <s v="I-1585"/>
    <s v="Dublin"/>
    <x v="25"/>
    <x v="0"/>
    <d v="2023-09-07T00:00:00"/>
    <x v="2"/>
    <s v="Penelope Norton"/>
    <n v="150"/>
    <x v="144"/>
    <n v="6.7000000000000002E-3"/>
    <n v="1"/>
    <x v="2"/>
    <x v="6"/>
    <d v="2029-09-07T00:00:00"/>
  </r>
  <r>
    <s v="I-1586"/>
    <s v="Mexico City"/>
    <x v="7"/>
    <x v="2"/>
    <d v="2021-01-04T00:00:00"/>
    <x v="1"/>
    <s v="Denise Rodgers"/>
    <n v="700"/>
    <x v="123"/>
    <n v="0.18"/>
    <n v="126"/>
    <x v="1"/>
    <x v="11"/>
    <d v="2027-01-04T00:00:00"/>
  </r>
  <r>
    <s v="I-1587"/>
    <s v="Paris"/>
    <x v="21"/>
    <x v="0"/>
    <d v="2020-04-22T00:00:00"/>
    <x v="1"/>
    <s v="Christopher Griffith"/>
    <n v="700"/>
    <x v="193"/>
    <n v="0.17"/>
    <n v="119"/>
    <x v="4"/>
    <x v="1"/>
    <d v="2026-04-22T00:00:00"/>
  </r>
  <r>
    <s v="I-1588"/>
    <s v="Lima"/>
    <x v="6"/>
    <x v="2"/>
    <d v="2020-03-09T00:00:00"/>
    <x v="3"/>
    <s v="Peter Jago"/>
    <n v="50"/>
    <x v="67"/>
    <n v="0.08"/>
    <n v="4"/>
    <x v="4"/>
    <x v="3"/>
    <d v="2026-03-09T00:00:00"/>
  </r>
  <r>
    <s v="I-1589"/>
    <s v="Warsaw"/>
    <x v="23"/>
    <x v="0"/>
    <d v="2020-05-31T00:00:00"/>
    <x v="7"/>
    <s v="Barbara McDevitt"/>
    <n v="1000"/>
    <x v="77"/>
    <n v="0.39"/>
    <n v="390"/>
    <x v="4"/>
    <x v="7"/>
    <d v="2026-05-31T00:00:00"/>
  </r>
  <r>
    <s v="I-1590"/>
    <s v="Mexico City"/>
    <x v="7"/>
    <x v="2"/>
    <d v="2023-05-14T00:00:00"/>
    <x v="2"/>
    <s v="Jacqueline Green"/>
    <n v="150"/>
    <x v="113"/>
    <n v="0.02"/>
    <n v="3"/>
    <x v="2"/>
    <x v="7"/>
    <d v="2029-05-14T00:00:00"/>
  </r>
  <r>
    <s v="I-1591"/>
    <s v="Bogota"/>
    <x v="26"/>
    <x v="2"/>
    <d v="2022-02-08T00:00:00"/>
    <x v="1"/>
    <s v="Margaret Buck"/>
    <n v="700"/>
    <x v="125"/>
    <n v="0.14000000000000001"/>
    <n v="98"/>
    <x v="3"/>
    <x v="10"/>
    <d v="2028-02-08T00:00:00"/>
  </r>
  <r>
    <s v="I-1592"/>
    <s v="Chicago"/>
    <x v="18"/>
    <x v="1"/>
    <d v="2021-11-13T00:00:00"/>
    <x v="5"/>
    <s v="Jeremy Bannister"/>
    <n v="500"/>
    <x v="21"/>
    <n v="0.01"/>
    <n v="5"/>
    <x v="1"/>
    <x v="8"/>
    <d v="2027-11-13T00:00:00"/>
  </r>
  <r>
    <s v="I-1593"/>
    <s v="San Fransisco"/>
    <x v="18"/>
    <x v="1"/>
    <d v="2023-04-19T00:00:00"/>
    <x v="1"/>
    <s v="Richard Dewar"/>
    <n v="700"/>
    <x v="44"/>
    <n v="0.05"/>
    <n v="35"/>
    <x v="2"/>
    <x v="1"/>
    <d v="2029-04-19T00:00:00"/>
  </r>
  <r>
    <s v="I-1594"/>
    <s v="Amsterdam"/>
    <x v="24"/>
    <x v="0"/>
    <d v="2023-08-14T00:00:00"/>
    <x v="5"/>
    <s v="Donald Barratt"/>
    <n v="500"/>
    <x v="169"/>
    <n v="0.03"/>
    <n v="15"/>
    <x v="2"/>
    <x v="2"/>
    <d v="2029-08-14T00:00:00"/>
  </r>
  <r>
    <s v="I-1595"/>
    <s v="Moscow"/>
    <x v="0"/>
    <x v="0"/>
    <d v="2024-12-04T00:00:00"/>
    <x v="0"/>
    <s v="Zulfiqar Mirza"/>
    <n v="80"/>
    <x v="0"/>
    <n v="1.2500000000000001E-2"/>
    <n v="1"/>
    <x v="0"/>
    <x v="5"/>
    <d v="2030-12-04T00:00:00"/>
  </r>
  <r>
    <s v="I-1596"/>
    <s v="Tel Aviv"/>
    <x v="13"/>
    <x v="0"/>
    <d v="2024-11-22T00:00:00"/>
    <x v="7"/>
    <s v="John Verma"/>
    <n v="1000"/>
    <x v="194"/>
    <n v="0.46"/>
    <n v="460"/>
    <x v="0"/>
    <x v="8"/>
    <d v="2030-11-22T00:00:00"/>
  </r>
  <r>
    <s v="I-1597"/>
    <s v="Tel Aviv"/>
    <x v="13"/>
    <x v="0"/>
    <d v="2021-10-12T00:00:00"/>
    <x v="0"/>
    <s v="Maureen Reynolds"/>
    <n v="80"/>
    <x v="98"/>
    <n v="0.125"/>
    <n v="10"/>
    <x v="1"/>
    <x v="0"/>
    <d v="2027-10-12T00:00:00"/>
  </r>
  <r>
    <s v="I-1598"/>
    <s v="Seoul"/>
    <x v="19"/>
    <x v="3"/>
    <d v="2024-02-10T00:00:00"/>
    <x v="11"/>
    <s v="Martin Birch"/>
    <n v="50"/>
    <x v="108"/>
    <n v="0.02"/>
    <n v="1"/>
    <x v="0"/>
    <x v="10"/>
    <d v="2030-02-10T00:00:00"/>
  </r>
  <r>
    <s v="I-1599"/>
    <s v="Madria"/>
    <x v="28"/>
    <x v="0"/>
    <d v="2021-01-11T00:00:00"/>
    <x v="0"/>
    <s v="Philip Sutherland"/>
    <n v="80"/>
    <x v="76"/>
    <n v="0.22500000000000001"/>
    <n v="18"/>
    <x v="1"/>
    <x v="11"/>
    <d v="2027-01-11T00:00:00"/>
  </r>
  <r>
    <s v="I-1600"/>
    <s v="Shenzhen"/>
    <x v="5"/>
    <x v="3"/>
    <d v="2023-01-13T00:00:00"/>
    <x v="2"/>
    <s v="Joanne Ripley"/>
    <n v="150"/>
    <x v="84"/>
    <n v="4.6699999999999998E-2"/>
    <n v="7"/>
    <x v="2"/>
    <x v="11"/>
    <d v="2029-01-13T00:00:00"/>
  </r>
  <r>
    <s v="I-1601"/>
    <s v="Cairo"/>
    <x v="30"/>
    <x v="0"/>
    <d v="2024-04-18T00:00:00"/>
    <x v="4"/>
    <s v="John Barnett"/>
    <n v="30"/>
    <x v="35"/>
    <n v="0.1333"/>
    <n v="4"/>
    <x v="0"/>
    <x v="1"/>
    <d v="2030-04-18T00:00:00"/>
  </r>
  <r>
    <s v="I-1602"/>
    <s v="Santiago"/>
    <x v="34"/>
    <x v="2"/>
    <d v="2023-07-23T00:00:00"/>
    <x v="10"/>
    <s v="Jason Edmund"/>
    <n v="250"/>
    <x v="136"/>
    <n v="8.0000000000000002E-3"/>
    <n v="2"/>
    <x v="2"/>
    <x v="9"/>
    <d v="2029-07-23T00:00:00"/>
  </r>
  <r>
    <s v="I-1603"/>
    <s v="Amsterdam"/>
    <x v="24"/>
    <x v="0"/>
    <d v="2024-08-15T00:00:00"/>
    <x v="3"/>
    <s v="Allyson Rush"/>
    <n v="50"/>
    <x v="100"/>
    <n v="0.12"/>
    <n v="6"/>
    <x v="0"/>
    <x v="2"/>
    <d v="2030-08-15T00:00:00"/>
  </r>
  <r>
    <s v="I-1604"/>
    <s v="Athens"/>
    <x v="14"/>
    <x v="0"/>
    <d v="2021-08-22T00:00:00"/>
    <x v="10"/>
    <s v="Olivia Reynolds"/>
    <n v="250"/>
    <x v="195"/>
    <n v="0.308"/>
    <n v="77"/>
    <x v="1"/>
    <x v="2"/>
    <d v="2027-08-22T00:00:00"/>
  </r>
  <r>
    <s v="I-1605"/>
    <s v="Bangkok"/>
    <x v="10"/>
    <x v="3"/>
    <d v="2022-04-30T00:00:00"/>
    <x v="7"/>
    <s v="Olive Foster"/>
    <n v="1000"/>
    <x v="196"/>
    <n v="0.15"/>
    <n v="150"/>
    <x v="3"/>
    <x v="1"/>
    <d v="2028-04-30T00:00:00"/>
  </r>
  <r>
    <s v="I-1606"/>
    <s v="Shanghai"/>
    <x v="5"/>
    <x v="3"/>
    <d v="2020-05-15T00:00:00"/>
    <x v="3"/>
    <s v="Jonathan Will"/>
    <n v="50"/>
    <x v="57"/>
    <n v="0.2"/>
    <n v="10"/>
    <x v="4"/>
    <x v="7"/>
    <d v="2026-05-15T00:00:00"/>
  </r>
  <r>
    <s v="I-1607"/>
    <s v="Dubai"/>
    <x v="33"/>
    <x v="0"/>
    <d v="2022-01-15T00:00:00"/>
    <x v="10"/>
    <s v="Rachel Clayton"/>
    <n v="250"/>
    <x v="176"/>
    <n v="0.128"/>
    <n v="32"/>
    <x v="3"/>
    <x v="11"/>
    <d v="2028-01-15T00:00:00"/>
  </r>
  <r>
    <s v="I-1608"/>
    <s v="Tokyo"/>
    <x v="15"/>
    <x v="3"/>
    <d v="2022-08-15T00:00:00"/>
    <x v="0"/>
    <s v="Nicholas Goude"/>
    <n v="80"/>
    <x v="0"/>
    <n v="1.2500000000000001E-2"/>
    <n v="1"/>
    <x v="3"/>
    <x v="2"/>
    <d v="2028-08-15T00:00:00"/>
  </r>
  <r>
    <s v="I-1609"/>
    <s v="New York"/>
    <x v="18"/>
    <x v="1"/>
    <d v="2020-04-26T00:00:00"/>
    <x v="11"/>
    <s v="John Bull"/>
    <n v="50"/>
    <x v="57"/>
    <n v="0.2"/>
    <n v="10"/>
    <x v="4"/>
    <x v="1"/>
    <d v="2026-04-26T00:00:00"/>
  </r>
  <r>
    <s v="I-1610"/>
    <s v="Osaka"/>
    <x v="15"/>
    <x v="3"/>
    <d v="2024-04-12T00:00:00"/>
    <x v="11"/>
    <s v="Jill Thompson"/>
    <n v="50"/>
    <x v="100"/>
    <n v="0.12"/>
    <n v="6"/>
    <x v="0"/>
    <x v="1"/>
    <d v="2030-04-12T00:00:00"/>
  </r>
  <r>
    <s v="I-1611"/>
    <s v="Birmingham"/>
    <x v="8"/>
    <x v="0"/>
    <d v="2020-10-20T00:00:00"/>
    <x v="1"/>
    <s v="Susan Reay"/>
    <n v="700"/>
    <x v="197"/>
    <n v="0.21"/>
    <n v="147"/>
    <x v="4"/>
    <x v="0"/>
    <d v="2026-10-20T00:00:00"/>
  </r>
  <r>
    <s v="I-1612"/>
    <s v="Riyadh"/>
    <x v="9"/>
    <x v="0"/>
    <d v="2023-07-07T00:00:00"/>
    <x v="9"/>
    <s v="Heather Murray"/>
    <n v="70"/>
    <x v="110"/>
    <n v="5.7099999999999998E-2"/>
    <n v="4"/>
    <x v="2"/>
    <x v="9"/>
    <d v="2029-07-07T00:00:00"/>
  </r>
  <r>
    <s v="I-1613"/>
    <s v="Birmingham"/>
    <x v="8"/>
    <x v="0"/>
    <d v="2023-07-10T00:00:00"/>
    <x v="7"/>
    <s v="Robert Stocks"/>
    <n v="1000"/>
    <x v="198"/>
    <n v="0.08"/>
    <n v="80"/>
    <x v="2"/>
    <x v="9"/>
    <d v="2029-07-10T00:00:00"/>
  </r>
  <r>
    <s v="I-1614"/>
    <s v="Lima"/>
    <x v="6"/>
    <x v="2"/>
    <d v="2024-05-09T00:00:00"/>
    <x v="3"/>
    <s v="Kevin Goad"/>
    <n v="50"/>
    <x v="40"/>
    <n v="0"/>
    <n v="0"/>
    <x v="0"/>
    <x v="7"/>
    <d v="2030-05-09T00:00:00"/>
  </r>
  <r>
    <s v="I-1615"/>
    <s v="Ho Chi Minh City"/>
    <x v="12"/>
    <x v="3"/>
    <d v="2021-08-28T00:00:00"/>
    <x v="9"/>
    <s v="Terence Jones"/>
    <n v="70"/>
    <x v="199"/>
    <n v="0.2429"/>
    <n v="17"/>
    <x v="1"/>
    <x v="2"/>
    <d v="2027-08-28T00:00:00"/>
  </r>
  <r>
    <s v="I-1616"/>
    <s v="Los Angeles"/>
    <x v="18"/>
    <x v="1"/>
    <d v="2020-04-04T00:00:00"/>
    <x v="7"/>
    <s v="Chandrakant Atkins"/>
    <n v="1000"/>
    <x v="88"/>
    <n v="0.22"/>
    <n v="220"/>
    <x v="4"/>
    <x v="1"/>
    <d v="2026-04-04T00:00:00"/>
  </r>
  <r>
    <s v="I-1617"/>
    <s v="Seoul"/>
    <x v="19"/>
    <x v="3"/>
    <d v="2021-04-20T00:00:00"/>
    <x v="1"/>
    <s v="James Gahagan"/>
    <n v="700"/>
    <x v="2"/>
    <n v="0.02"/>
    <n v="14"/>
    <x v="1"/>
    <x v="1"/>
    <d v="2027-04-20T00:00:00"/>
  </r>
  <r>
    <s v="I-1618"/>
    <s v="Seattle"/>
    <x v="18"/>
    <x v="1"/>
    <d v="2020-10-22T00:00:00"/>
    <x v="2"/>
    <s v="Kate Nash"/>
    <n v="150"/>
    <x v="200"/>
    <n v="0.28000000000000003"/>
    <n v="42"/>
    <x v="4"/>
    <x v="0"/>
    <d v="2026-10-22T00:00:00"/>
  </r>
  <r>
    <s v="I-1619"/>
    <s v="Cairo"/>
    <x v="30"/>
    <x v="0"/>
    <d v="2024-06-16T00:00:00"/>
    <x v="7"/>
    <s v="David Amos"/>
    <n v="1000"/>
    <x v="68"/>
    <n v="0.12"/>
    <n v="120"/>
    <x v="0"/>
    <x v="4"/>
    <d v="2030-06-16T00:00:00"/>
  </r>
  <r>
    <s v="I-1620"/>
    <s v="Seoul"/>
    <x v="19"/>
    <x v="3"/>
    <d v="2020-07-13T00:00:00"/>
    <x v="6"/>
    <s v="Roger Scott"/>
    <n v="800"/>
    <x v="118"/>
    <n v="0.3"/>
    <n v="240"/>
    <x v="4"/>
    <x v="9"/>
    <d v="2026-07-13T00:00:00"/>
  </r>
  <r>
    <s v="I-1621"/>
    <s v="Seoul"/>
    <x v="19"/>
    <x v="3"/>
    <d v="2022-03-16T00:00:00"/>
    <x v="7"/>
    <s v="Suzanna Davies"/>
    <n v="1000"/>
    <x v="72"/>
    <n v="7.0000000000000007E-2"/>
    <n v="70"/>
    <x v="3"/>
    <x v="3"/>
    <d v="2028-03-16T00:00:00"/>
  </r>
  <r>
    <s v="I-1622"/>
    <s v="Moscow"/>
    <x v="0"/>
    <x v="0"/>
    <d v="2023-04-03T00:00:00"/>
    <x v="1"/>
    <s v="May Wilmot"/>
    <n v="700"/>
    <x v="48"/>
    <n v="0.01"/>
    <n v="7"/>
    <x v="2"/>
    <x v="1"/>
    <d v="2029-04-03T00:00:00"/>
  </r>
  <r>
    <s v="I-1623"/>
    <s v="New York"/>
    <x v="18"/>
    <x v="1"/>
    <d v="2021-10-07T00:00:00"/>
    <x v="4"/>
    <s v="George Stevenson"/>
    <n v="30"/>
    <x v="35"/>
    <n v="0.1333"/>
    <n v="4"/>
    <x v="1"/>
    <x v="0"/>
    <d v="2027-10-07T00:00:00"/>
  </r>
  <r>
    <s v="I-1624"/>
    <s v="Seattle"/>
    <x v="18"/>
    <x v="1"/>
    <d v="2024-05-07T00:00:00"/>
    <x v="4"/>
    <s v="Kate Nash"/>
    <n v="30"/>
    <x v="5"/>
    <n v="3.3300000000000003E-2"/>
    <n v="1"/>
    <x v="0"/>
    <x v="7"/>
    <d v="2030-05-07T00:00:00"/>
  </r>
  <r>
    <s v="I-1625"/>
    <s v="Kansas City"/>
    <x v="18"/>
    <x v="1"/>
    <d v="2020-10-02T00:00:00"/>
    <x v="4"/>
    <s v="Kirsty Amos"/>
    <n v="30"/>
    <x v="75"/>
    <n v="0"/>
    <n v="0"/>
    <x v="4"/>
    <x v="0"/>
    <d v="2026-10-02T00:00:00"/>
  </r>
  <r>
    <s v="I-1626"/>
    <s v="Madria"/>
    <x v="28"/>
    <x v="0"/>
    <d v="2021-08-22T00:00:00"/>
    <x v="2"/>
    <s v="Roy Nunes"/>
    <n v="150"/>
    <x v="84"/>
    <n v="4.6699999999999998E-2"/>
    <n v="7"/>
    <x v="1"/>
    <x v="2"/>
    <d v="2027-08-22T00:00:00"/>
  </r>
  <r>
    <s v="I-1627"/>
    <s v="Buenos Aires"/>
    <x v="27"/>
    <x v="2"/>
    <d v="2021-07-24T00:00:00"/>
    <x v="10"/>
    <s v="Simon Snape"/>
    <n v="250"/>
    <x v="201"/>
    <n v="0.16800000000000001"/>
    <n v="42"/>
    <x v="1"/>
    <x v="9"/>
    <d v="2027-07-24T00:00:00"/>
  </r>
  <r>
    <s v="I-1628"/>
    <s v="Amsterdam"/>
    <x v="24"/>
    <x v="0"/>
    <d v="2022-10-20T00:00:00"/>
    <x v="5"/>
    <s v="Christopher Hurren"/>
    <n v="500"/>
    <x v="73"/>
    <n v="0.09"/>
    <n v="45"/>
    <x v="3"/>
    <x v="0"/>
    <d v="2028-10-20T00:00:00"/>
  </r>
  <r>
    <s v="I-1629"/>
    <s v="Paris"/>
    <x v="21"/>
    <x v="0"/>
    <d v="2021-09-22T00:00:00"/>
    <x v="10"/>
    <s v="Christopher Griffith"/>
    <n v="250"/>
    <x v="61"/>
    <n v="0.38"/>
    <n v="95"/>
    <x v="1"/>
    <x v="6"/>
    <d v="2027-09-22T00:00:00"/>
  </r>
  <r>
    <s v="I-1630"/>
    <s v="Berlin"/>
    <x v="20"/>
    <x v="0"/>
    <d v="2021-09-29T00:00:00"/>
    <x v="4"/>
    <s v="Paul Mannion"/>
    <n v="30"/>
    <x v="20"/>
    <n v="0.1"/>
    <n v="3"/>
    <x v="1"/>
    <x v="6"/>
    <d v="2027-09-29T00:00:00"/>
  </r>
  <r>
    <s v="I-1631"/>
    <s v="Capetown"/>
    <x v="17"/>
    <x v="0"/>
    <d v="2021-09-02T00:00:00"/>
    <x v="5"/>
    <s v="Lucy Downs"/>
    <n v="500"/>
    <x v="169"/>
    <n v="0.03"/>
    <n v="15"/>
    <x v="1"/>
    <x v="6"/>
    <d v="2027-09-02T00:00:00"/>
  </r>
  <r>
    <s v="I-1632"/>
    <s v="Chicago"/>
    <x v="18"/>
    <x v="1"/>
    <d v="2020-08-16T00:00:00"/>
    <x v="11"/>
    <s v="Richard Hughes"/>
    <n v="50"/>
    <x v="108"/>
    <n v="0.02"/>
    <n v="1"/>
    <x v="4"/>
    <x v="2"/>
    <d v="2026-08-16T00:00:00"/>
  </r>
  <r>
    <s v="I-1633"/>
    <s v="Ho Chi Minh City"/>
    <x v="12"/>
    <x v="3"/>
    <d v="2023-11-03T00:00:00"/>
    <x v="5"/>
    <s v="Austin Parsons"/>
    <n v="500"/>
    <x v="185"/>
    <n v="0.1"/>
    <n v="50"/>
    <x v="2"/>
    <x v="8"/>
    <d v="2029-11-03T00:00:00"/>
  </r>
  <r>
    <s v="I-1634"/>
    <s v="Ho Chi Minh City"/>
    <x v="12"/>
    <x v="3"/>
    <d v="2022-05-03T00:00:00"/>
    <x v="3"/>
    <s v="Ken Rogerson"/>
    <n v="50"/>
    <x v="108"/>
    <n v="0.02"/>
    <n v="1"/>
    <x v="3"/>
    <x v="7"/>
    <d v="2028-05-03T00:00:00"/>
  </r>
  <r>
    <s v="I-1635"/>
    <s v="New York"/>
    <x v="18"/>
    <x v="1"/>
    <d v="2020-12-02T00:00:00"/>
    <x v="2"/>
    <s v="Stephen Cohen"/>
    <n v="150"/>
    <x v="202"/>
    <n v="0.26"/>
    <n v="39"/>
    <x v="4"/>
    <x v="5"/>
    <d v="2026-12-02T00:00:00"/>
  </r>
  <r>
    <s v="I-1636"/>
    <s v="Vienna"/>
    <x v="29"/>
    <x v="0"/>
    <d v="2023-08-05T00:00:00"/>
    <x v="4"/>
    <s v="Jesus Timmins"/>
    <n v="30"/>
    <x v="5"/>
    <n v="3.3300000000000003E-2"/>
    <n v="1"/>
    <x v="2"/>
    <x v="2"/>
    <d v="2029-08-05T00:00:00"/>
  </r>
  <r>
    <s v="I-1637"/>
    <s v="Rome"/>
    <x v="22"/>
    <x v="0"/>
    <d v="2021-02-17T00:00:00"/>
    <x v="3"/>
    <s v="Steven Bell"/>
    <n v="50"/>
    <x v="70"/>
    <n v="0.3"/>
    <n v="15"/>
    <x v="1"/>
    <x v="10"/>
    <d v="2027-02-17T00:00:00"/>
  </r>
  <r>
    <s v="I-1638"/>
    <s v="Warsaw"/>
    <x v="23"/>
    <x v="0"/>
    <d v="2023-07-24T00:00:00"/>
    <x v="9"/>
    <s v="Gary Mistry"/>
    <n v="70"/>
    <x v="63"/>
    <n v="1.43E-2"/>
    <n v="1"/>
    <x v="2"/>
    <x v="9"/>
    <d v="2029-07-24T00:00:00"/>
  </r>
  <r>
    <s v="I-1639"/>
    <s v="Lima"/>
    <x v="6"/>
    <x v="2"/>
    <d v="2021-02-10T00:00:00"/>
    <x v="10"/>
    <s v="Michael Wood"/>
    <n v="250"/>
    <x v="176"/>
    <n v="0.128"/>
    <n v="32"/>
    <x v="1"/>
    <x v="10"/>
    <d v="2027-02-10T00:00:00"/>
  </r>
  <r>
    <s v="I-1640"/>
    <s v="Seoul"/>
    <x v="19"/>
    <x v="3"/>
    <d v="2024-10-10T00:00:00"/>
    <x v="1"/>
    <s v="Suzanna Davies"/>
    <n v="700"/>
    <x v="12"/>
    <n v="0.04"/>
    <n v="28"/>
    <x v="0"/>
    <x v="0"/>
    <d v="2030-10-10T00:00:00"/>
  </r>
  <r>
    <s v="I-1641"/>
    <s v="Kuala Lumpur"/>
    <x v="31"/>
    <x v="3"/>
    <d v="2022-11-16T00:00:00"/>
    <x v="7"/>
    <s v="Harold Lunn"/>
    <n v="1000"/>
    <x v="16"/>
    <n v="0.05"/>
    <n v="50"/>
    <x v="3"/>
    <x v="8"/>
    <d v="2028-11-16T00:00:00"/>
  </r>
  <r>
    <s v="I-1642"/>
    <s v="Bucharest"/>
    <x v="32"/>
    <x v="0"/>
    <d v="2021-01-18T00:00:00"/>
    <x v="11"/>
    <s v="Kevin Ross"/>
    <n v="50"/>
    <x v="40"/>
    <n v="0"/>
    <n v="0"/>
    <x v="1"/>
    <x v="11"/>
    <d v="2027-01-18T00:00:00"/>
  </r>
  <r>
    <s v="I-1643"/>
    <s v="Mexico City"/>
    <x v="7"/>
    <x v="2"/>
    <d v="2021-10-24T00:00:00"/>
    <x v="1"/>
    <s v="James Anthony"/>
    <n v="700"/>
    <x v="121"/>
    <n v="7.0000000000000007E-2"/>
    <n v="49"/>
    <x v="1"/>
    <x v="0"/>
    <d v="2027-10-24T00:00:00"/>
  </r>
  <r>
    <s v="I-1644"/>
    <s v="Istanbul"/>
    <x v="3"/>
    <x v="0"/>
    <d v="2020-12-16T00:00:00"/>
    <x v="5"/>
    <s v="Anthony Rothery"/>
    <n v="500"/>
    <x v="6"/>
    <n v="7.0000000000000007E-2"/>
    <n v="35"/>
    <x v="4"/>
    <x v="5"/>
    <d v="2026-12-16T00:00:00"/>
  </r>
  <r>
    <s v="I-1645"/>
    <s v="Seoul"/>
    <x v="19"/>
    <x v="3"/>
    <d v="2023-05-01T00:00:00"/>
    <x v="11"/>
    <s v="Iftikhar Haywood"/>
    <n v="50"/>
    <x v="62"/>
    <n v="0.04"/>
    <n v="2"/>
    <x v="2"/>
    <x v="7"/>
    <d v="2029-05-01T00:00:00"/>
  </r>
  <r>
    <s v="I-1646"/>
    <s v="Kansas City"/>
    <x v="18"/>
    <x v="1"/>
    <d v="2021-12-14T00:00:00"/>
    <x v="2"/>
    <s v="Nick Gee"/>
    <n v="150"/>
    <x v="54"/>
    <n v="0.04"/>
    <n v="6"/>
    <x v="1"/>
    <x v="5"/>
    <d v="2027-12-14T00:00:00"/>
  </r>
  <r>
    <s v="I-1647"/>
    <s v="Jerusalem"/>
    <x v="13"/>
    <x v="0"/>
    <d v="2023-07-13T00:00:00"/>
    <x v="3"/>
    <s v="Harold Charters"/>
    <n v="50"/>
    <x v="67"/>
    <n v="0.08"/>
    <n v="4"/>
    <x v="2"/>
    <x v="9"/>
    <d v="2029-07-13T00:00:00"/>
  </r>
  <r>
    <s v="I-1648"/>
    <s v="Paris"/>
    <x v="21"/>
    <x v="0"/>
    <d v="2021-07-08T00:00:00"/>
    <x v="0"/>
    <s v="Caroline Eccles"/>
    <n v="80"/>
    <x v="98"/>
    <n v="0.125"/>
    <n v="10"/>
    <x v="1"/>
    <x v="9"/>
    <d v="2027-07-08T00:00:00"/>
  </r>
  <r>
    <s v="I-1649"/>
    <s v="New York"/>
    <x v="18"/>
    <x v="1"/>
    <d v="2024-10-26T00:00:00"/>
    <x v="6"/>
    <s v="Stephen Cohen"/>
    <n v="800"/>
    <x v="112"/>
    <n v="0.03"/>
    <n v="24"/>
    <x v="0"/>
    <x v="0"/>
    <d v="2030-10-26T00:00:00"/>
  </r>
  <r>
    <s v="I-1650"/>
    <s v="Bogota"/>
    <x v="26"/>
    <x v="2"/>
    <d v="2022-08-28T00:00:00"/>
    <x v="11"/>
    <s v="Shelley Mannix"/>
    <n v="50"/>
    <x v="64"/>
    <n v="0.06"/>
    <n v="3"/>
    <x v="3"/>
    <x v="2"/>
    <d v="2028-08-28T00:00:00"/>
  </r>
  <r>
    <s v="I-1651"/>
    <s v="Delhi"/>
    <x v="11"/>
    <x v="3"/>
    <d v="2020-06-10T00:00:00"/>
    <x v="11"/>
    <s v="Francis Hughes"/>
    <n v="50"/>
    <x v="40"/>
    <n v="0"/>
    <n v="0"/>
    <x v="4"/>
    <x v="4"/>
    <d v="2026-06-10T00:00:00"/>
  </r>
  <r>
    <s v="I-1652"/>
    <s v="Riyadh"/>
    <x v="9"/>
    <x v="0"/>
    <d v="2020-11-20T00:00:00"/>
    <x v="11"/>
    <s v="Kelly Owen"/>
    <n v="50"/>
    <x v="62"/>
    <n v="0.04"/>
    <n v="2"/>
    <x v="4"/>
    <x v="8"/>
    <d v="2026-11-20T00:00:00"/>
  </r>
  <r>
    <s v="I-1653"/>
    <s v="Sydney"/>
    <x v="4"/>
    <x v="3"/>
    <d v="2020-05-04T00:00:00"/>
    <x v="3"/>
    <s v="James White"/>
    <n v="50"/>
    <x v="46"/>
    <n v="0.22"/>
    <n v="11"/>
    <x v="4"/>
    <x v="7"/>
    <d v="2026-05-04T00:00:00"/>
  </r>
  <r>
    <s v="I-1654"/>
    <s v="Ho Chi Minh City"/>
    <x v="12"/>
    <x v="3"/>
    <d v="2024-04-02T00:00:00"/>
    <x v="8"/>
    <s v="Michael Bell"/>
    <n v="500"/>
    <x v="9"/>
    <n v="0"/>
    <n v="0"/>
    <x v="0"/>
    <x v="1"/>
    <d v="2030-04-02T00:00:00"/>
  </r>
  <r>
    <s v="I-1655"/>
    <s v="Kansas City"/>
    <x v="18"/>
    <x v="1"/>
    <d v="2023-06-04T00:00:00"/>
    <x v="9"/>
    <s v="David Rodrigues"/>
    <n v="70"/>
    <x v="25"/>
    <n v="8.5699999999999998E-2"/>
    <n v="6"/>
    <x v="2"/>
    <x v="4"/>
    <d v="2029-06-04T00:00:00"/>
  </r>
  <r>
    <s v="I-1656"/>
    <s v="Berlin"/>
    <x v="20"/>
    <x v="0"/>
    <d v="2024-08-31T00:00:00"/>
    <x v="8"/>
    <s v="Paul Sherwin"/>
    <n v="500"/>
    <x v="21"/>
    <n v="0.01"/>
    <n v="5"/>
    <x v="0"/>
    <x v="2"/>
    <d v="2030-08-31T00:00:00"/>
  </r>
  <r>
    <s v="I-1657"/>
    <s v="Tijuana"/>
    <x v="7"/>
    <x v="2"/>
    <d v="2022-04-09T00:00:00"/>
    <x v="0"/>
    <s v="Richard Foy"/>
    <n v="80"/>
    <x v="98"/>
    <n v="0.125"/>
    <n v="10"/>
    <x v="3"/>
    <x v="1"/>
    <d v="2028-04-09T00:00:00"/>
  </r>
  <r>
    <s v="I-1658"/>
    <s v="Istanbul"/>
    <x v="3"/>
    <x v="0"/>
    <d v="2020-12-02T00:00:00"/>
    <x v="4"/>
    <s v="George Sherwin"/>
    <n v="30"/>
    <x v="5"/>
    <n v="3.3300000000000003E-2"/>
    <n v="1"/>
    <x v="4"/>
    <x v="5"/>
    <d v="2026-12-02T00:00:00"/>
  </r>
  <r>
    <s v="I-1659"/>
    <s v="Santiago"/>
    <x v="34"/>
    <x v="2"/>
    <d v="2023-07-09T00:00:00"/>
    <x v="6"/>
    <s v="Julia Hammond"/>
    <n v="800"/>
    <x v="126"/>
    <n v="0.15"/>
    <n v="120"/>
    <x v="2"/>
    <x v="9"/>
    <d v="2029-07-09T00:00:00"/>
  </r>
  <r>
    <s v="I-1660"/>
    <s v="Tokyo"/>
    <x v="15"/>
    <x v="3"/>
    <d v="2022-04-08T00:00:00"/>
    <x v="3"/>
    <s v="Ken Mishra"/>
    <n v="50"/>
    <x v="108"/>
    <n v="0.02"/>
    <n v="1"/>
    <x v="3"/>
    <x v="1"/>
    <d v="2028-04-08T00:00:00"/>
  </r>
  <r>
    <s v="I-1661"/>
    <s v="Chicago"/>
    <x v="18"/>
    <x v="1"/>
    <d v="2024-11-01T00:00:00"/>
    <x v="8"/>
    <s v="Amelia Scott"/>
    <n v="500"/>
    <x v="21"/>
    <n v="0.01"/>
    <n v="5"/>
    <x v="0"/>
    <x v="8"/>
    <d v="2030-11-01T00:00:00"/>
  </r>
  <r>
    <s v="I-1662"/>
    <s v="Sydney"/>
    <x v="4"/>
    <x v="3"/>
    <d v="2022-10-13T00:00:00"/>
    <x v="7"/>
    <s v="Stephen Neville"/>
    <n v="1000"/>
    <x v="82"/>
    <n v="0.49"/>
    <n v="490"/>
    <x v="3"/>
    <x v="0"/>
    <d v="2028-10-13T00:00:00"/>
  </r>
  <r>
    <s v="I-1663"/>
    <s v="Tijuana"/>
    <x v="7"/>
    <x v="2"/>
    <d v="2020-09-20T00:00:00"/>
    <x v="8"/>
    <s v="Kevin McLauchlin"/>
    <n v="500"/>
    <x v="21"/>
    <n v="0.01"/>
    <n v="5"/>
    <x v="4"/>
    <x v="6"/>
    <d v="2026-09-20T00:00:00"/>
  </r>
  <r>
    <s v="I-1664"/>
    <s v="Buenos Aires"/>
    <x v="27"/>
    <x v="2"/>
    <d v="2020-10-22T00:00:00"/>
    <x v="4"/>
    <s v="Simon Snape"/>
    <n v="30"/>
    <x v="35"/>
    <n v="0.1333"/>
    <n v="4"/>
    <x v="4"/>
    <x v="0"/>
    <d v="2026-10-22T00:00:00"/>
  </r>
  <r>
    <s v="I-1665"/>
    <s v="Tokyo"/>
    <x v="15"/>
    <x v="3"/>
    <d v="2021-05-11T00:00:00"/>
    <x v="6"/>
    <s v="Alexander Uddin"/>
    <n v="800"/>
    <x v="150"/>
    <n v="0.18"/>
    <n v="144"/>
    <x v="1"/>
    <x v="7"/>
    <d v="2027-05-11T00:00:00"/>
  </r>
  <r>
    <s v="I-1666"/>
    <s v="Birmingham"/>
    <x v="8"/>
    <x v="0"/>
    <d v="2020-09-01T00:00:00"/>
    <x v="2"/>
    <s v="Stephen Muhammad"/>
    <n v="150"/>
    <x v="203"/>
    <n v="0.06"/>
    <n v="9"/>
    <x v="4"/>
    <x v="6"/>
    <d v="2026-09-01T00:00:00"/>
  </r>
  <r>
    <s v="I-1667"/>
    <s v="Toronto"/>
    <x v="1"/>
    <x v="1"/>
    <d v="2024-02-22T00:00:00"/>
    <x v="0"/>
    <s v="Michael Patel"/>
    <n v="80"/>
    <x v="154"/>
    <n v="0"/>
    <n v="0"/>
    <x v="0"/>
    <x v="10"/>
    <d v="2030-02-22T00:00:00"/>
  </r>
  <r>
    <s v="I-1668"/>
    <s v="Dubai"/>
    <x v="33"/>
    <x v="0"/>
    <d v="2023-10-14T00:00:00"/>
    <x v="6"/>
    <s v="Nicholas Timbrell"/>
    <n v="800"/>
    <x v="90"/>
    <n v="0.02"/>
    <n v="16"/>
    <x v="2"/>
    <x v="0"/>
    <d v="2029-10-14T00:00:00"/>
  </r>
  <r>
    <s v="I-1669"/>
    <s v="Bangkok"/>
    <x v="10"/>
    <x v="3"/>
    <d v="2024-11-16T00:00:00"/>
    <x v="6"/>
    <s v="Olive Foster"/>
    <n v="800"/>
    <x v="112"/>
    <n v="0.03"/>
    <n v="24"/>
    <x v="0"/>
    <x v="8"/>
    <d v="2030-11-16T00:00:00"/>
  </r>
  <r>
    <s v="I-1670"/>
    <s v="Berlin"/>
    <x v="20"/>
    <x v="0"/>
    <d v="2022-04-22T00:00:00"/>
    <x v="9"/>
    <s v="John Gunter"/>
    <n v="70"/>
    <x v="63"/>
    <n v="1.43E-2"/>
    <n v="1"/>
    <x v="3"/>
    <x v="1"/>
    <d v="2028-04-22T00:00:00"/>
  </r>
  <r>
    <s v="I-1671"/>
    <s v="Santiago"/>
    <x v="34"/>
    <x v="2"/>
    <d v="2021-02-18T00:00:00"/>
    <x v="6"/>
    <s v="Bruce McPhee"/>
    <n v="800"/>
    <x v="184"/>
    <n v="0.21"/>
    <n v="168"/>
    <x v="1"/>
    <x v="10"/>
    <d v="2027-02-18T00:00:00"/>
  </r>
  <r>
    <s v="I-1672"/>
    <s v="Sydney"/>
    <x v="4"/>
    <x v="3"/>
    <d v="2021-10-11T00:00:00"/>
    <x v="8"/>
    <s v="Robert Faulkner"/>
    <n v="500"/>
    <x v="9"/>
    <n v="0"/>
    <n v="0"/>
    <x v="1"/>
    <x v="0"/>
    <d v="2027-10-11T00:00:00"/>
  </r>
  <r>
    <s v="I-1673"/>
    <s v="Toronto"/>
    <x v="1"/>
    <x v="1"/>
    <d v="2021-11-08T00:00:00"/>
    <x v="8"/>
    <s v="Nick Blacklock"/>
    <n v="500"/>
    <x v="11"/>
    <n v="0.02"/>
    <n v="10"/>
    <x v="1"/>
    <x v="8"/>
    <d v="2027-11-08T00:00:00"/>
  </r>
  <r>
    <s v="I-1674"/>
    <s v="Lima"/>
    <x v="6"/>
    <x v="2"/>
    <d v="2023-08-18T00:00:00"/>
    <x v="9"/>
    <s v="Rachel Howard"/>
    <n v="70"/>
    <x v="25"/>
    <n v="8.5699999999999998E-2"/>
    <n v="6"/>
    <x v="2"/>
    <x v="2"/>
    <d v="2029-08-18T00:00:00"/>
  </r>
  <r>
    <s v="I-1675"/>
    <s v="Bucharest"/>
    <x v="32"/>
    <x v="0"/>
    <d v="2020-03-23T00:00:00"/>
    <x v="11"/>
    <s v="Kevin Ross"/>
    <n v="50"/>
    <x v="40"/>
    <n v="0"/>
    <n v="0"/>
    <x v="4"/>
    <x v="3"/>
    <d v="2026-03-23T00:00:00"/>
  </r>
  <r>
    <s v="I-1676"/>
    <s v="Bucharest"/>
    <x v="32"/>
    <x v="0"/>
    <d v="2022-11-29T00:00:00"/>
    <x v="3"/>
    <s v="Constance Tidey"/>
    <n v="50"/>
    <x v="62"/>
    <n v="0.04"/>
    <n v="2"/>
    <x v="3"/>
    <x v="8"/>
    <d v="2028-11-29T00:00:00"/>
  </r>
  <r>
    <s v="I-1677"/>
    <s v="Dublin"/>
    <x v="25"/>
    <x v="0"/>
    <d v="2024-08-17T00:00:00"/>
    <x v="5"/>
    <s v="John Curtis"/>
    <n v="500"/>
    <x v="21"/>
    <n v="0.01"/>
    <n v="5"/>
    <x v="0"/>
    <x v="2"/>
    <d v="2030-08-17T00:00:00"/>
  </r>
  <r>
    <s v="I-1678"/>
    <s v="Madria"/>
    <x v="28"/>
    <x v="0"/>
    <d v="2022-06-03T00:00:00"/>
    <x v="6"/>
    <s v="Catherine Gagg"/>
    <n v="800"/>
    <x v="8"/>
    <n v="0.05"/>
    <n v="40"/>
    <x v="3"/>
    <x v="4"/>
    <d v="2028-06-03T00:00:00"/>
  </r>
  <r>
    <s v="I-1679"/>
    <s v="Los Angeles"/>
    <x v="18"/>
    <x v="1"/>
    <d v="2023-04-02T00:00:00"/>
    <x v="9"/>
    <s v="Anthony Procter"/>
    <n v="70"/>
    <x v="93"/>
    <n v="7.1400000000000005E-2"/>
    <n v="5"/>
    <x v="2"/>
    <x v="1"/>
    <d v="2029-04-02T00:00:00"/>
  </r>
  <r>
    <s v="I-1680"/>
    <s v="Osaka"/>
    <x v="15"/>
    <x v="3"/>
    <d v="2020-11-27T00:00:00"/>
    <x v="9"/>
    <s v="Colin Patel"/>
    <n v="70"/>
    <x v="19"/>
    <n v="4.2900000000000001E-2"/>
    <n v="3"/>
    <x v="4"/>
    <x v="8"/>
    <d v="2026-11-27T00:00:00"/>
  </r>
  <r>
    <s v="I-1681"/>
    <s v="San Fransisco"/>
    <x v="18"/>
    <x v="1"/>
    <d v="2022-04-29T00:00:00"/>
    <x v="8"/>
    <s v="Robert Tattersall"/>
    <n v="500"/>
    <x v="11"/>
    <n v="0.02"/>
    <n v="10"/>
    <x v="3"/>
    <x v="1"/>
    <d v="2028-04-29T00:00:00"/>
  </r>
  <r>
    <s v="I-1682"/>
    <s v="Moscow"/>
    <x v="0"/>
    <x v="0"/>
    <d v="2023-08-05T00:00:00"/>
    <x v="2"/>
    <s v="Diane Batty"/>
    <n v="150"/>
    <x v="113"/>
    <n v="0.02"/>
    <n v="3"/>
    <x v="2"/>
    <x v="2"/>
    <d v="2029-08-05T00:00:00"/>
  </r>
  <r>
    <s v="I-1683"/>
    <s v="Dubai"/>
    <x v="33"/>
    <x v="0"/>
    <d v="2023-12-17T00:00:00"/>
    <x v="8"/>
    <s v="Brenda Lightfoot"/>
    <n v="500"/>
    <x v="9"/>
    <n v="0"/>
    <n v="0"/>
    <x v="2"/>
    <x v="5"/>
    <d v="2029-12-17T00:00:00"/>
  </r>
  <r>
    <s v="I-1684"/>
    <s v="New York"/>
    <x v="18"/>
    <x v="1"/>
    <d v="2024-10-11T00:00:00"/>
    <x v="4"/>
    <s v="Stephen Cohen"/>
    <n v="30"/>
    <x v="7"/>
    <n v="6.6699999999999995E-2"/>
    <n v="2"/>
    <x v="0"/>
    <x v="0"/>
    <d v="2030-10-11T00:00:00"/>
  </r>
  <r>
    <s v="I-1685"/>
    <s v="Tokyo"/>
    <x v="15"/>
    <x v="3"/>
    <d v="2021-07-23T00:00:00"/>
    <x v="6"/>
    <s v="Ken Mishra"/>
    <n v="800"/>
    <x v="178"/>
    <n v="0.25"/>
    <n v="200"/>
    <x v="1"/>
    <x v="9"/>
    <d v="2027-07-23T00:00:00"/>
  </r>
  <r>
    <s v="I-1686"/>
    <s v="Seoul"/>
    <x v="19"/>
    <x v="3"/>
    <d v="2024-06-09T00:00:00"/>
    <x v="6"/>
    <s v="James Gahagan"/>
    <n v="800"/>
    <x v="140"/>
    <n v="0.31"/>
    <n v="248"/>
    <x v="0"/>
    <x v="4"/>
    <d v="2030-06-09T00:00:00"/>
  </r>
  <r>
    <s v="I-1687"/>
    <s v="Jerusalem"/>
    <x v="13"/>
    <x v="0"/>
    <d v="2023-03-02T00:00:00"/>
    <x v="11"/>
    <s v="Abu Moore"/>
    <n v="50"/>
    <x v="67"/>
    <n v="0.08"/>
    <n v="4"/>
    <x v="2"/>
    <x v="3"/>
    <d v="2029-03-02T00:00:00"/>
  </r>
  <r>
    <s v="I-1688"/>
    <s v="Bucharest"/>
    <x v="32"/>
    <x v="0"/>
    <d v="2021-11-29T00:00:00"/>
    <x v="4"/>
    <s v="Geoffrey Shiner"/>
    <n v="30"/>
    <x v="5"/>
    <n v="3.3300000000000003E-2"/>
    <n v="1"/>
    <x v="1"/>
    <x v="8"/>
    <d v="2027-11-29T00:00:00"/>
  </r>
  <r>
    <s v="I-1689"/>
    <s v="Dubai"/>
    <x v="33"/>
    <x v="0"/>
    <d v="2021-12-02T00:00:00"/>
    <x v="6"/>
    <s v="Frank Murray"/>
    <n v="800"/>
    <x v="126"/>
    <n v="0.15"/>
    <n v="120"/>
    <x v="1"/>
    <x v="5"/>
    <d v="2027-12-02T00:00:00"/>
  </r>
  <r>
    <s v="I-1690"/>
    <s v="Shenzhen"/>
    <x v="5"/>
    <x v="3"/>
    <d v="2020-08-25T00:00:00"/>
    <x v="8"/>
    <s v="Joanne Ripley"/>
    <n v="500"/>
    <x v="21"/>
    <n v="0.01"/>
    <n v="5"/>
    <x v="4"/>
    <x v="2"/>
    <d v="2026-08-25T00:00:00"/>
  </r>
  <r>
    <s v="I-1691"/>
    <s v="Guangzhou"/>
    <x v="5"/>
    <x v="3"/>
    <d v="2021-07-07T00:00:00"/>
    <x v="10"/>
    <s v="Wolfgang Carvalho"/>
    <n v="250"/>
    <x v="204"/>
    <n v="0.18"/>
    <n v="45"/>
    <x v="1"/>
    <x v="9"/>
    <d v="2027-07-07T00:00:00"/>
  </r>
  <r>
    <s v="I-1692"/>
    <s v="Capetown"/>
    <x v="17"/>
    <x v="0"/>
    <d v="2022-08-29T00:00:00"/>
    <x v="3"/>
    <s v="Noel Bull"/>
    <n v="50"/>
    <x v="62"/>
    <n v="0.04"/>
    <n v="2"/>
    <x v="3"/>
    <x v="2"/>
    <d v="2028-08-29T00:00:00"/>
  </r>
  <r>
    <s v="I-1693"/>
    <s v="Dublin"/>
    <x v="25"/>
    <x v="0"/>
    <d v="2022-02-09T00:00:00"/>
    <x v="0"/>
    <s v="Robert Harris"/>
    <n v="80"/>
    <x v="13"/>
    <n v="2.5000000000000001E-2"/>
    <n v="2"/>
    <x v="3"/>
    <x v="10"/>
    <d v="2028-02-09T00:00:00"/>
  </r>
  <r>
    <s v="I-1694"/>
    <s v="Riyadh"/>
    <x v="9"/>
    <x v="0"/>
    <d v="2023-05-29T00:00:00"/>
    <x v="6"/>
    <s v="Daniel Battersby"/>
    <n v="800"/>
    <x v="140"/>
    <n v="0.31"/>
    <n v="248"/>
    <x v="2"/>
    <x v="7"/>
    <d v="2029-05-29T00:00:00"/>
  </r>
  <r>
    <s v="I-1695"/>
    <s v="Vienna"/>
    <x v="29"/>
    <x v="0"/>
    <d v="2020-12-07T00:00:00"/>
    <x v="8"/>
    <s v="Peter Thompson"/>
    <n v="500"/>
    <x v="21"/>
    <n v="0.01"/>
    <n v="5"/>
    <x v="4"/>
    <x v="5"/>
    <d v="2026-12-07T00:00:00"/>
  </r>
  <r>
    <s v="I-1696"/>
    <s v="Kansas City"/>
    <x v="18"/>
    <x v="1"/>
    <d v="2022-06-03T00:00:00"/>
    <x v="7"/>
    <s v="Robert Arnold"/>
    <n v="1000"/>
    <x v="205"/>
    <n v="0"/>
    <n v="0"/>
    <x v="3"/>
    <x v="4"/>
    <d v="2028-06-03T00:00:00"/>
  </r>
  <r>
    <s v="I-1697"/>
    <s v="Lima"/>
    <x v="6"/>
    <x v="2"/>
    <d v="2022-01-28T00:00:00"/>
    <x v="3"/>
    <s v="Lloyd Norton"/>
    <n v="50"/>
    <x v="24"/>
    <n v="0.14000000000000001"/>
    <n v="7"/>
    <x v="3"/>
    <x v="11"/>
    <d v="2028-01-28T00:00:00"/>
  </r>
  <r>
    <s v="I-1698"/>
    <s v="Shanghai"/>
    <x v="5"/>
    <x v="3"/>
    <d v="2024-03-02T00:00:00"/>
    <x v="10"/>
    <s v="Glenys Raymond"/>
    <n v="250"/>
    <x v="102"/>
    <n v="0"/>
    <n v="0"/>
    <x v="0"/>
    <x v="3"/>
    <d v="2030-03-02T00:00:00"/>
  </r>
  <r>
    <s v="I-1699"/>
    <s v="Cairo"/>
    <x v="30"/>
    <x v="0"/>
    <d v="2021-08-26T00:00:00"/>
    <x v="4"/>
    <s v="Marek Kwiatkowski"/>
    <n v="30"/>
    <x v="81"/>
    <n v="0.23330000000000001"/>
    <n v="7"/>
    <x v="1"/>
    <x v="2"/>
    <d v="2027-08-26T00:00:00"/>
  </r>
  <r>
    <s v="I-1700"/>
    <s v="Bangkok"/>
    <x v="10"/>
    <x v="3"/>
    <d v="2021-05-01T00:00:00"/>
    <x v="8"/>
    <s v="John Jenkins"/>
    <n v="500"/>
    <x v="11"/>
    <n v="0.02"/>
    <n v="10"/>
    <x v="1"/>
    <x v="7"/>
    <d v="2027-05-01T00:00:00"/>
  </r>
  <r>
    <s v="I-1701"/>
    <s v="Sao Paolo"/>
    <x v="2"/>
    <x v="2"/>
    <d v="2020-11-06T00:00:00"/>
    <x v="5"/>
    <s v="Cheryl Tubbs"/>
    <n v="500"/>
    <x v="45"/>
    <n v="0.15"/>
    <n v="75"/>
    <x v="4"/>
    <x v="8"/>
    <d v="2026-11-06T00:00:00"/>
  </r>
  <r>
    <s v="I-1702"/>
    <s v="Dubai"/>
    <x v="33"/>
    <x v="0"/>
    <d v="2024-06-05T00:00:00"/>
    <x v="10"/>
    <s v="Rachel Clayton"/>
    <n v="250"/>
    <x v="206"/>
    <n v="0.108"/>
    <n v="27"/>
    <x v="0"/>
    <x v="4"/>
    <d v="2030-06-05T00:00:00"/>
  </r>
  <r>
    <s v="I-1703"/>
    <s v="Los Angeles"/>
    <x v="18"/>
    <x v="1"/>
    <d v="2023-10-27T00:00:00"/>
    <x v="1"/>
    <s v="Heather Beck"/>
    <n v="700"/>
    <x v="48"/>
    <n v="0.01"/>
    <n v="7"/>
    <x v="2"/>
    <x v="0"/>
    <d v="2029-10-27T00:00:00"/>
  </r>
  <r>
    <s v="I-1704"/>
    <s v="Seattle"/>
    <x v="18"/>
    <x v="1"/>
    <d v="2023-07-13T00:00:00"/>
    <x v="2"/>
    <s v="Lesleyann Pope"/>
    <n v="150"/>
    <x v="113"/>
    <n v="0.02"/>
    <n v="3"/>
    <x v="2"/>
    <x v="9"/>
    <d v="2029-07-13T00:00:00"/>
  </r>
  <r>
    <s v="I-1705"/>
    <s v="Shanghai"/>
    <x v="5"/>
    <x v="3"/>
    <d v="2024-03-10T00:00:00"/>
    <x v="4"/>
    <s v="Glenys Raymond"/>
    <n v="30"/>
    <x v="35"/>
    <n v="0.1333"/>
    <n v="4"/>
    <x v="0"/>
    <x v="3"/>
    <d v="2030-03-10T00:00:00"/>
  </r>
  <r>
    <s v="I-1706"/>
    <s v="Vienna"/>
    <x v="29"/>
    <x v="0"/>
    <d v="2022-08-20T00:00:00"/>
    <x v="4"/>
    <s v="Raymond Denning"/>
    <n v="30"/>
    <x v="5"/>
    <n v="3.3300000000000003E-2"/>
    <n v="1"/>
    <x v="3"/>
    <x v="2"/>
    <d v="2028-08-20T00:00:00"/>
  </r>
  <r>
    <s v="I-1707"/>
    <s v="Guangzhou"/>
    <x v="5"/>
    <x v="3"/>
    <d v="2020-05-10T00:00:00"/>
    <x v="2"/>
    <s v="Mark Searle"/>
    <n v="150"/>
    <x v="207"/>
    <n v="0.3"/>
    <n v="45"/>
    <x v="4"/>
    <x v="7"/>
    <d v="2026-05-10T00:00:00"/>
  </r>
  <r>
    <s v="I-1708"/>
    <s v="Toronto"/>
    <x v="1"/>
    <x v="1"/>
    <d v="2024-02-19T00:00:00"/>
    <x v="11"/>
    <s v="Michael Patel"/>
    <n v="50"/>
    <x v="40"/>
    <n v="0"/>
    <n v="0"/>
    <x v="0"/>
    <x v="10"/>
    <d v="2030-02-19T00:00:00"/>
  </r>
  <r>
    <s v="I-1709"/>
    <s v="Bucharest"/>
    <x v="32"/>
    <x v="0"/>
    <d v="2020-10-21T00:00:00"/>
    <x v="6"/>
    <s v="Nicola Hewitt"/>
    <n v="800"/>
    <x v="103"/>
    <n v="0.4"/>
    <n v="320"/>
    <x v="4"/>
    <x v="0"/>
    <d v="2026-10-21T00:00:00"/>
  </r>
  <r>
    <s v="I-1710"/>
    <s v="Buenos Aires"/>
    <x v="27"/>
    <x v="2"/>
    <d v="2022-07-04T00:00:00"/>
    <x v="8"/>
    <s v="Simon Snape"/>
    <n v="500"/>
    <x v="9"/>
    <n v="0"/>
    <n v="0"/>
    <x v="3"/>
    <x v="9"/>
    <d v="2028-07-04T00:00:00"/>
  </r>
  <r>
    <s v="I-1711"/>
    <s v="Toronto"/>
    <x v="1"/>
    <x v="1"/>
    <d v="2020-04-21T00:00:00"/>
    <x v="3"/>
    <s v="Nick Blacklock"/>
    <n v="50"/>
    <x v="57"/>
    <n v="0.2"/>
    <n v="10"/>
    <x v="4"/>
    <x v="1"/>
    <d v="2026-04-21T00:00:00"/>
  </r>
  <r>
    <s v="I-1712"/>
    <s v="Seattle"/>
    <x v="18"/>
    <x v="1"/>
    <d v="2023-07-23T00:00:00"/>
    <x v="7"/>
    <s v="Susan Toye"/>
    <n v="1000"/>
    <x v="14"/>
    <n v="0.38"/>
    <n v="380"/>
    <x v="2"/>
    <x v="9"/>
    <d v="2029-07-23T00:00:00"/>
  </r>
  <r>
    <s v="I-1713"/>
    <s v="Moscow"/>
    <x v="0"/>
    <x v="0"/>
    <d v="2020-04-04T00:00:00"/>
    <x v="3"/>
    <s v="Rita Hill"/>
    <n v="50"/>
    <x v="40"/>
    <n v="0"/>
    <n v="0"/>
    <x v="4"/>
    <x v="1"/>
    <d v="2026-04-04T00:00:00"/>
  </r>
  <r>
    <s v="I-1714"/>
    <s v="Delhi"/>
    <x v="11"/>
    <x v="3"/>
    <d v="2021-08-29T00:00:00"/>
    <x v="2"/>
    <s v="Roy Johnson"/>
    <n v="150"/>
    <x v="168"/>
    <n v="0.34670000000000001"/>
    <n v="52"/>
    <x v="1"/>
    <x v="2"/>
    <d v="2027-08-29T00:00:00"/>
  </r>
  <r>
    <s v="I-1715"/>
    <s v="Madria"/>
    <x v="28"/>
    <x v="0"/>
    <d v="2023-07-26T00:00:00"/>
    <x v="1"/>
    <s v="Paul Long"/>
    <n v="700"/>
    <x v="74"/>
    <n v="0"/>
    <n v="0"/>
    <x v="2"/>
    <x v="9"/>
    <d v="2029-07-26T00:00:00"/>
  </r>
  <r>
    <s v="I-1716"/>
    <s v="Ho Chi Minh City"/>
    <x v="12"/>
    <x v="3"/>
    <d v="2020-04-29T00:00:00"/>
    <x v="3"/>
    <s v="Irene Skiba"/>
    <n v="50"/>
    <x v="4"/>
    <n v="0.26"/>
    <n v="13"/>
    <x v="4"/>
    <x v="1"/>
    <d v="2026-04-29T00:00:00"/>
  </r>
  <r>
    <s v="I-1717"/>
    <s v="Bangkok"/>
    <x v="10"/>
    <x v="3"/>
    <d v="2023-10-07T00:00:00"/>
    <x v="4"/>
    <s v="John Jenkins"/>
    <n v="30"/>
    <x v="5"/>
    <n v="3.3300000000000003E-2"/>
    <n v="1"/>
    <x v="2"/>
    <x v="0"/>
    <d v="2029-10-07T00:00:00"/>
  </r>
  <r>
    <s v="I-1718"/>
    <s v="Moscow"/>
    <x v="0"/>
    <x v="0"/>
    <d v="2021-10-20T00:00:00"/>
    <x v="1"/>
    <s v="Zulfiqar Mirza"/>
    <n v="700"/>
    <x v="10"/>
    <n v="0.03"/>
    <n v="21"/>
    <x v="1"/>
    <x v="0"/>
    <d v="2027-10-20T00:00:00"/>
  </r>
  <r>
    <s v="I-1719"/>
    <s v="Tijuana"/>
    <x v="7"/>
    <x v="2"/>
    <d v="2021-06-09T00:00:00"/>
    <x v="8"/>
    <s v="Kevin McLauchlin"/>
    <n v="500"/>
    <x v="21"/>
    <n v="0.01"/>
    <n v="5"/>
    <x v="1"/>
    <x v="4"/>
    <d v="2027-06-09T00:00:00"/>
  </r>
  <r>
    <s v="I-1720"/>
    <s v="Toronto"/>
    <x v="1"/>
    <x v="1"/>
    <d v="2020-07-23T00:00:00"/>
    <x v="11"/>
    <s v="David Shiner"/>
    <n v="50"/>
    <x v="47"/>
    <n v="0.28000000000000003"/>
    <n v="14"/>
    <x v="4"/>
    <x v="9"/>
    <d v="2026-07-23T00:00:00"/>
  </r>
  <r>
    <s v="I-1721"/>
    <s v="Dubai"/>
    <x v="33"/>
    <x v="0"/>
    <d v="2021-08-01T00:00:00"/>
    <x v="3"/>
    <s v="Frank Murray"/>
    <n v="50"/>
    <x v="62"/>
    <n v="0.04"/>
    <n v="2"/>
    <x v="1"/>
    <x v="2"/>
    <d v="2027-08-01T00:00:00"/>
  </r>
  <r>
    <s v="I-1722"/>
    <s v="London"/>
    <x v="8"/>
    <x v="0"/>
    <d v="2023-12-30T00:00:00"/>
    <x v="5"/>
    <s v="Nicola Williams"/>
    <n v="500"/>
    <x v="163"/>
    <n v="0.05"/>
    <n v="25"/>
    <x v="2"/>
    <x v="5"/>
    <d v="2029-12-30T00:00:00"/>
  </r>
  <r>
    <s v="I-1723"/>
    <s v="Vienna"/>
    <x v="29"/>
    <x v="0"/>
    <d v="2022-03-27T00:00:00"/>
    <x v="3"/>
    <s v="Marie Hewitt"/>
    <n v="50"/>
    <x v="24"/>
    <n v="0.14000000000000001"/>
    <n v="7"/>
    <x v="3"/>
    <x v="3"/>
    <d v="2028-03-27T00:00:00"/>
  </r>
  <r>
    <s v="I-1724"/>
    <s v="Buenos Aires"/>
    <x v="27"/>
    <x v="2"/>
    <d v="2024-02-26T00:00:00"/>
    <x v="10"/>
    <s v="Ronald Rowlands"/>
    <n v="250"/>
    <x v="167"/>
    <n v="0.06"/>
    <n v="15"/>
    <x v="0"/>
    <x v="10"/>
    <d v="2030-02-26T00:00:00"/>
  </r>
  <r>
    <s v="I-1725"/>
    <s v="Paris"/>
    <x v="21"/>
    <x v="0"/>
    <d v="2024-08-04T00:00:00"/>
    <x v="11"/>
    <s v="Melanie Fletcher"/>
    <n v="50"/>
    <x v="24"/>
    <n v="0.14000000000000001"/>
    <n v="7"/>
    <x v="0"/>
    <x v="2"/>
    <d v="2030-08-04T00:00:00"/>
  </r>
  <r>
    <s v="I-1726"/>
    <s v="Mexico City"/>
    <x v="7"/>
    <x v="2"/>
    <d v="2021-10-26T00:00:00"/>
    <x v="4"/>
    <s v="Denise Rodgers"/>
    <n v="30"/>
    <x v="35"/>
    <n v="0.1333"/>
    <n v="4"/>
    <x v="1"/>
    <x v="0"/>
    <d v="2027-10-26T00:00:00"/>
  </r>
  <r>
    <s v="I-1727"/>
    <s v="Tijuana"/>
    <x v="7"/>
    <x v="2"/>
    <d v="2021-09-24T00:00:00"/>
    <x v="9"/>
    <s v="Stephen Carlin"/>
    <n v="70"/>
    <x v="199"/>
    <n v="0.2429"/>
    <n v="17"/>
    <x v="1"/>
    <x v="6"/>
    <d v="2027-09-24T00:00:00"/>
  </r>
  <r>
    <s v="I-1728"/>
    <s v="Osaka"/>
    <x v="15"/>
    <x v="3"/>
    <d v="2023-07-17T00:00:00"/>
    <x v="2"/>
    <s v="Peter Walker"/>
    <n v="150"/>
    <x v="144"/>
    <n v="6.7000000000000002E-3"/>
    <n v="1"/>
    <x v="2"/>
    <x v="9"/>
    <d v="2029-07-17T00:00:00"/>
  </r>
  <r>
    <s v="I-1729"/>
    <s v="Rome"/>
    <x v="22"/>
    <x v="0"/>
    <d v="2024-05-18T00:00:00"/>
    <x v="10"/>
    <s v="Michael Toy"/>
    <n v="250"/>
    <x v="148"/>
    <n v="8.7999999999999995E-2"/>
    <n v="22"/>
    <x v="0"/>
    <x v="7"/>
    <d v="2030-05-18T00:00:00"/>
  </r>
  <r>
    <s v="I-1730"/>
    <s v="Paris"/>
    <x v="21"/>
    <x v="0"/>
    <d v="2022-05-16T00:00:00"/>
    <x v="9"/>
    <s v="Philip Tubbs"/>
    <n v="70"/>
    <x v="25"/>
    <n v="8.5699999999999998E-2"/>
    <n v="6"/>
    <x v="3"/>
    <x v="7"/>
    <d v="2028-05-16T00:00:00"/>
  </r>
  <r>
    <s v="I-1731"/>
    <s v="Istanbul"/>
    <x v="3"/>
    <x v="0"/>
    <d v="2022-06-07T00:00:00"/>
    <x v="4"/>
    <s v="Ian McCartan"/>
    <n v="30"/>
    <x v="20"/>
    <n v="0.1"/>
    <n v="3"/>
    <x v="3"/>
    <x v="4"/>
    <d v="2028-06-07T00:00:00"/>
  </r>
  <r>
    <s v="I-1732"/>
    <s v="Jerusalem"/>
    <x v="13"/>
    <x v="0"/>
    <d v="2022-11-28T00:00:00"/>
    <x v="6"/>
    <s v="Emma Westbrook"/>
    <n v="800"/>
    <x v="51"/>
    <n v="0.19"/>
    <n v="152"/>
    <x v="3"/>
    <x v="8"/>
    <d v="2028-11-28T00:00:00"/>
  </r>
  <r>
    <s v="I-1733"/>
    <s v="Los Angeles"/>
    <x v="18"/>
    <x v="1"/>
    <d v="2021-10-05T00:00:00"/>
    <x v="4"/>
    <s v="Paul Hirst"/>
    <n v="30"/>
    <x v="75"/>
    <n v="0"/>
    <n v="0"/>
    <x v="1"/>
    <x v="0"/>
    <d v="2027-10-05T00:00:00"/>
  </r>
  <r>
    <s v="I-1734"/>
    <s v="Birmingham"/>
    <x v="8"/>
    <x v="0"/>
    <d v="2020-04-16T00:00:00"/>
    <x v="6"/>
    <s v="Susan Goude"/>
    <n v="800"/>
    <x v="142"/>
    <n v="0.39"/>
    <n v="312"/>
    <x v="4"/>
    <x v="1"/>
    <d v="2026-04-16T00:00:00"/>
  </r>
  <r>
    <s v="I-1735"/>
    <s v="Tel Aviv"/>
    <x v="13"/>
    <x v="0"/>
    <d v="2020-07-05T00:00:00"/>
    <x v="1"/>
    <s v="Steven Green"/>
    <n v="700"/>
    <x v="208"/>
    <n v="0.22"/>
    <n v="154"/>
    <x v="4"/>
    <x v="9"/>
    <d v="2026-07-05T00:00:00"/>
  </r>
  <r>
    <s v="I-1736"/>
    <s v="Chicago"/>
    <x v="18"/>
    <x v="1"/>
    <d v="2022-09-09T00:00:00"/>
    <x v="10"/>
    <s v="Marie Foster"/>
    <n v="250"/>
    <x v="136"/>
    <n v="8.0000000000000002E-3"/>
    <n v="2"/>
    <x v="3"/>
    <x v="6"/>
    <d v="2028-09-09T00:00:00"/>
  </r>
  <r>
    <s v="I-1737"/>
    <s v="Prague"/>
    <x v="16"/>
    <x v="0"/>
    <d v="2022-10-08T00:00:00"/>
    <x v="10"/>
    <s v="Rachel Blane"/>
    <n v="250"/>
    <x v="96"/>
    <n v="2.8000000000000001E-2"/>
    <n v="7"/>
    <x v="3"/>
    <x v="0"/>
    <d v="2028-10-08T00:00:00"/>
  </r>
  <r>
    <s v="I-1738"/>
    <s v="Bangkok"/>
    <x v="10"/>
    <x v="3"/>
    <d v="2024-12-28T00:00:00"/>
    <x v="3"/>
    <s v="Olive Foster"/>
    <n v="50"/>
    <x v="108"/>
    <n v="0.02"/>
    <n v="1"/>
    <x v="0"/>
    <x v="5"/>
    <d v="2030-12-28T00:00:00"/>
  </r>
  <r>
    <s v="I-1739"/>
    <s v="Chicago"/>
    <x v="18"/>
    <x v="1"/>
    <d v="2022-08-26T00:00:00"/>
    <x v="10"/>
    <s v="Barry Baldwin"/>
    <n v="250"/>
    <x v="102"/>
    <n v="0"/>
    <n v="0"/>
    <x v="3"/>
    <x v="2"/>
    <d v="2028-08-26T00:00:00"/>
  </r>
  <r>
    <s v="I-1740"/>
    <s v="Istanbul"/>
    <x v="3"/>
    <x v="0"/>
    <d v="2024-01-21T00:00:00"/>
    <x v="3"/>
    <s v="Mark Buntain"/>
    <n v="50"/>
    <x v="64"/>
    <n v="0.06"/>
    <n v="3"/>
    <x v="0"/>
    <x v="11"/>
    <d v="2030-01-21T00:00:00"/>
  </r>
  <r>
    <s v="I-1741"/>
    <s v="Kansas City"/>
    <x v="18"/>
    <x v="1"/>
    <d v="2022-06-25T00:00:00"/>
    <x v="1"/>
    <s v="Nick Gee"/>
    <n v="700"/>
    <x v="149"/>
    <n v="0.08"/>
    <n v="56"/>
    <x v="3"/>
    <x v="4"/>
    <d v="2028-06-25T00:00:00"/>
  </r>
  <r>
    <s v="I-1742"/>
    <s v="Ho Chi Minh City"/>
    <x v="12"/>
    <x v="3"/>
    <d v="2023-11-22T00:00:00"/>
    <x v="8"/>
    <s v="Susan Passey"/>
    <n v="500"/>
    <x v="21"/>
    <n v="0.01"/>
    <n v="5"/>
    <x v="2"/>
    <x v="8"/>
    <d v="2029-11-22T00:00:00"/>
  </r>
  <r>
    <s v="I-1743"/>
    <s v="Bangalore"/>
    <x v="11"/>
    <x v="3"/>
    <d v="2024-05-18T00:00:00"/>
    <x v="1"/>
    <s v="Francis Walsh"/>
    <n v="700"/>
    <x v="149"/>
    <n v="0.08"/>
    <n v="56"/>
    <x v="0"/>
    <x v="7"/>
    <d v="2030-05-18T00:00:00"/>
  </r>
  <r>
    <s v="I-1744"/>
    <s v="Tel Aviv"/>
    <x v="13"/>
    <x v="0"/>
    <d v="2024-10-05T00:00:00"/>
    <x v="1"/>
    <s v="Frances Weller"/>
    <n v="700"/>
    <x v="121"/>
    <n v="7.0000000000000007E-2"/>
    <n v="49"/>
    <x v="0"/>
    <x v="0"/>
    <d v="2030-10-05T00:00:00"/>
  </r>
  <r>
    <s v="I-1745"/>
    <s v="Ho Chi Minh City"/>
    <x v="12"/>
    <x v="3"/>
    <d v="2021-09-27T00:00:00"/>
    <x v="6"/>
    <s v="Susan Dixon"/>
    <n v="800"/>
    <x v="209"/>
    <n v="0.06"/>
    <n v="48"/>
    <x v="1"/>
    <x v="6"/>
    <d v="2027-09-27T00:00:00"/>
  </r>
  <r>
    <s v="I-1746"/>
    <s v="Paris"/>
    <x v="21"/>
    <x v="0"/>
    <d v="2024-04-16T00:00:00"/>
    <x v="10"/>
    <s v="Barry Smith"/>
    <n v="250"/>
    <x v="210"/>
    <n v="6.8000000000000005E-2"/>
    <n v="17"/>
    <x v="0"/>
    <x v="1"/>
    <d v="2030-04-16T00:00:00"/>
  </r>
  <r>
    <s v="I-1747"/>
    <s v="Riyadh"/>
    <x v="9"/>
    <x v="0"/>
    <d v="2020-11-20T00:00:00"/>
    <x v="6"/>
    <s v="Victoria Sherwin"/>
    <n v="800"/>
    <x v="103"/>
    <n v="0.4"/>
    <n v="320"/>
    <x v="4"/>
    <x v="8"/>
    <d v="2026-11-20T00:00:00"/>
  </r>
  <r>
    <s v="I-1748"/>
    <s v="Riyadh"/>
    <x v="9"/>
    <x v="0"/>
    <d v="2023-11-10T00:00:00"/>
    <x v="7"/>
    <s v="Daniel Battersby"/>
    <n v="1000"/>
    <x v="49"/>
    <n v="0.19"/>
    <n v="190"/>
    <x v="2"/>
    <x v="8"/>
    <d v="2029-11-10T00:00:00"/>
  </r>
  <r>
    <s v="I-1749"/>
    <s v="Mexico City"/>
    <x v="7"/>
    <x v="2"/>
    <d v="2023-06-17T00:00:00"/>
    <x v="6"/>
    <s v="Phillip Clarke"/>
    <n v="800"/>
    <x v="140"/>
    <n v="0.31"/>
    <n v="248"/>
    <x v="2"/>
    <x v="4"/>
    <d v="2029-06-17T00:00:00"/>
  </r>
  <r>
    <s v="I-1750"/>
    <s v="Mexico City"/>
    <x v="7"/>
    <x v="2"/>
    <d v="2024-12-30T00:00:00"/>
    <x v="11"/>
    <s v="James Anthony"/>
    <n v="50"/>
    <x v="62"/>
    <n v="0.04"/>
    <n v="2"/>
    <x v="0"/>
    <x v="5"/>
    <d v="2030-12-30T00:00:00"/>
  </r>
  <r>
    <s v="I-1751"/>
    <s v="Shanghai"/>
    <x v="5"/>
    <x v="3"/>
    <d v="2023-03-28T00:00:00"/>
    <x v="9"/>
    <s v="Glenys Raymond"/>
    <n v="70"/>
    <x v="98"/>
    <n v="0"/>
    <n v="0"/>
    <x v="2"/>
    <x v="3"/>
    <d v="2029-03-28T00:00:00"/>
  </r>
  <r>
    <s v="I-1752"/>
    <s v="Sydney"/>
    <x v="4"/>
    <x v="3"/>
    <d v="2024-03-16T00:00:00"/>
    <x v="7"/>
    <s v="Susan Luker"/>
    <n v="1000"/>
    <x v="72"/>
    <n v="7.0000000000000007E-2"/>
    <n v="70"/>
    <x v="0"/>
    <x v="3"/>
    <d v="2030-03-16T00:00:00"/>
  </r>
  <r>
    <s v="I-1753"/>
    <s v="Berlin"/>
    <x v="20"/>
    <x v="0"/>
    <d v="2024-11-27T00:00:00"/>
    <x v="10"/>
    <s v="John Gunter"/>
    <n v="250"/>
    <x v="102"/>
    <n v="0"/>
    <n v="0"/>
    <x v="0"/>
    <x v="8"/>
    <d v="2030-11-27T00:00:00"/>
  </r>
  <r>
    <s v="I-1754"/>
    <s v="Shenzhen"/>
    <x v="5"/>
    <x v="3"/>
    <d v="2021-12-25T00:00:00"/>
    <x v="1"/>
    <s v="Ronald Butler"/>
    <n v="700"/>
    <x v="211"/>
    <n v="0.33"/>
    <n v="231"/>
    <x v="1"/>
    <x v="5"/>
    <d v="2027-12-25T00:00:00"/>
  </r>
  <r>
    <s v="I-1755"/>
    <s v="Bucharest"/>
    <x v="32"/>
    <x v="0"/>
    <d v="2022-10-11T00:00:00"/>
    <x v="9"/>
    <s v="Bruce Neville"/>
    <n v="70"/>
    <x v="63"/>
    <n v="1.43E-2"/>
    <n v="1"/>
    <x v="3"/>
    <x v="0"/>
    <d v="2028-10-11T00:00:00"/>
  </r>
  <r>
    <s v="I-1756"/>
    <s v="Athens"/>
    <x v="14"/>
    <x v="0"/>
    <d v="2020-06-14T00:00:00"/>
    <x v="1"/>
    <s v="Martin Timmins"/>
    <n v="700"/>
    <x v="171"/>
    <n v="0.1"/>
    <n v="70"/>
    <x v="4"/>
    <x v="4"/>
    <d v="2026-06-14T00:00:00"/>
  </r>
  <r>
    <s v="I-1757"/>
    <s v="Delhi"/>
    <x v="11"/>
    <x v="3"/>
    <d v="2023-11-13T00:00:00"/>
    <x v="0"/>
    <s v="Tessa Morrow"/>
    <n v="80"/>
    <x v="13"/>
    <n v="2.5000000000000001E-2"/>
    <n v="2"/>
    <x v="2"/>
    <x v="8"/>
    <d v="2029-11-13T00:00:00"/>
  </r>
  <r>
    <s v="I-1758"/>
    <s v="Mexico City"/>
    <x v="7"/>
    <x v="2"/>
    <d v="2023-05-07T00:00:00"/>
    <x v="3"/>
    <s v="Phillip Clarke"/>
    <n v="50"/>
    <x v="108"/>
    <n v="0.02"/>
    <n v="1"/>
    <x v="2"/>
    <x v="7"/>
    <d v="2029-05-07T00:00:00"/>
  </r>
  <r>
    <s v="I-1759"/>
    <s v="Bogota"/>
    <x v="26"/>
    <x v="2"/>
    <d v="2020-08-30T00:00:00"/>
    <x v="7"/>
    <s v="Antony Westlake"/>
    <n v="1000"/>
    <x v="164"/>
    <n v="0.25"/>
    <n v="250"/>
    <x v="4"/>
    <x v="2"/>
    <d v="2026-08-30T00:00:00"/>
  </r>
  <r>
    <s v="I-1760"/>
    <s v="Jerusalem"/>
    <x v="13"/>
    <x v="0"/>
    <d v="2020-01-08T00:00:00"/>
    <x v="3"/>
    <s v="Susan Carley"/>
    <n v="50"/>
    <x v="4"/>
    <n v="0.26"/>
    <n v="13"/>
    <x v="4"/>
    <x v="11"/>
    <d v="2026-01-08T00:00:00"/>
  </r>
  <r>
    <s v="I-1761"/>
    <s v="Warsaw"/>
    <x v="23"/>
    <x v="0"/>
    <d v="2024-11-08T00:00:00"/>
    <x v="4"/>
    <s v="Anthony Connolly"/>
    <n v="30"/>
    <x v="7"/>
    <n v="6.6699999999999995E-2"/>
    <n v="2"/>
    <x v="0"/>
    <x v="8"/>
    <d v="2030-11-08T00:00:00"/>
  </r>
  <r>
    <s v="I-1762"/>
    <s v="Shanghai"/>
    <x v="5"/>
    <x v="3"/>
    <d v="2024-02-21T00:00:00"/>
    <x v="8"/>
    <s v="Michelle Murray"/>
    <n v="500"/>
    <x v="9"/>
    <n v="0"/>
    <n v="0"/>
    <x v="0"/>
    <x v="10"/>
    <d v="2030-02-21T00:00:00"/>
  </r>
  <r>
    <s v="I-1763"/>
    <s v="Bangkok"/>
    <x v="10"/>
    <x v="3"/>
    <d v="2024-12-31T00:00:00"/>
    <x v="4"/>
    <s v="Martin Gee"/>
    <n v="30"/>
    <x v="5"/>
    <n v="3.3300000000000003E-2"/>
    <n v="1"/>
    <x v="0"/>
    <x v="5"/>
    <d v="2030-12-31T00:00:00"/>
  </r>
  <r>
    <s v="I-1764"/>
    <s v="San Fransisco"/>
    <x v="18"/>
    <x v="1"/>
    <d v="2020-09-23T00:00:00"/>
    <x v="2"/>
    <s v="James Stephen"/>
    <n v="150"/>
    <x v="212"/>
    <n v="0.26669999999999999"/>
    <n v="40"/>
    <x v="4"/>
    <x v="6"/>
    <d v="2026-09-23T00:00:00"/>
  </r>
  <r>
    <s v="I-1765"/>
    <s v="Riyadh"/>
    <x v="9"/>
    <x v="0"/>
    <d v="2021-06-17T00:00:00"/>
    <x v="9"/>
    <s v="John Craig"/>
    <n v="70"/>
    <x v="40"/>
    <n v="0.28570000000000001"/>
    <n v="20"/>
    <x v="1"/>
    <x v="4"/>
    <d v="2027-06-17T00:00:00"/>
  </r>
  <r>
    <s v="I-1766"/>
    <s v="Berlin"/>
    <x v="20"/>
    <x v="0"/>
    <d v="2024-06-02T00:00:00"/>
    <x v="6"/>
    <s v="David Townsend"/>
    <n v="800"/>
    <x v="8"/>
    <n v="0.05"/>
    <n v="40"/>
    <x v="0"/>
    <x v="4"/>
    <d v="2030-06-02T00:00:00"/>
  </r>
  <r>
    <s v="I-1767"/>
    <s v="Amsterdam"/>
    <x v="24"/>
    <x v="0"/>
    <d v="2024-05-10T00:00:00"/>
    <x v="9"/>
    <s v="Danny Grant"/>
    <n v="70"/>
    <x v="78"/>
    <n v="2.86E-2"/>
    <n v="2"/>
    <x v="0"/>
    <x v="7"/>
    <d v="2030-05-10T00:00:00"/>
  </r>
  <r>
    <s v="I-1768"/>
    <s v="Tijuana"/>
    <x v="7"/>
    <x v="2"/>
    <d v="2022-02-24T00:00:00"/>
    <x v="7"/>
    <s v="Paul Skiba"/>
    <n v="1000"/>
    <x v="131"/>
    <n v="0.04"/>
    <n v="40"/>
    <x v="3"/>
    <x v="10"/>
    <d v="2028-02-24T00:00:00"/>
  </r>
  <r>
    <s v="I-1769"/>
    <s v="Birmingham"/>
    <x v="8"/>
    <x v="0"/>
    <d v="2023-12-19T00:00:00"/>
    <x v="0"/>
    <s v="Susan Goude"/>
    <n v="80"/>
    <x v="154"/>
    <n v="0"/>
    <n v="0"/>
    <x v="2"/>
    <x v="5"/>
    <d v="2029-12-19T00:00:00"/>
  </r>
  <r>
    <s v="I-1770"/>
    <s v="Vienna"/>
    <x v="29"/>
    <x v="0"/>
    <d v="2024-01-09T00:00:00"/>
    <x v="6"/>
    <s v="Paul Munday"/>
    <n v="800"/>
    <x v="112"/>
    <n v="0.03"/>
    <n v="24"/>
    <x v="0"/>
    <x v="11"/>
    <d v="2030-01-09T00:00:00"/>
  </r>
  <r>
    <s v="I-1771"/>
    <s v="Tokyo"/>
    <x v="15"/>
    <x v="3"/>
    <d v="2023-08-27T00:00:00"/>
    <x v="6"/>
    <s v="Basil Bell"/>
    <n v="800"/>
    <x v="118"/>
    <n v="0.3"/>
    <n v="240"/>
    <x v="2"/>
    <x v="2"/>
    <d v="2029-08-27T00:00:00"/>
  </r>
  <r>
    <s v="I-1772"/>
    <s v="Birmingham"/>
    <x v="8"/>
    <x v="0"/>
    <d v="2023-10-17T00:00:00"/>
    <x v="11"/>
    <s v="Robert Reed"/>
    <n v="50"/>
    <x v="67"/>
    <n v="0.08"/>
    <n v="4"/>
    <x v="2"/>
    <x v="0"/>
    <d v="2029-10-17T00:00:00"/>
  </r>
  <r>
    <s v="I-1773"/>
    <s v="Los Angeles"/>
    <x v="18"/>
    <x v="1"/>
    <d v="2020-04-26T00:00:00"/>
    <x v="9"/>
    <s v="Ellen Lillie"/>
    <n v="70"/>
    <x v="85"/>
    <n v="0.1857"/>
    <n v="13"/>
    <x v="4"/>
    <x v="1"/>
    <d v="2026-04-26T00:00:00"/>
  </r>
  <r>
    <s v="I-1774"/>
    <s v="Jerusalem"/>
    <x v="13"/>
    <x v="0"/>
    <d v="2022-12-05T00:00:00"/>
    <x v="0"/>
    <s v="Isla Parsons"/>
    <n v="80"/>
    <x v="13"/>
    <n v="2.5000000000000001E-2"/>
    <n v="2"/>
    <x v="3"/>
    <x v="5"/>
    <d v="2028-12-05T00:00:00"/>
  </r>
  <r>
    <s v="I-1775"/>
    <s v="Prague"/>
    <x v="16"/>
    <x v="0"/>
    <d v="2023-09-24T00:00:00"/>
    <x v="0"/>
    <s v="Christopher Martin"/>
    <n v="80"/>
    <x v="13"/>
    <n v="2.5000000000000001E-2"/>
    <n v="2"/>
    <x v="2"/>
    <x v="6"/>
    <d v="2029-09-24T00:00:00"/>
  </r>
  <r>
    <s v="I-1776"/>
    <s v="Dublin"/>
    <x v="25"/>
    <x v="0"/>
    <d v="2024-07-29T00:00:00"/>
    <x v="10"/>
    <s v="Alison Younger"/>
    <n v="250"/>
    <x v="102"/>
    <n v="0"/>
    <n v="0"/>
    <x v="0"/>
    <x v="9"/>
    <d v="2030-07-29T00:00:00"/>
  </r>
  <r>
    <s v="I-1777"/>
    <s v="Kansas City"/>
    <x v="18"/>
    <x v="1"/>
    <d v="2020-07-30T00:00:00"/>
    <x v="4"/>
    <s v="Xun Simms"/>
    <n v="30"/>
    <x v="5"/>
    <n v="3.3300000000000003E-2"/>
    <n v="1"/>
    <x v="4"/>
    <x v="9"/>
    <d v="2026-07-30T00:00:00"/>
  </r>
  <r>
    <s v="I-1778"/>
    <s v="Prague"/>
    <x v="16"/>
    <x v="0"/>
    <d v="2021-11-08T00:00:00"/>
    <x v="11"/>
    <s v="Nick Denny"/>
    <n v="50"/>
    <x v="213"/>
    <n v="0.34"/>
    <n v="17"/>
    <x v="1"/>
    <x v="8"/>
    <d v="2027-11-08T00:00:00"/>
  </r>
  <r>
    <s v="I-1779"/>
    <s v="Amsterdam"/>
    <x v="24"/>
    <x v="0"/>
    <d v="2023-01-02T00:00:00"/>
    <x v="7"/>
    <s v="David Dorey"/>
    <n v="1000"/>
    <x v="68"/>
    <n v="0.12"/>
    <n v="120"/>
    <x v="2"/>
    <x v="11"/>
    <d v="2029-01-02T00:00:00"/>
  </r>
  <r>
    <s v="I-1780"/>
    <s v="Osaka"/>
    <x v="15"/>
    <x v="3"/>
    <d v="2021-10-13T00:00:00"/>
    <x v="5"/>
    <s v="Peter Walker"/>
    <n v="500"/>
    <x v="214"/>
    <n v="0.39"/>
    <n v="195"/>
    <x v="1"/>
    <x v="0"/>
    <d v="2027-10-13T00:00:00"/>
  </r>
  <r>
    <s v="I-1781"/>
    <s v="Dublin"/>
    <x v="25"/>
    <x v="0"/>
    <d v="2020-06-27T00:00:00"/>
    <x v="1"/>
    <s v="Robert Harris"/>
    <n v="700"/>
    <x v="44"/>
    <n v="0.05"/>
    <n v="35"/>
    <x v="4"/>
    <x v="4"/>
    <d v="2026-06-27T00:00:00"/>
  </r>
  <r>
    <s v="I-1782"/>
    <s v="Dubai"/>
    <x v="33"/>
    <x v="0"/>
    <d v="2024-09-02T00:00:00"/>
    <x v="5"/>
    <s v="David Romero"/>
    <n v="500"/>
    <x v="215"/>
    <n v="0.8"/>
    <n v="400"/>
    <x v="0"/>
    <x v="6"/>
    <d v="2030-09-02T00:00:00"/>
  </r>
  <r>
    <s v="I-1783"/>
    <s v="Capetown"/>
    <x v="17"/>
    <x v="0"/>
    <d v="2023-03-19T00:00:00"/>
    <x v="8"/>
    <s v="Marcus Jacob"/>
    <n v="500"/>
    <x v="9"/>
    <n v="0"/>
    <n v="0"/>
    <x v="2"/>
    <x v="3"/>
    <d v="2029-03-19T00:00:00"/>
  </r>
  <r>
    <s v="I-1784"/>
    <s v="Shenzhen"/>
    <x v="5"/>
    <x v="3"/>
    <d v="2021-10-25T00:00:00"/>
    <x v="0"/>
    <s v="Phillip Humphreys"/>
    <n v="80"/>
    <x v="93"/>
    <n v="0.1875"/>
    <n v="15"/>
    <x v="1"/>
    <x v="0"/>
    <d v="2027-10-25T00:00:00"/>
  </r>
  <r>
    <s v="I-1785"/>
    <s v="New York"/>
    <x v="18"/>
    <x v="1"/>
    <d v="2023-04-27T00:00:00"/>
    <x v="1"/>
    <s v="Robert Salisbury"/>
    <n v="700"/>
    <x v="121"/>
    <n v="7.0000000000000007E-2"/>
    <n v="49"/>
    <x v="2"/>
    <x v="1"/>
    <d v="2029-04-27T00:00:00"/>
  </r>
  <r>
    <s v="I-1786"/>
    <s v="Guangzhou"/>
    <x v="5"/>
    <x v="3"/>
    <d v="2023-08-05T00:00:00"/>
    <x v="2"/>
    <s v="Mark Searle"/>
    <n v="150"/>
    <x v="203"/>
    <n v="0.06"/>
    <n v="9"/>
    <x v="2"/>
    <x v="2"/>
    <d v="2029-08-05T00:00:00"/>
  </r>
  <r>
    <s v="I-1787"/>
    <s v="Guangzhou"/>
    <x v="5"/>
    <x v="3"/>
    <d v="2024-08-15T00:00:00"/>
    <x v="10"/>
    <s v="Donald Higgs"/>
    <n v="250"/>
    <x v="23"/>
    <n v="0.04"/>
    <n v="10"/>
    <x v="0"/>
    <x v="2"/>
    <d v="2030-08-15T00:00:00"/>
  </r>
  <r>
    <s v="I-1788"/>
    <s v="Shenzhen"/>
    <x v="5"/>
    <x v="3"/>
    <d v="2021-02-12T00:00:00"/>
    <x v="9"/>
    <s v="Edward Jenkins"/>
    <n v="70"/>
    <x v="85"/>
    <n v="0.1857"/>
    <n v="13"/>
    <x v="1"/>
    <x v="10"/>
    <d v="2027-02-12T00:00:00"/>
  </r>
  <r>
    <s v="I-1789"/>
    <s v="Los Angeles"/>
    <x v="18"/>
    <x v="1"/>
    <d v="2020-09-21T00:00:00"/>
    <x v="8"/>
    <s v="Ron Goodman"/>
    <n v="500"/>
    <x v="21"/>
    <n v="0.01"/>
    <n v="5"/>
    <x v="4"/>
    <x v="6"/>
    <d v="2026-09-21T00:00:00"/>
  </r>
  <r>
    <s v="I-1790"/>
    <s v="Seoul"/>
    <x v="19"/>
    <x v="3"/>
    <d v="2023-03-16T00:00:00"/>
    <x v="4"/>
    <s v="Martin Birch"/>
    <n v="30"/>
    <x v="5"/>
    <n v="3.3300000000000003E-2"/>
    <n v="1"/>
    <x v="2"/>
    <x v="3"/>
    <d v="2029-03-16T00:00:00"/>
  </r>
  <r>
    <s v="I-1791"/>
    <s v="San Fransisco"/>
    <x v="18"/>
    <x v="1"/>
    <d v="2022-08-10T00:00:00"/>
    <x v="1"/>
    <s v="Saffron Cruse"/>
    <n v="700"/>
    <x v="95"/>
    <n v="0.15"/>
    <n v="105"/>
    <x v="3"/>
    <x v="2"/>
    <d v="2028-08-10T00:00:00"/>
  </r>
  <r>
    <s v="I-1792"/>
    <s v="Rome"/>
    <x v="22"/>
    <x v="0"/>
    <d v="2022-11-23T00:00:00"/>
    <x v="10"/>
    <s v="Andrew Hirst"/>
    <n v="250"/>
    <x v="182"/>
    <n v="0.14799999999999999"/>
    <n v="37"/>
    <x v="3"/>
    <x v="8"/>
    <d v="2028-11-23T00:00:00"/>
  </r>
  <r>
    <s v="I-1793"/>
    <s v="Delhi"/>
    <x v="11"/>
    <x v="3"/>
    <d v="2024-10-16T00:00:00"/>
    <x v="2"/>
    <s v="David Johnson"/>
    <n v="150"/>
    <x v="216"/>
    <n v="0.14000000000000001"/>
    <n v="21"/>
    <x v="0"/>
    <x v="0"/>
    <d v="2030-10-16T00:00:00"/>
  </r>
  <r>
    <s v="I-1794"/>
    <s v="Seoul"/>
    <x v="19"/>
    <x v="3"/>
    <d v="2021-01-15T00:00:00"/>
    <x v="4"/>
    <s v="Mark Brook"/>
    <n v="30"/>
    <x v="5"/>
    <n v="3.3300000000000003E-2"/>
    <n v="1"/>
    <x v="1"/>
    <x v="11"/>
    <d v="2027-01-15T00:00:00"/>
  </r>
  <r>
    <s v="I-1795"/>
    <s v="Moscow"/>
    <x v="0"/>
    <x v="0"/>
    <d v="2024-11-09T00:00:00"/>
    <x v="11"/>
    <s v="Zulfiqar Mirza"/>
    <n v="50"/>
    <x v="108"/>
    <n v="0.02"/>
    <n v="1"/>
    <x v="0"/>
    <x v="8"/>
    <d v="2030-11-09T00:00:00"/>
  </r>
  <r>
    <s v="I-1796"/>
    <s v="Paris"/>
    <x v="21"/>
    <x v="0"/>
    <d v="2020-11-06T00:00:00"/>
    <x v="5"/>
    <s v="Joanne Sayer"/>
    <n v="500"/>
    <x v="111"/>
    <n v="0.26"/>
    <n v="130"/>
    <x v="4"/>
    <x v="8"/>
    <d v="2026-11-06T00:00:00"/>
  </r>
  <r>
    <s v="I-1797"/>
    <s v="Toronto"/>
    <x v="1"/>
    <x v="1"/>
    <d v="2022-01-30T00:00:00"/>
    <x v="4"/>
    <s v="Michael Patel"/>
    <n v="30"/>
    <x v="35"/>
    <n v="0.1333"/>
    <n v="4"/>
    <x v="3"/>
    <x v="11"/>
    <d v="2028-01-30T00:00:00"/>
  </r>
  <r>
    <s v="I-1798"/>
    <s v="Berlin"/>
    <x v="20"/>
    <x v="0"/>
    <d v="2023-06-09T00:00:00"/>
    <x v="10"/>
    <s v="Paul Mannion"/>
    <n v="250"/>
    <x v="96"/>
    <n v="2.8000000000000001E-2"/>
    <n v="7"/>
    <x v="2"/>
    <x v="4"/>
    <d v="2029-06-09T00:00:00"/>
  </r>
  <r>
    <s v="I-1799"/>
    <s v="Shenzhen"/>
    <x v="5"/>
    <x v="3"/>
    <d v="2021-02-24T00:00:00"/>
    <x v="7"/>
    <s v="Fatima James"/>
    <n v="1000"/>
    <x v="74"/>
    <n v="0.3"/>
    <n v="300"/>
    <x v="1"/>
    <x v="10"/>
    <d v="2027-02-24T00:00:00"/>
  </r>
  <r>
    <s v="I-1800"/>
    <s v="San Fransisco"/>
    <x v="18"/>
    <x v="1"/>
    <d v="2024-11-18T00:00:00"/>
    <x v="11"/>
    <s v="Patricia Sewell"/>
    <n v="50"/>
    <x v="24"/>
    <n v="0.14000000000000001"/>
    <n v="7"/>
    <x v="0"/>
    <x v="8"/>
    <d v="2030-11-18T00:00:00"/>
  </r>
  <r>
    <s v="I-1801"/>
    <s v="Buenos Aires"/>
    <x v="27"/>
    <x v="2"/>
    <d v="2023-07-14T00:00:00"/>
    <x v="6"/>
    <s v="Lisa Wood"/>
    <n v="800"/>
    <x v="159"/>
    <n v="0.45"/>
    <n v="360"/>
    <x v="2"/>
    <x v="9"/>
    <d v="2029-07-14T00:00:00"/>
  </r>
  <r>
    <s v="I-1802"/>
    <s v="London"/>
    <x v="8"/>
    <x v="0"/>
    <d v="2023-03-15T00:00:00"/>
    <x v="0"/>
    <s v="Claire Brooks"/>
    <n v="80"/>
    <x v="154"/>
    <n v="0"/>
    <n v="0"/>
    <x v="2"/>
    <x v="3"/>
    <d v="2029-03-15T00:00:00"/>
  </r>
  <r>
    <s v="I-1803"/>
    <s v="Kansas City"/>
    <x v="18"/>
    <x v="1"/>
    <d v="2021-03-09T00:00:00"/>
    <x v="9"/>
    <s v="David Rodrigues"/>
    <n v="70"/>
    <x v="106"/>
    <n v="0.1"/>
    <n v="7"/>
    <x v="1"/>
    <x v="3"/>
    <d v="2027-03-09T00:00:00"/>
  </r>
  <r>
    <s v="I-1804"/>
    <s v="Tel Aviv"/>
    <x v="13"/>
    <x v="0"/>
    <d v="2020-09-01T00:00:00"/>
    <x v="1"/>
    <s v="John Verma"/>
    <n v="700"/>
    <x v="12"/>
    <n v="0.04"/>
    <n v="28"/>
    <x v="4"/>
    <x v="6"/>
    <d v="2026-09-01T00:00:00"/>
  </r>
  <r>
    <s v="I-1805"/>
    <s v="Sao Paolo"/>
    <x v="2"/>
    <x v="2"/>
    <d v="2024-08-03T00:00:00"/>
    <x v="8"/>
    <s v="Stephen Smith"/>
    <n v="500"/>
    <x v="11"/>
    <n v="0.02"/>
    <n v="10"/>
    <x v="0"/>
    <x v="2"/>
    <d v="2030-08-03T00:00:00"/>
  </r>
  <r>
    <s v="I-1806"/>
    <s v="Berlin"/>
    <x v="20"/>
    <x v="0"/>
    <d v="2021-11-23T00:00:00"/>
    <x v="6"/>
    <s v="David Townsend"/>
    <n v="800"/>
    <x v="217"/>
    <n v="0.26"/>
    <n v="208"/>
    <x v="1"/>
    <x v="8"/>
    <d v="2027-11-23T00:00:00"/>
  </r>
  <r>
    <s v="I-1807"/>
    <s v="Berlin"/>
    <x v="20"/>
    <x v="0"/>
    <d v="2023-02-17T00:00:00"/>
    <x v="3"/>
    <s v="John Gunter"/>
    <n v="50"/>
    <x v="67"/>
    <n v="0.08"/>
    <n v="4"/>
    <x v="2"/>
    <x v="10"/>
    <d v="2029-02-17T00:00:00"/>
  </r>
  <r>
    <s v="I-1808"/>
    <s v="Lima"/>
    <x v="6"/>
    <x v="2"/>
    <d v="2023-02-23T00:00:00"/>
    <x v="11"/>
    <s v="Claire Storey"/>
    <n v="50"/>
    <x v="40"/>
    <n v="0"/>
    <n v="0"/>
    <x v="2"/>
    <x v="10"/>
    <d v="2029-02-23T00:00:00"/>
  </r>
  <r>
    <s v="I-1809"/>
    <s v="New York"/>
    <x v="18"/>
    <x v="1"/>
    <d v="2024-01-04T00:00:00"/>
    <x v="11"/>
    <s v="Robert Salisbury"/>
    <n v="50"/>
    <x v="62"/>
    <n v="0.04"/>
    <n v="2"/>
    <x v="0"/>
    <x v="11"/>
    <d v="2030-01-04T00:00:00"/>
  </r>
  <r>
    <s v="I-1810"/>
    <s v="Sydney"/>
    <x v="4"/>
    <x v="3"/>
    <d v="2023-06-09T00:00:00"/>
    <x v="11"/>
    <s v="Susan Luker"/>
    <n v="50"/>
    <x v="64"/>
    <n v="0.06"/>
    <n v="3"/>
    <x v="2"/>
    <x v="4"/>
    <d v="2029-06-09T00:00:00"/>
  </r>
  <r>
    <s v="I-1811"/>
    <s v="Lima"/>
    <x v="6"/>
    <x v="2"/>
    <d v="2020-01-07T00:00:00"/>
    <x v="9"/>
    <s v="Peter Jago"/>
    <n v="70"/>
    <x v="106"/>
    <n v="0.1"/>
    <n v="7"/>
    <x v="4"/>
    <x v="11"/>
    <d v="2026-01-07T00:00:00"/>
  </r>
  <r>
    <s v="I-1812"/>
    <s v="Paris"/>
    <x v="21"/>
    <x v="0"/>
    <d v="2024-12-22T00:00:00"/>
    <x v="10"/>
    <s v="Rory Bullion"/>
    <n v="250"/>
    <x v="96"/>
    <n v="2.8000000000000001E-2"/>
    <n v="7"/>
    <x v="0"/>
    <x v="5"/>
    <d v="2030-12-22T00:00:00"/>
  </r>
  <r>
    <s v="I-1813"/>
    <s v="San Fransisco"/>
    <x v="18"/>
    <x v="1"/>
    <d v="2022-05-14T00:00:00"/>
    <x v="8"/>
    <s v="John Osborne"/>
    <n v="500"/>
    <x v="9"/>
    <n v="0"/>
    <n v="0"/>
    <x v="3"/>
    <x v="7"/>
    <d v="2028-05-14T00:00:00"/>
  </r>
  <r>
    <s v="I-1814"/>
    <s v="Prague"/>
    <x v="16"/>
    <x v="0"/>
    <d v="2022-11-26T00:00:00"/>
    <x v="8"/>
    <s v="Rachel Blane"/>
    <n v="500"/>
    <x v="21"/>
    <n v="0.01"/>
    <n v="5"/>
    <x v="3"/>
    <x v="8"/>
    <d v="2028-11-26T00:00:00"/>
  </r>
  <r>
    <s v="I-1815"/>
    <s v="Shanghai"/>
    <x v="5"/>
    <x v="3"/>
    <d v="2020-10-07T00:00:00"/>
    <x v="6"/>
    <s v="Paul Power"/>
    <n v="800"/>
    <x v="51"/>
    <n v="0.19"/>
    <n v="152"/>
    <x v="4"/>
    <x v="0"/>
    <d v="2026-10-07T00:00:00"/>
  </r>
  <r>
    <s v="I-1816"/>
    <s v="Buenos Aires"/>
    <x v="27"/>
    <x v="2"/>
    <d v="2021-03-21T00:00:00"/>
    <x v="4"/>
    <s v="Naeem Perry"/>
    <n v="30"/>
    <x v="129"/>
    <n v="0.33329999999999999"/>
    <n v="10"/>
    <x v="1"/>
    <x v="3"/>
    <d v="2027-03-21T00:00:00"/>
  </r>
  <r>
    <s v="I-1817"/>
    <s v="Guangzhou"/>
    <x v="5"/>
    <x v="3"/>
    <d v="2021-10-03T00:00:00"/>
    <x v="1"/>
    <s v="Abdul Amos"/>
    <n v="700"/>
    <x v="218"/>
    <n v="0.34"/>
    <n v="238"/>
    <x v="1"/>
    <x v="0"/>
    <d v="2027-10-03T00:00:00"/>
  </r>
  <r>
    <s v="I-1818"/>
    <s v="Dubai"/>
    <x v="33"/>
    <x v="0"/>
    <d v="2022-07-17T00:00:00"/>
    <x v="4"/>
    <s v="Roy Connelly"/>
    <n v="30"/>
    <x v="5"/>
    <n v="3.3300000000000003E-2"/>
    <n v="1"/>
    <x v="3"/>
    <x v="9"/>
    <d v="2028-07-17T00:00:00"/>
  </r>
  <r>
    <s v="I-1819"/>
    <s v="Berlin"/>
    <x v="20"/>
    <x v="0"/>
    <d v="2023-01-16T00:00:00"/>
    <x v="9"/>
    <s v="John Gunter"/>
    <n v="70"/>
    <x v="110"/>
    <n v="5.7099999999999998E-2"/>
    <n v="4"/>
    <x v="2"/>
    <x v="11"/>
    <d v="2029-01-16T00:00:00"/>
  </r>
  <r>
    <s v="I-1820"/>
    <s v="Dubai"/>
    <x v="33"/>
    <x v="0"/>
    <d v="2023-08-13T00:00:00"/>
    <x v="7"/>
    <s v="Rachel Clayton"/>
    <n v="1000"/>
    <x v="219"/>
    <n v="0.31"/>
    <n v="310"/>
    <x v="2"/>
    <x v="2"/>
    <d v="2029-08-13T00:00:00"/>
  </r>
  <r>
    <s v="I-1821"/>
    <s v="Mexico City"/>
    <x v="7"/>
    <x v="2"/>
    <d v="2022-02-10T00:00:00"/>
    <x v="9"/>
    <s v="Brendon Dyer"/>
    <n v="70"/>
    <x v="63"/>
    <n v="1.43E-2"/>
    <n v="1"/>
    <x v="3"/>
    <x v="10"/>
    <d v="2028-02-10T00:00:00"/>
  </r>
  <r>
    <s v="I-1822"/>
    <s v="Warsaw"/>
    <x v="23"/>
    <x v="0"/>
    <d v="2023-11-25T00:00:00"/>
    <x v="4"/>
    <s v="Hin Bragg"/>
    <n v="30"/>
    <x v="20"/>
    <n v="0.1"/>
    <n v="3"/>
    <x v="2"/>
    <x v="8"/>
    <d v="2029-11-25T00:00:00"/>
  </r>
  <r>
    <s v="I-1823"/>
    <s v="Shanghai"/>
    <x v="5"/>
    <x v="3"/>
    <d v="2023-09-16T00:00:00"/>
    <x v="10"/>
    <s v="Craig Johnson"/>
    <n v="250"/>
    <x v="86"/>
    <n v="0.1"/>
    <n v="25"/>
    <x v="2"/>
    <x v="6"/>
    <d v="2029-09-16T00:00:00"/>
  </r>
  <r>
    <s v="I-1824"/>
    <s v="Buenos Aires"/>
    <x v="27"/>
    <x v="2"/>
    <d v="2023-01-14T00:00:00"/>
    <x v="8"/>
    <s v="Simon Snape"/>
    <n v="500"/>
    <x v="9"/>
    <n v="0"/>
    <n v="0"/>
    <x v="2"/>
    <x v="11"/>
    <d v="2029-01-14T00:00:00"/>
  </r>
  <r>
    <s v="I-1825"/>
    <s v="Jerusalem"/>
    <x v="13"/>
    <x v="0"/>
    <d v="2022-06-10T00:00:00"/>
    <x v="11"/>
    <s v="Isla Parsons"/>
    <n v="50"/>
    <x v="55"/>
    <n v="0.1"/>
    <n v="5"/>
    <x v="3"/>
    <x v="4"/>
    <d v="2028-06-10T00:00:00"/>
  </r>
  <r>
    <s v="I-1826"/>
    <s v="Paris"/>
    <x v="21"/>
    <x v="0"/>
    <d v="2020-06-04T00:00:00"/>
    <x v="2"/>
    <s v="Ketan Bryan"/>
    <n v="150"/>
    <x v="3"/>
    <n v="8.6699999999999999E-2"/>
    <n v="13"/>
    <x v="4"/>
    <x v="4"/>
    <d v="2026-06-04T00:00:00"/>
  </r>
  <r>
    <s v="I-1827"/>
    <s v="Istanbul"/>
    <x v="3"/>
    <x v="0"/>
    <d v="2023-05-03T00:00:00"/>
    <x v="5"/>
    <s v="Ian McCartan"/>
    <n v="500"/>
    <x v="73"/>
    <n v="0.09"/>
    <n v="45"/>
    <x v="2"/>
    <x v="7"/>
    <d v="2029-05-03T00:00:00"/>
  </r>
  <r>
    <s v="I-1828"/>
    <s v="Birmingham"/>
    <x v="8"/>
    <x v="0"/>
    <d v="2024-12-17T00:00:00"/>
    <x v="8"/>
    <s v="Robert Reed"/>
    <n v="500"/>
    <x v="9"/>
    <n v="0"/>
    <n v="0"/>
    <x v="0"/>
    <x v="5"/>
    <d v="2030-12-17T00:00:00"/>
  </r>
  <r>
    <s v="I-1829"/>
    <s v="Tokyo"/>
    <x v="15"/>
    <x v="3"/>
    <d v="2022-12-27T00:00:00"/>
    <x v="1"/>
    <s v="Kenneth Bullion"/>
    <n v="700"/>
    <x v="149"/>
    <n v="0.08"/>
    <n v="56"/>
    <x v="3"/>
    <x v="5"/>
    <d v="2028-12-27T00:00:00"/>
  </r>
  <r>
    <s v="I-1830"/>
    <s v="Guangzhou"/>
    <x v="5"/>
    <x v="3"/>
    <d v="2020-06-01T00:00:00"/>
    <x v="2"/>
    <s v="Donald Higgs"/>
    <n v="150"/>
    <x v="220"/>
    <n v="0.18"/>
    <n v="27"/>
    <x v="4"/>
    <x v="4"/>
    <d v="2026-06-01T00:00:00"/>
  </r>
  <r>
    <s v="I-1831"/>
    <s v="Moscow"/>
    <x v="0"/>
    <x v="0"/>
    <d v="2022-11-20T00:00:00"/>
    <x v="5"/>
    <s v="Rita Hill"/>
    <n v="500"/>
    <x v="163"/>
    <n v="0.05"/>
    <n v="25"/>
    <x v="3"/>
    <x v="8"/>
    <d v="2028-11-20T00:00:00"/>
  </r>
  <r>
    <s v="I-1832"/>
    <s v="Vienna"/>
    <x v="29"/>
    <x v="0"/>
    <d v="2024-01-28T00:00:00"/>
    <x v="7"/>
    <s v="Noel Hardy"/>
    <n v="1000"/>
    <x v="164"/>
    <n v="0.25"/>
    <n v="250"/>
    <x v="0"/>
    <x v="11"/>
    <d v="2030-01-28T00:00:00"/>
  </r>
  <r>
    <s v="I-1833"/>
    <s v="Osaka"/>
    <x v="15"/>
    <x v="3"/>
    <d v="2024-04-17T00:00:00"/>
    <x v="2"/>
    <s v="Kyle Walter"/>
    <n v="150"/>
    <x v="15"/>
    <n v="0"/>
    <n v="0"/>
    <x v="0"/>
    <x v="1"/>
    <d v="2030-04-17T00:00:00"/>
  </r>
  <r>
    <s v="I-1834"/>
    <s v="Vienna"/>
    <x v="29"/>
    <x v="0"/>
    <d v="2024-12-15T00:00:00"/>
    <x v="9"/>
    <s v="Gillian Rodrigues"/>
    <n v="70"/>
    <x v="106"/>
    <n v="0.1"/>
    <n v="7"/>
    <x v="0"/>
    <x v="5"/>
    <d v="2030-12-15T00:00:00"/>
  </r>
  <r>
    <s v="I-1835"/>
    <s v="Prague"/>
    <x v="16"/>
    <x v="0"/>
    <d v="2021-11-12T00:00:00"/>
    <x v="9"/>
    <s v="Stephen Nolan"/>
    <n v="70"/>
    <x v="85"/>
    <n v="0.1857"/>
    <n v="13"/>
    <x v="1"/>
    <x v="8"/>
    <d v="2027-11-12T00:00:00"/>
  </r>
  <r>
    <s v="I-1836"/>
    <s v="Paris"/>
    <x v="21"/>
    <x v="0"/>
    <d v="2024-01-02T00:00:00"/>
    <x v="2"/>
    <s v="Nicola Rea"/>
    <n v="150"/>
    <x v="84"/>
    <n v="4.6699999999999998E-2"/>
    <n v="7"/>
    <x v="0"/>
    <x v="11"/>
    <d v="2030-01-02T00:00:00"/>
  </r>
  <r>
    <s v="I-1837"/>
    <s v="Toronto"/>
    <x v="1"/>
    <x v="1"/>
    <d v="2024-07-19T00:00:00"/>
    <x v="4"/>
    <s v="Robin Hall"/>
    <n v="30"/>
    <x v="20"/>
    <n v="0.1"/>
    <n v="3"/>
    <x v="0"/>
    <x v="9"/>
    <d v="2030-07-19T00:00:00"/>
  </r>
  <r>
    <s v="I-1838"/>
    <s v="Rome"/>
    <x v="22"/>
    <x v="0"/>
    <d v="2023-04-04T00:00:00"/>
    <x v="6"/>
    <s v="Peter Allan"/>
    <n v="800"/>
    <x v="51"/>
    <n v="0.19"/>
    <n v="152"/>
    <x v="2"/>
    <x v="1"/>
    <d v="2029-04-04T00:00:00"/>
  </r>
  <r>
    <s v="I-1839"/>
    <s v="Dublin"/>
    <x v="25"/>
    <x v="0"/>
    <d v="2021-01-31T00:00:00"/>
    <x v="7"/>
    <s v="Penelope Norton"/>
    <n v="1000"/>
    <x v="104"/>
    <n v="0.03"/>
    <n v="30"/>
    <x v="1"/>
    <x v="11"/>
    <d v="2027-01-31T00:00:00"/>
  </r>
  <r>
    <s v="I-1840"/>
    <s v="Bogota"/>
    <x v="26"/>
    <x v="2"/>
    <d v="2022-06-19T00:00:00"/>
    <x v="9"/>
    <s v="David Finnie"/>
    <n v="70"/>
    <x v="19"/>
    <n v="4.2900000000000001E-2"/>
    <n v="3"/>
    <x v="3"/>
    <x v="4"/>
    <d v="2028-06-19T00:00:00"/>
  </r>
  <r>
    <s v="I-1841"/>
    <s v="Tokyo"/>
    <x v="15"/>
    <x v="3"/>
    <d v="2023-08-18T00:00:00"/>
    <x v="7"/>
    <s v="Pauline Pope"/>
    <n v="1000"/>
    <x v="177"/>
    <n v="0.11"/>
    <n v="110"/>
    <x v="2"/>
    <x v="2"/>
    <d v="2029-08-18T00:00:00"/>
  </r>
  <r>
    <s v="I-1842"/>
    <s v="New York"/>
    <x v="18"/>
    <x v="1"/>
    <d v="2021-03-08T00:00:00"/>
    <x v="1"/>
    <s v="Barbara Turner"/>
    <n v="700"/>
    <x v="221"/>
    <n v="0.32"/>
    <n v="224"/>
    <x v="1"/>
    <x v="3"/>
    <d v="2027-03-08T00:00:00"/>
  </r>
  <r>
    <s v="I-1843"/>
    <s v="Capetown"/>
    <x v="17"/>
    <x v="0"/>
    <d v="2021-01-07T00:00:00"/>
    <x v="9"/>
    <s v="Lucy Downs"/>
    <n v="70"/>
    <x v="189"/>
    <n v="0.2571"/>
    <n v="18"/>
    <x v="1"/>
    <x v="11"/>
    <d v="2027-01-07T00:00:00"/>
  </r>
  <r>
    <s v="I-1844"/>
    <s v="Tokyo"/>
    <x v="15"/>
    <x v="3"/>
    <d v="2024-09-10T00:00:00"/>
    <x v="1"/>
    <s v="Alexander Uddin"/>
    <n v="700"/>
    <x v="2"/>
    <n v="0.02"/>
    <n v="14"/>
    <x v="0"/>
    <x v="6"/>
    <d v="2030-09-10T00:00:00"/>
  </r>
  <r>
    <s v="I-1845"/>
    <s v="New York"/>
    <x v="18"/>
    <x v="1"/>
    <d v="2024-08-05T00:00:00"/>
    <x v="7"/>
    <s v="Simon Hirst"/>
    <n v="1000"/>
    <x v="36"/>
    <n v="0.36"/>
    <n v="360"/>
    <x v="0"/>
    <x v="2"/>
    <d v="2030-08-05T00:00:00"/>
  </r>
  <r>
    <s v="I-1846"/>
    <s v="Tokyo"/>
    <x v="15"/>
    <x v="3"/>
    <d v="2022-02-13T00:00:00"/>
    <x v="5"/>
    <s v="Rose Rowntree"/>
    <n v="500"/>
    <x v="159"/>
    <n v="0.12"/>
    <n v="60"/>
    <x v="3"/>
    <x v="10"/>
    <d v="2028-02-13T00:00:00"/>
  </r>
  <r>
    <s v="I-1847"/>
    <s v="Ho Chi Minh City"/>
    <x v="12"/>
    <x v="3"/>
    <d v="2022-12-15T00:00:00"/>
    <x v="0"/>
    <s v="Ken Rogerson"/>
    <n v="80"/>
    <x v="34"/>
    <n v="6.25E-2"/>
    <n v="5"/>
    <x v="3"/>
    <x v="5"/>
    <d v="2028-12-15T00:00:00"/>
  </r>
  <r>
    <s v="I-1848"/>
    <s v="Istanbul"/>
    <x v="3"/>
    <x v="0"/>
    <d v="2023-11-25T00:00:00"/>
    <x v="2"/>
    <s v="Chloe Lyons"/>
    <n v="150"/>
    <x v="54"/>
    <n v="0.04"/>
    <n v="6"/>
    <x v="2"/>
    <x v="8"/>
    <d v="2029-11-25T00:00:00"/>
  </r>
  <r>
    <s v="I-1849"/>
    <s v="Santiago"/>
    <x v="34"/>
    <x v="2"/>
    <d v="2022-10-12T00:00:00"/>
    <x v="4"/>
    <s v="Ram Mathews"/>
    <n v="30"/>
    <x v="35"/>
    <n v="0.1333"/>
    <n v="4"/>
    <x v="3"/>
    <x v="0"/>
    <d v="2028-10-12T00:00:00"/>
  </r>
  <r>
    <s v="I-1850"/>
    <s v="Tokyo"/>
    <x v="15"/>
    <x v="3"/>
    <d v="2024-01-15T00:00:00"/>
    <x v="0"/>
    <s v="Nicholas Goude"/>
    <n v="80"/>
    <x v="147"/>
    <n v="7.4999999999999997E-2"/>
    <n v="6"/>
    <x v="0"/>
    <x v="11"/>
    <d v="2030-01-15T00:00:00"/>
  </r>
  <r>
    <s v="I-1851"/>
    <s v="Guangzhou"/>
    <x v="5"/>
    <x v="3"/>
    <d v="2024-07-16T00:00:00"/>
    <x v="10"/>
    <s v="Glenys Wright"/>
    <n v="250"/>
    <x v="89"/>
    <n v="0.02"/>
    <n v="5"/>
    <x v="0"/>
    <x v="9"/>
    <d v="2030-07-16T00:00:00"/>
  </r>
  <r>
    <s v="I-1852"/>
    <s v="Berlin"/>
    <x v="20"/>
    <x v="0"/>
    <d v="2022-06-29T00:00:00"/>
    <x v="7"/>
    <s v="Paul Sherwin"/>
    <n v="1000"/>
    <x v="175"/>
    <n v="0.06"/>
    <n v="60"/>
    <x v="3"/>
    <x v="4"/>
    <d v="2028-06-29T00:00:00"/>
  </r>
  <r>
    <s v="I-1853"/>
    <s v="Vienna"/>
    <x v="29"/>
    <x v="0"/>
    <d v="2023-11-06T00:00:00"/>
    <x v="3"/>
    <s v="Paul Drage"/>
    <n v="50"/>
    <x v="40"/>
    <n v="0"/>
    <n v="0"/>
    <x v="2"/>
    <x v="8"/>
    <d v="2029-11-06T00:00:00"/>
  </r>
  <r>
    <s v="I-1854"/>
    <s v="Ho Chi Minh City"/>
    <x v="12"/>
    <x v="3"/>
    <d v="2022-06-29T00:00:00"/>
    <x v="3"/>
    <s v="Terence Jones"/>
    <n v="50"/>
    <x v="67"/>
    <n v="0.08"/>
    <n v="4"/>
    <x v="3"/>
    <x v="4"/>
    <d v="2028-06-29T00:00:00"/>
  </r>
  <r>
    <s v="I-1855"/>
    <s v="Dubai"/>
    <x v="33"/>
    <x v="0"/>
    <d v="2023-12-08T00:00:00"/>
    <x v="1"/>
    <s v="Peter Kelly"/>
    <n v="700"/>
    <x v="44"/>
    <n v="0.05"/>
    <n v="35"/>
    <x v="2"/>
    <x v="5"/>
    <d v="2029-12-08T00:00:00"/>
  </r>
  <r>
    <s v="I-1856"/>
    <s v="Birmingham"/>
    <x v="8"/>
    <x v="0"/>
    <d v="2020-04-03T00:00:00"/>
    <x v="7"/>
    <s v="Robert Stocks"/>
    <n v="1000"/>
    <x v="16"/>
    <n v="0.05"/>
    <n v="50"/>
    <x v="4"/>
    <x v="1"/>
    <d v="2026-04-03T00:00:00"/>
  </r>
  <r>
    <s v="I-1857"/>
    <s v="Warsaw"/>
    <x v="23"/>
    <x v="0"/>
    <d v="2020-10-03T00:00:00"/>
    <x v="2"/>
    <s v="Barbara McDevitt"/>
    <n v="150"/>
    <x v="116"/>
    <n v="0.1"/>
    <n v="15"/>
    <x v="4"/>
    <x v="0"/>
    <d v="2026-10-03T00:00:00"/>
  </r>
  <r>
    <s v="I-1858"/>
    <s v="Kansas City"/>
    <x v="18"/>
    <x v="1"/>
    <d v="2023-03-31T00:00:00"/>
    <x v="4"/>
    <s v="Robert Arnold"/>
    <n v="30"/>
    <x v="5"/>
    <n v="3.3300000000000003E-2"/>
    <n v="1"/>
    <x v="2"/>
    <x v="3"/>
    <d v="2029-03-31T00:00:00"/>
  </r>
  <r>
    <s v="I-1859"/>
    <s v="Vienna"/>
    <x v="29"/>
    <x v="0"/>
    <d v="2023-07-28T00:00:00"/>
    <x v="10"/>
    <s v="Baljinder Anderson"/>
    <n v="250"/>
    <x v="96"/>
    <n v="2.8000000000000001E-2"/>
    <n v="7"/>
    <x v="2"/>
    <x v="9"/>
    <d v="2029-07-28T00:00:00"/>
  </r>
  <r>
    <s v="I-1860"/>
    <s v="Tokyo"/>
    <x v="15"/>
    <x v="3"/>
    <d v="2024-04-13T00:00:00"/>
    <x v="4"/>
    <s v="David Gow"/>
    <n v="30"/>
    <x v="5"/>
    <n v="3.3300000000000003E-2"/>
    <n v="1"/>
    <x v="0"/>
    <x v="1"/>
    <d v="2030-04-13T00:00:00"/>
  </r>
  <r>
    <s v="I-1861"/>
    <s v="Guangzhou"/>
    <x v="5"/>
    <x v="3"/>
    <d v="2021-12-15T00:00:00"/>
    <x v="5"/>
    <s v="Mark Searle"/>
    <n v="500"/>
    <x v="11"/>
    <n v="0.02"/>
    <n v="10"/>
    <x v="1"/>
    <x v="5"/>
    <d v="2027-12-15T00:00:00"/>
  </r>
  <r>
    <s v="I-1862"/>
    <s v="Toronto"/>
    <x v="1"/>
    <x v="1"/>
    <d v="2023-11-30T00:00:00"/>
    <x v="1"/>
    <s v="Robin Hall"/>
    <n v="700"/>
    <x v="2"/>
    <n v="0.02"/>
    <n v="14"/>
    <x v="2"/>
    <x v="8"/>
    <d v="2029-11-30T00:00:00"/>
  </r>
  <r>
    <s v="I-1863"/>
    <s v="Bangalore"/>
    <x v="11"/>
    <x v="3"/>
    <d v="2023-05-18T00:00:00"/>
    <x v="0"/>
    <s v="Colin Lima"/>
    <n v="80"/>
    <x v="34"/>
    <n v="6.25E-2"/>
    <n v="5"/>
    <x v="2"/>
    <x v="7"/>
    <d v="2029-05-18T00:00:00"/>
  </r>
  <r>
    <s v="I-1864"/>
    <s v="Delhi"/>
    <x v="11"/>
    <x v="3"/>
    <d v="2024-10-05T00:00:00"/>
    <x v="10"/>
    <s v="Francis Hughes"/>
    <n v="250"/>
    <x v="206"/>
    <n v="0.108"/>
    <n v="27"/>
    <x v="0"/>
    <x v="0"/>
    <d v="2030-10-05T00:00:00"/>
  </r>
  <r>
    <s v="I-1865"/>
    <s v="Birmingham"/>
    <x v="8"/>
    <x v="0"/>
    <d v="2022-06-04T00:00:00"/>
    <x v="5"/>
    <s v="Robert Stocks"/>
    <n v="500"/>
    <x v="103"/>
    <n v="0.04"/>
    <n v="20"/>
    <x v="3"/>
    <x v="4"/>
    <d v="2028-06-04T00:00:00"/>
  </r>
  <r>
    <s v="I-1866"/>
    <s v="Osaka"/>
    <x v="15"/>
    <x v="3"/>
    <d v="2023-11-04T00:00:00"/>
    <x v="11"/>
    <s v="Kenneth Walter"/>
    <n v="50"/>
    <x v="40"/>
    <n v="0"/>
    <n v="0"/>
    <x v="2"/>
    <x v="8"/>
    <d v="2029-11-04T00:00:00"/>
  </r>
  <r>
    <s v="I-1867"/>
    <s v="Guangzhou"/>
    <x v="5"/>
    <x v="3"/>
    <d v="2020-09-17T00:00:00"/>
    <x v="3"/>
    <s v="Donald Higgs"/>
    <n v="50"/>
    <x v="107"/>
    <n v="0.16"/>
    <n v="8"/>
    <x v="4"/>
    <x v="6"/>
    <d v="2026-09-17T00:00:00"/>
  </r>
  <r>
    <s v="I-1868"/>
    <s v="Toronto"/>
    <x v="1"/>
    <x v="1"/>
    <d v="2020-01-19T00:00:00"/>
    <x v="4"/>
    <s v="Michael Patel"/>
    <n v="30"/>
    <x v="128"/>
    <n v="0.3"/>
    <n v="9"/>
    <x v="4"/>
    <x v="11"/>
    <d v="2026-01-19T00:00:00"/>
  </r>
  <r>
    <s v="I-1869"/>
    <s v="San Fransisco"/>
    <x v="18"/>
    <x v="1"/>
    <d v="2023-07-29T00:00:00"/>
    <x v="8"/>
    <s v="Gillan Clark"/>
    <n v="500"/>
    <x v="9"/>
    <n v="0"/>
    <n v="0"/>
    <x v="2"/>
    <x v="9"/>
    <d v="2029-07-29T00:00:00"/>
  </r>
  <r>
    <s v="I-1870"/>
    <s v="San Fransisco"/>
    <x v="18"/>
    <x v="1"/>
    <d v="2023-12-18T00:00:00"/>
    <x v="6"/>
    <s v="John Osborne"/>
    <n v="800"/>
    <x v="184"/>
    <n v="0.21"/>
    <n v="168"/>
    <x v="2"/>
    <x v="5"/>
    <d v="2029-12-18T00:00:00"/>
  </r>
  <r>
    <s v="I-1871"/>
    <s v="Tokyo"/>
    <x v="15"/>
    <x v="3"/>
    <d v="2023-02-26T00:00:00"/>
    <x v="11"/>
    <s v="Michelle Hunter"/>
    <n v="50"/>
    <x v="67"/>
    <n v="0.08"/>
    <n v="4"/>
    <x v="2"/>
    <x v="10"/>
    <d v="2029-02-26T00:00:00"/>
  </r>
  <r>
    <s v="I-1872"/>
    <s v="Guangzhou"/>
    <x v="5"/>
    <x v="3"/>
    <d v="2023-10-16T00:00:00"/>
    <x v="3"/>
    <s v="Glenys Wright"/>
    <n v="50"/>
    <x v="62"/>
    <n v="0.04"/>
    <n v="2"/>
    <x v="2"/>
    <x v="0"/>
    <d v="2029-10-16T00:00:00"/>
  </r>
  <r>
    <s v="I-1873"/>
    <s v="Los Angeles"/>
    <x v="18"/>
    <x v="1"/>
    <d v="2021-08-24T00:00:00"/>
    <x v="6"/>
    <s v="Colin Matthews"/>
    <n v="800"/>
    <x v="157"/>
    <n v="0.34"/>
    <n v="272"/>
    <x v="1"/>
    <x v="2"/>
    <d v="2027-08-24T00:00:00"/>
  </r>
  <r>
    <s v="I-1874"/>
    <s v="Dublin"/>
    <x v="25"/>
    <x v="0"/>
    <d v="2022-09-01T00:00:00"/>
    <x v="11"/>
    <s v="John Curtis"/>
    <n v="50"/>
    <x v="64"/>
    <n v="0.06"/>
    <n v="3"/>
    <x v="3"/>
    <x v="6"/>
    <d v="2028-09-01T00:00:00"/>
  </r>
  <r>
    <s v="I-1875"/>
    <s v="Shanghai"/>
    <x v="5"/>
    <x v="3"/>
    <d v="2022-01-24T00:00:00"/>
    <x v="2"/>
    <s v="Glenys Raymond"/>
    <n v="150"/>
    <x v="216"/>
    <n v="0.14000000000000001"/>
    <n v="21"/>
    <x v="3"/>
    <x v="11"/>
    <d v="2028-01-24T00:00:00"/>
  </r>
  <r>
    <s v="I-1876"/>
    <s v="Buenos Aires"/>
    <x v="27"/>
    <x v="2"/>
    <d v="2020-11-24T00:00:00"/>
    <x v="1"/>
    <s v="Stuart Brown"/>
    <n v="700"/>
    <x v="193"/>
    <n v="0.17"/>
    <n v="119"/>
    <x v="4"/>
    <x v="8"/>
    <d v="2026-11-24T00:00:00"/>
  </r>
  <r>
    <s v="I-1877"/>
    <s v="Shanghai"/>
    <x v="5"/>
    <x v="3"/>
    <d v="2020-01-13T00:00:00"/>
    <x v="4"/>
    <s v="Craig Johnson"/>
    <n v="30"/>
    <x v="20"/>
    <n v="0.1"/>
    <n v="3"/>
    <x v="4"/>
    <x v="11"/>
    <d v="2026-01-13T00:00:00"/>
  </r>
  <r>
    <s v="I-1878"/>
    <s v="Tokyo"/>
    <x v="15"/>
    <x v="3"/>
    <d v="2022-11-14T00:00:00"/>
    <x v="0"/>
    <s v="Nicholas Goude"/>
    <n v="80"/>
    <x v="34"/>
    <n v="6.25E-2"/>
    <n v="5"/>
    <x v="3"/>
    <x v="8"/>
    <d v="2028-11-14T00:00:00"/>
  </r>
  <r>
    <s v="I-1879"/>
    <s v="Tokyo"/>
    <x v="15"/>
    <x v="3"/>
    <d v="2023-10-15T00:00:00"/>
    <x v="6"/>
    <s v="Basil Bell"/>
    <n v="800"/>
    <x v="17"/>
    <n v="0.08"/>
    <n v="64"/>
    <x v="2"/>
    <x v="0"/>
    <d v="2029-10-15T00:00:00"/>
  </r>
  <r>
    <s v="I-1880"/>
    <s v="Seoul"/>
    <x v="19"/>
    <x v="3"/>
    <d v="2023-03-31T00:00:00"/>
    <x v="7"/>
    <s v="Mark Brook"/>
    <n v="1000"/>
    <x v="68"/>
    <n v="0.12"/>
    <n v="120"/>
    <x v="2"/>
    <x v="3"/>
    <d v="2029-03-31T00:00:00"/>
  </r>
  <r>
    <s v="I-1881"/>
    <s v="Athens"/>
    <x v="14"/>
    <x v="0"/>
    <d v="2020-08-22T00:00:00"/>
    <x v="3"/>
    <s v="Aidan Perrott"/>
    <n v="50"/>
    <x v="62"/>
    <n v="0.04"/>
    <n v="2"/>
    <x v="4"/>
    <x v="2"/>
    <d v="2026-08-22T00:00:00"/>
  </r>
  <r>
    <s v="I-1882"/>
    <s v="Mexico City"/>
    <x v="7"/>
    <x v="2"/>
    <d v="2022-09-15T00:00:00"/>
    <x v="11"/>
    <s v="Brendon Dyer"/>
    <n v="50"/>
    <x v="108"/>
    <n v="0.02"/>
    <n v="1"/>
    <x v="3"/>
    <x v="6"/>
    <d v="2028-09-15T00:00:00"/>
  </r>
  <r>
    <s v="I-1883"/>
    <s v="Lima"/>
    <x v="6"/>
    <x v="2"/>
    <d v="2020-08-04T00:00:00"/>
    <x v="4"/>
    <s v="Jacqueline Swaine"/>
    <n v="30"/>
    <x v="20"/>
    <n v="0.1"/>
    <n v="3"/>
    <x v="4"/>
    <x v="2"/>
    <d v="2026-08-04T00:00:00"/>
  </r>
  <r>
    <s v="I-1884"/>
    <s v="Tel Aviv"/>
    <x v="13"/>
    <x v="0"/>
    <d v="2024-11-19T00:00:00"/>
    <x v="7"/>
    <s v="Deanna Wang"/>
    <n v="1000"/>
    <x v="196"/>
    <n v="0.15"/>
    <n v="150"/>
    <x v="0"/>
    <x v="8"/>
    <d v="2030-11-19T00:00:00"/>
  </r>
  <r>
    <s v="I-1885"/>
    <s v="Buenos Aires"/>
    <x v="27"/>
    <x v="2"/>
    <d v="2023-04-30T00:00:00"/>
    <x v="7"/>
    <s v="Brendon Sykes"/>
    <n v="1000"/>
    <x v="118"/>
    <n v="0.44"/>
    <n v="440"/>
    <x v="2"/>
    <x v="1"/>
    <d v="2029-04-30T00:00:00"/>
  </r>
  <r>
    <s v="I-1886"/>
    <s v="Bangalore"/>
    <x v="11"/>
    <x v="3"/>
    <d v="2020-05-21T00:00:00"/>
    <x v="4"/>
    <s v="Colin Lima"/>
    <n v="30"/>
    <x v="43"/>
    <n v="0.16669999999999999"/>
    <n v="5"/>
    <x v="4"/>
    <x v="7"/>
    <d v="2026-05-21T00:00:00"/>
  </r>
  <r>
    <s v="I-1887"/>
    <s v="Osaka"/>
    <x v="15"/>
    <x v="3"/>
    <d v="2022-03-16T00:00:00"/>
    <x v="3"/>
    <s v="April Childs"/>
    <n v="50"/>
    <x v="67"/>
    <n v="0.08"/>
    <n v="4"/>
    <x v="3"/>
    <x v="3"/>
    <d v="2028-03-16T00:00:00"/>
  </r>
  <r>
    <s v="I-1888"/>
    <s v="Mexico City"/>
    <x v="7"/>
    <x v="2"/>
    <d v="2021-02-01T00:00:00"/>
    <x v="5"/>
    <s v="Andrew Harris"/>
    <n v="500"/>
    <x v="214"/>
    <n v="0.39"/>
    <n v="195"/>
    <x v="1"/>
    <x v="10"/>
    <d v="2027-02-01T00:00:00"/>
  </r>
  <r>
    <s v="I-1889"/>
    <s v="Kuala Lumpur"/>
    <x v="31"/>
    <x v="3"/>
    <d v="2024-10-03T00:00:00"/>
    <x v="11"/>
    <s v="Trudi Griffin"/>
    <n v="50"/>
    <x v="62"/>
    <n v="0.04"/>
    <n v="2"/>
    <x v="0"/>
    <x v="0"/>
    <d v="2030-10-03T00:00:00"/>
  </r>
  <r>
    <s v="I-1890"/>
    <s v="Prague"/>
    <x v="16"/>
    <x v="0"/>
    <d v="2024-02-19T00:00:00"/>
    <x v="5"/>
    <s v="Maureen Haymes"/>
    <n v="500"/>
    <x v="133"/>
    <n v="0.13"/>
    <n v="65"/>
    <x v="0"/>
    <x v="10"/>
    <d v="2030-02-19T00:00:00"/>
  </r>
  <r>
    <s v="I-1891"/>
    <s v="Istanbul"/>
    <x v="3"/>
    <x v="0"/>
    <d v="2024-01-14T00:00:00"/>
    <x v="8"/>
    <s v="Ian McCartan"/>
    <n v="500"/>
    <x v="9"/>
    <n v="0"/>
    <n v="0"/>
    <x v="0"/>
    <x v="11"/>
    <d v="2030-01-14T00:00:00"/>
  </r>
  <r>
    <s v="I-1892"/>
    <s v="Los Angeles"/>
    <x v="18"/>
    <x v="1"/>
    <d v="2022-09-23T00:00:00"/>
    <x v="9"/>
    <s v="Rita Jenkins"/>
    <n v="70"/>
    <x v="110"/>
    <n v="5.7099999999999998E-2"/>
    <n v="4"/>
    <x v="3"/>
    <x v="6"/>
    <d v="2028-09-23T00:00:00"/>
  </r>
  <r>
    <s v="I-1893"/>
    <s v="Sydney"/>
    <x v="4"/>
    <x v="3"/>
    <d v="2023-09-04T00:00:00"/>
    <x v="9"/>
    <s v="William Martin"/>
    <n v="70"/>
    <x v="98"/>
    <n v="0"/>
    <n v="0"/>
    <x v="2"/>
    <x v="6"/>
    <d v="2029-09-04T00:00:00"/>
  </r>
  <r>
    <s v="I-1894"/>
    <s v="Delhi"/>
    <x v="11"/>
    <x v="3"/>
    <d v="2022-12-17T00:00:00"/>
    <x v="0"/>
    <s v="Gillian Harris"/>
    <n v="80"/>
    <x v="0"/>
    <n v="1.2500000000000001E-2"/>
    <n v="1"/>
    <x v="3"/>
    <x v="5"/>
    <d v="2028-12-17T00:00:00"/>
  </r>
  <r>
    <s v="I-1895"/>
    <s v="Paris"/>
    <x v="21"/>
    <x v="0"/>
    <d v="2023-03-02T00:00:00"/>
    <x v="4"/>
    <s v="Caroline Eccles"/>
    <n v="30"/>
    <x v="7"/>
    <n v="6.6699999999999995E-2"/>
    <n v="2"/>
    <x v="2"/>
    <x v="3"/>
    <d v="2029-03-02T00:00:00"/>
  </r>
  <r>
    <s v="I-1896"/>
    <s v="Paris"/>
    <x v="21"/>
    <x v="0"/>
    <d v="2020-09-23T00:00:00"/>
    <x v="5"/>
    <s v="Christopher Griffith"/>
    <n v="500"/>
    <x v="169"/>
    <n v="0.03"/>
    <n v="15"/>
    <x v="4"/>
    <x v="6"/>
    <d v="2026-09-23T00:00:00"/>
  </r>
  <r>
    <s v="I-1897"/>
    <s v="Madria"/>
    <x v="28"/>
    <x v="0"/>
    <d v="2022-02-13T00:00:00"/>
    <x v="9"/>
    <s v="Martin Mishra"/>
    <n v="70"/>
    <x v="19"/>
    <n v="4.2900000000000001E-2"/>
    <n v="3"/>
    <x v="3"/>
    <x v="10"/>
    <d v="2028-02-13T00:00:00"/>
  </r>
  <r>
    <s v="I-1898"/>
    <s v="Dublin"/>
    <x v="25"/>
    <x v="0"/>
    <d v="2023-09-05T00:00:00"/>
    <x v="2"/>
    <s v="James Carley"/>
    <n v="150"/>
    <x v="84"/>
    <n v="4.6699999999999998E-2"/>
    <n v="7"/>
    <x v="2"/>
    <x v="6"/>
    <d v="2029-09-05T00:00:00"/>
  </r>
  <r>
    <s v="I-1899"/>
    <s v="Sydney"/>
    <x v="4"/>
    <x v="3"/>
    <d v="2023-09-02T00:00:00"/>
    <x v="7"/>
    <s v="William Martin"/>
    <n v="1000"/>
    <x v="56"/>
    <n v="0.43"/>
    <n v="430"/>
    <x v="2"/>
    <x v="6"/>
    <d v="2029-09-02T00:00:00"/>
  </r>
  <r>
    <s v="I-1900"/>
    <s v="Warsaw"/>
    <x v="23"/>
    <x v="0"/>
    <d v="2024-07-22T00:00:00"/>
    <x v="10"/>
    <s v="David Grey"/>
    <n v="250"/>
    <x v="167"/>
    <n v="0.06"/>
    <n v="15"/>
    <x v="0"/>
    <x v="9"/>
    <d v="2030-07-22T00:00:00"/>
  </r>
  <r>
    <s v="I-1901"/>
    <s v="Cairo"/>
    <x v="30"/>
    <x v="0"/>
    <d v="2020-11-16T00:00:00"/>
    <x v="6"/>
    <s v="Valerie Pereira"/>
    <n v="800"/>
    <x v="8"/>
    <n v="0.05"/>
    <n v="40"/>
    <x v="4"/>
    <x v="8"/>
    <d v="2026-11-16T00:00:00"/>
  </r>
  <r>
    <s v="I-1902"/>
    <s v="Jerusalem"/>
    <x v="13"/>
    <x v="0"/>
    <d v="2021-11-03T00:00:00"/>
    <x v="4"/>
    <s v="William Collins"/>
    <n v="30"/>
    <x v="81"/>
    <n v="0.23330000000000001"/>
    <n v="7"/>
    <x v="1"/>
    <x v="8"/>
    <d v="2027-11-03T00:00:00"/>
  </r>
  <r>
    <s v="I-1903"/>
    <s v="New York"/>
    <x v="18"/>
    <x v="1"/>
    <d v="2024-03-11T00:00:00"/>
    <x v="4"/>
    <s v="Ian Coates"/>
    <n v="30"/>
    <x v="35"/>
    <n v="0.1333"/>
    <n v="4"/>
    <x v="0"/>
    <x v="3"/>
    <d v="2030-03-11T00:00:00"/>
  </r>
  <r>
    <s v="I-1904"/>
    <s v="Shenzhen"/>
    <x v="5"/>
    <x v="3"/>
    <d v="2020-10-04T00:00:00"/>
    <x v="9"/>
    <s v="Phillip Humphreys"/>
    <n v="70"/>
    <x v="85"/>
    <n v="0.1857"/>
    <n v="13"/>
    <x v="4"/>
    <x v="0"/>
    <d v="2026-10-04T00:00:00"/>
  </r>
  <r>
    <s v="I-1905"/>
    <s v="Istanbul"/>
    <x v="3"/>
    <x v="0"/>
    <d v="2023-05-22T00:00:00"/>
    <x v="6"/>
    <s v="Francis Hall"/>
    <n v="800"/>
    <x v="66"/>
    <n v="0.36"/>
    <n v="288"/>
    <x v="2"/>
    <x v="7"/>
    <d v="2029-05-22T00:00:00"/>
  </r>
  <r>
    <s v="I-1906"/>
    <s v="Sydney"/>
    <x v="4"/>
    <x v="3"/>
    <d v="2023-02-20T00:00:00"/>
    <x v="8"/>
    <s v="Stephen Neville"/>
    <n v="500"/>
    <x v="9"/>
    <n v="0"/>
    <n v="0"/>
    <x v="2"/>
    <x v="10"/>
    <d v="2029-02-20T00:00:00"/>
  </r>
  <r>
    <s v="I-1907"/>
    <s v="San Fransisco"/>
    <x v="18"/>
    <x v="1"/>
    <d v="2024-01-23T00:00:00"/>
    <x v="1"/>
    <s v="Robert Tattersall"/>
    <n v="700"/>
    <x v="146"/>
    <n v="0.13"/>
    <n v="91"/>
    <x v="0"/>
    <x v="11"/>
    <d v="2030-01-23T00:00:00"/>
  </r>
  <r>
    <s v="I-1908"/>
    <s v="Vienna"/>
    <x v="29"/>
    <x v="0"/>
    <d v="2024-04-12T00:00:00"/>
    <x v="3"/>
    <s v="Paul Munday"/>
    <n v="50"/>
    <x v="62"/>
    <n v="0.04"/>
    <n v="2"/>
    <x v="0"/>
    <x v="1"/>
    <d v="2030-04-12T00:00:00"/>
  </r>
  <r>
    <s v="I-1909"/>
    <s v="San Fransisco"/>
    <x v="18"/>
    <x v="1"/>
    <d v="2024-05-01T00:00:00"/>
    <x v="4"/>
    <s v="Arthur Carley"/>
    <n v="30"/>
    <x v="35"/>
    <n v="0.1333"/>
    <n v="4"/>
    <x v="0"/>
    <x v="7"/>
    <d v="2030-05-01T00:00:00"/>
  </r>
  <r>
    <s v="I-1910"/>
    <s v="Mexico City"/>
    <x v="7"/>
    <x v="2"/>
    <d v="2020-04-25T00:00:00"/>
    <x v="8"/>
    <s v="Jacqueline Green"/>
    <n v="500"/>
    <x v="9"/>
    <n v="0"/>
    <n v="0"/>
    <x v="4"/>
    <x v="1"/>
    <d v="2026-04-25T00:00:00"/>
  </r>
  <r>
    <s v="I-1911"/>
    <s v="Bangkok"/>
    <x v="10"/>
    <x v="3"/>
    <d v="2022-09-27T00:00:00"/>
    <x v="6"/>
    <s v="John Jenkins"/>
    <n v="800"/>
    <x v="162"/>
    <n v="0.17"/>
    <n v="136"/>
    <x v="3"/>
    <x v="6"/>
    <d v="2028-09-27T00:00:00"/>
  </r>
  <r>
    <s v="I-1912"/>
    <s v="Bucharest"/>
    <x v="32"/>
    <x v="0"/>
    <d v="2024-11-02T00:00:00"/>
    <x v="1"/>
    <s v="Geoffrey Shiner"/>
    <n v="700"/>
    <x v="10"/>
    <n v="0.03"/>
    <n v="21"/>
    <x v="0"/>
    <x v="8"/>
    <d v="2030-11-02T00:00:00"/>
  </r>
  <r>
    <s v="I-1913"/>
    <s v="Seattle"/>
    <x v="18"/>
    <x v="1"/>
    <d v="2020-04-29T00:00:00"/>
    <x v="10"/>
    <s v="Heather Donald"/>
    <n v="250"/>
    <x v="222"/>
    <n v="0.20799999999999999"/>
    <n v="52"/>
    <x v="4"/>
    <x v="1"/>
    <d v="2026-04-29T00:00:00"/>
  </r>
  <r>
    <s v="I-1914"/>
    <s v="Buenos Aires"/>
    <x v="27"/>
    <x v="2"/>
    <d v="2021-04-30T00:00:00"/>
    <x v="8"/>
    <s v="Naeem Perry"/>
    <n v="500"/>
    <x v="9"/>
    <n v="0"/>
    <n v="0"/>
    <x v="1"/>
    <x v="1"/>
    <d v="2027-04-30T00:00:00"/>
  </r>
  <r>
    <s v="I-1915"/>
    <s v="London"/>
    <x v="8"/>
    <x v="0"/>
    <d v="2020-06-12T00:00:00"/>
    <x v="8"/>
    <s v="Ian Borowski"/>
    <n v="500"/>
    <x v="9"/>
    <n v="0"/>
    <n v="0"/>
    <x v="4"/>
    <x v="4"/>
    <d v="2026-06-12T00:00:00"/>
  </r>
  <r>
    <s v="I-1916"/>
    <s v="Mexico City"/>
    <x v="7"/>
    <x v="2"/>
    <d v="2021-01-29T00:00:00"/>
    <x v="5"/>
    <s v="James Anthony"/>
    <n v="500"/>
    <x v="185"/>
    <n v="0.1"/>
    <n v="50"/>
    <x v="1"/>
    <x v="11"/>
    <d v="2027-01-29T00:00:00"/>
  </r>
  <r>
    <s v="I-1917"/>
    <s v="Paris"/>
    <x v="21"/>
    <x v="0"/>
    <d v="2023-03-04T00:00:00"/>
    <x v="4"/>
    <s v="Caroline Eccles"/>
    <n v="30"/>
    <x v="5"/>
    <n v="3.3300000000000003E-2"/>
    <n v="1"/>
    <x v="2"/>
    <x v="3"/>
    <d v="2029-03-04T00:00:00"/>
  </r>
  <r>
    <s v="I-1918"/>
    <s v="Los Angeles"/>
    <x v="18"/>
    <x v="1"/>
    <d v="2021-12-30T00:00:00"/>
    <x v="8"/>
    <s v="Colin Matthews"/>
    <n v="500"/>
    <x v="9"/>
    <n v="0"/>
    <n v="0"/>
    <x v="1"/>
    <x v="5"/>
    <d v="2027-12-30T00:00:00"/>
  </r>
  <r>
    <s v="I-1919"/>
    <s v="Riyadh"/>
    <x v="9"/>
    <x v="0"/>
    <d v="2023-08-20T00:00:00"/>
    <x v="10"/>
    <s v="John Craig"/>
    <n v="250"/>
    <x v="86"/>
    <n v="0.1"/>
    <n v="25"/>
    <x v="2"/>
    <x v="2"/>
    <d v="2029-08-20T00:00:00"/>
  </r>
  <r>
    <s v="I-1920"/>
    <s v="Moscow"/>
    <x v="0"/>
    <x v="0"/>
    <d v="2021-09-17T00:00:00"/>
    <x v="0"/>
    <s v="Darren Brooks"/>
    <n v="80"/>
    <x v="13"/>
    <n v="2.5000000000000001E-2"/>
    <n v="2"/>
    <x v="1"/>
    <x v="6"/>
    <d v="2027-09-17T00:00:00"/>
  </r>
  <r>
    <s v="I-1921"/>
    <s v="Istanbul"/>
    <x v="3"/>
    <x v="0"/>
    <d v="2021-11-16T00:00:00"/>
    <x v="11"/>
    <s v="Mark Buntain"/>
    <n v="50"/>
    <x v="158"/>
    <n v="0.36"/>
    <n v="18"/>
    <x v="1"/>
    <x v="8"/>
    <d v="2027-11-16T00:00:00"/>
  </r>
  <r>
    <s v="I-1922"/>
    <s v="Dubai"/>
    <x v="33"/>
    <x v="0"/>
    <d v="2020-02-12T00:00:00"/>
    <x v="11"/>
    <s v="Peter Kelly"/>
    <n v="50"/>
    <x v="97"/>
    <n v="0.18"/>
    <n v="9"/>
    <x v="4"/>
    <x v="10"/>
    <d v="2026-02-12T00:00:00"/>
  </r>
  <r>
    <s v="I-1923"/>
    <s v="Sao Paolo"/>
    <x v="2"/>
    <x v="2"/>
    <d v="2024-06-14T00:00:00"/>
    <x v="9"/>
    <s v="Elizabeth Holloway"/>
    <n v="70"/>
    <x v="91"/>
    <n v="0.1429"/>
    <n v="10"/>
    <x v="0"/>
    <x v="4"/>
    <d v="2030-06-14T00:00:00"/>
  </r>
  <r>
    <s v="I-1924"/>
    <s v="Osaka"/>
    <x v="15"/>
    <x v="3"/>
    <d v="2020-12-04T00:00:00"/>
    <x v="9"/>
    <s v="Peter Walker"/>
    <n v="70"/>
    <x v="63"/>
    <n v="1.43E-2"/>
    <n v="1"/>
    <x v="4"/>
    <x v="5"/>
    <d v="2026-12-04T00:00:00"/>
  </r>
  <r>
    <s v="I-1925"/>
    <s v="London"/>
    <x v="8"/>
    <x v="0"/>
    <d v="2024-08-07T00:00:00"/>
    <x v="5"/>
    <s v="Ian Borowski"/>
    <n v="500"/>
    <x v="11"/>
    <n v="0.02"/>
    <n v="10"/>
    <x v="0"/>
    <x v="2"/>
    <d v="2030-08-07T00:00:00"/>
  </r>
  <r>
    <s v="I-1926"/>
    <s v="Osaka"/>
    <x v="15"/>
    <x v="3"/>
    <d v="2024-02-02T00:00:00"/>
    <x v="9"/>
    <s v="Kenneth Walter"/>
    <n v="70"/>
    <x v="63"/>
    <n v="1.43E-2"/>
    <n v="1"/>
    <x v="0"/>
    <x v="10"/>
    <d v="2030-02-02T00:00:00"/>
  </r>
  <r>
    <s v="I-1927"/>
    <s v="Capetown"/>
    <x v="17"/>
    <x v="0"/>
    <d v="2024-09-07T00:00:00"/>
    <x v="7"/>
    <s v="Nicholas Holloway"/>
    <n v="1000"/>
    <x v="36"/>
    <n v="0.36"/>
    <n v="360"/>
    <x v="0"/>
    <x v="6"/>
    <d v="2030-09-07T00:00:00"/>
  </r>
  <r>
    <s v="I-1928"/>
    <s v="Bangkok"/>
    <x v="10"/>
    <x v="3"/>
    <d v="2020-10-29T00:00:00"/>
    <x v="7"/>
    <s v="Mary Mitchell"/>
    <n v="1000"/>
    <x v="205"/>
    <n v="0"/>
    <n v="0"/>
    <x v="4"/>
    <x v="0"/>
    <d v="2026-10-29T00:00:00"/>
  </r>
  <r>
    <s v="I-1929"/>
    <s v="Madria"/>
    <x v="28"/>
    <x v="0"/>
    <d v="2024-02-08T00:00:00"/>
    <x v="0"/>
    <s v="Catherine Gagg"/>
    <n v="80"/>
    <x v="98"/>
    <n v="0.125"/>
    <n v="10"/>
    <x v="0"/>
    <x v="10"/>
    <d v="2030-02-08T00:00:00"/>
  </r>
  <r>
    <s v="I-1930"/>
    <s v="Lima"/>
    <x v="6"/>
    <x v="2"/>
    <d v="2023-12-24T00:00:00"/>
    <x v="2"/>
    <s v="Rachel Howard"/>
    <n v="150"/>
    <x v="116"/>
    <n v="0.1"/>
    <n v="15"/>
    <x v="2"/>
    <x v="5"/>
    <d v="2029-12-24T00:00:00"/>
  </r>
  <r>
    <s v="I-1931"/>
    <s v="Amsterdam"/>
    <x v="24"/>
    <x v="0"/>
    <d v="2024-01-08T00:00:00"/>
    <x v="1"/>
    <s v="Allyson Parker"/>
    <n v="700"/>
    <x v="122"/>
    <n v="0.11"/>
    <n v="77"/>
    <x v="0"/>
    <x v="11"/>
    <d v="2030-01-08T00:00:00"/>
  </r>
  <r>
    <s v="I-1932"/>
    <s v="Athens"/>
    <x v="14"/>
    <x v="0"/>
    <d v="2022-06-28T00:00:00"/>
    <x v="10"/>
    <s v="Alexander Rowntree"/>
    <n v="250"/>
    <x v="89"/>
    <n v="0.02"/>
    <n v="5"/>
    <x v="3"/>
    <x v="4"/>
    <d v="2028-06-28T00:00:00"/>
  </r>
  <r>
    <s v="I-1933"/>
    <s v="Cairo"/>
    <x v="30"/>
    <x v="0"/>
    <d v="2023-01-13T00:00:00"/>
    <x v="5"/>
    <s v="Marek Kwiatkowski"/>
    <n v="500"/>
    <x v="9"/>
    <n v="0"/>
    <n v="0"/>
    <x v="2"/>
    <x v="11"/>
    <d v="2029-01-13T00:00:00"/>
  </r>
  <r>
    <s v="I-1934"/>
    <s v="Paris"/>
    <x v="21"/>
    <x v="0"/>
    <d v="2023-05-18T00:00:00"/>
    <x v="1"/>
    <s v="Melanie Fletcher"/>
    <n v="700"/>
    <x v="74"/>
    <n v="0"/>
    <n v="0"/>
    <x v="2"/>
    <x v="7"/>
    <d v="2029-05-18T00:00:00"/>
  </r>
  <r>
    <s v="I-1935"/>
    <s v="Capetown"/>
    <x v="17"/>
    <x v="0"/>
    <d v="2023-06-27T00:00:00"/>
    <x v="5"/>
    <s v="Thomas Davies"/>
    <n v="500"/>
    <x v="103"/>
    <n v="0.04"/>
    <n v="20"/>
    <x v="2"/>
    <x v="4"/>
    <d v="2029-06-27T00:00:00"/>
  </r>
  <r>
    <s v="I-1936"/>
    <s v="Capetown"/>
    <x v="17"/>
    <x v="0"/>
    <d v="2024-09-02T00:00:00"/>
    <x v="10"/>
    <s v="Lucy Downs"/>
    <n v="250"/>
    <x v="96"/>
    <n v="2.8000000000000001E-2"/>
    <n v="7"/>
    <x v="0"/>
    <x v="6"/>
    <d v="2030-09-02T00:00:00"/>
  </r>
  <r>
    <s v="I-1937"/>
    <s v="Tijuana"/>
    <x v="7"/>
    <x v="2"/>
    <d v="2023-02-17T00:00:00"/>
    <x v="7"/>
    <s v="Emily Brierley"/>
    <n v="1000"/>
    <x v="16"/>
    <n v="0.05"/>
    <n v="50"/>
    <x v="2"/>
    <x v="10"/>
    <d v="2029-02-17T00:00:00"/>
  </r>
  <r>
    <s v="I-1938"/>
    <s v="Jerusalem"/>
    <x v="13"/>
    <x v="0"/>
    <d v="2023-05-03T00:00:00"/>
    <x v="11"/>
    <s v="David Hubble"/>
    <n v="50"/>
    <x v="64"/>
    <n v="0.06"/>
    <n v="3"/>
    <x v="2"/>
    <x v="7"/>
    <d v="2029-05-03T00:00:00"/>
  </r>
  <r>
    <s v="I-1939"/>
    <s v="Los Angeles"/>
    <x v="18"/>
    <x v="1"/>
    <d v="2020-09-28T00:00:00"/>
    <x v="4"/>
    <s v="Chandrakant Atkins"/>
    <n v="30"/>
    <x v="20"/>
    <n v="0.1"/>
    <n v="3"/>
    <x v="4"/>
    <x v="6"/>
    <d v="2026-09-28T00:00:00"/>
  </r>
  <r>
    <s v="I-1940"/>
    <s v="Madria"/>
    <x v="28"/>
    <x v="0"/>
    <d v="2024-03-21T00:00:00"/>
    <x v="4"/>
    <s v="Roy Nunes"/>
    <n v="30"/>
    <x v="5"/>
    <n v="3.3300000000000003E-2"/>
    <n v="1"/>
    <x v="0"/>
    <x v="3"/>
    <d v="2030-03-21T00:00:00"/>
  </r>
  <r>
    <s v="I-1941"/>
    <s v="Bucharest"/>
    <x v="32"/>
    <x v="0"/>
    <d v="2024-10-31T00:00:00"/>
    <x v="0"/>
    <s v="Dell Lockwood"/>
    <n v="80"/>
    <x v="59"/>
    <n v="0.05"/>
    <n v="4"/>
    <x v="0"/>
    <x v="0"/>
    <d v="2030-10-31T00:00:00"/>
  </r>
  <r>
    <s v="I-1942"/>
    <s v="Bucharest"/>
    <x v="32"/>
    <x v="0"/>
    <d v="2024-05-01T00:00:00"/>
    <x v="9"/>
    <s v="Alan Grant"/>
    <n v="70"/>
    <x v="63"/>
    <n v="1.43E-2"/>
    <n v="1"/>
    <x v="0"/>
    <x v="7"/>
    <d v="2030-05-01T00:00:00"/>
  </r>
  <r>
    <s v="I-1943"/>
    <s v="Seattle"/>
    <x v="18"/>
    <x v="1"/>
    <d v="2022-01-15T00:00:00"/>
    <x v="0"/>
    <s v="Richard Anderson"/>
    <n v="80"/>
    <x v="59"/>
    <n v="0.05"/>
    <n v="4"/>
    <x v="3"/>
    <x v="11"/>
    <d v="2028-01-15T00:00:00"/>
  </r>
  <r>
    <s v="I-1944"/>
    <s v="Tel Aviv"/>
    <x v="13"/>
    <x v="0"/>
    <d v="2021-10-26T00:00:00"/>
    <x v="5"/>
    <s v="Richard McGrath"/>
    <n v="500"/>
    <x v="223"/>
    <n v="0.14000000000000001"/>
    <n v="70"/>
    <x v="1"/>
    <x v="0"/>
    <d v="2027-10-26T00:00:00"/>
  </r>
  <r>
    <s v="I-1945"/>
    <s v="Capetown"/>
    <x v="17"/>
    <x v="0"/>
    <d v="2024-05-15T00:00:00"/>
    <x v="4"/>
    <s v="Stuart Anderson"/>
    <n v="30"/>
    <x v="7"/>
    <n v="6.6699999999999995E-2"/>
    <n v="2"/>
    <x v="0"/>
    <x v="7"/>
    <d v="2030-05-15T00:00:00"/>
  </r>
  <r>
    <s v="I-1946"/>
    <s v="Tokyo"/>
    <x v="15"/>
    <x v="3"/>
    <d v="2022-10-18T00:00:00"/>
    <x v="3"/>
    <s v="Rose Rowntree"/>
    <n v="50"/>
    <x v="55"/>
    <n v="0.1"/>
    <n v="5"/>
    <x v="3"/>
    <x v="0"/>
    <d v="2028-10-18T00:00:00"/>
  </r>
  <r>
    <s v="I-1947"/>
    <s v="Tokyo"/>
    <x v="15"/>
    <x v="3"/>
    <d v="2020-02-15T00:00:00"/>
    <x v="9"/>
    <s v="Rachel Deignan"/>
    <n v="70"/>
    <x v="85"/>
    <n v="0.1857"/>
    <n v="13"/>
    <x v="4"/>
    <x v="10"/>
    <d v="2026-02-15T00:00:00"/>
  </r>
  <r>
    <s v="I-1948"/>
    <s v="Buenos Aires"/>
    <x v="27"/>
    <x v="2"/>
    <d v="2022-06-23T00:00:00"/>
    <x v="7"/>
    <s v="Simon Snape"/>
    <n v="1000"/>
    <x v="145"/>
    <n v="0.27"/>
    <n v="270"/>
    <x v="3"/>
    <x v="4"/>
    <d v="2028-06-23T00:00:00"/>
  </r>
  <r>
    <s v="I-1949"/>
    <s v="Bogota"/>
    <x v="26"/>
    <x v="2"/>
    <d v="2023-06-21T00:00:00"/>
    <x v="7"/>
    <s v="Russell Thorley"/>
    <n v="1000"/>
    <x v="119"/>
    <n v="0.28999999999999998"/>
    <n v="290"/>
    <x v="2"/>
    <x v="4"/>
    <d v="2029-06-21T00:00:00"/>
  </r>
  <r>
    <s v="I-1950"/>
    <s v="London"/>
    <x v="8"/>
    <x v="0"/>
    <d v="2023-01-08T00:00:00"/>
    <x v="5"/>
    <s v="Philip Dewar"/>
    <n v="500"/>
    <x v="9"/>
    <n v="0"/>
    <n v="0"/>
    <x v="2"/>
    <x v="11"/>
    <d v="2029-01-08T00:00:00"/>
  </r>
  <r>
    <s v="I-1951"/>
    <s v="Bogota"/>
    <x v="26"/>
    <x v="2"/>
    <d v="2023-05-13T00:00:00"/>
    <x v="1"/>
    <s v="Shelley Mannix"/>
    <n v="700"/>
    <x v="48"/>
    <n v="0.01"/>
    <n v="7"/>
    <x v="2"/>
    <x v="7"/>
    <d v="2029-05-13T00:00:00"/>
  </r>
  <r>
    <s v="I-1952"/>
    <s v="New York"/>
    <x v="18"/>
    <x v="1"/>
    <d v="2020-12-15T00:00:00"/>
    <x v="0"/>
    <s v="Barbara Turner"/>
    <n v="80"/>
    <x v="224"/>
    <n v="0.3"/>
    <n v="24"/>
    <x v="4"/>
    <x v="5"/>
    <d v="2026-12-15T00:00:00"/>
  </r>
  <r>
    <s v="I-1953"/>
    <s v="Guangzhou"/>
    <x v="5"/>
    <x v="3"/>
    <d v="2020-06-23T00:00:00"/>
    <x v="4"/>
    <s v="Mark Searle"/>
    <n v="30"/>
    <x v="20"/>
    <n v="0.1"/>
    <n v="3"/>
    <x v="4"/>
    <x v="4"/>
    <d v="2026-06-23T00:00:00"/>
  </r>
  <r>
    <s v="I-1954"/>
    <s v="Mexico City"/>
    <x v="7"/>
    <x v="2"/>
    <d v="2020-06-17T00:00:00"/>
    <x v="9"/>
    <s v="Malcolm Griffith"/>
    <n v="70"/>
    <x v="19"/>
    <n v="4.2900000000000001E-2"/>
    <n v="3"/>
    <x v="4"/>
    <x v="4"/>
    <d v="2026-06-17T00:00:00"/>
  </r>
  <r>
    <s v="I-1955"/>
    <s v="New York"/>
    <x v="18"/>
    <x v="1"/>
    <d v="2021-11-18T00:00:00"/>
    <x v="11"/>
    <s v="Robert Salisbury"/>
    <n v="50"/>
    <x v="213"/>
    <n v="0.34"/>
    <n v="17"/>
    <x v="1"/>
    <x v="8"/>
    <d v="2027-11-18T00:00:00"/>
  </r>
  <r>
    <s v="I-1956"/>
    <s v="Kuala Lumpur"/>
    <x v="31"/>
    <x v="3"/>
    <d v="2020-08-25T00:00:00"/>
    <x v="0"/>
    <s v="Harold Lunn"/>
    <n v="80"/>
    <x v="13"/>
    <n v="2.5000000000000001E-2"/>
    <n v="2"/>
    <x v="4"/>
    <x v="2"/>
    <d v="2026-08-25T00:00:00"/>
  </r>
  <r>
    <s v="I-1957"/>
    <s v="Tijuana"/>
    <x v="7"/>
    <x v="2"/>
    <d v="2021-02-16T00:00:00"/>
    <x v="3"/>
    <s v="Gillian Allnutt"/>
    <n v="50"/>
    <x v="108"/>
    <n v="0.02"/>
    <n v="1"/>
    <x v="1"/>
    <x v="10"/>
    <d v="2027-02-16T00:00:00"/>
  </r>
  <r>
    <s v="I-1958"/>
    <s v="Warsaw"/>
    <x v="23"/>
    <x v="0"/>
    <d v="2024-02-13T00:00:00"/>
    <x v="0"/>
    <s v="Gary Mistry"/>
    <n v="80"/>
    <x v="63"/>
    <n v="0.13750000000000001"/>
    <n v="11"/>
    <x v="0"/>
    <x v="10"/>
    <d v="2030-02-13T00:00:00"/>
  </r>
  <r>
    <s v="I-1959"/>
    <s v="Dubai"/>
    <x v="33"/>
    <x v="0"/>
    <d v="2021-11-09T00:00:00"/>
    <x v="11"/>
    <s v="Ernie Dyer"/>
    <n v="50"/>
    <x v="158"/>
    <n v="0.36"/>
    <n v="18"/>
    <x v="1"/>
    <x v="8"/>
    <d v="2027-11-09T00:00:00"/>
  </r>
  <r>
    <s v="I-1960"/>
    <s v="Tijuana"/>
    <x v="7"/>
    <x v="2"/>
    <d v="2022-09-01T00:00:00"/>
    <x v="7"/>
    <s v="Stephen Carlin"/>
    <n v="1000"/>
    <x v="139"/>
    <n v="0.42"/>
    <n v="420"/>
    <x v="3"/>
    <x v="6"/>
    <d v="2028-09-01T00:00:00"/>
  </r>
  <r>
    <s v="I-1961"/>
    <s v="Madria"/>
    <x v="28"/>
    <x v="0"/>
    <d v="2022-06-25T00:00:00"/>
    <x v="1"/>
    <s v="Howard Jones"/>
    <n v="700"/>
    <x v="146"/>
    <n v="0.13"/>
    <n v="91"/>
    <x v="3"/>
    <x v="4"/>
    <d v="2028-06-25T00:00:00"/>
  </r>
  <r>
    <s v="I-1962"/>
    <s v="Paris"/>
    <x v="21"/>
    <x v="0"/>
    <d v="2023-10-04T00:00:00"/>
    <x v="5"/>
    <s v="Caroline Eccles"/>
    <n v="500"/>
    <x v="103"/>
    <n v="0.04"/>
    <n v="20"/>
    <x v="2"/>
    <x v="0"/>
    <d v="2029-10-04T00:00:00"/>
  </r>
  <r>
    <s v="I-1963"/>
    <s v="Tel Aviv"/>
    <x v="13"/>
    <x v="0"/>
    <d v="2022-09-13T00:00:00"/>
    <x v="11"/>
    <s v="David Isaacs"/>
    <n v="50"/>
    <x v="55"/>
    <n v="0.1"/>
    <n v="5"/>
    <x v="3"/>
    <x v="6"/>
    <d v="2028-09-13T00:00:00"/>
  </r>
  <r>
    <s v="I-1964"/>
    <s v="Osaka"/>
    <x v="15"/>
    <x v="3"/>
    <d v="2022-09-06T00:00:00"/>
    <x v="3"/>
    <s v="Neil McAvoy"/>
    <n v="50"/>
    <x v="4"/>
    <n v="0.26"/>
    <n v="13"/>
    <x v="3"/>
    <x v="6"/>
    <d v="2028-09-06T00:00:00"/>
  </r>
  <r>
    <s v="I-1965"/>
    <s v="Birmingham"/>
    <x v="8"/>
    <x v="0"/>
    <d v="2022-10-06T00:00:00"/>
    <x v="5"/>
    <s v="Johanna Collins"/>
    <n v="500"/>
    <x v="73"/>
    <n v="0.09"/>
    <n v="45"/>
    <x v="3"/>
    <x v="0"/>
    <d v="2028-10-06T00:00:00"/>
  </r>
  <r>
    <s v="I-1966"/>
    <s v="Riyadh"/>
    <x v="9"/>
    <x v="0"/>
    <d v="2022-03-09T00:00:00"/>
    <x v="11"/>
    <s v="Jodie Fairhurst"/>
    <n v="50"/>
    <x v="24"/>
    <n v="0.14000000000000001"/>
    <n v="7"/>
    <x v="3"/>
    <x v="3"/>
    <d v="2028-03-09T00:00:00"/>
  </r>
  <r>
    <s v="I-1967"/>
    <s v="London"/>
    <x v="8"/>
    <x v="0"/>
    <d v="2023-06-10T00:00:00"/>
    <x v="7"/>
    <s v="Ian Borowski"/>
    <n v="1000"/>
    <x v="88"/>
    <n v="0.22"/>
    <n v="220"/>
    <x v="2"/>
    <x v="4"/>
    <d v="2029-06-10T00:00:00"/>
  </r>
  <r>
    <s v="I-1968"/>
    <s v="Cairo"/>
    <x v="30"/>
    <x v="0"/>
    <d v="2023-09-17T00:00:00"/>
    <x v="7"/>
    <s v="David Amos"/>
    <n v="1000"/>
    <x v="143"/>
    <n v="0.33"/>
    <n v="330"/>
    <x v="2"/>
    <x v="6"/>
    <d v="2029-09-17T00:00:00"/>
  </r>
  <r>
    <s v="I-1969"/>
    <s v="Toronto"/>
    <x v="1"/>
    <x v="1"/>
    <d v="2021-10-14T00:00:00"/>
    <x v="0"/>
    <s v="Jordan Andrews"/>
    <n v="80"/>
    <x v="30"/>
    <n v="3.7499999999999999E-2"/>
    <n v="3"/>
    <x v="1"/>
    <x v="0"/>
    <d v="2027-10-14T00:00:00"/>
  </r>
  <r>
    <s v="I-1970"/>
    <s v="Tijuana"/>
    <x v="7"/>
    <x v="2"/>
    <d v="2023-03-09T00:00:00"/>
    <x v="4"/>
    <s v="Ryan Pearce"/>
    <n v="30"/>
    <x v="5"/>
    <n v="3.3300000000000003E-2"/>
    <n v="1"/>
    <x v="2"/>
    <x v="3"/>
    <d v="2029-03-09T00:00:00"/>
  </r>
  <r>
    <s v="I-1971"/>
    <s v="Tokyo"/>
    <x v="15"/>
    <x v="3"/>
    <d v="2020-04-16T00:00:00"/>
    <x v="10"/>
    <s v="Ken Mishra"/>
    <n v="250"/>
    <x v="86"/>
    <n v="0.1"/>
    <n v="25"/>
    <x v="4"/>
    <x v="1"/>
    <d v="2026-04-16T00:00:00"/>
  </r>
  <r>
    <s v="I-1972"/>
    <s v="Berlin"/>
    <x v="20"/>
    <x v="0"/>
    <d v="2024-11-09T00:00:00"/>
    <x v="10"/>
    <s v="Jacqueline Clamp"/>
    <n v="250"/>
    <x v="148"/>
    <n v="8.7999999999999995E-2"/>
    <n v="22"/>
    <x v="0"/>
    <x v="8"/>
    <d v="2030-11-09T00:00:00"/>
  </r>
  <r>
    <s v="I-1973"/>
    <s v="Vienna"/>
    <x v="29"/>
    <x v="0"/>
    <d v="2020-04-07T00:00:00"/>
    <x v="10"/>
    <s v="Paul Drage"/>
    <n v="250"/>
    <x v="86"/>
    <n v="0.1"/>
    <n v="25"/>
    <x v="4"/>
    <x v="1"/>
    <d v="2026-04-07T00:00:00"/>
  </r>
  <r>
    <s v="I-1974"/>
    <s v="Vienna"/>
    <x v="29"/>
    <x v="0"/>
    <d v="2023-10-23T00:00:00"/>
    <x v="4"/>
    <s v="Paul Munday"/>
    <n v="30"/>
    <x v="7"/>
    <n v="6.6699999999999995E-2"/>
    <n v="2"/>
    <x v="2"/>
    <x v="0"/>
    <d v="2029-10-23T00:00:00"/>
  </r>
  <r>
    <s v="I-1975"/>
    <s v="Toronto"/>
    <x v="1"/>
    <x v="1"/>
    <d v="2024-09-11T00:00:00"/>
    <x v="0"/>
    <s v="Alison Storey"/>
    <n v="80"/>
    <x v="33"/>
    <n v="0.1"/>
    <n v="8"/>
    <x v="0"/>
    <x v="6"/>
    <d v="2030-09-11T00:00:00"/>
  </r>
  <r>
    <s v="I-1976"/>
    <s v="Shanghai"/>
    <x v="5"/>
    <x v="3"/>
    <d v="2020-01-07T00:00:00"/>
    <x v="9"/>
    <s v="Jonathan Will"/>
    <n v="70"/>
    <x v="76"/>
    <n v="0.1143"/>
    <n v="8"/>
    <x v="4"/>
    <x v="11"/>
    <d v="2026-01-07T00:00:00"/>
  </r>
  <r>
    <s v="I-1977"/>
    <s v="Prague"/>
    <x v="16"/>
    <x v="0"/>
    <d v="2024-06-01T00:00:00"/>
    <x v="11"/>
    <s v="Christopher Lloyd"/>
    <n v="50"/>
    <x v="187"/>
    <n v="0.38"/>
    <n v="19"/>
    <x v="0"/>
    <x v="4"/>
    <d v="2030-06-01T00:00:00"/>
  </r>
  <r>
    <s v="I-1978"/>
    <s v="Warsaw"/>
    <x v="23"/>
    <x v="0"/>
    <d v="2021-04-06T00:00:00"/>
    <x v="10"/>
    <s v="Valerie Brown"/>
    <n v="250"/>
    <x v="225"/>
    <n v="0.24"/>
    <n v="60"/>
    <x v="1"/>
    <x v="1"/>
    <d v="2027-04-06T00:00:00"/>
  </r>
  <r>
    <s v="I-1979"/>
    <s v="Ho Chi Minh City"/>
    <x v="12"/>
    <x v="3"/>
    <d v="2022-04-17T00:00:00"/>
    <x v="0"/>
    <s v="Michael Bell"/>
    <n v="80"/>
    <x v="13"/>
    <n v="2.5000000000000001E-2"/>
    <n v="2"/>
    <x v="3"/>
    <x v="1"/>
    <d v="2028-04-17T00:00:00"/>
  </r>
  <r>
    <s v="I-1980"/>
    <s v="Osaka"/>
    <x v="15"/>
    <x v="3"/>
    <d v="2020-02-27T00:00:00"/>
    <x v="1"/>
    <s v="Selwyn Kitching"/>
    <n v="700"/>
    <x v="121"/>
    <n v="7.0000000000000007E-2"/>
    <n v="49"/>
    <x v="4"/>
    <x v="10"/>
    <d v="2026-02-27T00:00:00"/>
  </r>
  <r>
    <s v="I-1981"/>
    <s v="Vienna"/>
    <x v="29"/>
    <x v="0"/>
    <d v="2024-01-27T00:00:00"/>
    <x v="0"/>
    <s v="Raymond Denning"/>
    <n v="80"/>
    <x v="98"/>
    <n v="0.125"/>
    <n v="10"/>
    <x v="0"/>
    <x v="11"/>
    <d v="2030-01-27T00:00:00"/>
  </r>
  <r>
    <s v="I-1982"/>
    <s v="San Fransisco"/>
    <x v="18"/>
    <x v="1"/>
    <d v="2020-09-20T00:00:00"/>
    <x v="9"/>
    <s v="Saffron Cruse"/>
    <n v="70"/>
    <x v="25"/>
    <n v="8.5699999999999998E-2"/>
    <n v="6"/>
    <x v="4"/>
    <x v="6"/>
    <d v="2026-09-20T00:00:00"/>
  </r>
  <r>
    <s v="I-1983"/>
    <s v="Athens"/>
    <x v="14"/>
    <x v="0"/>
    <d v="2024-06-21T00:00:00"/>
    <x v="4"/>
    <s v="Martin Timmins"/>
    <n v="30"/>
    <x v="75"/>
    <n v="0"/>
    <n v="0"/>
    <x v="0"/>
    <x v="4"/>
    <d v="2030-06-21T00:00:00"/>
  </r>
  <r>
    <s v="I-1984"/>
    <s v="Bangalore"/>
    <x v="11"/>
    <x v="3"/>
    <d v="2020-11-24T00:00:00"/>
    <x v="8"/>
    <s v="Stuart Hunter"/>
    <n v="500"/>
    <x v="11"/>
    <n v="0.02"/>
    <n v="10"/>
    <x v="4"/>
    <x v="8"/>
    <d v="2026-11-24T00:00:00"/>
  </r>
  <r>
    <s v="I-1985"/>
    <s v="Paris"/>
    <x v="21"/>
    <x v="0"/>
    <d v="2023-10-10T00:00:00"/>
    <x v="2"/>
    <s v="Barry Smith"/>
    <n v="150"/>
    <x v="26"/>
    <n v="0.08"/>
    <n v="12"/>
    <x v="2"/>
    <x v="0"/>
    <d v="2029-10-10T00:00:00"/>
  </r>
  <r>
    <s v="I-1986"/>
    <s v="Bogota"/>
    <x v="26"/>
    <x v="2"/>
    <d v="2023-04-10T00:00:00"/>
    <x v="10"/>
    <s v="David Finnie"/>
    <n v="250"/>
    <x v="167"/>
    <n v="0.06"/>
    <n v="15"/>
    <x v="2"/>
    <x v="1"/>
    <d v="2029-04-10T00:00:00"/>
  </r>
  <r>
    <s v="I-1987"/>
    <s v="Shenzhen"/>
    <x v="5"/>
    <x v="3"/>
    <d v="2021-04-18T00:00:00"/>
    <x v="8"/>
    <s v="Edward Jenkins"/>
    <n v="500"/>
    <x v="9"/>
    <n v="0"/>
    <n v="0"/>
    <x v="1"/>
    <x v="1"/>
    <d v="2027-04-18T00:00:00"/>
  </r>
  <r>
    <s v="I-1988"/>
    <s v="Tel Aviv"/>
    <x v="13"/>
    <x v="0"/>
    <d v="2023-01-29T00:00:00"/>
    <x v="6"/>
    <s v="Frances Weller"/>
    <n v="800"/>
    <x v="80"/>
    <n v="0.23"/>
    <n v="184"/>
    <x v="2"/>
    <x v="11"/>
    <d v="2029-01-29T00:00:00"/>
  </r>
  <r>
    <s v="I-1989"/>
    <s v="Dubai"/>
    <x v="33"/>
    <x v="0"/>
    <d v="2022-10-28T00:00:00"/>
    <x v="6"/>
    <s v="Brenda Lightfoot"/>
    <n v="800"/>
    <x v="162"/>
    <n v="0.17"/>
    <n v="136"/>
    <x v="3"/>
    <x v="0"/>
    <d v="2028-10-28T00:00:00"/>
  </r>
  <r>
    <s v="I-1990"/>
    <s v="Jerusalem"/>
    <x v="13"/>
    <x v="0"/>
    <d v="2020-03-28T00:00:00"/>
    <x v="8"/>
    <s v="Fiona Johnson"/>
    <n v="500"/>
    <x v="9"/>
    <n v="0"/>
    <n v="0"/>
    <x v="4"/>
    <x v="3"/>
    <d v="2026-03-28T00:00:00"/>
  </r>
  <r>
    <s v="I-1991"/>
    <s v="Dubai"/>
    <x v="33"/>
    <x v="0"/>
    <d v="2023-11-10T00:00:00"/>
    <x v="3"/>
    <s v="Roy Connelly"/>
    <n v="50"/>
    <x v="67"/>
    <n v="0.08"/>
    <n v="4"/>
    <x v="2"/>
    <x v="8"/>
    <d v="2029-11-10T00:00:00"/>
  </r>
  <r>
    <s v="I-1992"/>
    <s v="Shenzhen"/>
    <x v="5"/>
    <x v="3"/>
    <d v="2022-01-16T00:00:00"/>
    <x v="2"/>
    <s v="Caroline Gee"/>
    <n v="150"/>
    <x v="26"/>
    <n v="0.08"/>
    <n v="12"/>
    <x v="3"/>
    <x v="11"/>
    <d v="2028-01-16T00:00:00"/>
  </r>
  <r>
    <s v="I-1993"/>
    <s v="Shanghai"/>
    <x v="5"/>
    <x v="3"/>
    <d v="2020-01-31T00:00:00"/>
    <x v="4"/>
    <s v="Michelle Murray"/>
    <n v="30"/>
    <x v="7"/>
    <n v="6.6699999999999995E-2"/>
    <n v="2"/>
    <x v="4"/>
    <x v="11"/>
    <d v="2026-01-31T00:00:00"/>
  </r>
  <r>
    <s v="I-1994"/>
    <s v="Buenos Aires"/>
    <x v="27"/>
    <x v="2"/>
    <d v="2022-04-01T00:00:00"/>
    <x v="11"/>
    <s v="Brendon Sykes"/>
    <n v="50"/>
    <x v="108"/>
    <n v="0.02"/>
    <n v="1"/>
    <x v="3"/>
    <x v="1"/>
    <d v="2028-04-01T00:00:00"/>
  </r>
  <r>
    <s v="I-1995"/>
    <s v="New York"/>
    <x v="18"/>
    <x v="1"/>
    <d v="2024-11-15T00:00:00"/>
    <x v="4"/>
    <s v="Andrew Jones"/>
    <n v="30"/>
    <x v="5"/>
    <n v="3.3300000000000003E-2"/>
    <n v="1"/>
    <x v="0"/>
    <x v="8"/>
    <d v="2030-11-15T00:00:00"/>
  </r>
  <r>
    <s v="I-1996"/>
    <s v="Bangalore"/>
    <x v="11"/>
    <x v="3"/>
    <d v="2023-07-22T00:00:00"/>
    <x v="10"/>
    <s v="Paul Benton"/>
    <n v="250"/>
    <x v="22"/>
    <n v="4.8000000000000001E-2"/>
    <n v="12"/>
    <x v="2"/>
    <x v="9"/>
    <d v="2029-07-22T00:00:00"/>
  </r>
  <r>
    <s v="I-1997"/>
    <s v="Istanbul"/>
    <x v="3"/>
    <x v="0"/>
    <d v="2024-10-05T00:00:00"/>
    <x v="0"/>
    <s v="Mark Holmes"/>
    <n v="80"/>
    <x v="154"/>
    <n v="0"/>
    <n v="0"/>
    <x v="0"/>
    <x v="0"/>
    <d v="2030-10-05T00:00:00"/>
  </r>
  <r>
    <s v="I-1998"/>
    <s v="Paris"/>
    <x v="21"/>
    <x v="0"/>
    <d v="2022-10-25T00:00:00"/>
    <x v="8"/>
    <s v="Christopher Griffith"/>
    <n v="500"/>
    <x v="21"/>
    <n v="0.01"/>
    <n v="5"/>
    <x v="3"/>
    <x v="0"/>
    <d v="2028-10-25T00:00:00"/>
  </r>
  <r>
    <s v="I-1999"/>
    <s v="Bangkok"/>
    <x v="10"/>
    <x v="3"/>
    <d v="2021-05-20T00:00:00"/>
    <x v="2"/>
    <s v="Carol Cormack"/>
    <n v="150"/>
    <x v="31"/>
    <n v="2.6700000000000002E-2"/>
    <n v="4"/>
    <x v="1"/>
    <x v="7"/>
    <d v="2027-05-20T00:00:00"/>
  </r>
  <r>
    <s v="I-2000"/>
    <s v="Dublin"/>
    <x v="25"/>
    <x v="0"/>
    <d v="2022-05-12T00:00:00"/>
    <x v="0"/>
    <s v="Andrew Phillips"/>
    <n v="80"/>
    <x v="98"/>
    <n v="0.125"/>
    <n v="10"/>
    <x v="3"/>
    <x v="7"/>
    <d v="2028-05-12T00:00:00"/>
  </r>
  <r>
    <s v="I-2001"/>
    <s v="Moscow"/>
    <x v="0"/>
    <x v="0"/>
    <d v="2021-01-22T00:00:00"/>
    <x v="7"/>
    <s v="Rita Hill"/>
    <n v="1000"/>
    <x v="104"/>
    <n v="0.03"/>
    <n v="30"/>
    <x v="1"/>
    <x v="11"/>
    <d v="2027-01-22T00:00:00"/>
  </r>
  <r>
    <s v="I-2002"/>
    <s v="San Fransisco"/>
    <x v="18"/>
    <x v="1"/>
    <d v="2020-12-22T00:00:00"/>
    <x v="7"/>
    <s v="Saffron Cruse"/>
    <n v="1000"/>
    <x v="219"/>
    <n v="0.31"/>
    <n v="310"/>
    <x v="4"/>
    <x v="5"/>
    <d v="2026-12-22T00:00:00"/>
  </r>
  <r>
    <s v="I-2003"/>
    <s v="Toronto"/>
    <x v="1"/>
    <x v="1"/>
    <d v="2022-12-02T00:00:00"/>
    <x v="3"/>
    <s v="Alison Storey"/>
    <n v="50"/>
    <x v="24"/>
    <n v="0.14000000000000001"/>
    <n v="7"/>
    <x v="3"/>
    <x v="5"/>
    <d v="2028-12-02T00:00:00"/>
  </r>
  <r>
    <s v="I-2004"/>
    <s v="Rome"/>
    <x v="22"/>
    <x v="0"/>
    <d v="2020-04-03T00:00:00"/>
    <x v="7"/>
    <s v="Steven Bell"/>
    <n v="1000"/>
    <x v="226"/>
    <n v="0.35"/>
    <n v="350"/>
    <x v="4"/>
    <x v="1"/>
    <d v="2026-04-03T00:00:00"/>
  </r>
  <r>
    <s v="I-2005"/>
    <s v="Paris"/>
    <x v="21"/>
    <x v="0"/>
    <d v="2023-07-13T00:00:00"/>
    <x v="7"/>
    <s v="Rory Bullion"/>
    <n v="1000"/>
    <x v="37"/>
    <n v="0.48"/>
    <n v="480"/>
    <x v="2"/>
    <x v="9"/>
    <d v="2029-07-13T00:00:00"/>
  </r>
  <r>
    <s v="I-2006"/>
    <s v="Moscow"/>
    <x v="0"/>
    <x v="0"/>
    <d v="2023-10-01T00:00:00"/>
    <x v="2"/>
    <s v="Zulfiqar Mirza"/>
    <n v="150"/>
    <x v="144"/>
    <n v="6.7000000000000002E-3"/>
    <n v="1"/>
    <x v="2"/>
    <x v="0"/>
    <d v="2029-10-01T00:00:00"/>
  </r>
  <r>
    <s v="I-2007"/>
    <s v="Chicago"/>
    <x v="18"/>
    <x v="1"/>
    <d v="2021-01-27T00:00:00"/>
    <x v="1"/>
    <s v="Derek Anderson"/>
    <n v="700"/>
    <x v="44"/>
    <n v="0.05"/>
    <n v="35"/>
    <x v="1"/>
    <x v="11"/>
    <d v="2027-01-27T00:00:00"/>
  </r>
  <r>
    <s v="I-2008"/>
    <s v="San Fransisco"/>
    <x v="18"/>
    <x v="1"/>
    <d v="2021-05-18T00:00:00"/>
    <x v="1"/>
    <s v="Gary Acheampong"/>
    <n v="700"/>
    <x v="118"/>
    <n v="0.2"/>
    <n v="140"/>
    <x v="1"/>
    <x v="7"/>
    <d v="2027-05-18T00:00:00"/>
  </r>
  <r>
    <s v="I-2009"/>
    <s v="Guangzhou"/>
    <x v="5"/>
    <x v="3"/>
    <d v="2022-09-16T00:00:00"/>
    <x v="3"/>
    <s v="Abdul Amos"/>
    <n v="50"/>
    <x v="100"/>
    <n v="0.12"/>
    <n v="6"/>
    <x v="3"/>
    <x v="6"/>
    <d v="2028-09-16T00:00:00"/>
  </r>
  <r>
    <s v="I-2010"/>
    <s v="San Fransisco"/>
    <x v="18"/>
    <x v="1"/>
    <d v="2022-02-02T00:00:00"/>
    <x v="7"/>
    <s v="James Scott"/>
    <n v="1000"/>
    <x v="8"/>
    <n v="0.24"/>
    <n v="240"/>
    <x v="3"/>
    <x v="10"/>
    <d v="2028-02-02T00:00:00"/>
  </r>
  <r>
    <s v="I-2011"/>
    <s v="Kansas City"/>
    <x v="18"/>
    <x v="1"/>
    <d v="2022-03-12T00:00:00"/>
    <x v="10"/>
    <s v="Nicola Wright"/>
    <n v="250"/>
    <x v="148"/>
    <n v="8.7999999999999995E-2"/>
    <n v="22"/>
    <x v="3"/>
    <x v="3"/>
    <d v="2028-03-12T00:00:00"/>
  </r>
  <r>
    <s v="I-2012"/>
    <s v="Capetown"/>
    <x v="17"/>
    <x v="0"/>
    <d v="2023-11-07T00:00:00"/>
    <x v="10"/>
    <s v="Lucy Downs"/>
    <n v="250"/>
    <x v="136"/>
    <n v="8.0000000000000002E-3"/>
    <n v="2"/>
    <x v="2"/>
    <x v="8"/>
    <d v="2029-11-07T00:00:00"/>
  </r>
  <r>
    <s v="I-2013"/>
    <s v="Bogota"/>
    <x v="26"/>
    <x v="2"/>
    <d v="2020-03-20T00:00:00"/>
    <x v="3"/>
    <s v="Paul Puri"/>
    <n v="50"/>
    <x v="46"/>
    <n v="0.22"/>
    <n v="11"/>
    <x v="4"/>
    <x v="3"/>
    <d v="2026-03-20T00:00:00"/>
  </r>
  <r>
    <s v="I-2014"/>
    <s v="Bucharest"/>
    <x v="32"/>
    <x v="0"/>
    <d v="2020-01-23T00:00:00"/>
    <x v="10"/>
    <s v="Kevin Ross"/>
    <n v="250"/>
    <x v="136"/>
    <n v="8.0000000000000002E-3"/>
    <n v="2"/>
    <x v="4"/>
    <x v="11"/>
    <d v="2026-01-23T00:00:00"/>
  </r>
  <r>
    <s v="I-2015"/>
    <s v="Madria"/>
    <x v="28"/>
    <x v="0"/>
    <d v="2022-09-17T00:00:00"/>
    <x v="10"/>
    <s v="Paul Long"/>
    <n v="250"/>
    <x v="102"/>
    <n v="0"/>
    <n v="0"/>
    <x v="3"/>
    <x v="6"/>
    <d v="2028-09-17T00:00:00"/>
  </r>
  <r>
    <s v="I-2016"/>
    <s v="Seattle"/>
    <x v="18"/>
    <x v="1"/>
    <d v="2023-05-05T00:00:00"/>
    <x v="3"/>
    <s v="John Hetherington"/>
    <n v="50"/>
    <x v="62"/>
    <n v="0.04"/>
    <n v="2"/>
    <x v="2"/>
    <x v="7"/>
    <d v="2029-05-05T00:00:00"/>
  </r>
  <r>
    <s v="I-2017"/>
    <s v="Amsterdam"/>
    <x v="24"/>
    <x v="0"/>
    <d v="2022-01-20T00:00:00"/>
    <x v="7"/>
    <s v="Ian Christian"/>
    <n v="1000"/>
    <x v="141"/>
    <n v="0.41"/>
    <n v="410"/>
    <x v="3"/>
    <x v="11"/>
    <d v="2028-01-20T00:00:00"/>
  </r>
  <r>
    <s v="I-2018"/>
    <s v="London"/>
    <x v="8"/>
    <x v="0"/>
    <d v="2023-04-26T00:00:00"/>
    <x v="0"/>
    <s v="Nicola Williams"/>
    <n v="80"/>
    <x v="59"/>
    <n v="0.05"/>
    <n v="4"/>
    <x v="2"/>
    <x v="1"/>
    <d v="2029-04-26T00:00:00"/>
  </r>
  <r>
    <s v="I-2019"/>
    <s v="Lima"/>
    <x v="6"/>
    <x v="2"/>
    <d v="2020-09-23T00:00:00"/>
    <x v="5"/>
    <s v="Rachel Howard"/>
    <n v="500"/>
    <x v="103"/>
    <n v="0.04"/>
    <n v="20"/>
    <x v="4"/>
    <x v="6"/>
    <d v="2026-09-23T00:00:00"/>
  </r>
  <r>
    <s v="I-2020"/>
    <s v="Rome"/>
    <x v="22"/>
    <x v="0"/>
    <d v="2022-11-02T00:00:00"/>
    <x v="6"/>
    <s v="Michael Toy"/>
    <n v="800"/>
    <x v="53"/>
    <n v="0.1"/>
    <n v="80"/>
    <x v="3"/>
    <x v="8"/>
    <d v="2028-11-02T00:00:00"/>
  </r>
  <r>
    <s v="I-2021"/>
    <s v="Bangkok"/>
    <x v="10"/>
    <x v="3"/>
    <d v="2024-01-09T00:00:00"/>
    <x v="9"/>
    <s v="Alan Procter"/>
    <n v="70"/>
    <x v="63"/>
    <n v="1.43E-2"/>
    <n v="1"/>
    <x v="0"/>
    <x v="11"/>
    <d v="2030-01-09T00:00:00"/>
  </r>
  <r>
    <s v="I-2022"/>
    <s v="Tel Aviv"/>
    <x v="13"/>
    <x v="0"/>
    <d v="2022-12-19T00:00:00"/>
    <x v="9"/>
    <s v="Deanna Wang"/>
    <n v="70"/>
    <x v="91"/>
    <n v="0.1429"/>
    <n v="10"/>
    <x v="3"/>
    <x v="5"/>
    <d v="2028-12-19T00:00:00"/>
  </r>
  <r>
    <s v="I-2023"/>
    <s v="Santiago"/>
    <x v="34"/>
    <x v="2"/>
    <d v="2021-03-20T00:00:00"/>
    <x v="3"/>
    <s v="Richard James"/>
    <n v="50"/>
    <x v="100"/>
    <n v="0.12"/>
    <n v="6"/>
    <x v="1"/>
    <x v="3"/>
    <d v="2027-03-20T00:00:00"/>
  </r>
  <r>
    <s v="I-2024"/>
    <s v="Kuala Lumpur"/>
    <x v="31"/>
    <x v="3"/>
    <d v="2024-06-18T00:00:00"/>
    <x v="0"/>
    <s v="Ian Baker"/>
    <n v="80"/>
    <x v="147"/>
    <n v="7.4999999999999997E-2"/>
    <n v="6"/>
    <x v="0"/>
    <x v="4"/>
    <d v="2030-06-18T00:00:00"/>
  </r>
  <r>
    <s v="I-2025"/>
    <s v="Capetown"/>
    <x v="17"/>
    <x v="0"/>
    <d v="2024-02-13T00:00:00"/>
    <x v="9"/>
    <s v="Nicholas Holloway"/>
    <n v="70"/>
    <x v="78"/>
    <n v="2.86E-2"/>
    <n v="2"/>
    <x v="0"/>
    <x v="10"/>
    <d v="2030-02-13T00:00:00"/>
  </r>
  <r>
    <s v="I-2026"/>
    <s v="Dubai"/>
    <x v="33"/>
    <x v="0"/>
    <d v="2022-03-19T00:00:00"/>
    <x v="9"/>
    <s v="Rachel Clayton"/>
    <n v="70"/>
    <x v="110"/>
    <n v="5.7099999999999998E-2"/>
    <n v="4"/>
    <x v="3"/>
    <x v="3"/>
    <d v="2028-03-19T00:00:00"/>
  </r>
  <r>
    <s v="I-2027"/>
    <s v="Mexico City"/>
    <x v="7"/>
    <x v="2"/>
    <d v="2023-10-29T00:00:00"/>
    <x v="2"/>
    <s v="Jeremy Morrow"/>
    <n v="150"/>
    <x v="54"/>
    <n v="0.04"/>
    <n v="6"/>
    <x v="2"/>
    <x v="0"/>
    <d v="2029-10-29T00:00:00"/>
  </r>
  <r>
    <s v="I-2028"/>
    <s v="Ho Chi Minh City"/>
    <x v="12"/>
    <x v="3"/>
    <d v="2022-12-25T00:00:00"/>
    <x v="9"/>
    <s v="Irene Skiba"/>
    <n v="70"/>
    <x v="93"/>
    <n v="7.1400000000000005E-2"/>
    <n v="5"/>
    <x v="3"/>
    <x v="5"/>
    <d v="2028-12-25T00:00:00"/>
  </r>
  <r>
    <s v="I-2029"/>
    <s v="Guangzhou"/>
    <x v="5"/>
    <x v="3"/>
    <d v="2020-04-21T00:00:00"/>
    <x v="7"/>
    <s v="Abdul Amos"/>
    <n v="1000"/>
    <x v="171"/>
    <n v="0.37"/>
    <n v="370"/>
    <x v="4"/>
    <x v="1"/>
    <d v="2026-04-21T00:00:00"/>
  </r>
  <r>
    <s v="I-2030"/>
    <s v="Rome"/>
    <x v="22"/>
    <x v="0"/>
    <d v="2021-11-15T00:00:00"/>
    <x v="2"/>
    <s v="Michael Toy"/>
    <n v="150"/>
    <x v="179"/>
    <n v="0.2467"/>
    <n v="37"/>
    <x v="1"/>
    <x v="8"/>
    <d v="2027-11-15T00:00:00"/>
  </r>
  <r>
    <s v="I-2031"/>
    <s v="Amsterdam"/>
    <x v="24"/>
    <x v="0"/>
    <d v="2021-01-30T00:00:00"/>
    <x v="8"/>
    <s v="Allyson Parker"/>
    <n v="500"/>
    <x v="11"/>
    <n v="0.02"/>
    <n v="10"/>
    <x v="1"/>
    <x v="11"/>
    <d v="2027-01-30T00:00:00"/>
  </r>
  <r>
    <s v="I-2032"/>
    <s v="Seattle"/>
    <x v="18"/>
    <x v="1"/>
    <d v="2022-05-21T00:00:00"/>
    <x v="3"/>
    <s v="Derek Harris"/>
    <n v="50"/>
    <x v="67"/>
    <n v="0.08"/>
    <n v="4"/>
    <x v="3"/>
    <x v="7"/>
    <d v="2028-05-21T00:00:00"/>
  </r>
  <r>
    <s v="I-2033"/>
    <s v="Cairo"/>
    <x v="30"/>
    <x v="0"/>
    <d v="2022-07-16T00:00:00"/>
    <x v="1"/>
    <s v="Valerie Pereira"/>
    <n v="700"/>
    <x v="12"/>
    <n v="0.04"/>
    <n v="28"/>
    <x v="3"/>
    <x v="9"/>
    <d v="2028-07-16T00:00:00"/>
  </r>
  <r>
    <s v="I-2034"/>
    <s v="Capetown"/>
    <x v="17"/>
    <x v="0"/>
    <d v="2023-08-05T00:00:00"/>
    <x v="11"/>
    <s v="Lucy Downs"/>
    <n v="50"/>
    <x v="62"/>
    <n v="0.04"/>
    <n v="2"/>
    <x v="2"/>
    <x v="2"/>
    <d v="2029-08-05T00:00:00"/>
  </r>
  <r>
    <s v="I-2035"/>
    <s v="Tokyo"/>
    <x v="15"/>
    <x v="3"/>
    <d v="2020-04-27T00:00:00"/>
    <x v="8"/>
    <s v="Steven Douglas"/>
    <n v="500"/>
    <x v="11"/>
    <n v="0.02"/>
    <n v="10"/>
    <x v="4"/>
    <x v="1"/>
    <d v="2026-04-27T00:00:00"/>
  </r>
  <r>
    <s v="I-2036"/>
    <s v="Bogota"/>
    <x v="26"/>
    <x v="2"/>
    <d v="2021-11-03T00:00:00"/>
    <x v="9"/>
    <s v="Paul Puri"/>
    <n v="70"/>
    <x v="60"/>
    <n v="0.1714"/>
    <n v="12"/>
    <x v="1"/>
    <x v="8"/>
    <d v="2027-11-03T00:00:00"/>
  </r>
  <r>
    <s v="I-2037"/>
    <s v="Warsaw"/>
    <x v="23"/>
    <x v="0"/>
    <d v="2022-02-14T00:00:00"/>
    <x v="9"/>
    <s v="Barbara McDevitt"/>
    <n v="70"/>
    <x v="91"/>
    <n v="0.1429"/>
    <n v="10"/>
    <x v="3"/>
    <x v="10"/>
    <d v="2028-02-14T00:00:00"/>
  </r>
  <r>
    <s v="I-2038"/>
    <s v="Buenos Aires"/>
    <x v="27"/>
    <x v="2"/>
    <d v="2020-05-09T00:00:00"/>
    <x v="6"/>
    <s v="Nicola Nathan"/>
    <n v="800"/>
    <x v="227"/>
    <n v="0.14000000000000001"/>
    <n v="112"/>
    <x v="4"/>
    <x v="7"/>
    <d v="2026-05-09T00:00:00"/>
  </r>
  <r>
    <s v="I-2039"/>
    <s v="Paris"/>
    <x v="21"/>
    <x v="0"/>
    <d v="2021-02-26T00:00:00"/>
    <x v="10"/>
    <s v="Rory Bullion"/>
    <n v="250"/>
    <x v="61"/>
    <n v="0.38"/>
    <n v="95"/>
    <x v="1"/>
    <x v="10"/>
    <d v="2027-02-26T00:00:00"/>
  </r>
  <r>
    <s v="I-2040"/>
    <s v="Athens"/>
    <x v="14"/>
    <x v="0"/>
    <d v="2020-10-08T00:00:00"/>
    <x v="1"/>
    <s v="Sarah Chadwick"/>
    <n v="700"/>
    <x v="228"/>
    <n v="0.28000000000000003"/>
    <n v="196"/>
    <x v="4"/>
    <x v="0"/>
    <d v="2026-10-08T00:00:00"/>
  </r>
  <r>
    <s v="I-2041"/>
    <s v="Paris"/>
    <x v="21"/>
    <x v="0"/>
    <d v="2020-04-16T00:00:00"/>
    <x v="1"/>
    <s v="Rory Bullion"/>
    <n v="700"/>
    <x v="229"/>
    <n v="0.27"/>
    <n v="189"/>
    <x v="4"/>
    <x v="1"/>
    <d v="2026-04-16T00:00:00"/>
  </r>
  <r>
    <s v="I-2042"/>
    <s v="Sao Paolo"/>
    <x v="2"/>
    <x v="2"/>
    <d v="2024-08-14T00:00:00"/>
    <x v="10"/>
    <s v="Richard Kay"/>
    <n v="250"/>
    <x v="102"/>
    <n v="0"/>
    <n v="0"/>
    <x v="0"/>
    <x v="2"/>
    <d v="2030-08-14T00:00:00"/>
  </r>
  <r>
    <s v="I-2043"/>
    <s v="Madria"/>
    <x v="28"/>
    <x v="0"/>
    <d v="2024-05-27T00:00:00"/>
    <x v="3"/>
    <s v="Roy Lloyd"/>
    <n v="50"/>
    <x v="40"/>
    <n v="0"/>
    <n v="0"/>
    <x v="0"/>
    <x v="7"/>
    <d v="2030-05-27T00:00:00"/>
  </r>
  <r>
    <s v="I-2044"/>
    <s v="Riyadh"/>
    <x v="9"/>
    <x v="0"/>
    <d v="2022-04-14T00:00:00"/>
    <x v="2"/>
    <s v="Victoria Sherwin"/>
    <n v="150"/>
    <x v="116"/>
    <n v="0.1"/>
    <n v="15"/>
    <x v="3"/>
    <x v="1"/>
    <d v="2028-04-14T00:00:00"/>
  </r>
  <r>
    <s v="I-2045"/>
    <s v="Istanbul"/>
    <x v="3"/>
    <x v="0"/>
    <d v="2023-11-11T00:00:00"/>
    <x v="9"/>
    <s v="Ian McCartan"/>
    <n v="70"/>
    <x v="78"/>
    <n v="2.86E-2"/>
    <n v="2"/>
    <x v="2"/>
    <x v="8"/>
    <d v="2029-11-11T00:00:00"/>
  </r>
  <r>
    <s v="I-2046"/>
    <s v="Los Angeles"/>
    <x v="18"/>
    <x v="1"/>
    <d v="2021-01-04T00:00:00"/>
    <x v="7"/>
    <s v="Ellen Lillie"/>
    <n v="1000"/>
    <x v="126"/>
    <n v="0.32"/>
    <n v="320"/>
    <x v="1"/>
    <x v="11"/>
    <d v="2027-01-04T00:00:00"/>
  </r>
  <r>
    <s v="I-2047"/>
    <s v="Dublin"/>
    <x v="25"/>
    <x v="0"/>
    <d v="2020-07-30T00:00:00"/>
    <x v="9"/>
    <s v="James Carley"/>
    <n v="70"/>
    <x v="93"/>
    <n v="7.1400000000000005E-2"/>
    <n v="5"/>
    <x v="4"/>
    <x v="9"/>
    <d v="2026-07-30T00:00:00"/>
  </r>
  <r>
    <s v="I-2048"/>
    <s v="Rome"/>
    <x v="22"/>
    <x v="0"/>
    <d v="2023-09-28T00:00:00"/>
    <x v="6"/>
    <s v="Michael Toy"/>
    <n v="800"/>
    <x v="142"/>
    <n v="0.39"/>
    <n v="312"/>
    <x v="2"/>
    <x v="6"/>
    <d v="2029-09-28T00:00:00"/>
  </r>
  <r>
    <s v="I-2049"/>
    <s v="Kansas City"/>
    <x v="18"/>
    <x v="1"/>
    <d v="2022-02-03T00:00:00"/>
    <x v="4"/>
    <s v="Xun Simms"/>
    <n v="30"/>
    <x v="20"/>
    <n v="0.1"/>
    <n v="3"/>
    <x v="3"/>
    <x v="10"/>
    <d v="2028-02-03T00:00:00"/>
  </r>
  <r>
    <s v="I-2050"/>
    <s v="Lima"/>
    <x v="6"/>
    <x v="2"/>
    <d v="2020-11-08T00:00:00"/>
    <x v="6"/>
    <s v="Lloyd Norton"/>
    <n v="800"/>
    <x v="152"/>
    <n v="0.44"/>
    <n v="352"/>
    <x v="4"/>
    <x v="8"/>
    <d v="2026-11-08T00:00:00"/>
  </r>
  <r>
    <s v="I-2051"/>
    <s v="Bogota"/>
    <x v="26"/>
    <x v="2"/>
    <d v="2024-03-23T00:00:00"/>
    <x v="4"/>
    <s v="Ronald Curtis"/>
    <n v="30"/>
    <x v="5"/>
    <n v="3.3300000000000003E-2"/>
    <n v="1"/>
    <x v="0"/>
    <x v="3"/>
    <d v="2030-03-23T00:00:00"/>
  </r>
  <r>
    <s v="I-2052"/>
    <s v="Buenos Aires"/>
    <x v="27"/>
    <x v="2"/>
    <d v="2024-05-24T00:00:00"/>
    <x v="1"/>
    <s v="Stuart Brown"/>
    <n v="700"/>
    <x v="121"/>
    <n v="7.0000000000000007E-2"/>
    <n v="49"/>
    <x v="0"/>
    <x v="7"/>
    <d v="2030-05-24T00:00:00"/>
  </r>
  <r>
    <s v="I-2053"/>
    <s v="Bogota"/>
    <x v="26"/>
    <x v="2"/>
    <d v="2022-08-11T00:00:00"/>
    <x v="5"/>
    <s v="Ronald Curtis"/>
    <n v="500"/>
    <x v="230"/>
    <n v="0.06"/>
    <n v="30"/>
    <x v="3"/>
    <x v="2"/>
    <d v="2028-08-11T00:00:00"/>
  </r>
  <r>
    <s v="I-2054"/>
    <s v="Seattle"/>
    <x v="18"/>
    <x v="1"/>
    <d v="2024-04-18T00:00:00"/>
    <x v="9"/>
    <s v="Susan Toye"/>
    <n v="70"/>
    <x v="19"/>
    <n v="4.2900000000000001E-2"/>
    <n v="3"/>
    <x v="0"/>
    <x v="1"/>
    <d v="2030-04-18T00:00:00"/>
  </r>
  <r>
    <s v="I-2055"/>
    <s v="Paris"/>
    <x v="21"/>
    <x v="0"/>
    <d v="2024-03-11T00:00:00"/>
    <x v="1"/>
    <s v="Ketan Bryan"/>
    <n v="700"/>
    <x v="105"/>
    <n v="0.09"/>
    <n v="63"/>
    <x v="0"/>
    <x v="3"/>
    <d v="2030-03-11T00:00:00"/>
  </r>
  <r>
    <s v="I-2056"/>
    <s v="Toronto"/>
    <x v="1"/>
    <x v="1"/>
    <d v="2021-05-13T00:00:00"/>
    <x v="7"/>
    <s v="Jordan Andrews"/>
    <n v="1000"/>
    <x v="126"/>
    <n v="0.32"/>
    <n v="320"/>
    <x v="1"/>
    <x v="7"/>
    <d v="2027-05-13T00:00:00"/>
  </r>
  <r>
    <s v="I-2057"/>
    <s v="Seoul"/>
    <x v="19"/>
    <x v="3"/>
    <d v="2022-04-07T00:00:00"/>
    <x v="1"/>
    <s v="Mark Brook"/>
    <n v="700"/>
    <x v="48"/>
    <n v="0.01"/>
    <n v="7"/>
    <x v="3"/>
    <x v="1"/>
    <d v="2028-04-07T00:00:00"/>
  </r>
  <r>
    <s v="I-2058"/>
    <s v="Tijuana"/>
    <x v="7"/>
    <x v="2"/>
    <d v="2020-10-20T00:00:00"/>
    <x v="8"/>
    <s v="Paul Salmon"/>
    <n v="500"/>
    <x v="21"/>
    <n v="0.01"/>
    <n v="5"/>
    <x v="4"/>
    <x v="0"/>
    <d v="2026-10-20T00:00:00"/>
  </r>
  <r>
    <s v="I-2059"/>
    <s v="Santiago"/>
    <x v="34"/>
    <x v="2"/>
    <d v="2023-04-17T00:00:00"/>
    <x v="3"/>
    <s v="Karen Hopewell"/>
    <n v="50"/>
    <x v="67"/>
    <n v="0.08"/>
    <n v="4"/>
    <x v="2"/>
    <x v="1"/>
    <d v="2029-04-17T00:00:00"/>
  </r>
  <r>
    <s v="I-2060"/>
    <s v="Toronto"/>
    <x v="1"/>
    <x v="1"/>
    <d v="2024-06-11T00:00:00"/>
    <x v="11"/>
    <s v="Alison Storey"/>
    <n v="50"/>
    <x v="108"/>
    <n v="0.02"/>
    <n v="1"/>
    <x v="0"/>
    <x v="4"/>
    <d v="2030-06-11T00:00:00"/>
  </r>
  <r>
    <s v="I-2061"/>
    <s v="Tokyo"/>
    <x v="15"/>
    <x v="3"/>
    <d v="2023-01-03T00:00:00"/>
    <x v="5"/>
    <s v="Ken Mishra"/>
    <n v="500"/>
    <x v="73"/>
    <n v="0.09"/>
    <n v="45"/>
    <x v="2"/>
    <x v="11"/>
    <d v="2029-01-03T00:00:00"/>
  </r>
  <r>
    <s v="I-2062"/>
    <s v="Riyadh"/>
    <x v="9"/>
    <x v="0"/>
    <d v="2022-07-26T00:00:00"/>
    <x v="8"/>
    <s v="Daniel Battersby"/>
    <n v="500"/>
    <x v="11"/>
    <n v="0.02"/>
    <n v="10"/>
    <x v="3"/>
    <x v="9"/>
    <d v="2028-07-26T00:00:00"/>
  </r>
  <r>
    <s v="I-2063"/>
    <s v="Toronto"/>
    <x v="1"/>
    <x v="1"/>
    <d v="2022-01-15T00:00:00"/>
    <x v="11"/>
    <s v="Jordan Andrews"/>
    <n v="50"/>
    <x v="64"/>
    <n v="0.06"/>
    <n v="3"/>
    <x v="3"/>
    <x v="11"/>
    <d v="2028-01-15T00:00:00"/>
  </r>
  <r>
    <s v="I-2064"/>
    <s v="Athens"/>
    <x v="14"/>
    <x v="0"/>
    <d v="2021-04-02T00:00:00"/>
    <x v="1"/>
    <s v="David Walker"/>
    <n v="700"/>
    <x v="44"/>
    <n v="0.05"/>
    <n v="35"/>
    <x v="1"/>
    <x v="1"/>
    <d v="2027-04-02T00:00:00"/>
  </r>
  <r>
    <s v="I-2065"/>
    <s v="Tijuana"/>
    <x v="7"/>
    <x v="2"/>
    <d v="2024-10-06T00:00:00"/>
    <x v="11"/>
    <s v="Stephen Carlin"/>
    <n v="50"/>
    <x v="24"/>
    <n v="0.14000000000000001"/>
    <n v="7"/>
    <x v="0"/>
    <x v="0"/>
    <d v="2030-10-06T00:00:00"/>
  </r>
  <r>
    <s v="I-2066"/>
    <s v="London"/>
    <x v="8"/>
    <x v="0"/>
    <d v="2023-07-26T00:00:00"/>
    <x v="10"/>
    <s v="Claire Brooks"/>
    <n v="250"/>
    <x v="96"/>
    <n v="2.8000000000000001E-2"/>
    <n v="7"/>
    <x v="2"/>
    <x v="9"/>
    <d v="2029-07-26T00:00:00"/>
  </r>
  <r>
    <s v="I-2067"/>
    <s v="Berlin"/>
    <x v="20"/>
    <x v="0"/>
    <d v="2022-03-12T00:00:00"/>
    <x v="0"/>
    <s v="Natasha Carvalho"/>
    <n v="80"/>
    <x v="0"/>
    <n v="1.2500000000000001E-2"/>
    <n v="1"/>
    <x v="3"/>
    <x v="3"/>
    <d v="2028-03-12T00:00:00"/>
  </r>
  <r>
    <s v="I-2068"/>
    <s v="Capetown"/>
    <x v="17"/>
    <x v="0"/>
    <d v="2020-07-15T00:00:00"/>
    <x v="10"/>
    <s v="Marcus Jacob"/>
    <n v="250"/>
    <x v="134"/>
    <n v="0.08"/>
    <n v="20"/>
    <x v="4"/>
    <x v="9"/>
    <d v="2026-07-15T00:00:00"/>
  </r>
  <r>
    <s v="I-2069"/>
    <s v="Toronto"/>
    <x v="1"/>
    <x v="1"/>
    <d v="2023-06-24T00:00:00"/>
    <x v="9"/>
    <s v="James Hammond"/>
    <n v="70"/>
    <x v="19"/>
    <n v="4.2900000000000001E-2"/>
    <n v="3"/>
    <x v="2"/>
    <x v="4"/>
    <d v="2029-06-24T00:00:00"/>
  </r>
  <r>
    <s v="I-2070"/>
    <s v="Tel Aviv"/>
    <x v="13"/>
    <x v="0"/>
    <d v="2024-12-27T00:00:00"/>
    <x v="10"/>
    <s v="Rebecca Delo"/>
    <n v="250"/>
    <x v="182"/>
    <n v="0.14799999999999999"/>
    <n v="37"/>
    <x v="0"/>
    <x v="5"/>
    <d v="2030-12-27T00:00:00"/>
  </r>
  <r>
    <s v="I-2071"/>
    <s v="Prague"/>
    <x v="16"/>
    <x v="0"/>
    <d v="2024-07-17T00:00:00"/>
    <x v="0"/>
    <s v="Nick Denny"/>
    <n v="80"/>
    <x v="0"/>
    <n v="1.2500000000000001E-2"/>
    <n v="1"/>
    <x v="0"/>
    <x v="9"/>
    <d v="2030-07-17T00:00:00"/>
  </r>
  <r>
    <s v="I-2072"/>
    <s v="Dublin"/>
    <x v="25"/>
    <x v="0"/>
    <d v="2022-11-29T00:00:00"/>
    <x v="7"/>
    <s v="Gwyn Taylor"/>
    <n v="1000"/>
    <x v="74"/>
    <n v="0.3"/>
    <n v="300"/>
    <x v="3"/>
    <x v="8"/>
    <d v="2028-11-29T00:00:00"/>
  </r>
  <r>
    <s v="I-2073"/>
    <s v="Shanghai"/>
    <x v="5"/>
    <x v="3"/>
    <d v="2022-07-03T00:00:00"/>
    <x v="5"/>
    <s v="Jonathan Will"/>
    <n v="500"/>
    <x v="132"/>
    <n v="0.11"/>
    <n v="55"/>
    <x v="3"/>
    <x v="9"/>
    <d v="2028-07-03T00:00:00"/>
  </r>
  <r>
    <s v="I-2074"/>
    <s v="Bangalore"/>
    <x v="11"/>
    <x v="3"/>
    <d v="2023-12-04T00:00:00"/>
    <x v="11"/>
    <s v="Delia Muhammad"/>
    <n v="50"/>
    <x v="64"/>
    <n v="0.06"/>
    <n v="3"/>
    <x v="2"/>
    <x v="5"/>
    <d v="2029-12-04T00:00:00"/>
  </r>
  <r>
    <s v="I-2075"/>
    <s v="Madria"/>
    <x v="28"/>
    <x v="0"/>
    <d v="2020-03-15T00:00:00"/>
    <x v="2"/>
    <s v="Philip Sutherland"/>
    <n v="150"/>
    <x v="172"/>
    <n v="0.12670000000000001"/>
    <n v="19"/>
    <x v="4"/>
    <x v="3"/>
    <d v="2026-03-15T00:00:00"/>
  </r>
  <r>
    <s v="I-2076"/>
    <s v="Madria"/>
    <x v="28"/>
    <x v="0"/>
    <d v="2024-03-15T00:00:00"/>
    <x v="1"/>
    <s v="Paul Long"/>
    <n v="700"/>
    <x v="80"/>
    <n v="0.12"/>
    <n v="84"/>
    <x v="0"/>
    <x v="3"/>
    <d v="2030-03-15T00:00:00"/>
  </r>
  <r>
    <s v="I-2077"/>
    <s v="Tokyo"/>
    <x v="15"/>
    <x v="3"/>
    <d v="2024-11-23T00:00:00"/>
    <x v="3"/>
    <s v="Basil Bell"/>
    <n v="50"/>
    <x v="67"/>
    <n v="0.08"/>
    <n v="4"/>
    <x v="0"/>
    <x v="8"/>
    <d v="2030-11-23T00:00:00"/>
  </r>
  <r>
    <s v="I-2078"/>
    <s v="Seoul"/>
    <x v="19"/>
    <x v="3"/>
    <d v="2024-04-23T00:00:00"/>
    <x v="5"/>
    <s v="Steven Wood"/>
    <n v="500"/>
    <x v="103"/>
    <n v="0.04"/>
    <n v="20"/>
    <x v="0"/>
    <x v="1"/>
    <d v="2030-04-23T00:00:00"/>
  </r>
  <r>
    <s v="I-2079"/>
    <s v="Osaka"/>
    <x v="15"/>
    <x v="3"/>
    <d v="2021-01-04T00:00:00"/>
    <x v="11"/>
    <s v="Tracy Stanley"/>
    <n v="50"/>
    <x v="64"/>
    <n v="0.06"/>
    <n v="3"/>
    <x v="1"/>
    <x v="11"/>
    <d v="2027-01-04T00:00:00"/>
  </r>
  <r>
    <s v="I-2080"/>
    <s v="London"/>
    <x v="8"/>
    <x v="0"/>
    <d v="2021-05-07T00:00:00"/>
    <x v="2"/>
    <s v="Francis Godden"/>
    <n v="150"/>
    <x v="31"/>
    <n v="2.6700000000000002E-2"/>
    <n v="4"/>
    <x v="1"/>
    <x v="7"/>
    <d v="2027-05-07T00:00:00"/>
  </r>
  <r>
    <s v="I-2081"/>
    <s v="Paris"/>
    <x v="21"/>
    <x v="0"/>
    <d v="2022-12-10T00:00:00"/>
    <x v="9"/>
    <s v="Nicole Ford"/>
    <n v="70"/>
    <x v="19"/>
    <n v="4.2900000000000001E-2"/>
    <n v="3"/>
    <x v="3"/>
    <x v="5"/>
    <d v="2028-12-10T00:00:00"/>
  </r>
  <r>
    <s v="I-2082"/>
    <s v="Seoul"/>
    <x v="19"/>
    <x v="3"/>
    <d v="2023-12-14T00:00:00"/>
    <x v="8"/>
    <s v="Mark Towey"/>
    <n v="500"/>
    <x v="21"/>
    <n v="0.01"/>
    <n v="5"/>
    <x v="2"/>
    <x v="5"/>
    <d v="2029-12-14T00:00:00"/>
  </r>
  <r>
    <s v="I-2083"/>
    <s v="Ho Chi Minh City"/>
    <x v="12"/>
    <x v="3"/>
    <d v="2020-08-30T00:00:00"/>
    <x v="9"/>
    <s v="Ken Rogerson"/>
    <n v="70"/>
    <x v="85"/>
    <n v="0.1857"/>
    <n v="13"/>
    <x v="4"/>
    <x v="2"/>
    <d v="2026-08-30T00:00:00"/>
  </r>
  <r>
    <s v="I-2084"/>
    <s v="Cairo"/>
    <x v="30"/>
    <x v="0"/>
    <d v="2024-09-07T00:00:00"/>
    <x v="11"/>
    <s v="Basil Bain"/>
    <n v="50"/>
    <x v="64"/>
    <n v="0.06"/>
    <n v="3"/>
    <x v="0"/>
    <x v="6"/>
    <d v="2030-09-07T00:00:00"/>
  </r>
  <r>
    <s v="I-2085"/>
    <s v="Madria"/>
    <x v="28"/>
    <x v="0"/>
    <d v="2020-01-07T00:00:00"/>
    <x v="2"/>
    <s v="Howard Jones"/>
    <n v="150"/>
    <x v="231"/>
    <n v="0.16669999999999999"/>
    <n v="25"/>
    <x v="4"/>
    <x v="11"/>
    <d v="2026-01-07T00:00:00"/>
  </r>
  <r>
    <s v="I-2086"/>
    <s v="Sydney"/>
    <x v="4"/>
    <x v="3"/>
    <d v="2021-03-11T00:00:00"/>
    <x v="3"/>
    <s v="William Martin"/>
    <n v="50"/>
    <x v="87"/>
    <n v="0.32"/>
    <n v="16"/>
    <x v="1"/>
    <x v="3"/>
    <d v="2027-03-11T00:00:00"/>
  </r>
  <r>
    <s v="I-2087"/>
    <s v="Shenzhen"/>
    <x v="5"/>
    <x v="3"/>
    <d v="2020-03-02T00:00:00"/>
    <x v="1"/>
    <s v="Alastair Mills"/>
    <n v="700"/>
    <x v="232"/>
    <n v="0.23"/>
    <n v="161"/>
    <x v="4"/>
    <x v="3"/>
    <d v="2026-03-02T00:00:00"/>
  </r>
  <r>
    <s v="I-2088"/>
    <s v="Santiago"/>
    <x v="34"/>
    <x v="2"/>
    <d v="2023-01-25T00:00:00"/>
    <x v="1"/>
    <s v="Jason Edmund"/>
    <n v="700"/>
    <x v="48"/>
    <n v="0.01"/>
    <n v="7"/>
    <x v="2"/>
    <x v="11"/>
    <d v="2029-01-25T00:00:00"/>
  </r>
  <r>
    <s v="I-2089"/>
    <s v="Moscow"/>
    <x v="0"/>
    <x v="0"/>
    <d v="2024-11-21T00:00:00"/>
    <x v="2"/>
    <s v="Rita Hill"/>
    <n v="150"/>
    <x v="113"/>
    <n v="0.02"/>
    <n v="3"/>
    <x v="0"/>
    <x v="8"/>
    <d v="2030-11-21T00:00:00"/>
  </r>
  <r>
    <s v="I-2090"/>
    <s v="Amsterdam"/>
    <x v="24"/>
    <x v="0"/>
    <d v="2020-03-07T00:00:00"/>
    <x v="11"/>
    <s v="Julia Ferguson"/>
    <n v="50"/>
    <x v="107"/>
    <n v="0.16"/>
    <n v="8"/>
    <x v="4"/>
    <x v="3"/>
    <d v="2026-03-07T00:00:00"/>
  </r>
  <r>
    <s v="I-2091"/>
    <s v="Istanbul"/>
    <x v="3"/>
    <x v="0"/>
    <d v="2022-10-24T00:00:00"/>
    <x v="11"/>
    <s v="Bryan Mason"/>
    <n v="50"/>
    <x v="100"/>
    <n v="0.12"/>
    <n v="6"/>
    <x v="3"/>
    <x v="0"/>
    <d v="2028-10-24T00:00:00"/>
  </r>
  <r>
    <s v="I-2092"/>
    <s v="Jerusalem"/>
    <x v="13"/>
    <x v="0"/>
    <d v="2024-04-05T00:00:00"/>
    <x v="11"/>
    <s v="Susan Carley"/>
    <n v="50"/>
    <x v="108"/>
    <n v="0.02"/>
    <n v="1"/>
    <x v="0"/>
    <x v="1"/>
    <d v="2030-04-05T00:00:00"/>
  </r>
  <r>
    <s v="I-2093"/>
    <s v="Moscow"/>
    <x v="0"/>
    <x v="0"/>
    <d v="2024-08-26T00:00:00"/>
    <x v="0"/>
    <s v="Dermot Bailey"/>
    <n v="80"/>
    <x v="13"/>
    <n v="2.5000000000000001E-2"/>
    <n v="2"/>
    <x v="0"/>
    <x v="2"/>
    <d v="2030-08-26T00:00:00"/>
  </r>
  <r>
    <s v="I-2094"/>
    <s v="Chicago"/>
    <x v="18"/>
    <x v="1"/>
    <d v="2023-11-19T00:00:00"/>
    <x v="11"/>
    <s v="Heather McGill"/>
    <n v="50"/>
    <x v="62"/>
    <n v="0.04"/>
    <n v="2"/>
    <x v="2"/>
    <x v="8"/>
    <d v="2029-11-19T00:00:00"/>
  </r>
  <r>
    <s v="I-2095"/>
    <s v="New York"/>
    <x v="18"/>
    <x v="1"/>
    <d v="2024-02-13T00:00:00"/>
    <x v="2"/>
    <s v="Simon Hirst"/>
    <n v="150"/>
    <x v="113"/>
    <n v="0.02"/>
    <n v="3"/>
    <x v="0"/>
    <x v="10"/>
    <d v="2030-02-13T00:00:00"/>
  </r>
  <r>
    <s v="I-2096"/>
    <s v="London"/>
    <x v="8"/>
    <x v="0"/>
    <d v="2021-08-13T00:00:00"/>
    <x v="7"/>
    <s v="Nicola Williams"/>
    <n v="1000"/>
    <x v="14"/>
    <n v="0.38"/>
    <n v="380"/>
    <x v="1"/>
    <x v="2"/>
    <d v="2027-08-13T00:00:00"/>
  </r>
  <r>
    <s v="I-2097"/>
    <s v="Berlin"/>
    <x v="20"/>
    <x v="0"/>
    <d v="2024-02-13T00:00:00"/>
    <x v="8"/>
    <s v="John Gunter"/>
    <n v="500"/>
    <x v="21"/>
    <n v="0.01"/>
    <n v="5"/>
    <x v="0"/>
    <x v="10"/>
    <d v="2030-02-13T00:00:00"/>
  </r>
  <r>
    <s v="I-2098"/>
    <s v="Shanghai"/>
    <x v="5"/>
    <x v="3"/>
    <d v="2024-03-30T00:00:00"/>
    <x v="11"/>
    <s v="Jonathan Will"/>
    <n v="50"/>
    <x v="64"/>
    <n v="0.06"/>
    <n v="3"/>
    <x v="0"/>
    <x v="3"/>
    <d v="2030-03-30T00:00:00"/>
  </r>
  <r>
    <s v="I-2099"/>
    <s v="Tokyo"/>
    <x v="15"/>
    <x v="3"/>
    <d v="2022-07-27T00:00:00"/>
    <x v="6"/>
    <s v="David Gow"/>
    <n v="800"/>
    <x v="233"/>
    <n v="7.0000000000000007E-2"/>
    <n v="56"/>
    <x v="3"/>
    <x v="9"/>
    <d v="2028-07-27T00:00:00"/>
  </r>
  <r>
    <s v="I-2100"/>
    <s v="Tijuana"/>
    <x v="7"/>
    <x v="2"/>
    <d v="2023-12-08T00:00:00"/>
    <x v="5"/>
    <s v="Richard Allnutt"/>
    <n v="500"/>
    <x v="11"/>
    <n v="0.02"/>
    <n v="10"/>
    <x v="2"/>
    <x v="5"/>
    <d v="2029-12-08T00:00:00"/>
  </r>
  <r>
    <s v="I-2101"/>
    <s v="Amsterdam"/>
    <x v="24"/>
    <x v="0"/>
    <d v="2021-04-18T00:00:00"/>
    <x v="6"/>
    <s v="Donald Barratt"/>
    <n v="800"/>
    <x v="234"/>
    <n v="0.28000000000000003"/>
    <n v="224"/>
    <x v="1"/>
    <x v="1"/>
    <d v="2027-04-18T00:00:00"/>
  </r>
  <r>
    <s v="I-2102"/>
    <s v="Paris"/>
    <x v="21"/>
    <x v="0"/>
    <d v="2024-06-18T00:00:00"/>
    <x v="5"/>
    <s v="Darren Webb"/>
    <n v="500"/>
    <x v="73"/>
    <n v="0.09"/>
    <n v="45"/>
    <x v="0"/>
    <x v="4"/>
    <d v="2030-06-18T00:00:00"/>
  </r>
  <r>
    <s v="I-2103"/>
    <s v="Buenos Aires"/>
    <x v="27"/>
    <x v="2"/>
    <d v="2020-07-08T00:00:00"/>
    <x v="2"/>
    <s v="Ronald Rowlands"/>
    <n v="150"/>
    <x v="116"/>
    <n v="0.1"/>
    <n v="15"/>
    <x v="4"/>
    <x v="9"/>
    <d v="2026-07-08T00:00:00"/>
  </r>
  <r>
    <s v="I-2104"/>
    <s v="Moscow"/>
    <x v="0"/>
    <x v="0"/>
    <d v="2024-04-30T00:00:00"/>
    <x v="8"/>
    <s v="Darren Brooks"/>
    <n v="500"/>
    <x v="11"/>
    <n v="0.02"/>
    <n v="10"/>
    <x v="0"/>
    <x v="1"/>
    <d v="2030-04-30T00:00:00"/>
  </r>
  <r>
    <s v="I-2105"/>
    <s v="Kuala Lumpur"/>
    <x v="31"/>
    <x v="3"/>
    <d v="2020-08-06T00:00:00"/>
    <x v="8"/>
    <s v="Valerie Hook"/>
    <n v="500"/>
    <x v="21"/>
    <n v="0.01"/>
    <n v="5"/>
    <x v="4"/>
    <x v="2"/>
    <d v="2026-08-06T00:00:00"/>
  </r>
  <r>
    <s v="I-2106"/>
    <s v="Riyadh"/>
    <x v="9"/>
    <x v="0"/>
    <d v="2023-05-23T00:00:00"/>
    <x v="11"/>
    <s v="Danny Brooks"/>
    <n v="50"/>
    <x v="55"/>
    <n v="0.1"/>
    <n v="5"/>
    <x v="2"/>
    <x v="7"/>
    <d v="2029-05-23T00:00:00"/>
  </r>
  <r>
    <s v="I-2107"/>
    <s v="Mexico City"/>
    <x v="7"/>
    <x v="2"/>
    <d v="2023-09-13T00:00:00"/>
    <x v="4"/>
    <s v="James Anthony"/>
    <n v="30"/>
    <x v="7"/>
    <n v="6.6699999999999995E-2"/>
    <n v="2"/>
    <x v="2"/>
    <x v="6"/>
    <d v="2029-09-13T00:00:00"/>
  </r>
  <r>
    <s v="I-2108"/>
    <s v="Bucharest"/>
    <x v="32"/>
    <x v="0"/>
    <d v="2024-02-20T00:00:00"/>
    <x v="6"/>
    <s v="Kevin Ross"/>
    <n v="800"/>
    <x v="135"/>
    <n v="0.41"/>
    <n v="328"/>
    <x v="0"/>
    <x v="10"/>
    <d v="2030-02-20T00:00:00"/>
  </r>
  <r>
    <s v="I-2109"/>
    <s v="Paris"/>
    <x v="21"/>
    <x v="0"/>
    <d v="2023-03-15T00:00:00"/>
    <x v="7"/>
    <s v="Ketan Bryan"/>
    <n v="1000"/>
    <x v="126"/>
    <n v="0.32"/>
    <n v="320"/>
    <x v="2"/>
    <x v="3"/>
    <d v="2029-03-15T00:00:00"/>
  </r>
  <r>
    <s v="I-2110"/>
    <s v="Berlin"/>
    <x v="20"/>
    <x v="0"/>
    <d v="2023-02-24T00:00:00"/>
    <x v="2"/>
    <s v="Jacqueline Clamp"/>
    <n v="150"/>
    <x v="15"/>
    <n v="0"/>
    <n v="0"/>
    <x v="2"/>
    <x v="10"/>
    <d v="2029-02-24T00:00:00"/>
  </r>
  <r>
    <s v="I-2111"/>
    <s v="Buenos Aires"/>
    <x v="27"/>
    <x v="2"/>
    <d v="2023-11-17T00:00:00"/>
    <x v="4"/>
    <s v="Ian Grant"/>
    <n v="30"/>
    <x v="7"/>
    <n v="6.6699999999999995E-2"/>
    <n v="2"/>
    <x v="2"/>
    <x v="8"/>
    <d v="2029-11-17T00:00:00"/>
  </r>
  <r>
    <s v="I-2112"/>
    <s v="Tijuana"/>
    <x v="7"/>
    <x v="2"/>
    <d v="2023-06-06T00:00:00"/>
    <x v="5"/>
    <s v="Richard Foy"/>
    <n v="500"/>
    <x v="185"/>
    <n v="0.1"/>
    <n v="50"/>
    <x v="2"/>
    <x v="4"/>
    <d v="2029-06-06T00:00:00"/>
  </r>
  <r>
    <s v="I-2113"/>
    <s v="Dublin"/>
    <x v="25"/>
    <x v="0"/>
    <d v="2023-12-08T00:00:00"/>
    <x v="2"/>
    <s v="Gwyn Taylor"/>
    <n v="150"/>
    <x v="144"/>
    <n v="6.7000000000000002E-3"/>
    <n v="1"/>
    <x v="2"/>
    <x v="5"/>
    <d v="2029-12-08T00:00:00"/>
  </r>
  <r>
    <s v="I-2114"/>
    <s v="Tijuana"/>
    <x v="7"/>
    <x v="2"/>
    <d v="2021-10-08T00:00:00"/>
    <x v="0"/>
    <s v="Timothy Younger"/>
    <n v="80"/>
    <x v="199"/>
    <n v="0.33750000000000002"/>
    <n v="27"/>
    <x v="1"/>
    <x v="0"/>
    <d v="2027-10-08T00:00:00"/>
  </r>
  <r>
    <s v="I-2115"/>
    <s v="Moscow"/>
    <x v="0"/>
    <x v="0"/>
    <d v="2023-08-14T00:00:00"/>
    <x v="5"/>
    <s v="Alexander Hillier"/>
    <n v="500"/>
    <x v="103"/>
    <n v="0.04"/>
    <n v="20"/>
    <x v="2"/>
    <x v="2"/>
    <d v="2029-08-14T00:00:00"/>
  </r>
  <r>
    <s v="I-2116"/>
    <s v="Sao Paolo"/>
    <x v="2"/>
    <x v="2"/>
    <d v="2022-12-01T00:00:00"/>
    <x v="5"/>
    <s v="Zoe Munday"/>
    <n v="500"/>
    <x v="21"/>
    <n v="0.01"/>
    <n v="5"/>
    <x v="3"/>
    <x v="5"/>
    <d v="2028-12-01T00:00:00"/>
  </r>
  <r>
    <s v="I-2117"/>
    <s v="Moscow"/>
    <x v="0"/>
    <x v="0"/>
    <d v="2020-03-01T00:00:00"/>
    <x v="11"/>
    <s v="Diane Batty"/>
    <n v="50"/>
    <x v="62"/>
    <n v="0.04"/>
    <n v="2"/>
    <x v="4"/>
    <x v="3"/>
    <d v="2026-03-01T00:00:00"/>
  </r>
  <r>
    <s v="I-2118"/>
    <s v="Bogota"/>
    <x v="26"/>
    <x v="2"/>
    <d v="2020-11-27T00:00:00"/>
    <x v="3"/>
    <s v="Lisa Manning"/>
    <n v="50"/>
    <x v="55"/>
    <n v="0.1"/>
    <n v="5"/>
    <x v="4"/>
    <x v="8"/>
    <d v="2026-11-27T00:00:00"/>
  </r>
  <r>
    <s v="I-2119"/>
    <s v="Buenos Aires"/>
    <x v="27"/>
    <x v="2"/>
    <d v="2022-05-15T00:00:00"/>
    <x v="0"/>
    <s v="Nicola Nathan"/>
    <n v="80"/>
    <x v="147"/>
    <n v="7.4999999999999997E-2"/>
    <n v="6"/>
    <x v="3"/>
    <x v="7"/>
    <d v="2028-05-15T00:00:00"/>
  </r>
  <r>
    <s v="I-2120"/>
    <s v="Rome"/>
    <x v="22"/>
    <x v="0"/>
    <d v="2022-04-26T00:00:00"/>
    <x v="6"/>
    <s v="Steven Bell"/>
    <n v="800"/>
    <x v="217"/>
    <n v="0.26"/>
    <n v="208"/>
    <x v="3"/>
    <x v="1"/>
    <d v="2028-04-26T00:00:00"/>
  </r>
  <r>
    <s v="I-2121"/>
    <s v="Jerusalem"/>
    <x v="13"/>
    <x v="0"/>
    <d v="2022-12-14T00:00:00"/>
    <x v="0"/>
    <s v="John Bond"/>
    <n v="80"/>
    <x v="147"/>
    <n v="7.4999999999999997E-2"/>
    <n v="6"/>
    <x v="3"/>
    <x v="5"/>
    <d v="2028-12-14T00:00:00"/>
  </r>
  <r>
    <s v="I-2122"/>
    <s v="Berlin"/>
    <x v="20"/>
    <x v="0"/>
    <d v="2021-05-19T00:00:00"/>
    <x v="4"/>
    <s v="John Gunter"/>
    <n v="30"/>
    <x v="129"/>
    <n v="0.33329999999999999"/>
    <n v="10"/>
    <x v="1"/>
    <x v="7"/>
    <d v="2027-05-19T00:00:00"/>
  </r>
  <r>
    <s v="I-2123"/>
    <s v="Lima"/>
    <x v="6"/>
    <x v="2"/>
    <d v="2023-01-06T00:00:00"/>
    <x v="2"/>
    <s v="Christopher Cresswell"/>
    <n v="150"/>
    <x v="26"/>
    <n v="0.08"/>
    <n v="12"/>
    <x v="2"/>
    <x v="11"/>
    <d v="2029-01-06T00:00:00"/>
  </r>
  <r>
    <s v="I-2124"/>
    <s v="Riyadh"/>
    <x v="9"/>
    <x v="0"/>
    <d v="2024-11-24T00:00:00"/>
    <x v="4"/>
    <s v="Victoria Sherwin"/>
    <n v="30"/>
    <x v="75"/>
    <n v="0"/>
    <n v="0"/>
    <x v="0"/>
    <x v="8"/>
    <d v="2030-11-24T00:00:00"/>
  </r>
  <r>
    <s v="I-2125"/>
    <s v="Warsaw"/>
    <x v="23"/>
    <x v="0"/>
    <d v="2022-01-04T00:00:00"/>
    <x v="10"/>
    <s v="Anthony Connolly"/>
    <n v="250"/>
    <x v="86"/>
    <n v="0.1"/>
    <n v="25"/>
    <x v="3"/>
    <x v="11"/>
    <d v="2028-01-04T00:00:00"/>
  </r>
  <r>
    <s v="I-2126"/>
    <s v="Moscow"/>
    <x v="0"/>
    <x v="0"/>
    <d v="2024-10-03T00:00:00"/>
    <x v="2"/>
    <s v="Zulfiqar Mirza"/>
    <n v="150"/>
    <x v="84"/>
    <n v="4.6699999999999998E-2"/>
    <n v="7"/>
    <x v="0"/>
    <x v="0"/>
    <d v="2030-10-03T00:00:00"/>
  </r>
  <r>
    <s v="I-2127"/>
    <s v="Dublin"/>
    <x v="25"/>
    <x v="0"/>
    <d v="2021-01-04T00:00:00"/>
    <x v="1"/>
    <s v="Robert Harris"/>
    <n v="700"/>
    <x v="10"/>
    <n v="0.03"/>
    <n v="21"/>
    <x v="1"/>
    <x v="11"/>
    <d v="2027-01-04T00:00:00"/>
  </r>
  <r>
    <s v="I-2128"/>
    <s v="Dubai"/>
    <x v="33"/>
    <x v="0"/>
    <d v="2020-11-08T00:00:00"/>
    <x v="8"/>
    <s v="Frank Murray"/>
    <n v="500"/>
    <x v="21"/>
    <n v="0.01"/>
    <n v="5"/>
    <x v="4"/>
    <x v="8"/>
    <d v="2026-11-08T00:00:00"/>
  </r>
  <r>
    <s v="I-2129"/>
    <s v="Kansas City"/>
    <x v="18"/>
    <x v="1"/>
    <d v="2020-09-17T00:00:00"/>
    <x v="5"/>
    <s v="Ronnette Stocks"/>
    <n v="500"/>
    <x v="235"/>
    <n v="0.2"/>
    <n v="100"/>
    <x v="4"/>
    <x v="6"/>
    <d v="2026-09-17T00:00:00"/>
  </r>
  <r>
    <s v="I-2130"/>
    <s v="Seattle"/>
    <x v="18"/>
    <x v="1"/>
    <d v="2024-05-15T00:00:00"/>
    <x v="3"/>
    <s v="Richard Anderson"/>
    <n v="50"/>
    <x v="62"/>
    <n v="0.04"/>
    <n v="2"/>
    <x v="0"/>
    <x v="7"/>
    <d v="2030-05-15T00:00:00"/>
  </r>
  <r>
    <s v="I-2131"/>
    <s v="Tel Aviv"/>
    <x v="13"/>
    <x v="0"/>
    <d v="2021-06-17T00:00:00"/>
    <x v="4"/>
    <s v="Steven Green"/>
    <n v="30"/>
    <x v="236"/>
    <n v="0.36670000000000003"/>
    <n v="11"/>
    <x v="1"/>
    <x v="4"/>
    <d v="2027-06-17T00:00:00"/>
  </r>
  <r>
    <s v="I-2132"/>
    <s v="Berlin"/>
    <x v="20"/>
    <x v="0"/>
    <d v="2020-04-17T00:00:00"/>
    <x v="4"/>
    <s v="Jacqueline Clamp"/>
    <n v="30"/>
    <x v="18"/>
    <n v="0.26669999999999999"/>
    <n v="8"/>
    <x v="4"/>
    <x v="1"/>
    <d v="2026-04-17T00:00:00"/>
  </r>
  <r>
    <s v="I-2133"/>
    <s v="Istanbul"/>
    <x v="3"/>
    <x v="0"/>
    <d v="2023-07-03T00:00:00"/>
    <x v="8"/>
    <s v="David Philp"/>
    <n v="500"/>
    <x v="9"/>
    <n v="0"/>
    <n v="0"/>
    <x v="2"/>
    <x v="9"/>
    <d v="2029-07-03T00:00:00"/>
  </r>
  <r>
    <s v="I-2134"/>
    <s v="Kansas City"/>
    <x v="18"/>
    <x v="1"/>
    <d v="2023-07-27T00:00:00"/>
    <x v="3"/>
    <s v="Nicola Wright"/>
    <n v="50"/>
    <x v="40"/>
    <n v="0"/>
    <n v="0"/>
    <x v="2"/>
    <x v="9"/>
    <d v="2029-07-27T00:00:00"/>
  </r>
  <r>
    <s v="I-2135"/>
    <s v="Seoul"/>
    <x v="19"/>
    <x v="3"/>
    <d v="2020-04-08T00:00:00"/>
    <x v="11"/>
    <s v="Kevin Long"/>
    <n v="50"/>
    <x v="40"/>
    <n v="0"/>
    <n v="0"/>
    <x v="4"/>
    <x v="1"/>
    <d v="2026-04-08T00:00:00"/>
  </r>
  <r>
    <s v="I-2136"/>
    <s v="Los Angeles"/>
    <x v="18"/>
    <x v="1"/>
    <d v="2022-01-12T00:00:00"/>
    <x v="7"/>
    <s v="Rita Jenkins"/>
    <n v="1000"/>
    <x v="119"/>
    <n v="0.28999999999999998"/>
    <n v="290"/>
    <x v="3"/>
    <x v="11"/>
    <d v="2028-01-12T00:00:00"/>
  </r>
  <r>
    <s v="I-2137"/>
    <s v="Berlin"/>
    <x v="20"/>
    <x v="0"/>
    <d v="2024-11-29T00:00:00"/>
    <x v="0"/>
    <s v="Paul Mannion"/>
    <n v="80"/>
    <x v="147"/>
    <n v="7.4999999999999997E-2"/>
    <n v="6"/>
    <x v="0"/>
    <x v="8"/>
    <d v="2030-11-29T00:00:00"/>
  </r>
  <r>
    <s v="I-2138"/>
    <s v="Tel Aviv"/>
    <x v="13"/>
    <x v="0"/>
    <d v="2022-03-28T00:00:00"/>
    <x v="11"/>
    <s v="David Isaacs"/>
    <n v="50"/>
    <x v="40"/>
    <n v="0"/>
    <n v="0"/>
    <x v="3"/>
    <x v="3"/>
    <d v="2028-03-28T00:00:00"/>
  </r>
  <r>
    <s v="I-2139"/>
    <s v="Los Angeles"/>
    <x v="18"/>
    <x v="1"/>
    <d v="2020-04-16T00:00:00"/>
    <x v="10"/>
    <s v="Heather Beck"/>
    <n v="250"/>
    <x v="201"/>
    <n v="0.16800000000000001"/>
    <n v="42"/>
    <x v="4"/>
    <x v="1"/>
    <d v="2026-04-16T00:00:00"/>
  </r>
  <r>
    <s v="I-2140"/>
    <s v="Osaka"/>
    <x v="15"/>
    <x v="3"/>
    <d v="2023-02-03T00:00:00"/>
    <x v="11"/>
    <s v="Jill Thompson"/>
    <n v="50"/>
    <x v="67"/>
    <n v="0.08"/>
    <n v="4"/>
    <x v="2"/>
    <x v="10"/>
    <d v="2029-02-03T00:00:00"/>
  </r>
  <r>
    <s v="I-2141"/>
    <s v="Jerusalem"/>
    <x v="13"/>
    <x v="0"/>
    <d v="2021-11-02T00:00:00"/>
    <x v="6"/>
    <s v="Barbara Scott"/>
    <n v="800"/>
    <x v="233"/>
    <n v="7.0000000000000007E-2"/>
    <n v="56"/>
    <x v="1"/>
    <x v="8"/>
    <d v="2027-11-02T00:00:00"/>
  </r>
  <r>
    <s v="I-2142"/>
    <s v="Bangkok"/>
    <x v="10"/>
    <x v="3"/>
    <d v="2023-04-14T00:00:00"/>
    <x v="0"/>
    <s v="Carol Cormack"/>
    <n v="80"/>
    <x v="59"/>
    <n v="0.05"/>
    <n v="4"/>
    <x v="2"/>
    <x v="1"/>
    <d v="2029-04-14T00:00:00"/>
  </r>
  <r>
    <s v="I-2143"/>
    <s v="Seoul"/>
    <x v="19"/>
    <x v="3"/>
    <d v="2023-03-06T00:00:00"/>
    <x v="2"/>
    <s v="Roger Scott"/>
    <n v="150"/>
    <x v="31"/>
    <n v="2.6700000000000002E-2"/>
    <n v="4"/>
    <x v="2"/>
    <x v="3"/>
    <d v="2029-03-06T00:00:00"/>
  </r>
  <r>
    <s v="I-2144"/>
    <s v="Shanghai"/>
    <x v="5"/>
    <x v="3"/>
    <d v="2024-12-11T00:00:00"/>
    <x v="5"/>
    <s v="Glenys Raymond"/>
    <n v="500"/>
    <x v="163"/>
    <n v="0.05"/>
    <n v="25"/>
    <x v="0"/>
    <x v="5"/>
    <d v="2030-12-11T00:00:00"/>
  </r>
  <r>
    <s v="I-2145"/>
    <s v="Madria"/>
    <x v="28"/>
    <x v="0"/>
    <d v="2022-11-16T00:00:00"/>
    <x v="0"/>
    <s v="Roy Lloyd"/>
    <n v="80"/>
    <x v="78"/>
    <n v="0.15"/>
    <n v="12"/>
    <x v="3"/>
    <x v="8"/>
    <d v="2028-11-16T00:00:00"/>
  </r>
  <r>
    <s v="I-2146"/>
    <s v="Bucharest"/>
    <x v="32"/>
    <x v="0"/>
    <d v="2021-08-19T00:00:00"/>
    <x v="8"/>
    <s v="Dell Lockwood"/>
    <n v="500"/>
    <x v="9"/>
    <n v="0"/>
    <n v="0"/>
    <x v="1"/>
    <x v="2"/>
    <d v="2027-08-19T00:00:00"/>
  </r>
  <r>
    <s v="I-2147"/>
    <s v="Vienna"/>
    <x v="29"/>
    <x v="0"/>
    <d v="2020-02-03T00:00:00"/>
    <x v="10"/>
    <s v="Baljinder Anderson"/>
    <n v="250"/>
    <x v="96"/>
    <n v="2.8000000000000001E-2"/>
    <n v="7"/>
    <x v="4"/>
    <x v="10"/>
    <d v="2026-02-03T00:00:00"/>
  </r>
  <r>
    <s v="I-2148"/>
    <s v="Sao Paolo"/>
    <x v="2"/>
    <x v="2"/>
    <d v="2022-04-23T00:00:00"/>
    <x v="7"/>
    <s v="Stephen Smith"/>
    <n v="1000"/>
    <x v="9"/>
    <n v="0.5"/>
    <n v="500"/>
    <x v="3"/>
    <x v="1"/>
    <d v="2028-04-23T00:00:00"/>
  </r>
  <r>
    <s v="I-2149"/>
    <s v="Mexico City"/>
    <x v="7"/>
    <x v="2"/>
    <d v="2024-12-09T00:00:00"/>
    <x v="7"/>
    <s v="Catherine Rahman"/>
    <n v="1000"/>
    <x v="74"/>
    <n v="0.3"/>
    <n v="300"/>
    <x v="0"/>
    <x v="5"/>
    <d v="2030-12-09T00:00:00"/>
  </r>
  <r>
    <s v="I-2150"/>
    <s v="Dubai"/>
    <x v="33"/>
    <x v="0"/>
    <d v="2024-04-28T00:00:00"/>
    <x v="0"/>
    <s v="Marie Whitfield"/>
    <n v="80"/>
    <x v="60"/>
    <n v="0.27500000000000002"/>
    <n v="22"/>
    <x v="0"/>
    <x v="1"/>
    <d v="2030-04-28T00:00:00"/>
  </r>
  <r>
    <s v="I-2151"/>
    <s v="Amsterdam"/>
    <x v="24"/>
    <x v="0"/>
    <d v="2021-03-14T00:00:00"/>
    <x v="6"/>
    <s v="Christopher Hurren"/>
    <n v="800"/>
    <x v="162"/>
    <n v="0.17"/>
    <n v="136"/>
    <x v="1"/>
    <x v="3"/>
    <d v="2027-03-14T00:00:00"/>
  </r>
  <r>
    <s v="I-2152"/>
    <s v="London"/>
    <x v="8"/>
    <x v="0"/>
    <d v="2020-11-02T00:00:00"/>
    <x v="9"/>
    <s v="Claire Brooks"/>
    <n v="70"/>
    <x v="63"/>
    <n v="1.43E-2"/>
    <n v="1"/>
    <x v="4"/>
    <x v="8"/>
    <d v="2026-11-02T00:00:00"/>
  </r>
  <r>
    <s v="I-2153"/>
    <s v="Tijuana"/>
    <x v="7"/>
    <x v="2"/>
    <d v="2020-11-11T00:00:00"/>
    <x v="11"/>
    <s v="Stephen Carlin"/>
    <n v="50"/>
    <x v="40"/>
    <n v="0"/>
    <n v="0"/>
    <x v="4"/>
    <x v="8"/>
    <d v="2026-11-11T00:00:00"/>
  </r>
  <r>
    <s v="I-2154"/>
    <s v="Kuala Lumpur"/>
    <x v="31"/>
    <x v="3"/>
    <d v="2020-02-19T00:00:00"/>
    <x v="0"/>
    <s v="Ian Baker"/>
    <n v="80"/>
    <x v="34"/>
    <n v="6.25E-2"/>
    <n v="5"/>
    <x v="4"/>
    <x v="10"/>
    <d v="2026-02-19T00:00:00"/>
  </r>
  <r>
    <s v="I-2155"/>
    <s v="Moscow"/>
    <x v="0"/>
    <x v="0"/>
    <d v="2023-05-20T00:00:00"/>
    <x v="0"/>
    <s v="Diane Batty"/>
    <n v="80"/>
    <x v="59"/>
    <n v="0.05"/>
    <n v="4"/>
    <x v="2"/>
    <x v="7"/>
    <d v="2029-05-20T00:00:00"/>
  </r>
  <r>
    <s v="I-2156"/>
    <s v="Bangalore"/>
    <x v="11"/>
    <x v="3"/>
    <d v="2021-05-19T00:00:00"/>
    <x v="10"/>
    <s v="Stuart Hunter"/>
    <n v="250"/>
    <x v="225"/>
    <n v="0.24"/>
    <n v="60"/>
    <x v="1"/>
    <x v="7"/>
    <d v="2027-05-19T00:00:00"/>
  </r>
  <r>
    <s v="I-2157"/>
    <s v="Madria"/>
    <x v="28"/>
    <x v="0"/>
    <d v="2023-02-01T00:00:00"/>
    <x v="7"/>
    <s v="Catherine Gagg"/>
    <n v="1000"/>
    <x v="226"/>
    <n v="0.35"/>
    <n v="350"/>
    <x v="2"/>
    <x v="10"/>
    <d v="2029-02-01T00:00:00"/>
  </r>
  <r>
    <s v="I-2158"/>
    <s v="Shanghai"/>
    <x v="5"/>
    <x v="3"/>
    <d v="2021-08-12T00:00:00"/>
    <x v="0"/>
    <s v="Wolf Christian"/>
    <n v="80"/>
    <x v="60"/>
    <n v="0.27500000000000002"/>
    <n v="22"/>
    <x v="1"/>
    <x v="2"/>
    <d v="2027-08-12T00:00:00"/>
  </r>
  <r>
    <s v="I-2159"/>
    <s v="Shenzhen"/>
    <x v="5"/>
    <x v="3"/>
    <d v="2020-03-01T00:00:00"/>
    <x v="10"/>
    <s v="Keith Drage"/>
    <n v="250"/>
    <x v="167"/>
    <n v="0.06"/>
    <n v="15"/>
    <x v="4"/>
    <x v="3"/>
    <d v="2026-03-01T00:00:00"/>
  </r>
  <r>
    <s v="I-2160"/>
    <s v="Dublin"/>
    <x v="25"/>
    <x v="0"/>
    <d v="2022-03-23T00:00:00"/>
    <x v="5"/>
    <s v="Andrew Phillips"/>
    <n v="500"/>
    <x v="159"/>
    <n v="0.12"/>
    <n v="60"/>
    <x v="3"/>
    <x v="3"/>
    <d v="2028-03-23T00:00:00"/>
  </r>
  <r>
    <s v="I-2161"/>
    <s v="Berlin"/>
    <x v="20"/>
    <x v="0"/>
    <d v="2023-10-21T00:00:00"/>
    <x v="11"/>
    <s v="Kate Pearce"/>
    <n v="50"/>
    <x v="67"/>
    <n v="0.08"/>
    <n v="4"/>
    <x v="2"/>
    <x v="0"/>
    <d v="2029-10-21T00:00:00"/>
  </r>
  <r>
    <s v="I-2162"/>
    <s v="San Fransisco"/>
    <x v="18"/>
    <x v="1"/>
    <d v="2024-07-06T00:00:00"/>
    <x v="9"/>
    <s v="Patricia Sewell"/>
    <n v="70"/>
    <x v="106"/>
    <n v="0.1"/>
    <n v="7"/>
    <x v="0"/>
    <x v="9"/>
    <d v="2030-07-06T00:00:00"/>
  </r>
  <r>
    <s v="I-2163"/>
    <s v="Buenos Aires"/>
    <x v="27"/>
    <x v="2"/>
    <d v="2024-03-14T00:00:00"/>
    <x v="2"/>
    <s v="Naeem Perry"/>
    <n v="150"/>
    <x v="153"/>
    <n v="0.1467"/>
    <n v="22"/>
    <x v="0"/>
    <x v="3"/>
    <d v="2030-03-14T00:00:00"/>
  </r>
  <r>
    <s v="I-2164"/>
    <s v="Bangkok"/>
    <x v="10"/>
    <x v="3"/>
    <d v="2022-11-12T00:00:00"/>
    <x v="2"/>
    <s v="Nicole Marshall"/>
    <n v="150"/>
    <x v="15"/>
    <n v="0"/>
    <n v="0"/>
    <x v="3"/>
    <x v="8"/>
    <d v="2028-11-12T00:00:00"/>
  </r>
  <r>
    <s v="I-2165"/>
    <s v="Moscow"/>
    <x v="0"/>
    <x v="0"/>
    <d v="2023-12-02T00:00:00"/>
    <x v="5"/>
    <s v="Zulfiqar Mirza"/>
    <n v="500"/>
    <x v="169"/>
    <n v="0.03"/>
    <n v="15"/>
    <x v="2"/>
    <x v="5"/>
    <d v="2029-12-02T00:00:00"/>
  </r>
  <r>
    <s v="I-2166"/>
    <s v="Athens"/>
    <x v="14"/>
    <x v="0"/>
    <d v="2023-05-26T00:00:00"/>
    <x v="10"/>
    <s v="Sarah Chadwick"/>
    <n v="250"/>
    <x v="134"/>
    <n v="0.08"/>
    <n v="20"/>
    <x v="2"/>
    <x v="7"/>
    <d v="2029-05-26T00:00:00"/>
  </r>
  <r>
    <s v="I-2167"/>
    <s v="Birmingham"/>
    <x v="8"/>
    <x v="0"/>
    <d v="2022-09-30T00:00:00"/>
    <x v="9"/>
    <s v="Philip Collins"/>
    <n v="70"/>
    <x v="76"/>
    <n v="0.1143"/>
    <n v="8"/>
    <x v="3"/>
    <x v="6"/>
    <d v="2028-09-30T00:00:00"/>
  </r>
  <r>
    <s v="I-2168"/>
    <s v="Bangkok"/>
    <x v="10"/>
    <x v="3"/>
    <d v="2023-08-07T00:00:00"/>
    <x v="1"/>
    <s v="Jonathan Pereira"/>
    <n v="700"/>
    <x v="44"/>
    <n v="0.05"/>
    <n v="35"/>
    <x v="2"/>
    <x v="2"/>
    <d v="2029-08-07T00:00:00"/>
  </r>
  <r>
    <s v="I-2169"/>
    <s v="Kansas City"/>
    <x v="18"/>
    <x v="1"/>
    <d v="2023-10-30T00:00:00"/>
    <x v="3"/>
    <s v="Nick Gee"/>
    <n v="50"/>
    <x v="40"/>
    <n v="0"/>
    <n v="0"/>
    <x v="2"/>
    <x v="0"/>
    <d v="2029-10-30T00:00:00"/>
  </r>
  <r>
    <s v="I-2170"/>
    <s v="Dublin"/>
    <x v="25"/>
    <x v="0"/>
    <d v="2020-05-06T00:00:00"/>
    <x v="0"/>
    <s v="Robert Harris"/>
    <n v="80"/>
    <x v="224"/>
    <n v="0.3"/>
    <n v="24"/>
    <x v="4"/>
    <x v="7"/>
    <d v="2026-05-06T00:00:00"/>
  </r>
  <r>
    <s v="I-2171"/>
    <s v="Prague"/>
    <x v="16"/>
    <x v="0"/>
    <d v="2024-06-30T00:00:00"/>
    <x v="9"/>
    <s v="Stephen Nolan"/>
    <n v="70"/>
    <x v="93"/>
    <n v="7.1400000000000005E-2"/>
    <n v="5"/>
    <x v="0"/>
    <x v="4"/>
    <d v="2030-06-30T00:00:00"/>
  </r>
  <r>
    <s v="I-2172"/>
    <s v="Santiago"/>
    <x v="34"/>
    <x v="2"/>
    <d v="2022-05-18T00:00:00"/>
    <x v="3"/>
    <s v="Karen Hopewell"/>
    <n v="50"/>
    <x v="24"/>
    <n v="0.14000000000000001"/>
    <n v="7"/>
    <x v="3"/>
    <x v="7"/>
    <d v="2028-05-18T00:00:00"/>
  </r>
  <r>
    <s v="I-2173"/>
    <s v="Delhi"/>
    <x v="11"/>
    <x v="3"/>
    <d v="2021-11-10T00:00:00"/>
    <x v="2"/>
    <s v="Roger Silvester"/>
    <n v="150"/>
    <x v="237"/>
    <n v="0.16"/>
    <n v="24"/>
    <x v="1"/>
    <x v="8"/>
    <d v="2027-11-10T00:00:00"/>
  </r>
  <r>
    <s v="I-2174"/>
    <s v="Shanghai"/>
    <x v="5"/>
    <x v="3"/>
    <d v="2021-01-31T00:00:00"/>
    <x v="5"/>
    <s v="Paul Power"/>
    <n v="500"/>
    <x v="151"/>
    <n v="0.28000000000000003"/>
    <n v="140"/>
    <x v="1"/>
    <x v="11"/>
    <d v="2027-01-31T00:00:00"/>
  </r>
  <r>
    <s v="I-2175"/>
    <s v="Buenos Aires"/>
    <x v="27"/>
    <x v="2"/>
    <d v="2022-09-09T00:00:00"/>
    <x v="0"/>
    <s v="Nicola Nathan"/>
    <n v="80"/>
    <x v="191"/>
    <n v="0.1125"/>
    <n v="9"/>
    <x v="3"/>
    <x v="6"/>
    <d v="2028-09-09T00:00:00"/>
  </r>
  <r>
    <s v="I-2176"/>
    <s v="Kansas City"/>
    <x v="18"/>
    <x v="1"/>
    <d v="2020-01-15T00:00:00"/>
    <x v="4"/>
    <s v="Robert Arnold"/>
    <n v="30"/>
    <x v="5"/>
    <n v="3.3300000000000003E-2"/>
    <n v="1"/>
    <x v="4"/>
    <x v="11"/>
    <d v="2026-01-15T00:00:00"/>
  </r>
  <r>
    <s v="I-2177"/>
    <s v="Warsaw"/>
    <x v="23"/>
    <x v="0"/>
    <d v="2022-12-29T00:00:00"/>
    <x v="10"/>
    <s v="Alexandra Wright"/>
    <n v="250"/>
    <x v="136"/>
    <n v="8.0000000000000002E-3"/>
    <n v="2"/>
    <x v="3"/>
    <x v="5"/>
    <d v="2028-12-29T00:00:00"/>
  </r>
  <r>
    <s v="I-2178"/>
    <s v="Tokyo"/>
    <x v="15"/>
    <x v="3"/>
    <d v="2024-10-21T00:00:00"/>
    <x v="4"/>
    <s v="Nicholas Goude"/>
    <n v="30"/>
    <x v="20"/>
    <n v="0.1"/>
    <n v="3"/>
    <x v="0"/>
    <x v="0"/>
    <d v="2030-10-21T00:00:00"/>
  </r>
  <r>
    <s v="I-2179"/>
    <s v="Paris"/>
    <x v="21"/>
    <x v="0"/>
    <d v="2023-01-08T00:00:00"/>
    <x v="9"/>
    <s v="Rory Bullion"/>
    <n v="70"/>
    <x v="110"/>
    <n v="5.7099999999999998E-2"/>
    <n v="4"/>
    <x v="2"/>
    <x v="11"/>
    <d v="2029-01-08T00:00:00"/>
  </r>
  <r>
    <s v="I-2180"/>
    <s v="Toronto"/>
    <x v="1"/>
    <x v="1"/>
    <d v="2020-09-22T00:00:00"/>
    <x v="3"/>
    <s v="David Shiner"/>
    <n v="50"/>
    <x v="40"/>
    <n v="0"/>
    <n v="0"/>
    <x v="4"/>
    <x v="6"/>
    <d v="2026-09-22T00:00:00"/>
  </r>
  <r>
    <s v="I-2181"/>
    <s v="Rome"/>
    <x v="22"/>
    <x v="0"/>
    <d v="2021-10-05T00:00:00"/>
    <x v="7"/>
    <s v="Michael Toy"/>
    <n v="1000"/>
    <x v="219"/>
    <n v="0.31"/>
    <n v="310"/>
    <x v="1"/>
    <x v="0"/>
    <d v="2027-10-05T00:00:00"/>
  </r>
  <r>
    <s v="I-2182"/>
    <s v="Kansas City"/>
    <x v="18"/>
    <x v="1"/>
    <d v="2023-05-25T00:00:00"/>
    <x v="2"/>
    <s v="Ronnette Stocks"/>
    <n v="150"/>
    <x v="15"/>
    <n v="0"/>
    <n v="0"/>
    <x v="2"/>
    <x v="7"/>
    <d v="2029-05-25T00:00:00"/>
  </r>
  <r>
    <s v="I-2183"/>
    <s v="Bangalore"/>
    <x v="11"/>
    <x v="3"/>
    <d v="2021-11-08T00:00:00"/>
    <x v="1"/>
    <s v="Paul Rule"/>
    <n v="700"/>
    <x v="118"/>
    <n v="0.2"/>
    <n v="140"/>
    <x v="1"/>
    <x v="8"/>
    <d v="2027-11-08T00:00:00"/>
  </r>
  <r>
    <s v="I-2184"/>
    <s v="Mexico City"/>
    <x v="7"/>
    <x v="2"/>
    <d v="2020-03-18T00:00:00"/>
    <x v="8"/>
    <s v="Malcolm Griffith"/>
    <n v="500"/>
    <x v="21"/>
    <n v="0.01"/>
    <n v="5"/>
    <x v="4"/>
    <x v="3"/>
    <d v="2026-03-18T00:00:00"/>
  </r>
  <r>
    <s v="I-2185"/>
    <s v="Chicago"/>
    <x v="18"/>
    <x v="1"/>
    <d v="2021-01-16T00:00:00"/>
    <x v="4"/>
    <s v="Amelia Scott"/>
    <n v="30"/>
    <x v="75"/>
    <n v="0"/>
    <n v="0"/>
    <x v="1"/>
    <x v="11"/>
    <d v="2027-01-16T00:00:00"/>
  </r>
  <r>
    <s v="I-2186"/>
    <s v="Sydney"/>
    <x v="4"/>
    <x v="3"/>
    <d v="2021-01-12T00:00:00"/>
    <x v="2"/>
    <s v="Armand Ahmed"/>
    <n v="150"/>
    <x v="188"/>
    <n v="0.12"/>
    <n v="18"/>
    <x v="1"/>
    <x v="11"/>
    <d v="2027-01-12T00:00:00"/>
  </r>
  <r>
    <s v="I-2187"/>
    <s v="Lima"/>
    <x v="6"/>
    <x v="2"/>
    <d v="2020-12-12T00:00:00"/>
    <x v="5"/>
    <s v="Cheryl Glover"/>
    <n v="500"/>
    <x v="45"/>
    <n v="0.15"/>
    <n v="75"/>
    <x v="4"/>
    <x v="5"/>
    <d v="2026-12-12T00:00:00"/>
  </r>
  <r>
    <s v="I-2188"/>
    <s v="Dubai"/>
    <x v="33"/>
    <x v="0"/>
    <d v="2023-06-12T00:00:00"/>
    <x v="7"/>
    <s v="George Smith"/>
    <n v="1000"/>
    <x v="130"/>
    <n v="0.21"/>
    <n v="210"/>
    <x v="2"/>
    <x v="4"/>
    <d v="2029-06-12T00:00:00"/>
  </r>
  <r>
    <s v="I-2189"/>
    <s v="Istanbul"/>
    <x v="3"/>
    <x v="0"/>
    <d v="2022-06-14T00:00:00"/>
    <x v="7"/>
    <s v="David Philp"/>
    <n v="1000"/>
    <x v="238"/>
    <n v="0.02"/>
    <n v="20"/>
    <x v="3"/>
    <x v="4"/>
    <d v="2028-06-14T00:00:00"/>
  </r>
  <r>
    <s v="I-2190"/>
    <s v="Tel Aviv"/>
    <x v="13"/>
    <x v="0"/>
    <d v="2021-08-04T00:00:00"/>
    <x v="5"/>
    <s v="Maureen Reynolds"/>
    <n v="500"/>
    <x v="239"/>
    <n v="0.31"/>
    <n v="155"/>
    <x v="1"/>
    <x v="2"/>
    <d v="2027-08-04T00:00:00"/>
  </r>
  <r>
    <s v="I-2191"/>
    <s v="Istanbul"/>
    <x v="3"/>
    <x v="0"/>
    <d v="2022-10-25T00:00:00"/>
    <x v="11"/>
    <s v="Mark Sayer"/>
    <n v="50"/>
    <x v="100"/>
    <n v="0.12"/>
    <n v="6"/>
    <x v="3"/>
    <x v="0"/>
    <d v="2028-10-25T00:00:00"/>
  </r>
  <r>
    <s v="I-2192"/>
    <s v="Mexico City"/>
    <x v="7"/>
    <x v="2"/>
    <d v="2024-01-30T00:00:00"/>
    <x v="11"/>
    <s v="Malcolm Griffith"/>
    <n v="50"/>
    <x v="24"/>
    <n v="0.14000000000000001"/>
    <n v="7"/>
    <x v="0"/>
    <x v="11"/>
    <d v="2030-01-30T00:00:00"/>
  </r>
  <r>
    <s v="I-2193"/>
    <s v="Kuala Lumpur"/>
    <x v="31"/>
    <x v="3"/>
    <d v="2024-11-04T00:00:00"/>
    <x v="4"/>
    <s v="Harold Lunn"/>
    <n v="30"/>
    <x v="5"/>
    <n v="3.3300000000000003E-2"/>
    <n v="1"/>
    <x v="0"/>
    <x v="8"/>
    <d v="2030-11-04T00:00:00"/>
  </r>
  <r>
    <s v="I-2194"/>
    <s v="Kuala Lumpur"/>
    <x v="31"/>
    <x v="3"/>
    <d v="2023-06-30T00:00:00"/>
    <x v="4"/>
    <s v="Rachel Oliver"/>
    <n v="30"/>
    <x v="5"/>
    <n v="3.3300000000000003E-2"/>
    <n v="1"/>
    <x v="2"/>
    <x v="4"/>
    <d v="2029-06-30T00:00:00"/>
  </r>
  <r>
    <s v="I-2195"/>
    <s v="Chicago"/>
    <x v="18"/>
    <x v="1"/>
    <d v="2022-07-09T00:00:00"/>
    <x v="1"/>
    <s v="Heather McGill"/>
    <n v="700"/>
    <x v="74"/>
    <n v="0"/>
    <n v="0"/>
    <x v="3"/>
    <x v="9"/>
    <d v="2028-07-09T00:00:00"/>
  </r>
  <r>
    <s v="I-2196"/>
    <s v="London"/>
    <x v="8"/>
    <x v="0"/>
    <d v="2021-09-02T00:00:00"/>
    <x v="10"/>
    <s v="William Cruse"/>
    <n v="250"/>
    <x v="22"/>
    <n v="4.8000000000000001E-2"/>
    <n v="12"/>
    <x v="1"/>
    <x v="6"/>
    <d v="2027-09-02T00:00:00"/>
  </r>
  <r>
    <s v="I-2197"/>
    <s v="Riyadh"/>
    <x v="9"/>
    <x v="0"/>
    <d v="2023-01-19T00:00:00"/>
    <x v="5"/>
    <s v="David Adams"/>
    <n v="500"/>
    <x v="169"/>
    <n v="0.03"/>
    <n v="15"/>
    <x v="2"/>
    <x v="11"/>
    <d v="2029-01-19T00:00:00"/>
  </r>
  <r>
    <s v="I-2198"/>
    <s v="New York"/>
    <x v="18"/>
    <x v="1"/>
    <d v="2020-05-26T00:00:00"/>
    <x v="6"/>
    <s v="Simon Hirst"/>
    <n v="800"/>
    <x v="186"/>
    <n v="0.43"/>
    <n v="344"/>
    <x v="4"/>
    <x v="7"/>
    <d v="2026-05-26T00:00:00"/>
  </r>
  <r>
    <s v="I-2199"/>
    <s v="Seattle"/>
    <x v="18"/>
    <x v="1"/>
    <d v="2023-10-08T00:00:00"/>
    <x v="9"/>
    <s v="Lesleyann Pope"/>
    <n v="70"/>
    <x v="110"/>
    <n v="5.7099999999999998E-2"/>
    <n v="4"/>
    <x v="2"/>
    <x v="0"/>
    <d v="2029-10-08T00:00:00"/>
  </r>
  <r>
    <s v="I-2200"/>
    <s v="London"/>
    <x v="8"/>
    <x v="0"/>
    <d v="2020-11-07T00:00:00"/>
    <x v="4"/>
    <s v="James Neville"/>
    <n v="30"/>
    <x v="75"/>
    <n v="0"/>
    <n v="0"/>
    <x v="4"/>
    <x v="8"/>
    <d v="2026-11-07T00:00:00"/>
  </r>
  <r>
    <s v="I-2201"/>
    <s v="Seoul"/>
    <x v="19"/>
    <x v="3"/>
    <d v="2022-12-11T00:00:00"/>
    <x v="4"/>
    <s v="Steven Wood"/>
    <n v="30"/>
    <x v="5"/>
    <n v="3.3300000000000003E-2"/>
    <n v="1"/>
    <x v="3"/>
    <x v="5"/>
    <d v="2028-12-11T00:00:00"/>
  </r>
  <r>
    <s v="I-2202"/>
    <s v="Paris"/>
    <x v="21"/>
    <x v="0"/>
    <d v="2021-02-07T00:00:00"/>
    <x v="9"/>
    <s v="Darren Webb"/>
    <n v="70"/>
    <x v="76"/>
    <n v="0.1143"/>
    <n v="8"/>
    <x v="1"/>
    <x v="10"/>
    <d v="2027-02-07T00:00:00"/>
  </r>
  <r>
    <s v="I-2203"/>
    <s v="Kansas City"/>
    <x v="18"/>
    <x v="1"/>
    <d v="2021-03-07T00:00:00"/>
    <x v="8"/>
    <s v="Nick Gee"/>
    <n v="500"/>
    <x v="9"/>
    <n v="0"/>
    <n v="0"/>
    <x v="1"/>
    <x v="3"/>
    <d v="2027-03-07T00:00:00"/>
  </r>
  <r>
    <s v="I-2204"/>
    <s v="Toronto"/>
    <x v="1"/>
    <x v="1"/>
    <d v="2022-01-07T00:00:00"/>
    <x v="11"/>
    <s v="Alison Storey"/>
    <n v="50"/>
    <x v="55"/>
    <n v="0.1"/>
    <n v="5"/>
    <x v="3"/>
    <x v="11"/>
    <d v="2028-01-07T00:00:00"/>
  </r>
  <r>
    <s v="I-2205"/>
    <s v="Madria"/>
    <x v="28"/>
    <x v="0"/>
    <d v="2024-03-16T00:00:00"/>
    <x v="1"/>
    <s v="Martin Mishra"/>
    <n v="700"/>
    <x v="122"/>
    <n v="0.11"/>
    <n v="77"/>
    <x v="0"/>
    <x v="3"/>
    <d v="2030-03-16T00:00:00"/>
  </r>
  <r>
    <s v="I-2206"/>
    <s v="Delhi"/>
    <x v="11"/>
    <x v="3"/>
    <d v="2023-08-21T00:00:00"/>
    <x v="8"/>
    <s v="Gillian Harris"/>
    <n v="500"/>
    <x v="11"/>
    <n v="0.02"/>
    <n v="10"/>
    <x v="2"/>
    <x v="2"/>
    <d v="2029-08-21T00:00:00"/>
  </r>
  <r>
    <s v="I-2207"/>
    <s v="Prague"/>
    <x v="16"/>
    <x v="0"/>
    <d v="2023-06-14T00:00:00"/>
    <x v="11"/>
    <s v="Edward Khan"/>
    <n v="50"/>
    <x v="18"/>
    <n v="0.56000000000000005"/>
    <n v="28"/>
    <x v="2"/>
    <x v="4"/>
    <d v="2029-06-14T00:00:00"/>
  </r>
  <r>
    <s v="I-2208"/>
    <s v="Bogota"/>
    <x v="26"/>
    <x v="2"/>
    <d v="2024-08-06T00:00:00"/>
    <x v="2"/>
    <s v="Philip Mishra"/>
    <n v="150"/>
    <x v="216"/>
    <n v="0.14000000000000001"/>
    <n v="21"/>
    <x v="0"/>
    <x v="2"/>
    <d v="2030-08-06T00:00:00"/>
  </r>
  <r>
    <s v="I-2209"/>
    <s v="Birmingham"/>
    <x v="8"/>
    <x v="0"/>
    <d v="2020-05-08T00:00:00"/>
    <x v="0"/>
    <s v="Philip Collins"/>
    <n v="80"/>
    <x v="13"/>
    <n v="2.5000000000000001E-2"/>
    <n v="2"/>
    <x v="4"/>
    <x v="7"/>
    <d v="2026-05-08T00:00:00"/>
  </r>
  <r>
    <s v="I-2210"/>
    <s v="Berlin"/>
    <x v="20"/>
    <x v="0"/>
    <d v="2020-05-28T00:00:00"/>
    <x v="10"/>
    <s v="Kate Pearce"/>
    <n v="250"/>
    <x v="201"/>
    <n v="0.16800000000000001"/>
    <n v="42"/>
    <x v="4"/>
    <x v="7"/>
    <d v="2026-05-28T00:00:00"/>
  </r>
  <r>
    <s v="I-2211"/>
    <s v="Capetown"/>
    <x v="17"/>
    <x v="0"/>
    <d v="2021-05-23T00:00:00"/>
    <x v="11"/>
    <s v="Marcus Jacob"/>
    <n v="50"/>
    <x v="4"/>
    <n v="0.26"/>
    <n v="13"/>
    <x v="1"/>
    <x v="7"/>
    <d v="2027-05-23T00:00:00"/>
  </r>
  <r>
    <s v="I-2212"/>
    <s v="Santiago"/>
    <x v="34"/>
    <x v="2"/>
    <d v="2021-01-01T00:00:00"/>
    <x v="2"/>
    <s v="Bruce McPhee"/>
    <n v="150"/>
    <x v="84"/>
    <n v="4.6699999999999998E-2"/>
    <n v="7"/>
    <x v="1"/>
    <x v="11"/>
    <d v="2027-01-01T00:00:00"/>
  </r>
  <r>
    <s v="I-2213"/>
    <s v="Toronto"/>
    <x v="1"/>
    <x v="1"/>
    <d v="2023-05-14T00:00:00"/>
    <x v="11"/>
    <s v="Nick Blacklock"/>
    <n v="50"/>
    <x v="67"/>
    <n v="0.08"/>
    <n v="4"/>
    <x v="2"/>
    <x v="7"/>
    <d v="2029-05-14T00:00:00"/>
  </r>
  <r>
    <s v="I-2214"/>
    <s v="Bogota"/>
    <x v="26"/>
    <x v="2"/>
    <d v="2021-10-24T00:00:00"/>
    <x v="4"/>
    <s v="Margaret Buck"/>
    <n v="30"/>
    <x v="5"/>
    <n v="3.3300000000000003E-2"/>
    <n v="1"/>
    <x v="1"/>
    <x v="0"/>
    <d v="2027-10-24T00:00:00"/>
  </r>
  <r>
    <s v="I-2215"/>
    <s v="Kuala Lumpur"/>
    <x v="31"/>
    <x v="3"/>
    <d v="2024-08-30T00:00:00"/>
    <x v="11"/>
    <s v="Valerie Hook"/>
    <n v="50"/>
    <x v="100"/>
    <n v="0.12"/>
    <n v="6"/>
    <x v="0"/>
    <x v="2"/>
    <d v="2030-08-30T00:00:00"/>
  </r>
  <r>
    <s v="I-2216"/>
    <s v="Athens"/>
    <x v="14"/>
    <x v="0"/>
    <d v="2023-12-09T00:00:00"/>
    <x v="4"/>
    <s v="Olivia Reynolds"/>
    <n v="30"/>
    <x v="5"/>
    <n v="3.3300000000000003E-2"/>
    <n v="1"/>
    <x v="2"/>
    <x v="5"/>
    <d v="2029-12-09T00:00:00"/>
  </r>
  <r>
    <s v="I-2217"/>
    <s v="Paris"/>
    <x v="21"/>
    <x v="0"/>
    <d v="2020-10-04T00:00:00"/>
    <x v="6"/>
    <s v="Joanne Sayer"/>
    <n v="800"/>
    <x v="53"/>
    <n v="0.1"/>
    <n v="80"/>
    <x v="4"/>
    <x v="0"/>
    <d v="2026-10-04T00:00:00"/>
  </r>
  <r>
    <s v="I-2218"/>
    <s v="Bogota"/>
    <x v="26"/>
    <x v="2"/>
    <d v="2020-10-05T00:00:00"/>
    <x v="5"/>
    <s v="Sandra Rew"/>
    <n v="500"/>
    <x v="223"/>
    <n v="0.14000000000000001"/>
    <n v="70"/>
    <x v="4"/>
    <x v="0"/>
    <d v="2026-10-05T00:00:00"/>
  </r>
  <r>
    <s v="I-2219"/>
    <s v="Madria"/>
    <x v="28"/>
    <x v="0"/>
    <d v="2023-04-04T00:00:00"/>
    <x v="4"/>
    <s v="Penelope Freeland"/>
    <n v="30"/>
    <x v="5"/>
    <n v="3.3300000000000003E-2"/>
    <n v="1"/>
    <x v="2"/>
    <x v="1"/>
    <d v="2029-04-04T00:00:00"/>
  </r>
  <r>
    <s v="I-2220"/>
    <s v="Warsaw"/>
    <x v="23"/>
    <x v="0"/>
    <d v="2020-01-26T00:00:00"/>
    <x v="9"/>
    <s v="Alexandra Wright"/>
    <n v="70"/>
    <x v="199"/>
    <n v="0.2429"/>
    <n v="17"/>
    <x v="4"/>
    <x v="11"/>
    <d v="2026-01-26T00:00:00"/>
  </r>
  <r>
    <s v="I-2221"/>
    <s v="Seattle"/>
    <x v="18"/>
    <x v="1"/>
    <d v="2020-04-10T00:00:00"/>
    <x v="11"/>
    <s v="Kevin Styles"/>
    <n v="50"/>
    <x v="97"/>
    <n v="0.18"/>
    <n v="9"/>
    <x v="4"/>
    <x v="1"/>
    <d v="2026-04-10T00:00:00"/>
  </r>
  <r>
    <s v="I-2222"/>
    <s v="Chicago"/>
    <x v="18"/>
    <x v="1"/>
    <d v="2022-10-28T00:00:00"/>
    <x v="6"/>
    <s v="Richard Hughes"/>
    <n v="800"/>
    <x v="178"/>
    <n v="0.25"/>
    <n v="200"/>
    <x v="3"/>
    <x v="0"/>
    <d v="2028-10-28T00:00:00"/>
  </r>
  <r>
    <s v="I-2223"/>
    <s v="Riyadh"/>
    <x v="9"/>
    <x v="0"/>
    <d v="2022-09-09T00:00:00"/>
    <x v="2"/>
    <s v="Lloyd Barr"/>
    <n v="150"/>
    <x v="84"/>
    <n v="4.6699999999999998E-2"/>
    <n v="7"/>
    <x v="3"/>
    <x v="6"/>
    <d v="2028-09-09T00:00:00"/>
  </r>
  <r>
    <s v="I-2224"/>
    <s v="Tokyo"/>
    <x v="15"/>
    <x v="3"/>
    <d v="2023-07-25T00:00:00"/>
    <x v="5"/>
    <s v="Basil Bell"/>
    <n v="500"/>
    <x v="103"/>
    <n v="0.04"/>
    <n v="20"/>
    <x v="2"/>
    <x v="9"/>
    <d v="2029-07-25T00:00:00"/>
  </r>
  <r>
    <s v="I-2225"/>
    <s v="Birmingham"/>
    <x v="8"/>
    <x v="0"/>
    <d v="2024-05-14T00:00:00"/>
    <x v="8"/>
    <s v="Robert Stocks"/>
    <n v="500"/>
    <x v="21"/>
    <n v="0.01"/>
    <n v="5"/>
    <x v="0"/>
    <x v="7"/>
    <d v="2030-05-14T00:00:00"/>
  </r>
  <r>
    <s v="I-2226"/>
    <s v="Bucharest"/>
    <x v="32"/>
    <x v="0"/>
    <d v="2020-06-27T00:00:00"/>
    <x v="2"/>
    <s v="Bruce Neville"/>
    <n v="150"/>
    <x v="113"/>
    <n v="0.02"/>
    <n v="3"/>
    <x v="4"/>
    <x v="4"/>
    <d v="2026-06-27T00:00:00"/>
  </r>
  <r>
    <s v="I-2227"/>
    <s v="Berlin"/>
    <x v="20"/>
    <x v="0"/>
    <d v="2022-11-12T00:00:00"/>
    <x v="11"/>
    <s v="John Gunter"/>
    <n v="50"/>
    <x v="108"/>
    <n v="0.02"/>
    <n v="1"/>
    <x v="3"/>
    <x v="8"/>
    <d v="2028-11-12T00:00:00"/>
  </r>
  <r>
    <s v="I-2228"/>
    <s v="Warsaw"/>
    <x v="23"/>
    <x v="0"/>
    <d v="2022-10-13T00:00:00"/>
    <x v="0"/>
    <s v="Valerie Brown"/>
    <n v="80"/>
    <x v="63"/>
    <n v="0.13750000000000001"/>
    <n v="11"/>
    <x v="3"/>
    <x v="0"/>
    <d v="2028-10-13T00:00:00"/>
  </r>
  <r>
    <s v="I-2229"/>
    <s v="Athens"/>
    <x v="14"/>
    <x v="0"/>
    <d v="2022-02-28T00:00:00"/>
    <x v="4"/>
    <s v="Martin Timmins"/>
    <n v="30"/>
    <x v="35"/>
    <n v="0.1333"/>
    <n v="4"/>
    <x v="3"/>
    <x v="10"/>
    <d v="2028-02-28T00:00:00"/>
  </r>
  <r>
    <s v="I-2230"/>
    <s v="Paris"/>
    <x v="21"/>
    <x v="0"/>
    <d v="2022-01-24T00:00:00"/>
    <x v="6"/>
    <s v="Philip Tubbs"/>
    <n v="800"/>
    <x v="217"/>
    <n v="0.26"/>
    <n v="208"/>
    <x v="3"/>
    <x v="11"/>
    <d v="2028-01-24T00:00:00"/>
  </r>
  <r>
    <s v="I-2231"/>
    <s v="Shenzhen"/>
    <x v="5"/>
    <x v="3"/>
    <d v="2020-01-05T00:00:00"/>
    <x v="1"/>
    <s v="Alastair Mills"/>
    <n v="700"/>
    <x v="118"/>
    <n v="0.2"/>
    <n v="140"/>
    <x v="4"/>
    <x v="11"/>
    <d v="2026-01-05T00:00:00"/>
  </r>
  <r>
    <s v="I-2232"/>
    <s v="Bogota"/>
    <x v="26"/>
    <x v="2"/>
    <d v="2024-09-25T00:00:00"/>
    <x v="11"/>
    <s v="Russell Thorley"/>
    <n v="50"/>
    <x v="55"/>
    <n v="0.1"/>
    <n v="5"/>
    <x v="0"/>
    <x v="6"/>
    <d v="2030-09-25T00:00:00"/>
  </r>
  <r>
    <s v="I-2233"/>
    <s v="Ho Chi Minh City"/>
    <x v="12"/>
    <x v="3"/>
    <d v="2021-04-03T00:00:00"/>
    <x v="9"/>
    <s v="Frank Sewell"/>
    <n v="70"/>
    <x v="19"/>
    <n v="4.2900000000000001E-2"/>
    <n v="3"/>
    <x v="1"/>
    <x v="1"/>
    <d v="2027-04-03T00:00:00"/>
  </r>
  <r>
    <s v="I-2234"/>
    <s v="Tokyo"/>
    <x v="15"/>
    <x v="3"/>
    <d v="2022-07-09T00:00:00"/>
    <x v="10"/>
    <s v="Alexander Uddin"/>
    <n v="250"/>
    <x v="23"/>
    <n v="0.04"/>
    <n v="10"/>
    <x v="3"/>
    <x v="9"/>
    <d v="2028-07-09T00:00:00"/>
  </r>
  <r>
    <s v="I-2235"/>
    <s v="Lima"/>
    <x v="6"/>
    <x v="2"/>
    <d v="2022-09-29T00:00:00"/>
    <x v="3"/>
    <s v="Rachel Howard"/>
    <n v="50"/>
    <x v="67"/>
    <n v="0.08"/>
    <n v="4"/>
    <x v="3"/>
    <x v="6"/>
    <d v="2028-09-29T00:00:00"/>
  </r>
  <r>
    <s v="I-2236"/>
    <s v="Rome"/>
    <x v="22"/>
    <x v="0"/>
    <d v="2024-02-12T00:00:00"/>
    <x v="10"/>
    <s v="Steven Bell"/>
    <n v="250"/>
    <x v="23"/>
    <n v="0.04"/>
    <n v="10"/>
    <x v="0"/>
    <x v="10"/>
    <d v="2030-02-12T00:00:00"/>
  </r>
  <r>
    <s v="I-2237"/>
    <s v="Bogota"/>
    <x v="26"/>
    <x v="2"/>
    <d v="2021-01-01T00:00:00"/>
    <x v="10"/>
    <s v="Ronald Curtis"/>
    <n v="250"/>
    <x v="38"/>
    <n v="0.12"/>
    <n v="30"/>
    <x v="1"/>
    <x v="11"/>
    <d v="2027-01-01T00:00:00"/>
  </r>
  <r>
    <s v="I-2238"/>
    <s v="Tel Aviv"/>
    <x v="13"/>
    <x v="0"/>
    <d v="2021-09-18T00:00:00"/>
    <x v="3"/>
    <s v="Rebecca Delo"/>
    <n v="50"/>
    <x v="87"/>
    <n v="0.32"/>
    <n v="16"/>
    <x v="1"/>
    <x v="6"/>
    <d v="2027-09-18T00:00:00"/>
  </r>
  <r>
    <s v="I-2239"/>
    <s v="Sao Paolo"/>
    <x v="2"/>
    <x v="2"/>
    <d v="2023-12-13T00:00:00"/>
    <x v="8"/>
    <s v="Elizabeth Holloway"/>
    <n v="500"/>
    <x v="11"/>
    <n v="0.02"/>
    <n v="10"/>
    <x v="2"/>
    <x v="5"/>
    <d v="2029-12-13T00:00:00"/>
  </r>
  <r>
    <s v="I-2240"/>
    <s v="Bangalore"/>
    <x v="11"/>
    <x v="3"/>
    <d v="2023-01-12T00:00:00"/>
    <x v="6"/>
    <s v="Stuart Sykes"/>
    <n v="800"/>
    <x v="58"/>
    <n v="0.24"/>
    <n v="192"/>
    <x v="2"/>
    <x v="11"/>
    <d v="2029-01-12T00:00:00"/>
  </r>
  <r>
    <s v="I-2241"/>
    <s v="Seattle"/>
    <x v="18"/>
    <x v="1"/>
    <d v="2024-10-24T00:00:00"/>
    <x v="4"/>
    <s v="Harold Green"/>
    <n v="30"/>
    <x v="5"/>
    <n v="3.3300000000000003E-2"/>
    <n v="1"/>
    <x v="0"/>
    <x v="0"/>
    <d v="2030-10-24T00:00:00"/>
  </r>
  <r>
    <s v="I-2242"/>
    <s v="Toronto"/>
    <x v="1"/>
    <x v="1"/>
    <d v="2023-12-25T00:00:00"/>
    <x v="10"/>
    <s v="Robin Hall"/>
    <n v="250"/>
    <x v="167"/>
    <n v="0.06"/>
    <n v="15"/>
    <x v="2"/>
    <x v="5"/>
    <d v="2029-12-25T00:00:00"/>
  </r>
  <r>
    <s v="I-2243"/>
    <s v="Amsterdam"/>
    <x v="24"/>
    <x v="0"/>
    <d v="2023-11-06T00:00:00"/>
    <x v="5"/>
    <s v="Allyson Rush"/>
    <n v="500"/>
    <x v="6"/>
    <n v="7.0000000000000007E-2"/>
    <n v="35"/>
    <x v="2"/>
    <x v="8"/>
    <d v="2029-11-06T00:00:00"/>
  </r>
  <r>
    <s v="I-2244"/>
    <s v="Buenos Aires"/>
    <x v="27"/>
    <x v="2"/>
    <d v="2022-09-10T00:00:00"/>
    <x v="2"/>
    <s v="Stuart Brown"/>
    <n v="150"/>
    <x v="41"/>
    <n v="6.6699999999999995E-2"/>
    <n v="10"/>
    <x v="3"/>
    <x v="6"/>
    <d v="2028-09-10T00:00:00"/>
  </r>
  <r>
    <s v="I-2245"/>
    <s v="Buenos Aires"/>
    <x v="27"/>
    <x v="2"/>
    <d v="2023-06-10T00:00:00"/>
    <x v="1"/>
    <s v="Kevin Curtis"/>
    <n v="700"/>
    <x v="240"/>
    <n v="0.06"/>
    <n v="42"/>
    <x v="2"/>
    <x v="4"/>
    <d v="2029-06-10T00:00:00"/>
  </r>
  <r>
    <s v="I-2246"/>
    <s v="Sao Paolo"/>
    <x v="2"/>
    <x v="2"/>
    <d v="2020-01-06T00:00:00"/>
    <x v="7"/>
    <s v="Stephen Smith"/>
    <n v="1000"/>
    <x v="178"/>
    <n v="0.4"/>
    <n v="400"/>
    <x v="4"/>
    <x v="11"/>
    <d v="2026-01-06T00:00:00"/>
  </r>
  <r>
    <s v="I-2247"/>
    <s v="Mexico City"/>
    <x v="7"/>
    <x v="2"/>
    <d v="2020-08-21T00:00:00"/>
    <x v="11"/>
    <s v="Phillip Clarke"/>
    <n v="50"/>
    <x v="100"/>
    <n v="0.12"/>
    <n v="6"/>
    <x v="4"/>
    <x v="2"/>
    <d v="2026-08-21T00:00:00"/>
  </r>
  <r>
    <s v="I-2248"/>
    <s v="Kansas City"/>
    <x v="18"/>
    <x v="1"/>
    <d v="2022-05-21T00:00:00"/>
    <x v="6"/>
    <s v="Douglas Davies"/>
    <n v="800"/>
    <x v="127"/>
    <n v="0.32"/>
    <n v="256"/>
    <x v="3"/>
    <x v="7"/>
    <d v="2028-05-21T00:00:00"/>
  </r>
  <r>
    <s v="I-2249"/>
    <s v="New York"/>
    <x v="18"/>
    <x v="1"/>
    <d v="2023-11-28T00:00:00"/>
    <x v="9"/>
    <s v="Matthew Crowe"/>
    <n v="70"/>
    <x v="78"/>
    <n v="2.86E-2"/>
    <n v="2"/>
    <x v="2"/>
    <x v="8"/>
    <d v="2029-11-28T00:00:00"/>
  </r>
  <r>
    <s v="I-2250"/>
    <s v="Seoul"/>
    <x v="19"/>
    <x v="3"/>
    <d v="2021-08-07T00:00:00"/>
    <x v="3"/>
    <s v="Roger Scott"/>
    <n v="50"/>
    <x v="40"/>
    <n v="0"/>
    <n v="0"/>
    <x v="1"/>
    <x v="2"/>
    <d v="2027-08-07T00:00:00"/>
  </r>
  <r>
    <s v="I-2251"/>
    <s v="Vienna"/>
    <x v="29"/>
    <x v="0"/>
    <d v="2024-02-03T00:00:00"/>
    <x v="2"/>
    <s v="Jesus Timmins"/>
    <n v="150"/>
    <x v="116"/>
    <n v="0.1"/>
    <n v="15"/>
    <x v="0"/>
    <x v="10"/>
    <d v="2030-02-03T00:00:00"/>
  </r>
  <r>
    <s v="I-2252"/>
    <s v="London"/>
    <x v="8"/>
    <x v="0"/>
    <d v="2024-01-23T00:00:00"/>
    <x v="11"/>
    <s v="Ian Borowski"/>
    <n v="50"/>
    <x v="40"/>
    <n v="0"/>
    <n v="0"/>
    <x v="0"/>
    <x v="11"/>
    <d v="2030-01-23T00:00:00"/>
  </r>
  <r>
    <s v="I-2253"/>
    <s v="Delhi"/>
    <x v="11"/>
    <x v="3"/>
    <d v="2021-09-12T00:00:00"/>
    <x v="3"/>
    <s v="Noel Burn"/>
    <n v="50"/>
    <x v="213"/>
    <n v="0.34"/>
    <n v="17"/>
    <x v="1"/>
    <x v="6"/>
    <d v="2027-09-12T00:00:00"/>
  </r>
  <r>
    <s v="I-2254"/>
    <s v="Kuala Lumpur"/>
    <x v="31"/>
    <x v="3"/>
    <d v="2023-09-30T00:00:00"/>
    <x v="3"/>
    <s v="Stephen MacGregor"/>
    <n v="50"/>
    <x v="67"/>
    <n v="0.08"/>
    <n v="4"/>
    <x v="2"/>
    <x v="6"/>
    <d v="2029-09-30T00:00:00"/>
  </r>
  <r>
    <s v="I-2255"/>
    <s v="Prague"/>
    <x v="16"/>
    <x v="0"/>
    <d v="2020-11-24T00:00:00"/>
    <x v="5"/>
    <s v="Christopher Martin"/>
    <n v="500"/>
    <x v="111"/>
    <n v="0.26"/>
    <n v="130"/>
    <x v="4"/>
    <x v="8"/>
    <d v="2026-11-24T00:00:00"/>
  </r>
  <r>
    <s v="I-2256"/>
    <s v="Kuala Lumpur"/>
    <x v="31"/>
    <x v="3"/>
    <d v="2021-03-03T00:00:00"/>
    <x v="1"/>
    <s v="Valerie Hook"/>
    <n v="700"/>
    <x v="152"/>
    <n v="0.36"/>
    <n v="252"/>
    <x v="1"/>
    <x v="3"/>
    <d v="2027-03-03T00:00:00"/>
  </r>
  <r>
    <s v="I-2257"/>
    <s v="Bangalore"/>
    <x v="11"/>
    <x v="3"/>
    <d v="2023-12-27T00:00:00"/>
    <x v="3"/>
    <s v="Johanna Mirza"/>
    <n v="50"/>
    <x v="62"/>
    <n v="0.04"/>
    <n v="2"/>
    <x v="2"/>
    <x v="5"/>
    <d v="2029-12-27T00:00:00"/>
  </r>
  <r>
    <s v="I-2258"/>
    <s v="Bogota"/>
    <x v="26"/>
    <x v="2"/>
    <d v="2024-03-19T00:00:00"/>
    <x v="8"/>
    <s v="Russell Thorley"/>
    <n v="500"/>
    <x v="11"/>
    <n v="0.02"/>
    <n v="10"/>
    <x v="0"/>
    <x v="3"/>
    <d v="2030-03-19T00:00:00"/>
  </r>
  <r>
    <s v="I-2259"/>
    <s v="Moscow"/>
    <x v="0"/>
    <x v="0"/>
    <d v="2023-05-30T00:00:00"/>
    <x v="11"/>
    <s v="May Wilmot"/>
    <n v="50"/>
    <x v="108"/>
    <n v="0.02"/>
    <n v="1"/>
    <x v="2"/>
    <x v="7"/>
    <d v="2029-05-30T00:00:00"/>
  </r>
  <r>
    <s v="I-2260"/>
    <s v="Seoul"/>
    <x v="19"/>
    <x v="3"/>
    <d v="2023-10-29T00:00:00"/>
    <x v="6"/>
    <s v="Steven Wood"/>
    <n v="800"/>
    <x v="80"/>
    <n v="0.23"/>
    <n v="184"/>
    <x v="2"/>
    <x v="0"/>
    <d v="2029-10-29T00:00:00"/>
  </r>
  <r>
    <s v="I-2261"/>
    <s v="Lima"/>
    <x v="6"/>
    <x v="2"/>
    <d v="2024-01-14T00:00:00"/>
    <x v="3"/>
    <s v="Christopher Cresswell"/>
    <n v="50"/>
    <x v="67"/>
    <n v="0.08"/>
    <n v="4"/>
    <x v="0"/>
    <x v="11"/>
    <d v="2030-01-14T00:00:00"/>
  </r>
  <r>
    <s v="I-2262"/>
    <s v="New York"/>
    <x v="18"/>
    <x v="1"/>
    <d v="2021-09-11T00:00:00"/>
    <x v="0"/>
    <s v="Ian Coates"/>
    <n v="80"/>
    <x v="98"/>
    <n v="0.125"/>
    <n v="10"/>
    <x v="1"/>
    <x v="6"/>
    <d v="2027-09-11T00:00:00"/>
  </r>
  <r>
    <s v="I-2263"/>
    <s v="Athens"/>
    <x v="14"/>
    <x v="0"/>
    <d v="2022-11-13T00:00:00"/>
    <x v="5"/>
    <s v="Denise Harris"/>
    <n v="500"/>
    <x v="11"/>
    <n v="0.02"/>
    <n v="10"/>
    <x v="3"/>
    <x v="8"/>
    <d v="2028-11-13T00:00:00"/>
  </r>
  <r>
    <s v="I-2264"/>
    <s v="Athens"/>
    <x v="14"/>
    <x v="0"/>
    <d v="2020-09-09T00:00:00"/>
    <x v="10"/>
    <s v="Aidan Perrott"/>
    <n v="250"/>
    <x v="225"/>
    <n v="0.24"/>
    <n v="60"/>
    <x v="4"/>
    <x v="6"/>
    <d v="2026-09-09T00:00:00"/>
  </r>
  <r>
    <s v="I-2265"/>
    <s v="Capetown"/>
    <x v="17"/>
    <x v="0"/>
    <d v="2024-10-25T00:00:00"/>
    <x v="0"/>
    <s v="Helen Cooke"/>
    <n v="80"/>
    <x v="78"/>
    <n v="0.15"/>
    <n v="12"/>
    <x v="0"/>
    <x v="0"/>
    <d v="2030-10-25T00:00:00"/>
  </r>
  <r>
    <s v="I-2266"/>
    <s v="Kuala Lumpur"/>
    <x v="31"/>
    <x v="3"/>
    <d v="2022-07-13T00:00:00"/>
    <x v="3"/>
    <s v="Anthony Green"/>
    <n v="50"/>
    <x v="67"/>
    <n v="0.08"/>
    <n v="4"/>
    <x v="3"/>
    <x v="9"/>
    <d v="2028-07-13T00:00:00"/>
  </r>
  <r>
    <s v="I-2267"/>
    <s v="Vienna"/>
    <x v="29"/>
    <x v="0"/>
    <d v="2020-01-28T00:00:00"/>
    <x v="1"/>
    <s v="Lisa Pepper"/>
    <n v="700"/>
    <x v="123"/>
    <n v="0.18"/>
    <n v="126"/>
    <x v="4"/>
    <x v="11"/>
    <d v="2026-01-28T00:00:00"/>
  </r>
  <r>
    <s v="I-2268"/>
    <s v="Kuala Lumpur"/>
    <x v="31"/>
    <x v="3"/>
    <d v="2023-04-14T00:00:00"/>
    <x v="0"/>
    <s v="Stephen MacGregor"/>
    <n v="80"/>
    <x v="147"/>
    <n v="7.4999999999999997E-2"/>
    <n v="6"/>
    <x v="2"/>
    <x v="1"/>
    <d v="2029-04-14T00:00:00"/>
  </r>
  <r>
    <s v="I-2269"/>
    <s v="Tijuana"/>
    <x v="7"/>
    <x v="2"/>
    <d v="2024-12-01T00:00:00"/>
    <x v="11"/>
    <s v="Stephen Carlin"/>
    <n v="50"/>
    <x v="100"/>
    <n v="0.12"/>
    <n v="6"/>
    <x v="0"/>
    <x v="5"/>
    <d v="2030-12-01T00:00:00"/>
  </r>
  <r>
    <s v="I-2270"/>
    <s v="Seoul"/>
    <x v="19"/>
    <x v="3"/>
    <d v="2023-03-08T00:00:00"/>
    <x v="4"/>
    <s v="Steven Wood"/>
    <n v="30"/>
    <x v="75"/>
    <n v="0"/>
    <n v="0"/>
    <x v="2"/>
    <x v="3"/>
    <d v="2029-03-08T00:00:00"/>
  </r>
  <r>
    <s v="I-2271"/>
    <s v="Prague"/>
    <x v="16"/>
    <x v="0"/>
    <d v="2023-07-18T00:00:00"/>
    <x v="8"/>
    <s v="Maureen Haymes"/>
    <n v="500"/>
    <x v="9"/>
    <n v="0"/>
    <n v="0"/>
    <x v="2"/>
    <x v="9"/>
    <d v="2029-07-18T00:00:00"/>
  </r>
  <r>
    <s v="I-2272"/>
    <s v="New York"/>
    <x v="18"/>
    <x v="1"/>
    <d v="2020-03-25T00:00:00"/>
    <x v="3"/>
    <s v="Robert Salisbury"/>
    <n v="50"/>
    <x v="64"/>
    <n v="0.06"/>
    <n v="3"/>
    <x v="4"/>
    <x v="3"/>
    <d v="2026-03-25T00:00:00"/>
  </r>
  <r>
    <s v="I-2273"/>
    <s v="Tel Aviv"/>
    <x v="13"/>
    <x v="0"/>
    <d v="2023-04-28T00:00:00"/>
    <x v="3"/>
    <s v="Richard McGrath"/>
    <n v="50"/>
    <x v="67"/>
    <n v="0.08"/>
    <n v="4"/>
    <x v="2"/>
    <x v="1"/>
    <d v="2029-04-28T00:00:00"/>
  </r>
  <r>
    <s v="I-2274"/>
    <s v="Kansas City"/>
    <x v="18"/>
    <x v="1"/>
    <d v="2022-10-19T00:00:00"/>
    <x v="3"/>
    <s v="Kirsty Amos"/>
    <n v="50"/>
    <x v="100"/>
    <n v="0.12"/>
    <n v="6"/>
    <x v="3"/>
    <x v="0"/>
    <d v="2028-10-19T00:00:00"/>
  </r>
  <r>
    <s v="I-2275"/>
    <s v="Sao Paolo"/>
    <x v="2"/>
    <x v="2"/>
    <d v="2020-02-09T00:00:00"/>
    <x v="5"/>
    <s v="Zoe Munday"/>
    <n v="500"/>
    <x v="241"/>
    <n v="0.28999999999999998"/>
    <n v="145"/>
    <x v="4"/>
    <x v="10"/>
    <d v="2026-02-09T00:00:00"/>
  </r>
  <r>
    <s v="I-2276"/>
    <s v="Kansas City"/>
    <x v="18"/>
    <x v="1"/>
    <d v="2024-01-24T00:00:00"/>
    <x v="5"/>
    <s v="Christina Pedley"/>
    <n v="500"/>
    <x v="21"/>
    <n v="0.01"/>
    <n v="5"/>
    <x v="0"/>
    <x v="11"/>
    <d v="2030-01-24T00:00:00"/>
  </r>
  <r>
    <s v="I-2277"/>
    <s v="Buenos Aires"/>
    <x v="27"/>
    <x v="2"/>
    <d v="2021-10-26T00:00:00"/>
    <x v="0"/>
    <s v="Ian Grant"/>
    <n v="80"/>
    <x v="242"/>
    <n v="0.23749999999999999"/>
    <n v="19"/>
    <x v="1"/>
    <x v="0"/>
    <d v="2027-10-26T00:00:00"/>
  </r>
  <r>
    <s v="I-2278"/>
    <s v="Prague"/>
    <x v="16"/>
    <x v="0"/>
    <d v="2024-11-20T00:00:00"/>
    <x v="8"/>
    <s v="David Stewart"/>
    <n v="500"/>
    <x v="21"/>
    <n v="0.01"/>
    <n v="5"/>
    <x v="0"/>
    <x v="8"/>
    <d v="2030-11-20T00:00:00"/>
  </r>
  <r>
    <s v="I-2279"/>
    <s v="Riyadh"/>
    <x v="9"/>
    <x v="0"/>
    <d v="2024-11-30T00:00:00"/>
    <x v="11"/>
    <s v="Gillian Crawley"/>
    <n v="50"/>
    <x v="62"/>
    <n v="0.04"/>
    <n v="2"/>
    <x v="0"/>
    <x v="8"/>
    <d v="2030-11-30T00:00:00"/>
  </r>
  <r>
    <s v="I-2280"/>
    <s v="Amsterdam"/>
    <x v="24"/>
    <x v="0"/>
    <d v="2024-03-29T00:00:00"/>
    <x v="6"/>
    <s v="Christopher Hurren"/>
    <n v="800"/>
    <x v="37"/>
    <n v="0.35"/>
    <n v="280"/>
    <x v="0"/>
    <x v="3"/>
    <d v="2030-03-29T00:00:00"/>
  </r>
  <r>
    <s v="I-2281"/>
    <s v="Kuala Lumpur"/>
    <x v="31"/>
    <x v="3"/>
    <d v="2020-08-15T00:00:00"/>
    <x v="8"/>
    <s v="Rachel Oliver"/>
    <n v="500"/>
    <x v="11"/>
    <n v="0.02"/>
    <n v="10"/>
    <x v="4"/>
    <x v="2"/>
    <d v="2026-08-15T00:00:00"/>
  </r>
  <r>
    <s v="I-2282"/>
    <s v="Tijuana"/>
    <x v="7"/>
    <x v="2"/>
    <d v="2023-07-16T00:00:00"/>
    <x v="1"/>
    <s v="Gillian Allnutt"/>
    <n v="700"/>
    <x v="105"/>
    <n v="0.09"/>
    <n v="63"/>
    <x v="2"/>
    <x v="9"/>
    <d v="2029-07-16T00:00:00"/>
  </r>
  <r>
    <s v="I-2283"/>
    <s v="Vienna"/>
    <x v="29"/>
    <x v="0"/>
    <d v="2020-06-22T00:00:00"/>
    <x v="10"/>
    <s v="Noel Hardy"/>
    <n v="250"/>
    <x v="243"/>
    <n v="0.188"/>
    <n v="47"/>
    <x v="4"/>
    <x v="4"/>
    <d v="2026-06-22T00:00:00"/>
  </r>
  <r>
    <s v="I-2284"/>
    <s v="Tel Aviv"/>
    <x v="13"/>
    <x v="0"/>
    <d v="2024-12-18T00:00:00"/>
    <x v="5"/>
    <s v="Thomas Gordon"/>
    <n v="500"/>
    <x v="9"/>
    <n v="0"/>
    <n v="0"/>
    <x v="0"/>
    <x v="5"/>
    <d v="2030-12-18T00:00:00"/>
  </r>
  <r>
    <s v="I-2285"/>
    <s v="Rome"/>
    <x v="22"/>
    <x v="0"/>
    <d v="2021-02-18T00:00:00"/>
    <x v="4"/>
    <s v="Andrew Hirst"/>
    <n v="30"/>
    <x v="129"/>
    <n v="0.33329999999999999"/>
    <n v="10"/>
    <x v="1"/>
    <x v="10"/>
    <d v="2027-02-18T00:00:00"/>
  </r>
  <r>
    <s v="I-2286"/>
    <s v="Seattle"/>
    <x v="18"/>
    <x v="1"/>
    <d v="2022-02-04T00:00:00"/>
    <x v="8"/>
    <s v="Kevin Styles"/>
    <n v="500"/>
    <x v="9"/>
    <n v="0"/>
    <n v="0"/>
    <x v="3"/>
    <x v="10"/>
    <d v="2028-02-04T00:00:00"/>
  </r>
  <r>
    <s v="I-2287"/>
    <s v="Guangzhou"/>
    <x v="5"/>
    <x v="3"/>
    <d v="2021-05-13T00:00:00"/>
    <x v="7"/>
    <s v="Helen Watt"/>
    <n v="1000"/>
    <x v="28"/>
    <n v="0.09"/>
    <n v="90"/>
    <x v="1"/>
    <x v="7"/>
    <d v="2027-05-13T00:00:00"/>
  </r>
  <r>
    <s v="I-2288"/>
    <s v="Warsaw"/>
    <x v="23"/>
    <x v="0"/>
    <d v="2022-03-30T00:00:00"/>
    <x v="7"/>
    <s v="Robert Brook"/>
    <n v="1000"/>
    <x v="131"/>
    <n v="0.04"/>
    <n v="40"/>
    <x v="3"/>
    <x v="3"/>
    <d v="2028-03-30T00:00:00"/>
  </r>
  <r>
    <s v="I-2289"/>
    <s v="Kuala Lumpur"/>
    <x v="31"/>
    <x v="3"/>
    <d v="2020-02-07T00:00:00"/>
    <x v="7"/>
    <s v="Harold Lunn"/>
    <n v="1000"/>
    <x v="194"/>
    <n v="0.46"/>
    <n v="460"/>
    <x v="4"/>
    <x v="10"/>
    <d v="2026-02-07T00:00:00"/>
  </r>
  <r>
    <s v="I-2290"/>
    <s v="San Fransisco"/>
    <x v="18"/>
    <x v="1"/>
    <d v="2024-07-04T00:00:00"/>
    <x v="3"/>
    <s v="Gary Acheampong"/>
    <n v="50"/>
    <x v="108"/>
    <n v="0.02"/>
    <n v="1"/>
    <x v="0"/>
    <x v="9"/>
    <d v="2030-07-04T00:00:00"/>
  </r>
  <r>
    <s v="I-2291"/>
    <s v="Prague"/>
    <x v="16"/>
    <x v="0"/>
    <d v="2023-07-20T00:00:00"/>
    <x v="3"/>
    <s v="Stephen Nolan"/>
    <n v="50"/>
    <x v="64"/>
    <n v="0.06"/>
    <n v="3"/>
    <x v="2"/>
    <x v="9"/>
    <d v="2029-07-20T00:00:00"/>
  </r>
  <r>
    <s v="I-2292"/>
    <s v="Riyadh"/>
    <x v="9"/>
    <x v="0"/>
    <d v="2021-03-13T00:00:00"/>
    <x v="1"/>
    <s v="Heather Murray"/>
    <n v="700"/>
    <x v="229"/>
    <n v="0.27"/>
    <n v="189"/>
    <x v="1"/>
    <x v="3"/>
    <d v="2027-03-13T00:00:00"/>
  </r>
  <r>
    <s v="I-2293"/>
    <s v="Vienna"/>
    <x v="29"/>
    <x v="0"/>
    <d v="2024-10-13T00:00:00"/>
    <x v="6"/>
    <s v="Baljinder Anderson"/>
    <n v="800"/>
    <x v="227"/>
    <n v="0.14000000000000001"/>
    <n v="112"/>
    <x v="0"/>
    <x v="0"/>
    <d v="2030-10-13T00:00:00"/>
  </r>
  <r>
    <s v="I-2294"/>
    <s v="Birmingham"/>
    <x v="8"/>
    <x v="0"/>
    <d v="2024-04-08T00:00:00"/>
    <x v="6"/>
    <s v="Johanna Collins"/>
    <n v="800"/>
    <x v="51"/>
    <n v="0.19"/>
    <n v="152"/>
    <x v="0"/>
    <x v="1"/>
    <d v="2030-04-08T00:00:00"/>
  </r>
  <r>
    <s v="I-2295"/>
    <s v="Dublin"/>
    <x v="25"/>
    <x v="0"/>
    <d v="2023-05-29T00:00:00"/>
    <x v="4"/>
    <s v="Emma Gibbons"/>
    <n v="30"/>
    <x v="75"/>
    <n v="0"/>
    <n v="0"/>
    <x v="2"/>
    <x v="7"/>
    <d v="2029-05-29T00:00:00"/>
  </r>
  <r>
    <s v="I-2296"/>
    <s v="Buenos Aires"/>
    <x v="27"/>
    <x v="2"/>
    <d v="2020-09-26T00:00:00"/>
    <x v="10"/>
    <s v="Abdul Heywood"/>
    <n v="250"/>
    <x v="134"/>
    <n v="0.08"/>
    <n v="20"/>
    <x v="4"/>
    <x v="6"/>
    <d v="2026-09-26T00:00:00"/>
  </r>
  <r>
    <s v="I-2297"/>
    <s v="Toronto"/>
    <x v="1"/>
    <x v="1"/>
    <d v="2024-11-24T00:00:00"/>
    <x v="11"/>
    <s v="Nick Blacklock"/>
    <n v="50"/>
    <x v="64"/>
    <n v="0.06"/>
    <n v="3"/>
    <x v="0"/>
    <x v="8"/>
    <d v="2030-11-24T00:00:00"/>
  </r>
  <r>
    <s v="I-2298"/>
    <s v="Vienna"/>
    <x v="29"/>
    <x v="0"/>
    <d v="2021-05-23T00:00:00"/>
    <x v="4"/>
    <s v="Daniel Henderson"/>
    <n v="30"/>
    <x v="43"/>
    <n v="0.16669999999999999"/>
    <n v="5"/>
    <x v="1"/>
    <x v="7"/>
    <d v="2027-05-23T00:00:00"/>
  </r>
  <r>
    <s v="I-2299"/>
    <s v="Dublin"/>
    <x v="25"/>
    <x v="0"/>
    <d v="2023-10-14T00:00:00"/>
    <x v="9"/>
    <s v="Emma Gibbons"/>
    <n v="70"/>
    <x v="19"/>
    <n v="4.2900000000000001E-2"/>
    <n v="3"/>
    <x v="2"/>
    <x v="0"/>
    <d v="2029-10-14T00:00:00"/>
  </r>
  <r>
    <s v="I-2300"/>
    <s v="Warsaw"/>
    <x v="23"/>
    <x v="0"/>
    <d v="2024-05-30T00:00:00"/>
    <x v="7"/>
    <s v="James Lam"/>
    <n v="1000"/>
    <x v="175"/>
    <n v="0.06"/>
    <n v="60"/>
    <x v="0"/>
    <x v="7"/>
    <d v="2030-05-30T00:00:00"/>
  </r>
  <r>
    <s v="I-2301"/>
    <s v="Los Angeles"/>
    <x v="18"/>
    <x v="1"/>
    <d v="2021-10-24T00:00:00"/>
    <x v="5"/>
    <s v="Anthony Procter"/>
    <n v="500"/>
    <x v="103"/>
    <n v="0.04"/>
    <n v="20"/>
    <x v="1"/>
    <x v="0"/>
    <d v="2027-10-24T00:00:00"/>
  </r>
  <r>
    <s v="I-2302"/>
    <s v="Prague"/>
    <x v="16"/>
    <x v="0"/>
    <d v="2024-01-26T00:00:00"/>
    <x v="9"/>
    <s v="Stephen Nolan"/>
    <n v="70"/>
    <x v="78"/>
    <n v="2.86E-2"/>
    <n v="2"/>
    <x v="0"/>
    <x v="11"/>
    <d v="2030-01-26T00:00:00"/>
  </r>
  <r>
    <s v="I-2303"/>
    <s v="Capetown"/>
    <x v="17"/>
    <x v="0"/>
    <d v="2024-06-15T00:00:00"/>
    <x v="2"/>
    <s v="Helen Cooke"/>
    <n v="150"/>
    <x v="113"/>
    <n v="0.02"/>
    <n v="3"/>
    <x v="0"/>
    <x v="4"/>
    <d v="2030-06-15T00:00:00"/>
  </r>
  <r>
    <s v="I-2304"/>
    <s v="Warsaw"/>
    <x v="23"/>
    <x v="0"/>
    <d v="2023-06-29T00:00:00"/>
    <x v="0"/>
    <s v="David Grey"/>
    <n v="80"/>
    <x v="147"/>
    <n v="7.4999999999999997E-2"/>
    <n v="6"/>
    <x v="2"/>
    <x v="4"/>
    <d v="2029-06-29T00:00:00"/>
  </r>
  <r>
    <s v="I-2305"/>
    <s v="New York"/>
    <x v="18"/>
    <x v="1"/>
    <d v="2022-07-29T00:00:00"/>
    <x v="8"/>
    <s v="Sarah Houghton"/>
    <n v="500"/>
    <x v="11"/>
    <n v="0.02"/>
    <n v="10"/>
    <x v="3"/>
    <x v="9"/>
    <d v="2028-07-29T00:00:00"/>
  </r>
  <r>
    <s v="I-2306"/>
    <s v="Bogota"/>
    <x v="26"/>
    <x v="2"/>
    <d v="2022-05-19T00:00:00"/>
    <x v="8"/>
    <s v="Alison Lazar"/>
    <n v="500"/>
    <x v="11"/>
    <n v="0.02"/>
    <n v="10"/>
    <x v="3"/>
    <x v="7"/>
    <d v="2028-05-19T00:00:00"/>
  </r>
  <r>
    <s v="I-2307"/>
    <s v="Seoul"/>
    <x v="19"/>
    <x v="3"/>
    <d v="2020-02-04T00:00:00"/>
    <x v="9"/>
    <s v="Martin Birch"/>
    <n v="70"/>
    <x v="98"/>
    <n v="0"/>
    <n v="0"/>
    <x v="4"/>
    <x v="10"/>
    <d v="2026-02-04T00:00:00"/>
  </r>
  <r>
    <s v="I-2308"/>
    <s v="Athens"/>
    <x v="14"/>
    <x v="0"/>
    <d v="2020-11-29T00:00:00"/>
    <x v="8"/>
    <s v="Charles Ali"/>
    <n v="500"/>
    <x v="9"/>
    <n v="0"/>
    <n v="0"/>
    <x v="4"/>
    <x v="8"/>
    <d v="2026-11-29T00:00:00"/>
  </r>
  <r>
    <s v="I-2309"/>
    <s v="Ho Chi Minh City"/>
    <x v="12"/>
    <x v="3"/>
    <d v="2021-10-28T00:00:00"/>
    <x v="1"/>
    <s v="Michael Bell"/>
    <n v="700"/>
    <x v="171"/>
    <n v="0.1"/>
    <n v="70"/>
    <x v="1"/>
    <x v="0"/>
    <d v="2027-10-28T00:00:00"/>
  </r>
  <r>
    <s v="I-2310"/>
    <s v="Prague"/>
    <x v="16"/>
    <x v="0"/>
    <d v="2021-06-15T00:00:00"/>
    <x v="3"/>
    <s v="Nick Denny"/>
    <n v="50"/>
    <x v="62"/>
    <n v="0.04"/>
    <n v="2"/>
    <x v="1"/>
    <x v="4"/>
    <d v="2027-06-15T00:00:00"/>
  </r>
  <r>
    <s v="I-2311"/>
    <s v="Madria"/>
    <x v="28"/>
    <x v="0"/>
    <d v="2024-10-29T00:00:00"/>
    <x v="6"/>
    <s v="Paul Long"/>
    <n v="800"/>
    <x v="17"/>
    <n v="0.08"/>
    <n v="64"/>
    <x v="0"/>
    <x v="0"/>
    <d v="2030-10-29T00:00:00"/>
  </r>
  <r>
    <s v="I-2312"/>
    <s v="Berlin"/>
    <x v="20"/>
    <x v="0"/>
    <d v="2023-03-25T00:00:00"/>
    <x v="6"/>
    <s v="John Gunter"/>
    <n v="800"/>
    <x v="90"/>
    <n v="0.02"/>
    <n v="16"/>
    <x v="2"/>
    <x v="3"/>
    <d v="2029-03-25T00:00:00"/>
  </r>
  <r>
    <s v="I-2313"/>
    <s v="Rome"/>
    <x v="22"/>
    <x v="0"/>
    <d v="2023-06-26T00:00:00"/>
    <x v="10"/>
    <s v="Golam Reid"/>
    <n v="250"/>
    <x v="134"/>
    <n v="0.08"/>
    <n v="20"/>
    <x v="2"/>
    <x v="4"/>
    <d v="2029-06-26T00:00:00"/>
  </r>
  <r>
    <s v="I-2314"/>
    <s v="Shenzhen"/>
    <x v="5"/>
    <x v="3"/>
    <d v="2022-01-11T00:00:00"/>
    <x v="9"/>
    <s v="Russell Reynolds"/>
    <n v="70"/>
    <x v="76"/>
    <n v="0.1143"/>
    <n v="8"/>
    <x v="3"/>
    <x v="11"/>
    <d v="2028-01-11T00:00:00"/>
  </r>
  <r>
    <s v="I-2315"/>
    <s v="Sao Paolo"/>
    <x v="2"/>
    <x v="2"/>
    <d v="2020-07-27T00:00:00"/>
    <x v="10"/>
    <s v="Cheryl Tubbs"/>
    <n v="250"/>
    <x v="109"/>
    <n v="0.22800000000000001"/>
    <n v="57"/>
    <x v="4"/>
    <x v="9"/>
    <d v="2026-07-27T00:00:00"/>
  </r>
  <r>
    <s v="I-2316"/>
    <s v="Ho Chi Minh City"/>
    <x v="12"/>
    <x v="3"/>
    <d v="2021-03-13T00:00:00"/>
    <x v="8"/>
    <s v="Michael Rodgers"/>
    <n v="500"/>
    <x v="21"/>
    <n v="0.01"/>
    <n v="5"/>
    <x v="1"/>
    <x v="3"/>
    <d v="2027-03-13T00:00:00"/>
  </r>
  <r>
    <s v="I-2317"/>
    <s v="Rome"/>
    <x v="22"/>
    <x v="0"/>
    <d v="2020-01-09T00:00:00"/>
    <x v="6"/>
    <s v="Steven Bell"/>
    <n v="800"/>
    <x v="90"/>
    <n v="0.02"/>
    <n v="16"/>
    <x v="4"/>
    <x v="11"/>
    <d v="2026-01-09T00:00:00"/>
  </r>
  <r>
    <s v="I-2318"/>
    <s v="Bogota"/>
    <x v="26"/>
    <x v="2"/>
    <d v="2020-12-16T00:00:00"/>
    <x v="0"/>
    <s v="Margaret Buck"/>
    <n v="80"/>
    <x v="91"/>
    <n v="0.25"/>
    <n v="20"/>
    <x v="4"/>
    <x v="5"/>
    <d v="2026-12-16T00:00:00"/>
  </r>
  <r>
    <s v="I-2319"/>
    <s v="Berlin"/>
    <x v="20"/>
    <x v="0"/>
    <d v="2023-11-24T00:00:00"/>
    <x v="10"/>
    <s v="David Townsend"/>
    <n v="250"/>
    <x v="167"/>
    <n v="0.06"/>
    <n v="15"/>
    <x v="2"/>
    <x v="8"/>
    <d v="2029-11-24T00:00:00"/>
  </r>
  <r>
    <s v="I-2320"/>
    <s v="Tel Aviv"/>
    <x v="13"/>
    <x v="0"/>
    <d v="2021-12-26T00:00:00"/>
    <x v="10"/>
    <s v="Steven Green"/>
    <n v="250"/>
    <x v="148"/>
    <n v="8.7999999999999995E-2"/>
    <n v="22"/>
    <x v="1"/>
    <x v="5"/>
    <d v="2027-12-26T00:00:00"/>
  </r>
  <r>
    <s v="I-2321"/>
    <s v="Paris"/>
    <x v="21"/>
    <x v="0"/>
    <d v="2022-02-25T00:00:00"/>
    <x v="0"/>
    <s v="Rory Bullion"/>
    <n v="80"/>
    <x v="78"/>
    <n v="0.15"/>
    <n v="12"/>
    <x v="3"/>
    <x v="10"/>
    <d v="2028-02-25T00:00:00"/>
  </r>
  <r>
    <s v="I-2322"/>
    <s v="Berlin"/>
    <x v="20"/>
    <x v="0"/>
    <d v="2021-06-17T00:00:00"/>
    <x v="9"/>
    <s v="John Gunter"/>
    <n v="70"/>
    <x v="25"/>
    <n v="8.5699999999999998E-2"/>
    <n v="6"/>
    <x v="1"/>
    <x v="4"/>
    <d v="2027-06-17T00:00:00"/>
  </r>
  <r>
    <s v="I-2323"/>
    <s v="Moscow"/>
    <x v="0"/>
    <x v="0"/>
    <d v="2021-07-02T00:00:00"/>
    <x v="6"/>
    <s v="Zulfiqar Mirza"/>
    <n v="800"/>
    <x v="234"/>
    <n v="0.28000000000000003"/>
    <n v="224"/>
    <x v="1"/>
    <x v="9"/>
    <d v="2027-07-02T00:00:00"/>
  </r>
  <r>
    <s v="I-2324"/>
    <s v="London"/>
    <x v="8"/>
    <x v="0"/>
    <d v="2023-01-07T00:00:00"/>
    <x v="3"/>
    <s v="Nicola Williams"/>
    <n v="50"/>
    <x v="62"/>
    <n v="0.04"/>
    <n v="2"/>
    <x v="2"/>
    <x v="11"/>
    <d v="2029-01-07T00:00:00"/>
  </r>
  <r>
    <s v="I-2325"/>
    <s v="Bucharest"/>
    <x v="32"/>
    <x v="0"/>
    <d v="2020-09-25T00:00:00"/>
    <x v="10"/>
    <s v="Constance Tidey"/>
    <n v="250"/>
    <x v="136"/>
    <n v="8.0000000000000002E-3"/>
    <n v="2"/>
    <x v="4"/>
    <x v="6"/>
    <d v="2026-09-25T00:00:00"/>
  </r>
  <r>
    <s v="I-2326"/>
    <s v="Bangalore"/>
    <x v="11"/>
    <x v="3"/>
    <d v="2021-01-12T00:00:00"/>
    <x v="1"/>
    <s v="Stuart Sykes"/>
    <n v="700"/>
    <x v="244"/>
    <n v="0.19"/>
    <n v="133"/>
    <x v="1"/>
    <x v="11"/>
    <d v="2027-01-12T00:00:00"/>
  </r>
  <r>
    <s v="I-2327"/>
    <s v="Delhi"/>
    <x v="11"/>
    <x v="3"/>
    <d v="2023-05-06T00:00:00"/>
    <x v="6"/>
    <s v="David Johnson"/>
    <n v="800"/>
    <x v="135"/>
    <n v="0.41"/>
    <n v="328"/>
    <x v="2"/>
    <x v="7"/>
    <d v="2029-05-06T00:00:00"/>
  </r>
  <r>
    <s v="I-2328"/>
    <s v="Kuala Lumpur"/>
    <x v="31"/>
    <x v="3"/>
    <d v="2021-06-16T00:00:00"/>
    <x v="1"/>
    <s v="Rachel Oliver"/>
    <n v="700"/>
    <x v="95"/>
    <n v="0.15"/>
    <n v="105"/>
    <x v="1"/>
    <x v="4"/>
    <d v="2027-06-16T00:00:00"/>
  </r>
  <r>
    <s v="I-2329"/>
    <s v="Seoul"/>
    <x v="19"/>
    <x v="3"/>
    <d v="2022-03-19T00:00:00"/>
    <x v="4"/>
    <s v="Steven Wood"/>
    <n v="30"/>
    <x v="5"/>
    <n v="3.3300000000000003E-2"/>
    <n v="1"/>
    <x v="3"/>
    <x v="3"/>
    <d v="2028-03-19T00:00:00"/>
  </r>
  <r>
    <s v="I-2330"/>
    <s v="Prague"/>
    <x v="16"/>
    <x v="0"/>
    <d v="2020-11-27T00:00:00"/>
    <x v="11"/>
    <s v="Rachel Blane"/>
    <n v="50"/>
    <x v="47"/>
    <n v="0.28000000000000003"/>
    <n v="14"/>
    <x v="4"/>
    <x v="8"/>
    <d v="2026-11-27T00:00:00"/>
  </r>
  <r>
    <s v="I-2331"/>
    <s v="Birmingham"/>
    <x v="8"/>
    <x v="0"/>
    <d v="2021-01-18T00:00:00"/>
    <x v="3"/>
    <s v="Susan Reay"/>
    <n v="50"/>
    <x v="187"/>
    <n v="0.38"/>
    <n v="19"/>
    <x v="1"/>
    <x v="11"/>
    <d v="2027-01-18T00:00:00"/>
  </r>
  <r>
    <s v="I-2332"/>
    <s v="Jerusalem"/>
    <x v="13"/>
    <x v="0"/>
    <d v="2022-02-08T00:00:00"/>
    <x v="9"/>
    <s v="William Collins"/>
    <n v="70"/>
    <x v="78"/>
    <n v="2.86E-2"/>
    <n v="2"/>
    <x v="3"/>
    <x v="10"/>
    <d v="2028-02-08T00:00:00"/>
  </r>
  <r>
    <s v="I-2333"/>
    <s v="New York"/>
    <x v="18"/>
    <x v="1"/>
    <d v="2023-09-16T00:00:00"/>
    <x v="1"/>
    <s v="Sarah Houghton"/>
    <n v="700"/>
    <x v="12"/>
    <n v="0.04"/>
    <n v="28"/>
    <x v="2"/>
    <x v="6"/>
    <d v="2029-09-16T00:00:00"/>
  </r>
  <r>
    <s v="I-2334"/>
    <s v="Guangzhou"/>
    <x v="5"/>
    <x v="3"/>
    <d v="2022-11-24T00:00:00"/>
    <x v="10"/>
    <s v="Abdul Amos"/>
    <n v="250"/>
    <x v="23"/>
    <n v="0.04"/>
    <n v="10"/>
    <x v="3"/>
    <x v="8"/>
    <d v="2028-11-24T00:00:00"/>
  </r>
  <r>
    <s v="I-2335"/>
    <s v="Capetown"/>
    <x v="17"/>
    <x v="0"/>
    <d v="2024-09-30T00:00:00"/>
    <x v="6"/>
    <s v="Margaret Philp"/>
    <n v="800"/>
    <x v="124"/>
    <n v="0.13"/>
    <n v="104"/>
    <x v="0"/>
    <x v="6"/>
    <d v="2030-09-30T00:00:00"/>
  </r>
  <r>
    <s v="I-2336"/>
    <s v="Ho Chi Minh City"/>
    <x v="12"/>
    <x v="3"/>
    <d v="2024-12-11T00:00:00"/>
    <x v="1"/>
    <s v="Rosemary Aziz"/>
    <n v="700"/>
    <x v="125"/>
    <n v="0.14000000000000001"/>
    <n v="98"/>
    <x v="0"/>
    <x v="5"/>
    <d v="2030-12-11T00:00:00"/>
  </r>
  <r>
    <s v="I-2337"/>
    <s v="Madria"/>
    <x v="28"/>
    <x v="0"/>
    <d v="2022-02-18T00:00:00"/>
    <x v="3"/>
    <s v="Howard Jones"/>
    <n v="50"/>
    <x v="24"/>
    <n v="0.14000000000000001"/>
    <n v="7"/>
    <x v="3"/>
    <x v="10"/>
    <d v="2028-02-18T00:00:00"/>
  </r>
  <r>
    <s v="I-2338"/>
    <s v="Sao Paolo"/>
    <x v="2"/>
    <x v="2"/>
    <d v="2021-04-26T00:00:00"/>
    <x v="9"/>
    <s v="Elizabeth Holloway"/>
    <n v="70"/>
    <x v="107"/>
    <n v="0.4"/>
    <n v="28"/>
    <x v="1"/>
    <x v="1"/>
    <d v="2027-04-26T00:00:00"/>
  </r>
  <r>
    <s v="I-2339"/>
    <s v="Dublin"/>
    <x v="25"/>
    <x v="0"/>
    <d v="2020-01-07T00:00:00"/>
    <x v="4"/>
    <s v="Emma Gibbons"/>
    <n v="30"/>
    <x v="75"/>
    <n v="0"/>
    <n v="0"/>
    <x v="4"/>
    <x v="11"/>
    <d v="2026-01-07T00:00:00"/>
  </r>
  <r>
    <s v="I-2340"/>
    <s v="Cairo"/>
    <x v="30"/>
    <x v="0"/>
    <d v="2024-01-26T00:00:00"/>
    <x v="1"/>
    <s v="Valerie Pereira"/>
    <n v="700"/>
    <x v="122"/>
    <n v="0.11"/>
    <n v="77"/>
    <x v="0"/>
    <x v="11"/>
    <d v="2030-01-26T00:00:00"/>
  </r>
  <r>
    <s v="I-2341"/>
    <s v="Bangalore"/>
    <x v="11"/>
    <x v="3"/>
    <d v="2022-04-28T00:00:00"/>
    <x v="0"/>
    <s v="Paul Benton"/>
    <n v="80"/>
    <x v="59"/>
    <n v="0.05"/>
    <n v="4"/>
    <x v="3"/>
    <x v="1"/>
    <d v="2028-04-28T00:00:00"/>
  </r>
  <r>
    <s v="I-2342"/>
    <s v="Tijuana"/>
    <x v="7"/>
    <x v="2"/>
    <d v="2021-03-14T00:00:00"/>
    <x v="9"/>
    <s v="Richard Foy"/>
    <n v="70"/>
    <x v="55"/>
    <n v="0.35709999999999997"/>
    <n v="25"/>
    <x v="1"/>
    <x v="3"/>
    <d v="2027-03-14T00:00:00"/>
  </r>
  <r>
    <s v="I-2343"/>
    <s v="Guangzhou"/>
    <x v="5"/>
    <x v="3"/>
    <d v="2021-06-15T00:00:00"/>
    <x v="6"/>
    <s v="Abdul Amos"/>
    <n v="800"/>
    <x v="53"/>
    <n v="0.1"/>
    <n v="80"/>
    <x v="1"/>
    <x v="4"/>
    <d v="2027-06-15T00:00:00"/>
  </r>
  <r>
    <s v="I-2344"/>
    <s v="Los Angeles"/>
    <x v="18"/>
    <x v="1"/>
    <d v="2022-06-18T00:00:00"/>
    <x v="9"/>
    <s v="Christopher Kitching"/>
    <n v="70"/>
    <x v="106"/>
    <n v="0.1"/>
    <n v="7"/>
    <x v="3"/>
    <x v="4"/>
    <d v="2028-06-18T00:00:00"/>
  </r>
  <r>
    <s v="I-2345"/>
    <s v="London"/>
    <x v="8"/>
    <x v="0"/>
    <d v="2023-07-01T00:00:00"/>
    <x v="2"/>
    <s v="William Cruse"/>
    <n v="150"/>
    <x v="15"/>
    <n v="0"/>
    <n v="0"/>
    <x v="2"/>
    <x v="9"/>
    <d v="2029-07-01T00:00:00"/>
  </r>
  <r>
    <s v="I-2346"/>
    <s v="Jerusalem"/>
    <x v="13"/>
    <x v="0"/>
    <d v="2021-10-10T00:00:00"/>
    <x v="8"/>
    <s v="Barbara Scott"/>
    <n v="500"/>
    <x v="11"/>
    <n v="0.02"/>
    <n v="10"/>
    <x v="1"/>
    <x v="0"/>
    <d v="2027-10-10T00:00:00"/>
  </r>
  <r>
    <s v="I-2347"/>
    <s v="Bucharest"/>
    <x v="32"/>
    <x v="0"/>
    <d v="2022-12-10T00:00:00"/>
    <x v="5"/>
    <s v="Charles Jago"/>
    <n v="500"/>
    <x v="9"/>
    <n v="0"/>
    <n v="0"/>
    <x v="3"/>
    <x v="5"/>
    <d v="2028-12-10T00:00:00"/>
  </r>
  <r>
    <s v="I-2348"/>
    <s v="Bangalore"/>
    <x v="11"/>
    <x v="3"/>
    <d v="2023-08-22T00:00:00"/>
    <x v="10"/>
    <s v="Stuart Hunter"/>
    <n v="250"/>
    <x v="86"/>
    <n v="0.1"/>
    <n v="25"/>
    <x v="2"/>
    <x v="2"/>
    <d v="2029-08-22T00:00:00"/>
  </r>
  <r>
    <s v="I-2349"/>
    <s v="Guangzhou"/>
    <x v="5"/>
    <x v="3"/>
    <d v="2021-03-10T00:00:00"/>
    <x v="3"/>
    <s v="Glenys Wright"/>
    <n v="50"/>
    <x v="24"/>
    <n v="0.14000000000000001"/>
    <n v="7"/>
    <x v="1"/>
    <x v="3"/>
    <d v="2027-03-10T00:00:00"/>
  </r>
  <r>
    <s v="I-2350"/>
    <s v="Amsterdam"/>
    <x v="24"/>
    <x v="0"/>
    <d v="2023-09-05T00:00:00"/>
    <x v="11"/>
    <s v="Allyson Rush"/>
    <n v="50"/>
    <x v="64"/>
    <n v="0.06"/>
    <n v="3"/>
    <x v="2"/>
    <x v="6"/>
    <d v="2029-09-05T00:00:00"/>
  </r>
  <r>
    <s v="I-2351"/>
    <s v="Shanghai"/>
    <x v="5"/>
    <x v="3"/>
    <d v="2021-07-22T00:00:00"/>
    <x v="7"/>
    <s v="Denise Docherty"/>
    <n v="1000"/>
    <x v="245"/>
    <n v="0.13"/>
    <n v="130"/>
    <x v="1"/>
    <x v="9"/>
    <d v="2027-07-22T00:00:00"/>
  </r>
  <r>
    <s v="I-2352"/>
    <s v="Sydney"/>
    <x v="4"/>
    <x v="3"/>
    <d v="2023-06-15T00:00:00"/>
    <x v="6"/>
    <s v="Christine Davies"/>
    <n v="800"/>
    <x v="186"/>
    <n v="0.43"/>
    <n v="344"/>
    <x v="2"/>
    <x v="4"/>
    <d v="2029-06-15T00:00:00"/>
  </r>
  <r>
    <s v="I-2353"/>
    <s v="Delhi"/>
    <x v="11"/>
    <x v="3"/>
    <d v="2021-06-27T00:00:00"/>
    <x v="1"/>
    <s v="Roger Silvester"/>
    <n v="700"/>
    <x v="181"/>
    <n v="0.25"/>
    <n v="175"/>
    <x v="1"/>
    <x v="4"/>
    <d v="2027-06-27T00:00:00"/>
  </r>
  <r>
    <s v="I-2354"/>
    <s v="Bangalore"/>
    <x v="11"/>
    <x v="3"/>
    <d v="2023-08-28T00:00:00"/>
    <x v="9"/>
    <s v="Paul Rule"/>
    <n v="70"/>
    <x v="106"/>
    <n v="0.1"/>
    <n v="7"/>
    <x v="2"/>
    <x v="2"/>
    <d v="2029-08-28T00:00:00"/>
  </r>
  <r>
    <s v="I-2355"/>
    <s v="Kansas City"/>
    <x v="18"/>
    <x v="1"/>
    <d v="2020-03-17T00:00:00"/>
    <x v="4"/>
    <s v="Nicola Wright"/>
    <n v="30"/>
    <x v="35"/>
    <n v="0.1333"/>
    <n v="4"/>
    <x v="4"/>
    <x v="3"/>
    <d v="2026-03-17T00:00:00"/>
  </r>
  <r>
    <s v="I-2356"/>
    <s v="Chicago"/>
    <x v="18"/>
    <x v="1"/>
    <d v="2020-07-05T00:00:00"/>
    <x v="5"/>
    <s v="Heather McGill"/>
    <n v="500"/>
    <x v="9"/>
    <n v="0"/>
    <n v="0"/>
    <x v="4"/>
    <x v="9"/>
    <d v="2026-07-05T00:00:00"/>
  </r>
  <r>
    <s v="I-2357"/>
    <s v="Dublin"/>
    <x v="25"/>
    <x v="0"/>
    <d v="2024-06-07T00:00:00"/>
    <x v="4"/>
    <s v="John Curtis"/>
    <n v="30"/>
    <x v="5"/>
    <n v="3.3300000000000003E-2"/>
    <n v="1"/>
    <x v="0"/>
    <x v="4"/>
    <d v="2030-06-07T00:00:00"/>
  </r>
  <r>
    <s v="I-2358"/>
    <s v="Kansas City"/>
    <x v="18"/>
    <x v="1"/>
    <d v="2020-02-05T00:00:00"/>
    <x v="4"/>
    <s v="Christina Pedley"/>
    <n v="30"/>
    <x v="81"/>
    <n v="0.23330000000000001"/>
    <n v="7"/>
    <x v="4"/>
    <x v="10"/>
    <d v="2026-02-05T00:00:00"/>
  </r>
  <r>
    <s v="I-2359"/>
    <s v="Kuala Lumpur"/>
    <x v="31"/>
    <x v="3"/>
    <d v="2022-12-10T00:00:00"/>
    <x v="8"/>
    <s v="Harold Lunn"/>
    <n v="500"/>
    <x v="21"/>
    <n v="0.01"/>
    <n v="5"/>
    <x v="3"/>
    <x v="5"/>
    <d v="2028-12-10T00:00:00"/>
  </r>
  <r>
    <s v="I-2360"/>
    <s v="Osaka"/>
    <x v="15"/>
    <x v="3"/>
    <d v="2023-11-10T00:00:00"/>
    <x v="5"/>
    <s v="Colin Patel"/>
    <n v="500"/>
    <x v="103"/>
    <n v="0.04"/>
    <n v="20"/>
    <x v="2"/>
    <x v="8"/>
    <d v="2029-11-10T00:00:00"/>
  </r>
  <r>
    <s v="I-2361"/>
    <s v="Prague"/>
    <x v="16"/>
    <x v="0"/>
    <d v="2021-03-20T00:00:00"/>
    <x v="7"/>
    <s v="Nick Denny"/>
    <n v="1000"/>
    <x v="72"/>
    <n v="7.0000000000000007E-2"/>
    <n v="70"/>
    <x v="1"/>
    <x v="3"/>
    <d v="2027-03-20T00:00:00"/>
  </r>
  <r>
    <s v="I-2362"/>
    <s v="Athens"/>
    <x v="14"/>
    <x v="0"/>
    <d v="2021-07-17T00:00:00"/>
    <x v="2"/>
    <s v="Richard Perrott"/>
    <n v="150"/>
    <x v="212"/>
    <n v="0.26669999999999999"/>
    <n v="40"/>
    <x v="1"/>
    <x v="9"/>
    <d v="2027-07-17T00:00:00"/>
  </r>
  <r>
    <s v="I-2363"/>
    <s v="San Fransisco"/>
    <x v="18"/>
    <x v="1"/>
    <d v="2020-05-05T00:00:00"/>
    <x v="7"/>
    <s v="James Stephen"/>
    <n v="1000"/>
    <x v="28"/>
    <n v="0.09"/>
    <n v="90"/>
    <x v="4"/>
    <x v="7"/>
    <d v="2026-05-05T00:00:00"/>
  </r>
  <r>
    <s v="I-2364"/>
    <s v="Tel Aviv"/>
    <x v="13"/>
    <x v="0"/>
    <d v="2022-08-04T00:00:00"/>
    <x v="9"/>
    <s v="Richard McGrath"/>
    <n v="70"/>
    <x v="63"/>
    <n v="1.43E-2"/>
    <n v="1"/>
    <x v="3"/>
    <x v="2"/>
    <d v="2028-08-04T00:00:00"/>
  </r>
  <r>
    <s v="I-2365"/>
    <s v="Moscow"/>
    <x v="0"/>
    <x v="0"/>
    <d v="2021-07-01T00:00:00"/>
    <x v="1"/>
    <s v="Diane Batty"/>
    <n v="700"/>
    <x v="44"/>
    <n v="0.05"/>
    <n v="35"/>
    <x v="1"/>
    <x v="9"/>
    <d v="2027-07-01T00:00:00"/>
  </r>
  <r>
    <s v="I-2366"/>
    <s v="Riyadh"/>
    <x v="9"/>
    <x v="0"/>
    <d v="2024-09-13T00:00:00"/>
    <x v="2"/>
    <s v="David Adams"/>
    <n v="150"/>
    <x v="84"/>
    <n v="4.6699999999999998E-2"/>
    <n v="7"/>
    <x v="0"/>
    <x v="6"/>
    <d v="2030-09-13T00:00:00"/>
  </r>
  <r>
    <s v="I-2367"/>
    <s v="Osaka"/>
    <x v="15"/>
    <x v="3"/>
    <d v="2022-03-25T00:00:00"/>
    <x v="1"/>
    <s v="April Childs"/>
    <n v="700"/>
    <x v="12"/>
    <n v="0.04"/>
    <n v="28"/>
    <x v="3"/>
    <x v="3"/>
    <d v="2028-03-25T00:00:00"/>
  </r>
  <r>
    <s v="I-2368"/>
    <s v="Kansas City"/>
    <x v="18"/>
    <x v="1"/>
    <d v="2021-05-14T00:00:00"/>
    <x v="3"/>
    <s v="Nicola Wright"/>
    <n v="50"/>
    <x v="55"/>
    <n v="0.1"/>
    <n v="5"/>
    <x v="1"/>
    <x v="7"/>
    <d v="2027-05-14T00:00:00"/>
  </r>
  <r>
    <s v="I-2369"/>
    <s v="Bucharest"/>
    <x v="32"/>
    <x v="0"/>
    <d v="2022-03-31T00:00:00"/>
    <x v="9"/>
    <s v="Geoffrey Shiner"/>
    <n v="70"/>
    <x v="19"/>
    <n v="4.2900000000000001E-2"/>
    <n v="3"/>
    <x v="3"/>
    <x v="3"/>
    <d v="2028-03-31T00:00:00"/>
  </r>
  <r>
    <s v="I-2370"/>
    <s v="Delhi"/>
    <x v="11"/>
    <x v="3"/>
    <d v="2021-10-01T00:00:00"/>
    <x v="11"/>
    <s v="Geoffrey Patel"/>
    <n v="50"/>
    <x v="155"/>
    <n v="0.24"/>
    <n v="12"/>
    <x v="1"/>
    <x v="0"/>
    <d v="2027-10-01T00:00:00"/>
  </r>
  <r>
    <s v="I-2371"/>
    <s v="Tijuana"/>
    <x v="7"/>
    <x v="2"/>
    <d v="2021-11-10T00:00:00"/>
    <x v="8"/>
    <s v="Richard Allnutt"/>
    <n v="500"/>
    <x v="21"/>
    <n v="0.01"/>
    <n v="5"/>
    <x v="1"/>
    <x v="8"/>
    <d v="2027-11-10T00:00:00"/>
  </r>
  <r>
    <s v="I-2372"/>
    <s v="Mexico City"/>
    <x v="7"/>
    <x v="2"/>
    <d v="2024-04-19T00:00:00"/>
    <x v="11"/>
    <s v="Paul Smith"/>
    <n v="50"/>
    <x v="24"/>
    <n v="0.14000000000000001"/>
    <n v="7"/>
    <x v="0"/>
    <x v="1"/>
    <d v="2030-04-19T00:00:00"/>
  </r>
  <r>
    <s v="I-2373"/>
    <s v="Capetown"/>
    <x v="17"/>
    <x v="0"/>
    <d v="2024-06-29T00:00:00"/>
    <x v="7"/>
    <s v="Stuart Anderson"/>
    <n v="1000"/>
    <x v="72"/>
    <n v="7.0000000000000007E-2"/>
    <n v="70"/>
    <x v="0"/>
    <x v="4"/>
    <d v="2030-06-29T00:00:00"/>
  </r>
  <r>
    <s v="I-2374"/>
    <s v="Los Angeles"/>
    <x v="18"/>
    <x v="1"/>
    <d v="2024-03-17T00:00:00"/>
    <x v="8"/>
    <s v="Ron Goodman"/>
    <n v="500"/>
    <x v="11"/>
    <n v="0.02"/>
    <n v="10"/>
    <x v="0"/>
    <x v="3"/>
    <d v="2030-03-17T00:00:00"/>
  </r>
  <r>
    <s v="I-2375"/>
    <s v="Guangzhou"/>
    <x v="5"/>
    <x v="3"/>
    <d v="2024-01-01T00:00:00"/>
    <x v="1"/>
    <s v="Abdul Amos"/>
    <n v="700"/>
    <x v="240"/>
    <n v="0.06"/>
    <n v="42"/>
    <x v="0"/>
    <x v="11"/>
    <d v="2030-01-01T00:00:00"/>
  </r>
  <r>
    <s v="I-2376"/>
    <s v="Kuala Lumpur"/>
    <x v="31"/>
    <x v="3"/>
    <d v="2023-04-20T00:00:00"/>
    <x v="3"/>
    <s v="Anthony Green"/>
    <n v="50"/>
    <x v="64"/>
    <n v="0.06"/>
    <n v="3"/>
    <x v="2"/>
    <x v="1"/>
    <d v="2029-04-20T00:00:00"/>
  </r>
  <r>
    <s v="I-2377"/>
    <s v="Lima"/>
    <x v="6"/>
    <x v="2"/>
    <d v="2022-05-26T00:00:00"/>
    <x v="10"/>
    <s v="Jacqueline Swaine"/>
    <n v="250"/>
    <x v="38"/>
    <n v="0.12"/>
    <n v="30"/>
    <x v="3"/>
    <x v="7"/>
    <d v="2028-05-26T00:00:00"/>
  </r>
  <r>
    <s v="I-2378"/>
    <s v="Ho Chi Minh City"/>
    <x v="12"/>
    <x v="3"/>
    <d v="2023-12-03T00:00:00"/>
    <x v="7"/>
    <s v="Susan Dixon"/>
    <n v="1000"/>
    <x v="37"/>
    <n v="0.48"/>
    <n v="480"/>
    <x v="2"/>
    <x v="5"/>
    <d v="2029-12-03T00:00:00"/>
  </r>
  <r>
    <s v="I-2379"/>
    <s v="Riyadh"/>
    <x v="9"/>
    <x v="0"/>
    <d v="2020-05-28T00:00:00"/>
    <x v="7"/>
    <s v="Danny Brooks"/>
    <n v="1000"/>
    <x v="238"/>
    <n v="0.02"/>
    <n v="20"/>
    <x v="4"/>
    <x v="7"/>
    <d v="2026-05-28T00:00:00"/>
  </r>
  <r>
    <s v="I-2380"/>
    <s v="Sydney"/>
    <x v="4"/>
    <x v="3"/>
    <d v="2024-04-07T00:00:00"/>
    <x v="8"/>
    <s v="James Ricketts"/>
    <n v="500"/>
    <x v="21"/>
    <n v="0.01"/>
    <n v="5"/>
    <x v="0"/>
    <x v="1"/>
    <d v="2030-04-07T00:00:00"/>
  </r>
  <r>
    <s v="I-2381"/>
    <s v="Sydney"/>
    <x v="4"/>
    <x v="3"/>
    <d v="2020-06-16T00:00:00"/>
    <x v="1"/>
    <s v="William Martin"/>
    <n v="700"/>
    <x v="208"/>
    <n v="0.22"/>
    <n v="154"/>
    <x v="4"/>
    <x v="4"/>
    <d v="2026-06-16T00:00:00"/>
  </r>
  <r>
    <s v="I-2382"/>
    <s v="Tel Aviv"/>
    <x v="13"/>
    <x v="0"/>
    <d v="2023-11-24T00:00:00"/>
    <x v="1"/>
    <s v="Maureen Reynolds"/>
    <n v="700"/>
    <x v="48"/>
    <n v="0.01"/>
    <n v="7"/>
    <x v="2"/>
    <x v="8"/>
    <d v="2029-11-24T00:00:00"/>
  </r>
  <r>
    <s v="I-2383"/>
    <s v="Tokyo"/>
    <x v="15"/>
    <x v="3"/>
    <d v="2022-02-17T00:00:00"/>
    <x v="3"/>
    <s v="Michelle Hunter"/>
    <n v="50"/>
    <x v="55"/>
    <n v="0.1"/>
    <n v="5"/>
    <x v="3"/>
    <x v="10"/>
    <d v="2028-02-17T00:00:00"/>
  </r>
  <r>
    <s v="I-2384"/>
    <s v="Bangalore"/>
    <x v="11"/>
    <x v="3"/>
    <d v="2022-11-10T00:00:00"/>
    <x v="1"/>
    <s v="Paresh Mathews"/>
    <n v="700"/>
    <x v="95"/>
    <n v="0.15"/>
    <n v="105"/>
    <x v="3"/>
    <x v="8"/>
    <d v="2028-11-10T00:00:00"/>
  </r>
  <r>
    <s v="I-2385"/>
    <s v="Dubai"/>
    <x v="33"/>
    <x v="0"/>
    <d v="2024-09-13T00:00:00"/>
    <x v="4"/>
    <s v="Rachel Clayton"/>
    <n v="30"/>
    <x v="5"/>
    <n v="3.3300000000000003E-2"/>
    <n v="1"/>
    <x v="0"/>
    <x v="6"/>
    <d v="2030-09-13T00:00:00"/>
  </r>
  <r>
    <s v="I-2386"/>
    <s v="Paris"/>
    <x v="21"/>
    <x v="0"/>
    <d v="2022-02-20T00:00:00"/>
    <x v="4"/>
    <s v="Philip Tubbs"/>
    <n v="30"/>
    <x v="75"/>
    <n v="0"/>
    <n v="0"/>
    <x v="3"/>
    <x v="10"/>
    <d v="2028-02-20T00:00:00"/>
  </r>
  <r>
    <s v="I-2387"/>
    <s v="Delhi"/>
    <x v="11"/>
    <x v="3"/>
    <d v="2020-01-21T00:00:00"/>
    <x v="4"/>
    <s v="David Johnson"/>
    <n v="30"/>
    <x v="81"/>
    <n v="0.23330000000000001"/>
    <n v="7"/>
    <x v="4"/>
    <x v="11"/>
    <d v="2026-01-21T00:00:00"/>
  </r>
  <r>
    <s v="I-2388"/>
    <s v="Vienna"/>
    <x v="29"/>
    <x v="0"/>
    <d v="2023-07-27T00:00:00"/>
    <x v="0"/>
    <s v="Peter Thompson"/>
    <n v="80"/>
    <x v="79"/>
    <n v="8.7499999999999994E-2"/>
    <n v="7"/>
    <x v="2"/>
    <x v="9"/>
    <d v="2029-07-27T00:00:00"/>
  </r>
  <r>
    <s v="I-2389"/>
    <s v="Amsterdam"/>
    <x v="24"/>
    <x v="0"/>
    <d v="2021-10-04T00:00:00"/>
    <x v="7"/>
    <s v="David Dorey"/>
    <n v="1000"/>
    <x v="238"/>
    <n v="0.02"/>
    <n v="20"/>
    <x v="1"/>
    <x v="0"/>
    <d v="2027-10-04T00:00:00"/>
  </r>
  <r>
    <s v="I-2390"/>
    <s v="Birmingham"/>
    <x v="8"/>
    <x v="0"/>
    <d v="2023-12-02T00:00:00"/>
    <x v="2"/>
    <s v="John Whitehead"/>
    <n v="150"/>
    <x v="15"/>
    <n v="0"/>
    <n v="0"/>
    <x v="2"/>
    <x v="5"/>
    <d v="2029-12-02T00:00:00"/>
  </r>
  <r>
    <s v="I-2391"/>
    <s v="Osaka"/>
    <x v="15"/>
    <x v="3"/>
    <d v="2021-01-27T00:00:00"/>
    <x v="9"/>
    <s v="Neil McAvoy"/>
    <n v="70"/>
    <x v="158"/>
    <n v="0.54290000000000005"/>
    <n v="38"/>
    <x v="1"/>
    <x v="11"/>
    <d v="2027-01-27T00:00:00"/>
  </r>
  <r>
    <s v="I-2392"/>
    <s v="Dublin"/>
    <x v="25"/>
    <x v="0"/>
    <d v="2023-11-07T00:00:00"/>
    <x v="1"/>
    <s v="Andrew Phillips"/>
    <n v="700"/>
    <x v="74"/>
    <n v="0"/>
    <n v="0"/>
    <x v="2"/>
    <x v="8"/>
    <d v="2029-11-07T00:00:00"/>
  </r>
  <r>
    <s v="I-2393"/>
    <s v="Capetown"/>
    <x v="17"/>
    <x v="0"/>
    <d v="2024-04-28T00:00:00"/>
    <x v="4"/>
    <s v="Noel Bull"/>
    <n v="30"/>
    <x v="35"/>
    <n v="0.1333"/>
    <n v="4"/>
    <x v="0"/>
    <x v="1"/>
    <d v="2030-04-28T00:00:00"/>
  </r>
  <r>
    <s v="I-2394"/>
    <s v="Sydney"/>
    <x v="4"/>
    <x v="3"/>
    <d v="2021-07-27T00:00:00"/>
    <x v="6"/>
    <s v="James White"/>
    <n v="800"/>
    <x v="138"/>
    <n v="0.22"/>
    <n v="176"/>
    <x v="1"/>
    <x v="9"/>
    <d v="2027-07-27T00:00:00"/>
  </r>
  <r>
    <s v="I-2395"/>
    <s v="Kansas City"/>
    <x v="18"/>
    <x v="1"/>
    <d v="2024-04-26T00:00:00"/>
    <x v="6"/>
    <s v="David Rodrigues"/>
    <n v="800"/>
    <x v="118"/>
    <n v="0.3"/>
    <n v="240"/>
    <x v="0"/>
    <x v="1"/>
    <d v="2030-04-26T00:00:00"/>
  </r>
  <r>
    <s v="I-2396"/>
    <s v="Warsaw"/>
    <x v="23"/>
    <x v="0"/>
    <d v="2024-01-15T00:00:00"/>
    <x v="7"/>
    <s v="Robert Brook"/>
    <n v="1000"/>
    <x v="104"/>
    <n v="0.03"/>
    <n v="30"/>
    <x v="0"/>
    <x v="11"/>
    <d v="2030-01-15T00:00:00"/>
  </r>
  <r>
    <s v="I-2397"/>
    <s v="Sao Paolo"/>
    <x v="2"/>
    <x v="2"/>
    <d v="2021-02-01T00:00:00"/>
    <x v="0"/>
    <s v="Zoe Munday"/>
    <n v="80"/>
    <x v="98"/>
    <n v="0.125"/>
    <n v="10"/>
    <x v="1"/>
    <x v="10"/>
    <d v="2027-02-01T00:00:00"/>
  </r>
  <r>
    <s v="I-2398"/>
    <s v="Delhi"/>
    <x v="11"/>
    <x v="3"/>
    <d v="2024-02-14T00:00:00"/>
    <x v="6"/>
    <s v="Tessa Morrow"/>
    <n v="800"/>
    <x v="103"/>
    <n v="0.4"/>
    <n v="320"/>
    <x v="0"/>
    <x v="10"/>
    <d v="2030-02-14T00:00:00"/>
  </r>
  <r>
    <s v="I-2399"/>
    <s v="Birmingham"/>
    <x v="8"/>
    <x v="0"/>
    <d v="2024-04-15T00:00:00"/>
    <x v="5"/>
    <s v="Robert Reed"/>
    <n v="500"/>
    <x v="73"/>
    <n v="0.09"/>
    <n v="45"/>
    <x v="0"/>
    <x v="1"/>
    <d v="2030-04-15T00:00:00"/>
  </r>
  <r>
    <s v="I-2400"/>
    <s v="Tokyo"/>
    <x v="15"/>
    <x v="3"/>
    <d v="2023-10-12T00:00:00"/>
    <x v="9"/>
    <s v="Pauline Taylor"/>
    <n v="70"/>
    <x v="63"/>
    <n v="1.43E-2"/>
    <n v="1"/>
    <x v="2"/>
    <x v="0"/>
    <d v="2029-10-12T00:00:00"/>
  </r>
  <r>
    <s v="I-2401"/>
    <s v="Sydney"/>
    <x v="4"/>
    <x v="3"/>
    <d v="2023-04-09T00:00:00"/>
    <x v="9"/>
    <s v="James White"/>
    <n v="70"/>
    <x v="106"/>
    <n v="0.1"/>
    <n v="7"/>
    <x v="2"/>
    <x v="1"/>
    <d v="2029-04-09T00:00:00"/>
  </r>
  <r>
    <s v="I-2402"/>
    <s v="Dublin"/>
    <x v="25"/>
    <x v="0"/>
    <d v="2020-01-19T00:00:00"/>
    <x v="3"/>
    <s v="Emma Gibbons"/>
    <n v="50"/>
    <x v="155"/>
    <n v="0.24"/>
    <n v="12"/>
    <x v="4"/>
    <x v="11"/>
    <d v="2026-01-19T00:00:00"/>
  </r>
  <r>
    <s v="I-2403"/>
    <s v="Paris"/>
    <x v="21"/>
    <x v="0"/>
    <d v="2021-08-08T00:00:00"/>
    <x v="10"/>
    <s v="Melanie Fletcher"/>
    <n v="250"/>
    <x v="246"/>
    <n v="0.2"/>
    <n v="50"/>
    <x v="1"/>
    <x v="2"/>
    <d v="2027-08-08T00:00:00"/>
  </r>
  <r>
    <s v="I-2404"/>
    <s v="Osaka"/>
    <x v="15"/>
    <x v="3"/>
    <d v="2024-04-25T00:00:00"/>
    <x v="9"/>
    <s v="Colin Patel"/>
    <n v="70"/>
    <x v="63"/>
    <n v="1.43E-2"/>
    <n v="1"/>
    <x v="0"/>
    <x v="1"/>
    <d v="2030-04-25T00:00:00"/>
  </r>
  <r>
    <s v="I-2405"/>
    <s v="Tijuana"/>
    <x v="7"/>
    <x v="2"/>
    <d v="2024-11-30T00:00:00"/>
    <x v="4"/>
    <s v="Timothy Younger"/>
    <n v="30"/>
    <x v="35"/>
    <n v="0.1333"/>
    <n v="4"/>
    <x v="0"/>
    <x v="8"/>
    <d v="2030-11-30T00:00:00"/>
  </r>
  <r>
    <s v="I-2406"/>
    <s v="Moscow"/>
    <x v="0"/>
    <x v="0"/>
    <d v="2021-10-05T00:00:00"/>
    <x v="4"/>
    <s v="Rita Hill"/>
    <n v="30"/>
    <x v="75"/>
    <n v="0"/>
    <n v="0"/>
    <x v="1"/>
    <x v="0"/>
    <d v="2027-10-05T00:00:00"/>
  </r>
  <r>
    <s v="I-2407"/>
    <s v="Prague"/>
    <x v="16"/>
    <x v="0"/>
    <d v="2021-11-15T00:00:00"/>
    <x v="11"/>
    <s v="Andrew Waddell"/>
    <n v="50"/>
    <x v="67"/>
    <n v="0.08"/>
    <n v="4"/>
    <x v="1"/>
    <x v="8"/>
    <d v="2027-11-15T00:00:00"/>
  </r>
  <r>
    <s v="I-2408"/>
    <s v="Dublin"/>
    <x v="25"/>
    <x v="0"/>
    <d v="2022-02-07T00:00:00"/>
    <x v="8"/>
    <s v="Andrew Phillips"/>
    <n v="500"/>
    <x v="9"/>
    <n v="0"/>
    <n v="0"/>
    <x v="3"/>
    <x v="10"/>
    <d v="2028-02-07T00:00:00"/>
  </r>
  <r>
    <s v="I-2409"/>
    <s v="Amsterdam"/>
    <x v="24"/>
    <x v="0"/>
    <d v="2022-06-01T00:00:00"/>
    <x v="1"/>
    <s v="Ian Christian"/>
    <n v="700"/>
    <x v="10"/>
    <n v="0.03"/>
    <n v="21"/>
    <x v="3"/>
    <x v="4"/>
    <d v="2028-06-01T00:00:00"/>
  </r>
  <r>
    <s v="I-2410"/>
    <s v="Capetown"/>
    <x v="17"/>
    <x v="0"/>
    <d v="2022-07-27T00:00:00"/>
    <x v="1"/>
    <s v="Noel Bull"/>
    <n v="700"/>
    <x v="171"/>
    <n v="0.1"/>
    <n v="70"/>
    <x v="3"/>
    <x v="9"/>
    <d v="2028-07-27T00:00:00"/>
  </r>
  <r>
    <s v="I-2411"/>
    <s v="Toronto"/>
    <x v="1"/>
    <x v="1"/>
    <d v="2023-02-27T00:00:00"/>
    <x v="9"/>
    <s v="Michael Patel"/>
    <n v="70"/>
    <x v="93"/>
    <n v="7.1400000000000005E-2"/>
    <n v="5"/>
    <x v="2"/>
    <x v="10"/>
    <d v="2029-02-27T00:00:00"/>
  </r>
  <r>
    <s v="I-2412"/>
    <s v="Delhi"/>
    <x v="11"/>
    <x v="3"/>
    <d v="2020-12-12T00:00:00"/>
    <x v="8"/>
    <s v="David Johnson"/>
    <n v="500"/>
    <x v="9"/>
    <n v="0"/>
    <n v="0"/>
    <x v="4"/>
    <x v="5"/>
    <d v="2026-12-12T00:00:00"/>
  </r>
  <r>
    <s v="I-2413"/>
    <s v="Dubai"/>
    <x v="33"/>
    <x v="0"/>
    <d v="2020-11-10T00:00:00"/>
    <x v="10"/>
    <s v="Roy Connelly"/>
    <n v="250"/>
    <x v="246"/>
    <n v="0.2"/>
    <n v="50"/>
    <x v="4"/>
    <x v="8"/>
    <d v="2026-11-10T00:00:00"/>
  </r>
  <r>
    <s v="I-2414"/>
    <s v="Berlin"/>
    <x v="20"/>
    <x v="0"/>
    <d v="2021-09-08T00:00:00"/>
    <x v="8"/>
    <s v="David Townsend"/>
    <n v="500"/>
    <x v="11"/>
    <n v="0.02"/>
    <n v="10"/>
    <x v="1"/>
    <x v="6"/>
    <d v="2027-09-08T00:00:00"/>
  </r>
  <r>
    <s v="I-2415"/>
    <s v="Buenos Aires"/>
    <x v="27"/>
    <x v="2"/>
    <d v="2022-03-24T00:00:00"/>
    <x v="4"/>
    <s v="Abdul Heywood"/>
    <n v="30"/>
    <x v="75"/>
    <n v="0"/>
    <n v="0"/>
    <x v="3"/>
    <x v="3"/>
    <d v="2028-03-24T00:00:00"/>
  </r>
  <r>
    <s v="I-2416"/>
    <s v="Seattle"/>
    <x v="18"/>
    <x v="1"/>
    <d v="2020-05-13T00:00:00"/>
    <x v="9"/>
    <s v="Heather Donald"/>
    <n v="70"/>
    <x v="247"/>
    <n v="0.21429999999999999"/>
    <n v="15"/>
    <x v="4"/>
    <x v="7"/>
    <d v="2026-05-13T00:00:00"/>
  </r>
  <r>
    <s v="I-2417"/>
    <s v="Rome"/>
    <x v="22"/>
    <x v="0"/>
    <d v="2021-07-30T00:00:00"/>
    <x v="11"/>
    <s v="Michael Toy"/>
    <n v="50"/>
    <x v="107"/>
    <n v="0.16"/>
    <n v="8"/>
    <x v="1"/>
    <x v="9"/>
    <d v="2027-07-30T00:00:00"/>
  </r>
  <r>
    <s v="I-2418"/>
    <s v="Tokyo"/>
    <x v="15"/>
    <x v="3"/>
    <d v="2020-04-11T00:00:00"/>
    <x v="4"/>
    <s v="Rose Rowntree"/>
    <n v="30"/>
    <x v="35"/>
    <n v="0.1333"/>
    <n v="4"/>
    <x v="4"/>
    <x v="1"/>
    <d v="2026-04-11T00:00:00"/>
  </r>
  <r>
    <s v="I-2419"/>
    <s v="Madria"/>
    <x v="28"/>
    <x v="0"/>
    <d v="2020-09-05T00:00:00"/>
    <x v="9"/>
    <s v="Barrie Murray"/>
    <n v="70"/>
    <x v="199"/>
    <n v="0.2429"/>
    <n v="17"/>
    <x v="4"/>
    <x v="6"/>
    <d v="2026-09-05T00:00:00"/>
  </r>
  <r>
    <s v="I-2420"/>
    <s v="Riyadh"/>
    <x v="9"/>
    <x v="0"/>
    <d v="2020-02-23T00:00:00"/>
    <x v="8"/>
    <s v="Danny Brooks"/>
    <n v="500"/>
    <x v="11"/>
    <n v="0.02"/>
    <n v="10"/>
    <x v="4"/>
    <x v="10"/>
    <d v="2026-02-23T00:00:00"/>
  </r>
  <r>
    <s v="I-2421"/>
    <s v="Warsaw"/>
    <x v="23"/>
    <x v="0"/>
    <d v="2022-04-26T00:00:00"/>
    <x v="4"/>
    <s v="Hin Bragg"/>
    <n v="30"/>
    <x v="35"/>
    <n v="0.1333"/>
    <n v="4"/>
    <x v="3"/>
    <x v="1"/>
    <d v="2028-04-26T00:00:00"/>
  </r>
  <r>
    <s v="I-2422"/>
    <s v="Kuala Lumpur"/>
    <x v="31"/>
    <x v="3"/>
    <d v="2021-05-02T00:00:00"/>
    <x v="0"/>
    <s v="Stephen MacGregor"/>
    <n v="80"/>
    <x v="199"/>
    <n v="0.33750000000000002"/>
    <n v="27"/>
    <x v="1"/>
    <x v="7"/>
    <d v="2027-05-02T00:00:00"/>
  </r>
  <r>
    <s v="I-2423"/>
    <s v="Santiago"/>
    <x v="34"/>
    <x v="2"/>
    <d v="2024-09-29T00:00:00"/>
    <x v="6"/>
    <s v="Bruce McPhee"/>
    <n v="800"/>
    <x v="80"/>
    <n v="0.23"/>
    <n v="184"/>
    <x v="0"/>
    <x v="6"/>
    <d v="2030-09-29T00:00:00"/>
  </r>
  <r>
    <s v="I-2424"/>
    <s v="Toronto"/>
    <x v="1"/>
    <x v="1"/>
    <d v="2022-04-23T00:00:00"/>
    <x v="10"/>
    <s v="James Hammond"/>
    <n v="250"/>
    <x v="86"/>
    <n v="0.1"/>
    <n v="25"/>
    <x v="3"/>
    <x v="1"/>
    <d v="2028-04-23T00:00:00"/>
  </r>
  <r>
    <s v="I-2425"/>
    <s v="Santiago"/>
    <x v="34"/>
    <x v="2"/>
    <d v="2021-01-02T00:00:00"/>
    <x v="10"/>
    <s v="Julia Hammond"/>
    <n v="250"/>
    <x v="248"/>
    <n v="0.14000000000000001"/>
    <n v="35"/>
    <x v="1"/>
    <x v="11"/>
    <d v="2027-01-02T00:00:00"/>
  </r>
  <r>
    <s v="I-2426"/>
    <s v="Shenzhen"/>
    <x v="5"/>
    <x v="3"/>
    <d v="2020-02-11T00:00:00"/>
    <x v="6"/>
    <s v="Edward Jenkins"/>
    <n v="800"/>
    <x v="69"/>
    <n v="0.11"/>
    <n v="88"/>
    <x v="4"/>
    <x v="10"/>
    <d v="2026-02-11T00:00:00"/>
  </r>
  <r>
    <s v="I-2427"/>
    <s v="Kansas City"/>
    <x v="18"/>
    <x v="1"/>
    <d v="2024-09-06T00:00:00"/>
    <x v="3"/>
    <s v="Robert Jenkins"/>
    <n v="50"/>
    <x v="67"/>
    <n v="0.08"/>
    <n v="4"/>
    <x v="0"/>
    <x v="6"/>
    <d v="2030-09-06T00:00:00"/>
  </r>
  <r>
    <s v="I-2428"/>
    <s v="Bogota"/>
    <x v="26"/>
    <x v="2"/>
    <d v="2021-12-27T00:00:00"/>
    <x v="7"/>
    <s v="Paul Puri"/>
    <n v="1000"/>
    <x v="131"/>
    <n v="0.04"/>
    <n v="40"/>
    <x v="1"/>
    <x v="5"/>
    <d v="2027-12-27T00:00:00"/>
  </r>
  <r>
    <s v="I-2429"/>
    <s v="Buenos Aires"/>
    <x v="27"/>
    <x v="2"/>
    <d v="2023-07-03T00:00:00"/>
    <x v="10"/>
    <s v="Lisa Wood"/>
    <n v="250"/>
    <x v="96"/>
    <n v="2.8000000000000001E-2"/>
    <n v="7"/>
    <x v="2"/>
    <x v="9"/>
    <d v="2029-07-03T00:00:00"/>
  </r>
  <r>
    <s v="I-2430"/>
    <s v="Seoul"/>
    <x v="19"/>
    <x v="3"/>
    <d v="2021-09-14T00:00:00"/>
    <x v="1"/>
    <s v="Iftikhar Haywood"/>
    <n v="700"/>
    <x v="44"/>
    <n v="0.05"/>
    <n v="35"/>
    <x v="1"/>
    <x v="6"/>
    <d v="2027-09-14T00:00:00"/>
  </r>
  <r>
    <s v="I-2431"/>
    <s v="Bangkok"/>
    <x v="10"/>
    <x v="3"/>
    <d v="2024-08-05T00:00:00"/>
    <x v="4"/>
    <s v="Martin Gee"/>
    <n v="30"/>
    <x v="75"/>
    <n v="0"/>
    <n v="0"/>
    <x v="0"/>
    <x v="2"/>
    <d v="2030-08-05T00:00:00"/>
  </r>
  <r>
    <s v="I-2432"/>
    <s v="Sao Paolo"/>
    <x v="2"/>
    <x v="2"/>
    <d v="2021-09-19T00:00:00"/>
    <x v="5"/>
    <s v="Elizabeth Holloway"/>
    <n v="500"/>
    <x v="249"/>
    <n v="0.3"/>
    <n v="150"/>
    <x v="1"/>
    <x v="6"/>
    <d v="2027-09-19T00:00:00"/>
  </r>
  <r>
    <s v="I-2433"/>
    <s v="Delhi"/>
    <x v="11"/>
    <x v="3"/>
    <d v="2022-01-21T00:00:00"/>
    <x v="4"/>
    <s v="Gillian Harris"/>
    <n v="30"/>
    <x v="7"/>
    <n v="6.6699999999999995E-2"/>
    <n v="2"/>
    <x v="3"/>
    <x v="11"/>
    <d v="2028-01-21T00:00:00"/>
  </r>
  <r>
    <s v="I-2434"/>
    <s v="Chicago"/>
    <x v="18"/>
    <x v="1"/>
    <d v="2022-07-31T00:00:00"/>
    <x v="10"/>
    <s v="Ronald Bettley"/>
    <n v="250"/>
    <x v="89"/>
    <n v="0.02"/>
    <n v="5"/>
    <x v="3"/>
    <x v="9"/>
    <d v="2028-07-31T00:00:00"/>
  </r>
  <r>
    <s v="I-2435"/>
    <s v="Jerusalem"/>
    <x v="13"/>
    <x v="0"/>
    <d v="2023-12-26T00:00:00"/>
    <x v="2"/>
    <s v="John Bond"/>
    <n v="150"/>
    <x v="84"/>
    <n v="4.6699999999999998E-2"/>
    <n v="7"/>
    <x v="2"/>
    <x v="5"/>
    <d v="2029-12-26T00:00:00"/>
  </r>
  <r>
    <s v="I-2436"/>
    <s v="Kuala Lumpur"/>
    <x v="31"/>
    <x v="3"/>
    <d v="2024-08-17T00:00:00"/>
    <x v="11"/>
    <s v="Trudi Griffin"/>
    <n v="50"/>
    <x v="108"/>
    <n v="0.02"/>
    <n v="1"/>
    <x v="0"/>
    <x v="2"/>
    <d v="2030-08-17T00:00:00"/>
  </r>
  <r>
    <s v="I-2437"/>
    <s v="Shenzhen"/>
    <x v="5"/>
    <x v="3"/>
    <d v="2023-04-13T00:00:00"/>
    <x v="3"/>
    <s v="Fatima James"/>
    <n v="50"/>
    <x v="40"/>
    <n v="0"/>
    <n v="0"/>
    <x v="2"/>
    <x v="1"/>
    <d v="2029-04-13T00:00:00"/>
  </r>
  <r>
    <s v="I-2438"/>
    <s v="Bangkok"/>
    <x v="10"/>
    <x v="3"/>
    <d v="2021-07-12T00:00:00"/>
    <x v="7"/>
    <s v="Mary Mitchell"/>
    <n v="1000"/>
    <x v="175"/>
    <n v="0.06"/>
    <n v="60"/>
    <x v="1"/>
    <x v="9"/>
    <d v="2027-07-12T00:00:00"/>
  </r>
  <r>
    <s v="I-2439"/>
    <s v="Berlin"/>
    <x v="20"/>
    <x v="0"/>
    <d v="2022-04-01T00:00:00"/>
    <x v="6"/>
    <s v="David Power"/>
    <n v="800"/>
    <x v="103"/>
    <n v="0.4"/>
    <n v="320"/>
    <x v="3"/>
    <x v="1"/>
    <d v="2028-04-01T00:00:00"/>
  </r>
  <r>
    <s v="I-2440"/>
    <s v="Madria"/>
    <x v="28"/>
    <x v="0"/>
    <d v="2020-04-06T00:00:00"/>
    <x v="10"/>
    <s v="Paul Long"/>
    <n v="250"/>
    <x v="222"/>
    <n v="0.20799999999999999"/>
    <n v="52"/>
    <x v="4"/>
    <x v="1"/>
    <d v="2026-04-06T00:00:00"/>
  </r>
  <r>
    <s v="I-2441"/>
    <s v="Amsterdam"/>
    <x v="24"/>
    <x v="0"/>
    <d v="2024-02-09T00:00:00"/>
    <x v="2"/>
    <s v="Ian Christian"/>
    <n v="150"/>
    <x v="172"/>
    <n v="0.12670000000000001"/>
    <n v="19"/>
    <x v="0"/>
    <x v="10"/>
    <d v="2030-02-09T00:00:00"/>
  </r>
  <r>
    <s v="I-2442"/>
    <s v="Bogota"/>
    <x v="26"/>
    <x v="2"/>
    <d v="2023-07-15T00:00:00"/>
    <x v="7"/>
    <s v="David Finnie"/>
    <n v="1000"/>
    <x v="145"/>
    <n v="0.27"/>
    <n v="270"/>
    <x v="2"/>
    <x v="9"/>
    <d v="2029-07-15T00:00:00"/>
  </r>
  <r>
    <s v="I-2443"/>
    <s v="Berlin"/>
    <x v="20"/>
    <x v="0"/>
    <d v="2022-11-11T00:00:00"/>
    <x v="6"/>
    <s v="John Gunter"/>
    <n v="800"/>
    <x v="29"/>
    <n v="0.27"/>
    <n v="216"/>
    <x v="3"/>
    <x v="8"/>
    <d v="2028-11-11T00:00:00"/>
  </r>
  <r>
    <s v="I-2444"/>
    <s v="San Fransisco"/>
    <x v="18"/>
    <x v="1"/>
    <d v="2024-08-17T00:00:00"/>
    <x v="2"/>
    <s v="Kevin Ahmed"/>
    <n v="150"/>
    <x v="153"/>
    <n v="0.1467"/>
    <n v="22"/>
    <x v="0"/>
    <x v="2"/>
    <d v="2030-08-17T00:00:00"/>
  </r>
  <r>
    <s v="I-2445"/>
    <s v="London"/>
    <x v="8"/>
    <x v="0"/>
    <d v="2023-11-17T00:00:00"/>
    <x v="7"/>
    <s v="Philip Dewar"/>
    <n v="1000"/>
    <x v="205"/>
    <n v="0"/>
    <n v="0"/>
    <x v="2"/>
    <x v="8"/>
    <d v="2029-11-17T00:00:00"/>
  </r>
  <r>
    <s v="I-2446"/>
    <s v="Paris"/>
    <x v="21"/>
    <x v="0"/>
    <d v="2023-07-20T00:00:00"/>
    <x v="3"/>
    <s v="Christopher Griffith"/>
    <n v="50"/>
    <x v="64"/>
    <n v="0.06"/>
    <n v="3"/>
    <x v="2"/>
    <x v="9"/>
    <d v="2029-07-20T00:00:00"/>
  </r>
  <r>
    <s v="I-2447"/>
    <s v="Tel Aviv"/>
    <x v="13"/>
    <x v="0"/>
    <d v="2024-12-22T00:00:00"/>
    <x v="2"/>
    <s v="Rebecca Delo"/>
    <n v="150"/>
    <x v="54"/>
    <n v="0.04"/>
    <n v="6"/>
    <x v="0"/>
    <x v="5"/>
    <d v="2030-12-22T00:00:00"/>
  </r>
  <r>
    <s v="I-2448"/>
    <s v="Riyadh"/>
    <x v="9"/>
    <x v="0"/>
    <d v="2020-12-01T00:00:00"/>
    <x v="4"/>
    <s v="Kelly Owen"/>
    <n v="30"/>
    <x v="5"/>
    <n v="3.3300000000000003E-2"/>
    <n v="1"/>
    <x v="4"/>
    <x v="5"/>
    <d v="2026-12-01T00:00:00"/>
  </r>
  <r>
    <s v="I-2449"/>
    <s v="Los Angeles"/>
    <x v="18"/>
    <x v="1"/>
    <d v="2022-12-07T00:00:00"/>
    <x v="3"/>
    <s v="Colin Matthews"/>
    <n v="50"/>
    <x v="100"/>
    <n v="0.12"/>
    <n v="6"/>
    <x v="3"/>
    <x v="5"/>
    <d v="2028-12-07T00:00:00"/>
  </r>
  <r>
    <s v="I-2450"/>
    <s v="Tokyo"/>
    <x v="15"/>
    <x v="3"/>
    <d v="2020-01-24T00:00:00"/>
    <x v="5"/>
    <s v="Rose Rowntree"/>
    <n v="500"/>
    <x v="249"/>
    <n v="0.3"/>
    <n v="150"/>
    <x v="4"/>
    <x v="11"/>
    <d v="2026-01-24T00:00:00"/>
  </r>
  <r>
    <s v="I-2451"/>
    <s v="Prague"/>
    <x v="16"/>
    <x v="0"/>
    <d v="2021-11-09T00:00:00"/>
    <x v="11"/>
    <s v="Terence Mirza"/>
    <n v="50"/>
    <x v="107"/>
    <n v="0.16"/>
    <n v="8"/>
    <x v="1"/>
    <x v="8"/>
    <d v="2027-11-09T00:00:00"/>
  </r>
  <r>
    <s v="I-2452"/>
    <s v="Kuala Lumpur"/>
    <x v="31"/>
    <x v="3"/>
    <d v="2022-11-27T00:00:00"/>
    <x v="10"/>
    <s v="Harold Lunn"/>
    <n v="250"/>
    <x v="38"/>
    <n v="0.12"/>
    <n v="30"/>
    <x v="3"/>
    <x v="8"/>
    <d v="2028-11-27T00:00:00"/>
  </r>
  <r>
    <s v="I-2453"/>
    <s v="Athens"/>
    <x v="14"/>
    <x v="0"/>
    <d v="2022-09-17T00:00:00"/>
    <x v="5"/>
    <s v="Gary Roberts"/>
    <n v="500"/>
    <x v="169"/>
    <n v="0.03"/>
    <n v="15"/>
    <x v="3"/>
    <x v="6"/>
    <d v="2028-09-17T00:00:00"/>
  </r>
  <r>
    <s v="I-2454"/>
    <s v="San Fransisco"/>
    <x v="18"/>
    <x v="1"/>
    <d v="2024-04-09T00:00:00"/>
    <x v="1"/>
    <s v="James Scott"/>
    <n v="700"/>
    <x v="12"/>
    <n v="0.04"/>
    <n v="28"/>
    <x v="0"/>
    <x v="1"/>
    <d v="2030-04-09T00:00:00"/>
  </r>
  <r>
    <s v="I-2455"/>
    <s v="Prague"/>
    <x v="16"/>
    <x v="0"/>
    <d v="2023-12-05T00:00:00"/>
    <x v="1"/>
    <s v="Nick Denny"/>
    <n v="700"/>
    <x v="171"/>
    <n v="0.1"/>
    <n v="70"/>
    <x v="2"/>
    <x v="5"/>
    <d v="2029-12-05T00:00:00"/>
  </r>
  <r>
    <s v="I-2456"/>
    <s v="Sydney"/>
    <x v="4"/>
    <x v="3"/>
    <d v="2022-10-26T00:00:00"/>
    <x v="6"/>
    <s v="James Ricketts"/>
    <n v="800"/>
    <x v="227"/>
    <n v="0.14000000000000001"/>
    <n v="112"/>
    <x v="3"/>
    <x v="0"/>
    <d v="2028-10-26T00:00:00"/>
  </r>
  <r>
    <s v="I-2457"/>
    <s v="Shanghai"/>
    <x v="5"/>
    <x v="3"/>
    <d v="2020-05-25T00:00:00"/>
    <x v="3"/>
    <s v="Christopher Snape"/>
    <n v="50"/>
    <x v="62"/>
    <n v="0.04"/>
    <n v="2"/>
    <x v="4"/>
    <x v="7"/>
    <d v="2026-05-25T00:00:00"/>
  </r>
  <r>
    <s v="I-2458"/>
    <s v="London"/>
    <x v="8"/>
    <x v="0"/>
    <d v="2023-05-24T00:00:00"/>
    <x v="9"/>
    <s v="Philip Dewar"/>
    <n v="70"/>
    <x v="19"/>
    <n v="4.2900000000000001E-2"/>
    <n v="3"/>
    <x v="2"/>
    <x v="7"/>
    <d v="2029-05-24T00:00:00"/>
  </r>
  <r>
    <s v="I-2459"/>
    <s v="Dublin"/>
    <x v="25"/>
    <x v="0"/>
    <d v="2023-02-07T00:00:00"/>
    <x v="5"/>
    <s v="Robert Harris"/>
    <n v="500"/>
    <x v="230"/>
    <n v="0.06"/>
    <n v="30"/>
    <x v="2"/>
    <x v="10"/>
    <d v="2029-02-07T00:00:00"/>
  </r>
  <r>
    <s v="I-2460"/>
    <s v="Amsterdam"/>
    <x v="24"/>
    <x v="0"/>
    <d v="2020-09-19T00:00:00"/>
    <x v="10"/>
    <s v="Ian Christian"/>
    <n v="250"/>
    <x v="96"/>
    <n v="2.8000000000000001E-2"/>
    <n v="7"/>
    <x v="4"/>
    <x v="6"/>
    <d v="2026-09-19T00:00:00"/>
  </r>
  <r>
    <s v="I-2461"/>
    <s v="New York"/>
    <x v="18"/>
    <x v="1"/>
    <d v="2024-06-28T00:00:00"/>
    <x v="6"/>
    <s v="Richard Nash"/>
    <n v="800"/>
    <x v="140"/>
    <n v="0.31"/>
    <n v="248"/>
    <x v="0"/>
    <x v="4"/>
    <d v="2030-06-28T00:00:00"/>
  </r>
  <r>
    <s v="I-2462"/>
    <s v="Amsterdam"/>
    <x v="24"/>
    <x v="0"/>
    <d v="2022-11-10T00:00:00"/>
    <x v="8"/>
    <s v="Julia Ferguson"/>
    <n v="500"/>
    <x v="11"/>
    <n v="0.02"/>
    <n v="10"/>
    <x v="3"/>
    <x v="8"/>
    <d v="2028-11-10T00:00:00"/>
  </r>
  <r>
    <s v="I-2463"/>
    <s v="Lima"/>
    <x v="6"/>
    <x v="2"/>
    <d v="2020-02-20T00:00:00"/>
    <x v="0"/>
    <s v="Kevin Goad"/>
    <n v="80"/>
    <x v="93"/>
    <n v="0.1875"/>
    <n v="15"/>
    <x v="4"/>
    <x v="10"/>
    <d v="2026-02-20T00:00:00"/>
  </r>
  <r>
    <s v="I-2464"/>
    <s v="Vienna"/>
    <x v="29"/>
    <x v="0"/>
    <d v="2022-04-15T00:00:00"/>
    <x v="11"/>
    <s v="Lisa Pepper"/>
    <n v="50"/>
    <x v="24"/>
    <n v="0.14000000000000001"/>
    <n v="7"/>
    <x v="3"/>
    <x v="1"/>
    <d v="2028-04-15T00:00:00"/>
  </r>
  <r>
    <s v="I-2465"/>
    <s v="New York"/>
    <x v="18"/>
    <x v="1"/>
    <d v="2024-03-31T00:00:00"/>
    <x v="6"/>
    <s v="Sarah Houghton"/>
    <n v="800"/>
    <x v="80"/>
    <n v="0.23"/>
    <n v="184"/>
    <x v="0"/>
    <x v="3"/>
    <d v="2030-03-31T00:00:00"/>
  </r>
  <r>
    <s v="I-2466"/>
    <s v="Buenos Aires"/>
    <x v="27"/>
    <x v="2"/>
    <d v="2022-02-03T00:00:00"/>
    <x v="8"/>
    <s v="Kevin Curtis"/>
    <n v="500"/>
    <x v="11"/>
    <n v="0.02"/>
    <n v="10"/>
    <x v="3"/>
    <x v="10"/>
    <d v="2028-02-03T00:00:00"/>
  </r>
  <r>
    <s v="I-2467"/>
    <s v="Delhi"/>
    <x v="11"/>
    <x v="3"/>
    <d v="2024-05-22T00:00:00"/>
    <x v="4"/>
    <s v="Tessa Morrow"/>
    <n v="30"/>
    <x v="35"/>
    <n v="0.1333"/>
    <n v="4"/>
    <x v="0"/>
    <x v="7"/>
    <d v="2030-05-22T00:00:00"/>
  </r>
  <r>
    <s v="I-2468"/>
    <s v="Paris"/>
    <x v="21"/>
    <x v="0"/>
    <d v="2024-09-10T00:00:00"/>
    <x v="11"/>
    <s v="Darren Webb"/>
    <n v="50"/>
    <x v="62"/>
    <n v="0.04"/>
    <n v="2"/>
    <x v="0"/>
    <x v="6"/>
    <d v="2030-09-10T00:00:00"/>
  </r>
  <r>
    <s v="I-2469"/>
    <s v="Delhi"/>
    <x v="11"/>
    <x v="3"/>
    <d v="2020-02-20T00:00:00"/>
    <x v="6"/>
    <s v="David Johnson"/>
    <n v="800"/>
    <x v="58"/>
    <n v="0.24"/>
    <n v="192"/>
    <x v="4"/>
    <x v="10"/>
    <d v="2026-02-20T00:00:00"/>
  </r>
  <r>
    <s v="I-2470"/>
    <s v="Shanghai"/>
    <x v="5"/>
    <x v="3"/>
    <d v="2022-04-27T00:00:00"/>
    <x v="7"/>
    <s v="Wolf Christian"/>
    <n v="1000"/>
    <x v="126"/>
    <n v="0.32"/>
    <n v="320"/>
    <x v="3"/>
    <x v="1"/>
    <d v="2028-04-27T00:00:00"/>
  </r>
  <r>
    <s v="I-2471"/>
    <s v="Seattle"/>
    <x v="18"/>
    <x v="1"/>
    <d v="2021-06-30T00:00:00"/>
    <x v="8"/>
    <s v="Kevin Styles"/>
    <n v="500"/>
    <x v="9"/>
    <n v="0"/>
    <n v="0"/>
    <x v="1"/>
    <x v="4"/>
    <d v="2027-06-30T00:00:00"/>
  </r>
  <r>
    <s v="I-2472"/>
    <s v="Riyadh"/>
    <x v="9"/>
    <x v="0"/>
    <d v="2021-09-21T00:00:00"/>
    <x v="1"/>
    <s v="Gillian Crawley"/>
    <n v="700"/>
    <x v="218"/>
    <n v="0.34"/>
    <n v="238"/>
    <x v="1"/>
    <x v="6"/>
    <d v="2027-09-21T00:00:00"/>
  </r>
  <r>
    <s v="I-2473"/>
    <s v="Capetown"/>
    <x v="17"/>
    <x v="0"/>
    <d v="2021-04-20T00:00:00"/>
    <x v="0"/>
    <s v="Margaret Philp"/>
    <n v="80"/>
    <x v="63"/>
    <n v="0.13750000000000001"/>
    <n v="11"/>
    <x v="1"/>
    <x v="1"/>
    <d v="2027-04-20T00:00:00"/>
  </r>
  <r>
    <s v="I-2474"/>
    <s v="Dublin"/>
    <x v="25"/>
    <x v="0"/>
    <d v="2021-04-27T00:00:00"/>
    <x v="9"/>
    <s v="James Carley"/>
    <n v="70"/>
    <x v="64"/>
    <n v="0.3286"/>
    <n v="23"/>
    <x v="1"/>
    <x v="1"/>
    <d v="2027-04-27T00:00:00"/>
  </r>
  <r>
    <s v="I-2475"/>
    <s v="Moscow"/>
    <x v="0"/>
    <x v="0"/>
    <d v="2022-05-22T00:00:00"/>
    <x v="5"/>
    <s v="Dermot Bailey"/>
    <n v="500"/>
    <x v="11"/>
    <n v="0.02"/>
    <n v="10"/>
    <x v="3"/>
    <x v="7"/>
    <d v="2028-05-22T00:00:00"/>
  </r>
  <r>
    <s v="I-2476"/>
    <s v="Bangkok"/>
    <x v="10"/>
    <x v="3"/>
    <d v="2023-06-28T00:00:00"/>
    <x v="8"/>
    <s v="Stephen Burch"/>
    <n v="500"/>
    <x v="11"/>
    <n v="0.02"/>
    <n v="10"/>
    <x v="2"/>
    <x v="4"/>
    <d v="2029-06-28T00:00:00"/>
  </r>
  <r>
    <s v="I-2477"/>
    <s v="Osaka"/>
    <x v="15"/>
    <x v="3"/>
    <d v="2024-03-30T00:00:00"/>
    <x v="0"/>
    <s v="Tracy Stanley"/>
    <n v="80"/>
    <x v="154"/>
    <n v="0"/>
    <n v="0"/>
    <x v="0"/>
    <x v="3"/>
    <d v="2030-03-30T00:00:00"/>
  </r>
  <r>
    <s v="I-2478"/>
    <s v="Berlin"/>
    <x v="20"/>
    <x v="0"/>
    <d v="2023-04-24T00:00:00"/>
    <x v="0"/>
    <s v="Jacqueline Clamp"/>
    <n v="80"/>
    <x v="59"/>
    <n v="0.05"/>
    <n v="4"/>
    <x v="2"/>
    <x v="1"/>
    <d v="2029-04-24T00:00:00"/>
  </r>
  <r>
    <s v="I-2479"/>
    <s v="Madria"/>
    <x v="28"/>
    <x v="0"/>
    <d v="2024-04-03T00:00:00"/>
    <x v="1"/>
    <s v="Zhan Whitfield"/>
    <n v="700"/>
    <x v="2"/>
    <n v="0.02"/>
    <n v="14"/>
    <x v="0"/>
    <x v="1"/>
    <d v="2030-04-03T00:00:00"/>
  </r>
  <r>
    <s v="I-2480"/>
    <s v="Amsterdam"/>
    <x v="24"/>
    <x v="0"/>
    <d v="2020-04-18T00:00:00"/>
    <x v="10"/>
    <s v="David Dorey"/>
    <n v="250"/>
    <x v="206"/>
    <n v="0.108"/>
    <n v="27"/>
    <x v="4"/>
    <x v="1"/>
    <d v="2026-04-18T00:00:00"/>
  </r>
  <r>
    <s v="I-2481"/>
    <s v="Osaka"/>
    <x v="15"/>
    <x v="3"/>
    <d v="2021-03-08T00:00:00"/>
    <x v="10"/>
    <s v="Jill Thompson"/>
    <n v="250"/>
    <x v="250"/>
    <n v="0.28000000000000003"/>
    <n v="70"/>
    <x v="1"/>
    <x v="3"/>
    <d v="2027-03-08T00:00:00"/>
  </r>
  <r>
    <s v="I-2482"/>
    <s v="Bogota"/>
    <x v="26"/>
    <x v="2"/>
    <d v="2022-11-08T00:00:00"/>
    <x v="2"/>
    <s v="Gary Percival"/>
    <n v="150"/>
    <x v="31"/>
    <n v="2.6700000000000002E-2"/>
    <n v="4"/>
    <x v="3"/>
    <x v="8"/>
    <d v="2028-11-08T00:00:00"/>
  </r>
  <r>
    <s v="I-2483"/>
    <s v="Bogota"/>
    <x v="26"/>
    <x v="2"/>
    <d v="2022-05-18T00:00:00"/>
    <x v="10"/>
    <s v="Sandra Rew"/>
    <n v="250"/>
    <x v="167"/>
    <n v="0.06"/>
    <n v="15"/>
    <x v="3"/>
    <x v="7"/>
    <d v="2028-05-18T00:00:00"/>
  </r>
  <r>
    <s v="I-2484"/>
    <s v="Athens"/>
    <x v="14"/>
    <x v="0"/>
    <d v="2024-10-11T00:00:00"/>
    <x v="6"/>
    <s v="Charles Ali"/>
    <n v="800"/>
    <x v="159"/>
    <n v="0.45"/>
    <n v="360"/>
    <x v="0"/>
    <x v="0"/>
    <d v="2030-10-11T00:00:00"/>
  </r>
  <r>
    <s v="I-2485"/>
    <s v="Bangalore"/>
    <x v="11"/>
    <x v="3"/>
    <d v="2021-11-26T00:00:00"/>
    <x v="4"/>
    <s v="Stuart Sykes"/>
    <n v="30"/>
    <x v="7"/>
    <n v="6.6699999999999995E-2"/>
    <n v="2"/>
    <x v="1"/>
    <x v="8"/>
    <d v="2027-11-26T00:00:00"/>
  </r>
  <r>
    <s v="I-2486"/>
    <s v="Sao Paolo"/>
    <x v="2"/>
    <x v="2"/>
    <d v="2022-05-04T00:00:00"/>
    <x v="10"/>
    <s v="Gary Reynolds"/>
    <n v="250"/>
    <x v="182"/>
    <n v="0.14799999999999999"/>
    <n v="37"/>
    <x v="3"/>
    <x v="7"/>
    <d v="2028-05-04T00:00:00"/>
  </r>
  <r>
    <s v="I-2487"/>
    <s v="Seattle"/>
    <x v="18"/>
    <x v="1"/>
    <d v="2023-07-16T00:00:00"/>
    <x v="1"/>
    <s v="Kate Nash"/>
    <n v="700"/>
    <x v="44"/>
    <n v="0.05"/>
    <n v="35"/>
    <x v="2"/>
    <x v="9"/>
    <d v="2029-07-16T00:00:00"/>
  </r>
  <r>
    <s v="I-2488"/>
    <s v="Bangalore"/>
    <x v="11"/>
    <x v="3"/>
    <d v="2023-04-21T00:00:00"/>
    <x v="8"/>
    <s v="Johanna Mirza"/>
    <n v="500"/>
    <x v="21"/>
    <n v="0.01"/>
    <n v="5"/>
    <x v="2"/>
    <x v="1"/>
    <d v="2029-04-21T00:00:00"/>
  </r>
  <r>
    <s v="I-2489"/>
    <s v="Capetown"/>
    <x v="17"/>
    <x v="0"/>
    <d v="2020-03-15T00:00:00"/>
    <x v="9"/>
    <s v="Nicholas Holloway"/>
    <n v="70"/>
    <x v="19"/>
    <n v="4.2900000000000001E-2"/>
    <n v="3"/>
    <x v="4"/>
    <x v="3"/>
    <d v="2026-03-15T00:00:00"/>
  </r>
  <r>
    <s v="I-2490"/>
    <s v="Vienna"/>
    <x v="29"/>
    <x v="0"/>
    <d v="2020-10-08T00:00:00"/>
    <x v="8"/>
    <s v="Paul Munday"/>
    <n v="500"/>
    <x v="11"/>
    <n v="0.02"/>
    <n v="10"/>
    <x v="4"/>
    <x v="0"/>
    <d v="2026-10-08T00:00:00"/>
  </r>
  <r>
    <s v="I-2491"/>
    <s v="New York"/>
    <x v="18"/>
    <x v="1"/>
    <d v="2020-07-27T00:00:00"/>
    <x v="8"/>
    <s v="Stephen Cohen"/>
    <n v="500"/>
    <x v="21"/>
    <n v="0.01"/>
    <n v="5"/>
    <x v="4"/>
    <x v="9"/>
    <d v="2026-07-27T00:00:00"/>
  </r>
  <r>
    <s v="I-2492"/>
    <s v="New York"/>
    <x v="18"/>
    <x v="1"/>
    <d v="2024-05-12T00:00:00"/>
    <x v="1"/>
    <s v="Matthew Crowe"/>
    <n v="700"/>
    <x v="74"/>
    <n v="0"/>
    <n v="0"/>
    <x v="0"/>
    <x v="7"/>
    <d v="2030-05-12T00:00:00"/>
  </r>
  <r>
    <s v="I-2493"/>
    <s v="Riyadh"/>
    <x v="9"/>
    <x v="0"/>
    <d v="2024-04-26T00:00:00"/>
    <x v="11"/>
    <s v="Heather Murray"/>
    <n v="50"/>
    <x v="24"/>
    <n v="0.14000000000000001"/>
    <n v="7"/>
    <x v="0"/>
    <x v="1"/>
    <d v="2030-04-26T00:00:00"/>
  </r>
  <r>
    <s v="I-2494"/>
    <s v="Toronto"/>
    <x v="1"/>
    <x v="1"/>
    <d v="2021-07-26T00:00:00"/>
    <x v="6"/>
    <s v="Michael Patel"/>
    <n v="800"/>
    <x v="80"/>
    <n v="0.23"/>
    <n v="184"/>
    <x v="1"/>
    <x v="9"/>
    <d v="2027-07-26T00:00:00"/>
  </r>
  <r>
    <s v="I-2495"/>
    <s v="Kansas City"/>
    <x v="18"/>
    <x v="1"/>
    <d v="2024-06-20T00:00:00"/>
    <x v="10"/>
    <s v="David Rodrigues"/>
    <n v="250"/>
    <x v="89"/>
    <n v="0.02"/>
    <n v="5"/>
    <x v="0"/>
    <x v="4"/>
    <d v="2030-06-20T00:00:00"/>
  </r>
  <r>
    <s v="I-2496"/>
    <s v="Tel Aviv"/>
    <x v="13"/>
    <x v="0"/>
    <d v="2024-06-13T00:00:00"/>
    <x v="10"/>
    <s v="Deanna Wang"/>
    <n v="250"/>
    <x v="206"/>
    <n v="0.108"/>
    <n v="27"/>
    <x v="0"/>
    <x v="4"/>
    <d v="2030-06-13T00:00:00"/>
  </r>
  <r>
    <s v="I-2497"/>
    <s v="Amsterdam"/>
    <x v="24"/>
    <x v="0"/>
    <d v="2024-07-14T00:00:00"/>
    <x v="0"/>
    <s v="Ian Christian"/>
    <n v="80"/>
    <x v="79"/>
    <n v="8.7499999999999994E-2"/>
    <n v="7"/>
    <x v="0"/>
    <x v="9"/>
    <d v="2030-07-14T00:00:00"/>
  </r>
  <r>
    <s v="I-2498"/>
    <s v="Capetown"/>
    <x v="17"/>
    <x v="0"/>
    <d v="2020-05-15T00:00:00"/>
    <x v="9"/>
    <s v="Nicholas Holloway"/>
    <n v="70"/>
    <x v="19"/>
    <n v="4.2900000000000001E-2"/>
    <n v="3"/>
    <x v="4"/>
    <x v="7"/>
    <d v="2026-05-15T00:00:00"/>
  </r>
  <r>
    <s v="I-2499"/>
    <s v="Prague"/>
    <x v="16"/>
    <x v="0"/>
    <d v="2020-10-02T00:00:00"/>
    <x v="4"/>
    <s v="Edward Khan"/>
    <n v="30"/>
    <x v="75"/>
    <n v="0"/>
    <n v="0"/>
    <x v="4"/>
    <x v="0"/>
    <d v="2026-10-02T00:00:00"/>
  </r>
  <r>
    <s v="I-2500"/>
    <s v="Kansas City"/>
    <x v="18"/>
    <x v="1"/>
    <d v="2022-03-01T00:00:00"/>
    <x v="11"/>
    <s v="Douglas Davies"/>
    <n v="50"/>
    <x v="108"/>
    <n v="0.02"/>
    <n v="1"/>
    <x v="3"/>
    <x v="3"/>
    <d v="2028-03-01T00:00:00"/>
  </r>
  <r>
    <s v="I-2501"/>
    <s v="Cairo"/>
    <x v="30"/>
    <x v="0"/>
    <d v="2020-10-27T00:00:00"/>
    <x v="8"/>
    <s v="Basil Bain"/>
    <n v="500"/>
    <x v="21"/>
    <n v="0.01"/>
    <n v="5"/>
    <x v="4"/>
    <x v="0"/>
    <d v="2026-10-27T00:00:00"/>
  </r>
  <r>
    <s v="I-2502"/>
    <s v="London"/>
    <x v="8"/>
    <x v="0"/>
    <d v="2023-09-14T00:00:00"/>
    <x v="5"/>
    <s v="James Neville"/>
    <n v="500"/>
    <x v="169"/>
    <n v="0.03"/>
    <n v="15"/>
    <x v="2"/>
    <x v="6"/>
    <d v="2029-09-14T00:00:00"/>
  </r>
  <r>
    <s v="I-2503"/>
    <s v="San Fransisco"/>
    <x v="18"/>
    <x v="1"/>
    <d v="2021-01-29T00:00:00"/>
    <x v="2"/>
    <s v="Shelley Lock"/>
    <n v="150"/>
    <x v="251"/>
    <n v="0.22670000000000001"/>
    <n v="34"/>
    <x v="1"/>
    <x v="11"/>
    <d v="2027-01-29T00:00:00"/>
  </r>
  <r>
    <s v="I-2504"/>
    <s v="Toronto"/>
    <x v="1"/>
    <x v="1"/>
    <d v="2021-08-26T00:00:00"/>
    <x v="1"/>
    <s v="Kyle Anderson"/>
    <n v="700"/>
    <x v="240"/>
    <n v="0.06"/>
    <n v="42"/>
    <x v="1"/>
    <x v="2"/>
    <d v="2027-08-26T00:00:00"/>
  </r>
  <r>
    <s v="I-2505"/>
    <s v="Riyadh"/>
    <x v="9"/>
    <x v="0"/>
    <d v="2022-04-17T00:00:00"/>
    <x v="4"/>
    <s v="Lloyd Barr"/>
    <n v="30"/>
    <x v="20"/>
    <n v="0.1"/>
    <n v="3"/>
    <x v="3"/>
    <x v="1"/>
    <d v="2028-04-17T00:00:00"/>
  </r>
  <r>
    <s v="I-2506"/>
    <s v="Moscow"/>
    <x v="0"/>
    <x v="0"/>
    <d v="2020-04-28T00:00:00"/>
    <x v="6"/>
    <s v="Darren Brooks"/>
    <n v="800"/>
    <x v="58"/>
    <n v="0.24"/>
    <n v="192"/>
    <x v="4"/>
    <x v="1"/>
    <d v="2026-04-28T00:00:00"/>
  </r>
  <r>
    <s v="I-2507"/>
    <s v="Guangzhou"/>
    <x v="5"/>
    <x v="3"/>
    <d v="2022-05-04T00:00:00"/>
    <x v="3"/>
    <s v="Glenys Wright"/>
    <n v="50"/>
    <x v="108"/>
    <n v="0.02"/>
    <n v="1"/>
    <x v="3"/>
    <x v="7"/>
    <d v="2028-05-04T00:00:00"/>
  </r>
  <r>
    <s v="I-2508"/>
    <s v="Bogota"/>
    <x v="26"/>
    <x v="2"/>
    <d v="2022-09-10T00:00:00"/>
    <x v="0"/>
    <s v="Alison Lazar"/>
    <n v="80"/>
    <x v="63"/>
    <n v="0.13750000000000001"/>
    <n v="11"/>
    <x v="3"/>
    <x v="6"/>
    <d v="2028-09-10T00:00:00"/>
  </r>
  <r>
    <s v="I-2509"/>
    <s v="Kuala Lumpur"/>
    <x v="31"/>
    <x v="3"/>
    <d v="2021-04-01T00:00:00"/>
    <x v="9"/>
    <s v="Stephen MacGregor"/>
    <n v="70"/>
    <x v="25"/>
    <n v="8.5699999999999998E-2"/>
    <n v="6"/>
    <x v="1"/>
    <x v="1"/>
    <d v="2027-04-01T00:00:00"/>
  </r>
  <r>
    <s v="I-2510"/>
    <s v="Riyadh"/>
    <x v="9"/>
    <x v="0"/>
    <d v="2024-09-25T00:00:00"/>
    <x v="4"/>
    <s v="Victoria Sherwin"/>
    <n v="30"/>
    <x v="20"/>
    <n v="0.1"/>
    <n v="3"/>
    <x v="0"/>
    <x v="6"/>
    <d v="2030-09-25T00:00:00"/>
  </r>
  <r>
    <s v="I-2511"/>
    <s v="Prague"/>
    <x v="16"/>
    <x v="0"/>
    <d v="2020-08-20T00:00:00"/>
    <x v="5"/>
    <s v="Andrew Waddell"/>
    <n v="500"/>
    <x v="9"/>
    <n v="0"/>
    <n v="0"/>
    <x v="4"/>
    <x v="2"/>
    <d v="2026-08-20T00:00:00"/>
  </r>
  <r>
    <s v="I-2512"/>
    <s v="Cairo"/>
    <x v="30"/>
    <x v="0"/>
    <d v="2020-06-10T00:00:00"/>
    <x v="0"/>
    <s v="David Amos"/>
    <n v="80"/>
    <x v="91"/>
    <n v="0.25"/>
    <n v="20"/>
    <x v="4"/>
    <x v="4"/>
    <d v="2026-06-10T00:00:00"/>
  </r>
  <r>
    <s v="I-2513"/>
    <s v="Tel Aviv"/>
    <x v="13"/>
    <x v="0"/>
    <d v="2024-10-31T00:00:00"/>
    <x v="1"/>
    <s v="Jacob Percival"/>
    <n v="700"/>
    <x v="105"/>
    <n v="0.09"/>
    <n v="63"/>
    <x v="0"/>
    <x v="0"/>
    <d v="2030-10-31T00:00:00"/>
  </r>
  <r>
    <s v="I-2514"/>
    <s v="Tokyo"/>
    <x v="15"/>
    <x v="3"/>
    <d v="2020-02-18T00:00:00"/>
    <x v="10"/>
    <s v="Pauline Taylor"/>
    <n v="250"/>
    <x v="252"/>
    <n v="0.28799999999999998"/>
    <n v="72"/>
    <x v="4"/>
    <x v="10"/>
    <d v="2026-02-18T00:00:00"/>
  </r>
  <r>
    <s v="I-2515"/>
    <s v="Warsaw"/>
    <x v="23"/>
    <x v="0"/>
    <d v="2021-11-24T00:00:00"/>
    <x v="8"/>
    <s v="Hin Bragg"/>
    <n v="500"/>
    <x v="9"/>
    <n v="0"/>
    <n v="0"/>
    <x v="1"/>
    <x v="8"/>
    <d v="2027-11-24T00:00:00"/>
  </r>
  <r>
    <s v="I-2516"/>
    <s v="Jerusalem"/>
    <x v="13"/>
    <x v="0"/>
    <d v="2023-09-01T00:00:00"/>
    <x v="3"/>
    <s v="Barbara Scott"/>
    <n v="50"/>
    <x v="64"/>
    <n v="0.06"/>
    <n v="3"/>
    <x v="2"/>
    <x v="6"/>
    <d v="2029-09-01T00:00:00"/>
  </r>
  <r>
    <s v="I-2517"/>
    <s v="Capetown"/>
    <x v="17"/>
    <x v="0"/>
    <d v="2020-10-23T00:00:00"/>
    <x v="5"/>
    <s v="Marcus Jacob"/>
    <n v="500"/>
    <x v="253"/>
    <n v="0.19"/>
    <n v="95"/>
    <x v="4"/>
    <x v="0"/>
    <d v="2026-10-23T00:00:00"/>
  </r>
  <r>
    <s v="I-2518"/>
    <s v="Rome"/>
    <x v="22"/>
    <x v="0"/>
    <d v="2023-03-12T00:00:00"/>
    <x v="10"/>
    <s v="Golam Reid"/>
    <n v="250"/>
    <x v="89"/>
    <n v="0.02"/>
    <n v="5"/>
    <x v="2"/>
    <x v="3"/>
    <d v="2029-03-12T00:00:00"/>
  </r>
  <r>
    <s v="I-2519"/>
    <s v="Bucharest"/>
    <x v="32"/>
    <x v="0"/>
    <d v="2024-03-25T00:00:00"/>
    <x v="0"/>
    <s v="Alan Grant"/>
    <n v="80"/>
    <x v="13"/>
    <n v="2.5000000000000001E-2"/>
    <n v="2"/>
    <x v="0"/>
    <x v="3"/>
    <d v="2030-03-25T00:00:00"/>
  </r>
  <r>
    <s v="I-2520"/>
    <s v="Bogota"/>
    <x v="26"/>
    <x v="2"/>
    <d v="2021-06-18T00:00:00"/>
    <x v="5"/>
    <s v="Philip Mishra"/>
    <n v="500"/>
    <x v="239"/>
    <n v="0.31"/>
    <n v="155"/>
    <x v="1"/>
    <x v="4"/>
    <d v="2027-06-18T00:00:00"/>
  </r>
  <r>
    <s v="I-2521"/>
    <s v="Bogota"/>
    <x v="26"/>
    <x v="2"/>
    <d v="2024-09-17T00:00:00"/>
    <x v="7"/>
    <s v="Basil Nolan"/>
    <n v="1000"/>
    <x v="141"/>
    <n v="0.41"/>
    <n v="410"/>
    <x v="0"/>
    <x v="6"/>
    <d v="2030-09-17T00:00:00"/>
  </r>
  <r>
    <s v="I-2522"/>
    <s v="Paris"/>
    <x v="21"/>
    <x v="0"/>
    <d v="2021-08-29T00:00:00"/>
    <x v="10"/>
    <s v="Joanne Sayer"/>
    <n v="250"/>
    <x v="22"/>
    <n v="4.8000000000000001E-2"/>
    <n v="12"/>
    <x v="1"/>
    <x v="2"/>
    <d v="2027-08-29T00:00:00"/>
  </r>
  <r>
    <s v="I-2523"/>
    <s v="Paris"/>
    <x v="21"/>
    <x v="0"/>
    <d v="2023-10-17T00:00:00"/>
    <x v="1"/>
    <s v="Ketan Bryan"/>
    <n v="700"/>
    <x v="12"/>
    <n v="0.04"/>
    <n v="28"/>
    <x v="2"/>
    <x v="0"/>
    <d v="2029-10-17T00:00:00"/>
  </r>
  <r>
    <s v="I-2524"/>
    <s v="Paris"/>
    <x v="21"/>
    <x v="0"/>
    <d v="2023-08-15T00:00:00"/>
    <x v="8"/>
    <s v="Darren Webb"/>
    <n v="500"/>
    <x v="9"/>
    <n v="0"/>
    <n v="0"/>
    <x v="2"/>
    <x v="2"/>
    <d v="2029-08-15T00:00:00"/>
  </r>
  <r>
    <s v="I-2525"/>
    <s v="Sydney"/>
    <x v="4"/>
    <x v="3"/>
    <d v="2022-01-19T00:00:00"/>
    <x v="8"/>
    <s v="Robert Faulkner"/>
    <n v="500"/>
    <x v="21"/>
    <n v="0.01"/>
    <n v="5"/>
    <x v="3"/>
    <x v="11"/>
    <d v="2028-01-19T00:00:00"/>
  </r>
  <r>
    <s v="I-2526"/>
    <s v="Seoul"/>
    <x v="19"/>
    <x v="3"/>
    <d v="2020-01-28T00:00:00"/>
    <x v="4"/>
    <s v="Steven Wood"/>
    <n v="30"/>
    <x v="5"/>
    <n v="3.3300000000000003E-2"/>
    <n v="1"/>
    <x v="4"/>
    <x v="11"/>
    <d v="2026-01-28T00:00:00"/>
  </r>
  <r>
    <s v="I-2527"/>
    <s v="Sydney"/>
    <x v="4"/>
    <x v="3"/>
    <d v="2021-06-24T00:00:00"/>
    <x v="0"/>
    <s v="James White"/>
    <n v="80"/>
    <x v="247"/>
    <n v="0.3125"/>
    <n v="25"/>
    <x v="1"/>
    <x v="4"/>
    <d v="2027-06-24T00:00:00"/>
  </r>
  <r>
    <s v="I-2528"/>
    <s v="Delhi"/>
    <x v="11"/>
    <x v="3"/>
    <d v="2021-02-17T00:00:00"/>
    <x v="6"/>
    <s v="Glen Campbell"/>
    <n v="800"/>
    <x v="58"/>
    <n v="0.24"/>
    <n v="192"/>
    <x v="1"/>
    <x v="10"/>
    <d v="2027-02-17T00:00:00"/>
  </r>
  <r>
    <s v="I-2529"/>
    <s v="Kansas City"/>
    <x v="18"/>
    <x v="1"/>
    <d v="2021-10-05T00:00:00"/>
    <x v="4"/>
    <s v="Robert Jenkins"/>
    <n v="30"/>
    <x v="18"/>
    <n v="0.26669999999999999"/>
    <n v="8"/>
    <x v="1"/>
    <x v="0"/>
    <d v="2027-10-05T00:00:00"/>
  </r>
  <r>
    <s v="I-2530"/>
    <s v="Shenzhen"/>
    <x v="5"/>
    <x v="3"/>
    <d v="2020-04-27T00:00:00"/>
    <x v="0"/>
    <s v="Caroline Gee"/>
    <n v="80"/>
    <x v="63"/>
    <n v="0.13750000000000001"/>
    <n v="11"/>
    <x v="4"/>
    <x v="1"/>
    <d v="2026-04-27T00:00:00"/>
  </r>
  <r>
    <s v="I-2531"/>
    <s v="Bangalore"/>
    <x v="11"/>
    <x v="3"/>
    <d v="2022-12-01T00:00:00"/>
    <x v="1"/>
    <s v="Stuart Sykes"/>
    <n v="700"/>
    <x v="44"/>
    <n v="0.05"/>
    <n v="35"/>
    <x v="3"/>
    <x v="5"/>
    <d v="2028-12-01T00:00:00"/>
  </r>
  <r>
    <s v="I-2532"/>
    <s v="Istanbul"/>
    <x v="3"/>
    <x v="0"/>
    <d v="2023-03-23T00:00:00"/>
    <x v="4"/>
    <s v="Anthony Rothery"/>
    <n v="30"/>
    <x v="7"/>
    <n v="6.6699999999999995E-2"/>
    <n v="2"/>
    <x v="2"/>
    <x v="3"/>
    <d v="2029-03-23T00:00:00"/>
  </r>
  <r>
    <s v="I-2533"/>
    <s v="Seattle"/>
    <x v="18"/>
    <x v="1"/>
    <d v="2024-03-14T00:00:00"/>
    <x v="6"/>
    <s v="Harold Green"/>
    <n v="800"/>
    <x v="254"/>
    <n v="0.42"/>
    <n v="336"/>
    <x v="0"/>
    <x v="3"/>
    <d v="2030-03-14T00:00:00"/>
  </r>
  <r>
    <s v="I-2534"/>
    <s v="Seattle"/>
    <x v="18"/>
    <x v="1"/>
    <d v="2023-03-09T00:00:00"/>
    <x v="6"/>
    <s v="Derek Harris"/>
    <n v="800"/>
    <x v="29"/>
    <n v="0.27"/>
    <n v="216"/>
    <x v="2"/>
    <x v="3"/>
    <d v="2029-03-09T00:00:00"/>
  </r>
  <r>
    <s v="I-2535"/>
    <s v="Rome"/>
    <x v="22"/>
    <x v="0"/>
    <d v="2023-06-30T00:00:00"/>
    <x v="1"/>
    <s v="Richard Batty"/>
    <n v="700"/>
    <x v="2"/>
    <n v="0.02"/>
    <n v="14"/>
    <x v="2"/>
    <x v="4"/>
    <d v="2029-06-30T00:00:00"/>
  </r>
  <r>
    <s v="I-2536"/>
    <s v="Sydney"/>
    <x v="4"/>
    <x v="3"/>
    <d v="2024-07-07T00:00:00"/>
    <x v="10"/>
    <s v="Robert Faulkner"/>
    <n v="250"/>
    <x v="182"/>
    <n v="0.14799999999999999"/>
    <n v="37"/>
    <x v="0"/>
    <x v="9"/>
    <d v="2030-07-07T00:00:00"/>
  </r>
  <r>
    <s v="I-2537"/>
    <s v="Kansas City"/>
    <x v="18"/>
    <x v="1"/>
    <d v="2023-08-12T00:00:00"/>
    <x v="5"/>
    <s v="Christina Pedley"/>
    <n v="500"/>
    <x v="230"/>
    <n v="0.06"/>
    <n v="30"/>
    <x v="2"/>
    <x v="2"/>
    <d v="2029-08-12T00:00:00"/>
  </r>
  <r>
    <s v="I-2538"/>
    <s v="Capetown"/>
    <x v="17"/>
    <x v="0"/>
    <d v="2020-11-05T00:00:00"/>
    <x v="6"/>
    <s v="Stuart Anderson"/>
    <n v="800"/>
    <x v="162"/>
    <n v="0.17"/>
    <n v="136"/>
    <x v="4"/>
    <x v="8"/>
    <d v="2026-11-05T00:00:00"/>
  </r>
  <r>
    <s v="I-2539"/>
    <s v="Kuala Lumpur"/>
    <x v="31"/>
    <x v="3"/>
    <d v="2020-11-02T00:00:00"/>
    <x v="8"/>
    <s v="Stephen MacGregor"/>
    <n v="500"/>
    <x v="21"/>
    <n v="0.01"/>
    <n v="5"/>
    <x v="4"/>
    <x v="8"/>
    <d v="2026-11-02T00:00:00"/>
  </r>
  <r>
    <s v="I-2540"/>
    <s v="Shenzhen"/>
    <x v="5"/>
    <x v="3"/>
    <d v="2022-03-09T00:00:00"/>
    <x v="0"/>
    <s v="Russell Reynolds"/>
    <n v="80"/>
    <x v="33"/>
    <n v="0.1"/>
    <n v="8"/>
    <x v="3"/>
    <x v="3"/>
    <d v="2028-03-09T00:00:00"/>
  </r>
  <r>
    <s v="I-2541"/>
    <s v="Tokyo"/>
    <x v="15"/>
    <x v="3"/>
    <d v="2024-01-09T00:00:00"/>
    <x v="9"/>
    <s v="Nicholas Goude"/>
    <n v="70"/>
    <x v="93"/>
    <n v="7.1400000000000005E-2"/>
    <n v="5"/>
    <x v="0"/>
    <x v="11"/>
    <d v="2030-01-09T00:00:00"/>
  </r>
  <r>
    <s v="I-2542"/>
    <s v="Ho Chi Minh City"/>
    <x v="12"/>
    <x v="3"/>
    <d v="2021-05-13T00:00:00"/>
    <x v="10"/>
    <s v="Frank Sewell"/>
    <n v="250"/>
    <x v="120"/>
    <n v="0.34799999999999998"/>
    <n v="87"/>
    <x v="1"/>
    <x v="7"/>
    <d v="2027-05-13T00:00:00"/>
  </r>
  <r>
    <s v="I-2543"/>
    <s v="Capetown"/>
    <x v="17"/>
    <x v="0"/>
    <d v="2024-12-12T00:00:00"/>
    <x v="8"/>
    <s v="Helen Cooke"/>
    <n v="500"/>
    <x v="9"/>
    <n v="0"/>
    <n v="0"/>
    <x v="0"/>
    <x v="5"/>
    <d v="2030-12-12T00:00:00"/>
  </r>
  <r>
    <s v="I-2544"/>
    <s v="Guangzhou"/>
    <x v="5"/>
    <x v="3"/>
    <d v="2021-06-02T00:00:00"/>
    <x v="1"/>
    <s v="Donald Higgs"/>
    <n v="700"/>
    <x v="152"/>
    <n v="0.36"/>
    <n v="252"/>
    <x v="1"/>
    <x v="4"/>
    <d v="2027-06-02T00:00:00"/>
  </r>
  <r>
    <s v="I-2545"/>
    <s v="Tel Aviv"/>
    <x v="13"/>
    <x v="0"/>
    <d v="2024-03-25T00:00:00"/>
    <x v="6"/>
    <s v="Frances Weller"/>
    <n v="800"/>
    <x v="92"/>
    <n v="0.38"/>
    <n v="304"/>
    <x v="0"/>
    <x v="3"/>
    <d v="2030-03-25T00:00:00"/>
  </r>
  <r>
    <s v="I-2546"/>
    <s v="Jerusalem"/>
    <x v="13"/>
    <x v="0"/>
    <d v="2024-12-30T00:00:00"/>
    <x v="4"/>
    <s v="William Collins"/>
    <n v="30"/>
    <x v="75"/>
    <n v="0"/>
    <n v="0"/>
    <x v="0"/>
    <x v="5"/>
    <d v="2030-12-30T00:00:00"/>
  </r>
  <r>
    <s v="I-2547"/>
    <s v="Chicago"/>
    <x v="18"/>
    <x v="1"/>
    <d v="2023-05-22T00:00:00"/>
    <x v="10"/>
    <s v="Ronald Bettley"/>
    <n v="250"/>
    <x v="89"/>
    <n v="0.02"/>
    <n v="5"/>
    <x v="2"/>
    <x v="7"/>
    <d v="2029-05-22T00:00:00"/>
  </r>
  <r>
    <s v="I-2548"/>
    <s v="Toronto"/>
    <x v="1"/>
    <x v="1"/>
    <d v="2023-09-06T00:00:00"/>
    <x v="6"/>
    <s v="Nick Blacklock"/>
    <n v="800"/>
    <x v="234"/>
    <n v="0.28000000000000003"/>
    <n v="224"/>
    <x v="2"/>
    <x v="6"/>
    <d v="2029-09-06T00:00:00"/>
  </r>
  <r>
    <s v="I-2549"/>
    <s v="Santiago"/>
    <x v="34"/>
    <x v="2"/>
    <d v="2022-06-17T00:00:00"/>
    <x v="11"/>
    <s v="Jason Edmund"/>
    <n v="50"/>
    <x v="64"/>
    <n v="0.06"/>
    <n v="3"/>
    <x v="3"/>
    <x v="4"/>
    <d v="2028-06-17T00:00:00"/>
  </r>
  <r>
    <s v="I-2550"/>
    <s v="Santiago"/>
    <x v="34"/>
    <x v="2"/>
    <d v="2024-09-29T00:00:00"/>
    <x v="9"/>
    <s v="Bruce McPhee"/>
    <n v="70"/>
    <x v="110"/>
    <n v="5.7099999999999998E-2"/>
    <n v="4"/>
    <x v="0"/>
    <x v="6"/>
    <d v="2030-09-29T00:00:00"/>
  </r>
  <r>
    <s v="I-2551"/>
    <s v="London"/>
    <x v="8"/>
    <x v="0"/>
    <d v="2022-11-06T00:00:00"/>
    <x v="5"/>
    <s v="William Cruse"/>
    <n v="500"/>
    <x v="169"/>
    <n v="0.03"/>
    <n v="15"/>
    <x v="3"/>
    <x v="8"/>
    <d v="2028-11-06T00:00:00"/>
  </r>
  <r>
    <s v="I-2552"/>
    <s v="Seoul"/>
    <x v="19"/>
    <x v="3"/>
    <d v="2023-03-06T00:00:00"/>
    <x v="5"/>
    <s v="Roger Scott"/>
    <n v="500"/>
    <x v="21"/>
    <n v="0.01"/>
    <n v="5"/>
    <x v="2"/>
    <x v="3"/>
    <d v="2029-03-06T00:00:00"/>
  </r>
  <r>
    <s v="I-2553"/>
    <s v="Dubai"/>
    <x v="33"/>
    <x v="0"/>
    <d v="2023-09-16T00:00:00"/>
    <x v="11"/>
    <s v="Nicholas Timbrell"/>
    <n v="50"/>
    <x v="108"/>
    <n v="0.02"/>
    <n v="1"/>
    <x v="2"/>
    <x v="6"/>
    <d v="2029-09-16T00:00:00"/>
  </r>
  <r>
    <s v="I-2554"/>
    <s v="Tel Aviv"/>
    <x v="13"/>
    <x v="0"/>
    <d v="2024-04-16T00:00:00"/>
    <x v="10"/>
    <s v="Deanna Wang"/>
    <n v="250"/>
    <x v="206"/>
    <n v="0.108"/>
    <n v="27"/>
    <x v="0"/>
    <x v="1"/>
    <d v="2030-04-16T00:00:00"/>
  </r>
  <r>
    <s v="I-2555"/>
    <s v="Tijuana"/>
    <x v="7"/>
    <x v="2"/>
    <d v="2024-01-11T00:00:00"/>
    <x v="3"/>
    <s v="Gillian Allnutt"/>
    <n v="50"/>
    <x v="24"/>
    <n v="0.14000000000000001"/>
    <n v="7"/>
    <x v="0"/>
    <x v="11"/>
    <d v="2030-01-11T00:00:00"/>
  </r>
  <r>
    <s v="I-2556"/>
    <s v="Bogota"/>
    <x v="26"/>
    <x v="2"/>
    <d v="2022-04-11T00:00:00"/>
    <x v="4"/>
    <s v="Alison Lazar"/>
    <n v="30"/>
    <x v="75"/>
    <n v="0"/>
    <n v="0"/>
    <x v="3"/>
    <x v="1"/>
    <d v="2028-04-11T00:00:00"/>
  </r>
  <r>
    <s v="I-2557"/>
    <s v="Lima"/>
    <x v="6"/>
    <x v="2"/>
    <d v="2023-05-01T00:00:00"/>
    <x v="1"/>
    <s v="Peter Jago"/>
    <n v="700"/>
    <x v="2"/>
    <n v="0.02"/>
    <n v="14"/>
    <x v="2"/>
    <x v="7"/>
    <d v="2029-05-01T00:00:00"/>
  </r>
  <r>
    <s v="I-2558"/>
    <s v="Vienna"/>
    <x v="29"/>
    <x v="0"/>
    <d v="2020-03-16T00:00:00"/>
    <x v="4"/>
    <s v="Jesus Timmins"/>
    <n v="30"/>
    <x v="50"/>
    <n v="0.2"/>
    <n v="6"/>
    <x v="4"/>
    <x v="3"/>
    <d v="2026-03-16T00:00:00"/>
  </r>
  <r>
    <s v="I-2559"/>
    <s v="Toronto"/>
    <x v="1"/>
    <x v="1"/>
    <d v="2023-06-29T00:00:00"/>
    <x v="10"/>
    <s v="Alison Storey"/>
    <n v="250"/>
    <x v="96"/>
    <n v="2.8000000000000001E-2"/>
    <n v="7"/>
    <x v="2"/>
    <x v="4"/>
    <d v="2029-06-29T00:00:00"/>
  </r>
  <r>
    <s v="I-2560"/>
    <s v="Vienna"/>
    <x v="29"/>
    <x v="0"/>
    <d v="2020-05-15T00:00:00"/>
    <x v="2"/>
    <s v="Paul Drage"/>
    <n v="150"/>
    <x v="41"/>
    <n v="6.6699999999999995E-2"/>
    <n v="10"/>
    <x v="4"/>
    <x v="7"/>
    <d v="2026-05-15T00:00:00"/>
  </r>
  <r>
    <s v="I-2561"/>
    <s v="Buenos Aires"/>
    <x v="27"/>
    <x v="2"/>
    <d v="2020-08-30T00:00:00"/>
    <x v="2"/>
    <s v="Stuart Brown"/>
    <n v="150"/>
    <x v="231"/>
    <n v="0.16669999999999999"/>
    <n v="25"/>
    <x v="4"/>
    <x v="2"/>
    <d v="2026-08-30T00:00:00"/>
  </r>
  <r>
    <s v="I-2562"/>
    <s v="Cairo"/>
    <x v="30"/>
    <x v="0"/>
    <d v="2021-12-19T00:00:00"/>
    <x v="7"/>
    <s v="John Barnett"/>
    <n v="1000"/>
    <x v="16"/>
    <n v="0.05"/>
    <n v="50"/>
    <x v="1"/>
    <x v="5"/>
    <d v="2027-12-19T00:00:00"/>
  </r>
  <r>
    <s v="I-2563"/>
    <s v="Los Angeles"/>
    <x v="18"/>
    <x v="1"/>
    <d v="2023-08-15T00:00:00"/>
    <x v="2"/>
    <s v="Colin Matthews"/>
    <n v="150"/>
    <x v="203"/>
    <n v="0.06"/>
    <n v="9"/>
    <x v="2"/>
    <x v="2"/>
    <d v="2029-08-15T00:00:00"/>
  </r>
  <r>
    <s v="I-2564"/>
    <s v="Prague"/>
    <x v="16"/>
    <x v="0"/>
    <d v="2021-06-16T00:00:00"/>
    <x v="2"/>
    <s v="Pauline Pluck"/>
    <n v="150"/>
    <x v="255"/>
    <n v="0.24"/>
    <n v="36"/>
    <x v="1"/>
    <x v="4"/>
    <d v="2027-06-16T00:00:00"/>
  </r>
  <r>
    <s v="I-2565"/>
    <s v="Osaka"/>
    <x v="15"/>
    <x v="3"/>
    <d v="2023-08-19T00:00:00"/>
    <x v="10"/>
    <s v="Selwyn Kitching"/>
    <n v="250"/>
    <x v="134"/>
    <n v="0.08"/>
    <n v="20"/>
    <x v="2"/>
    <x v="2"/>
    <d v="2029-08-19T00:00:00"/>
  </r>
  <r>
    <s v="I-2566"/>
    <s v="Seattle"/>
    <x v="18"/>
    <x v="1"/>
    <d v="2020-05-07T00:00:00"/>
    <x v="11"/>
    <s v="Harold Green"/>
    <n v="50"/>
    <x v="97"/>
    <n v="0.18"/>
    <n v="9"/>
    <x v="4"/>
    <x v="7"/>
    <d v="2026-05-07T00:00:00"/>
  </r>
  <r>
    <s v="I-2567"/>
    <s v="Los Angeles"/>
    <x v="18"/>
    <x v="1"/>
    <d v="2021-03-30T00:00:00"/>
    <x v="6"/>
    <s v="Chandrakant Atkins"/>
    <n v="800"/>
    <x v="180"/>
    <n v="0.01"/>
    <n v="8"/>
    <x v="1"/>
    <x v="3"/>
    <d v="2027-03-30T00:00:00"/>
  </r>
  <r>
    <s v="I-2568"/>
    <s v="Buenos Aires"/>
    <x v="27"/>
    <x v="2"/>
    <d v="2020-03-12T00:00:00"/>
    <x v="0"/>
    <s v="Abdul Heywood"/>
    <n v="80"/>
    <x v="25"/>
    <n v="0.2"/>
    <n v="16"/>
    <x v="4"/>
    <x v="3"/>
    <d v="2026-03-12T00:00:00"/>
  </r>
  <r>
    <s v="I-2569"/>
    <s v="San Fransisco"/>
    <x v="18"/>
    <x v="1"/>
    <d v="2020-10-16T00:00:00"/>
    <x v="0"/>
    <s v="Arthur Carley"/>
    <n v="80"/>
    <x v="76"/>
    <n v="0.22500000000000001"/>
    <n v="18"/>
    <x v="4"/>
    <x v="0"/>
    <d v="2026-10-16T00:00:00"/>
  </r>
  <r>
    <s v="I-2570"/>
    <s v="Sao Paolo"/>
    <x v="2"/>
    <x v="2"/>
    <d v="2021-05-02T00:00:00"/>
    <x v="8"/>
    <s v="Zoe Munday"/>
    <n v="500"/>
    <x v="21"/>
    <n v="0.01"/>
    <n v="5"/>
    <x v="1"/>
    <x v="7"/>
    <d v="2027-05-02T00:00:00"/>
  </r>
  <r>
    <s v="I-2571"/>
    <s v="Istanbul"/>
    <x v="3"/>
    <x v="0"/>
    <d v="2021-02-27T00:00:00"/>
    <x v="8"/>
    <s v="Francis Hall"/>
    <n v="500"/>
    <x v="9"/>
    <n v="0"/>
    <n v="0"/>
    <x v="1"/>
    <x v="10"/>
    <d v="2027-02-27T00:00:00"/>
  </r>
  <r>
    <s v="I-2572"/>
    <s v="Seoul"/>
    <x v="19"/>
    <x v="3"/>
    <d v="2020-04-08T00:00:00"/>
    <x v="5"/>
    <s v="Roger Scott"/>
    <n v="500"/>
    <x v="21"/>
    <n v="0.01"/>
    <n v="5"/>
    <x v="4"/>
    <x v="1"/>
    <d v="2026-04-08T00:00:00"/>
  </r>
  <r>
    <s v="I-2573"/>
    <s v="Warsaw"/>
    <x v="23"/>
    <x v="0"/>
    <d v="2020-11-12T00:00:00"/>
    <x v="10"/>
    <s v="Alexandra Wright"/>
    <n v="250"/>
    <x v="136"/>
    <n v="8.0000000000000002E-3"/>
    <n v="2"/>
    <x v="4"/>
    <x v="8"/>
    <d v="2026-11-12T00:00:00"/>
  </r>
  <r>
    <s v="I-2574"/>
    <s v="Bangalore"/>
    <x v="11"/>
    <x v="3"/>
    <d v="2024-05-10T00:00:00"/>
    <x v="6"/>
    <s v="Paul Benton"/>
    <n v="800"/>
    <x v="69"/>
    <n v="0.11"/>
    <n v="88"/>
    <x v="0"/>
    <x v="7"/>
    <d v="2030-05-10T00:00:00"/>
  </r>
  <r>
    <s v="I-2575"/>
    <s v="Bangkok"/>
    <x v="10"/>
    <x v="3"/>
    <d v="2023-09-26T00:00:00"/>
    <x v="3"/>
    <s v="Olive Foster"/>
    <n v="50"/>
    <x v="40"/>
    <n v="0"/>
    <n v="0"/>
    <x v="2"/>
    <x v="6"/>
    <d v="2029-09-26T00:00:00"/>
  </r>
  <r>
    <s v="I-2576"/>
    <s v="Berlin"/>
    <x v="20"/>
    <x v="0"/>
    <d v="2020-02-16T00:00:00"/>
    <x v="5"/>
    <s v="Paul Sherwin"/>
    <n v="500"/>
    <x v="169"/>
    <n v="0.03"/>
    <n v="15"/>
    <x v="4"/>
    <x v="10"/>
    <d v="2026-02-16T00:00:00"/>
  </r>
  <r>
    <s v="I-2577"/>
    <s v="Rome"/>
    <x v="22"/>
    <x v="0"/>
    <d v="2022-04-10T00:00:00"/>
    <x v="8"/>
    <s v="Richard Batty"/>
    <n v="500"/>
    <x v="9"/>
    <n v="0"/>
    <n v="0"/>
    <x v="3"/>
    <x v="1"/>
    <d v="2028-04-10T00:00:00"/>
  </r>
  <r>
    <s v="I-2578"/>
    <s v="Kuala Lumpur"/>
    <x v="31"/>
    <x v="3"/>
    <d v="2024-04-03T00:00:00"/>
    <x v="9"/>
    <s v="Valerie Hook"/>
    <n v="70"/>
    <x v="63"/>
    <n v="1.43E-2"/>
    <n v="1"/>
    <x v="0"/>
    <x v="1"/>
    <d v="2030-04-03T00:00:00"/>
  </r>
  <r>
    <s v="I-2579"/>
    <s v="Moscow"/>
    <x v="0"/>
    <x v="0"/>
    <d v="2022-10-03T00:00:00"/>
    <x v="0"/>
    <s v="Zulfiqar Mirza"/>
    <n v="80"/>
    <x v="30"/>
    <n v="3.7499999999999999E-2"/>
    <n v="3"/>
    <x v="3"/>
    <x v="0"/>
    <d v="2028-10-03T00:00:00"/>
  </r>
  <r>
    <s v="I-2580"/>
    <s v="Santiago"/>
    <x v="34"/>
    <x v="2"/>
    <d v="2022-03-05T00:00:00"/>
    <x v="0"/>
    <s v="Karen Hopewell"/>
    <n v="80"/>
    <x v="59"/>
    <n v="0.05"/>
    <n v="4"/>
    <x v="3"/>
    <x v="3"/>
    <d v="2028-03-05T00:00:00"/>
  </r>
  <r>
    <s v="I-2581"/>
    <s v="Dublin"/>
    <x v="25"/>
    <x v="0"/>
    <d v="2022-06-17T00:00:00"/>
    <x v="9"/>
    <s v="Emma Gibbons"/>
    <n v="70"/>
    <x v="93"/>
    <n v="7.1400000000000005E-2"/>
    <n v="5"/>
    <x v="3"/>
    <x v="4"/>
    <d v="2028-06-17T00:00:00"/>
  </r>
  <r>
    <s v="I-2582"/>
    <s v="Lima"/>
    <x v="6"/>
    <x v="2"/>
    <d v="2020-03-20T00:00:00"/>
    <x v="3"/>
    <s v="Michael Wood"/>
    <n v="50"/>
    <x v="4"/>
    <n v="0.26"/>
    <n v="13"/>
    <x v="4"/>
    <x v="3"/>
    <d v="2026-03-20T00:00:00"/>
  </r>
  <r>
    <s v="I-2583"/>
    <s v="Mexico City"/>
    <x v="7"/>
    <x v="2"/>
    <d v="2023-12-06T00:00:00"/>
    <x v="8"/>
    <s v="Malcolm Griffith"/>
    <n v="500"/>
    <x v="9"/>
    <n v="0"/>
    <n v="0"/>
    <x v="2"/>
    <x v="5"/>
    <d v="2029-12-06T00:00:00"/>
  </r>
  <r>
    <s v="I-2584"/>
    <s v="Ho Chi Minh City"/>
    <x v="12"/>
    <x v="3"/>
    <d v="2023-05-01T00:00:00"/>
    <x v="3"/>
    <s v="Austin Parsons"/>
    <n v="50"/>
    <x v="40"/>
    <n v="0"/>
    <n v="0"/>
    <x v="2"/>
    <x v="7"/>
    <d v="2029-05-01T00:00:00"/>
  </r>
  <r>
    <s v="I-2585"/>
    <s v="Los Angeles"/>
    <x v="18"/>
    <x v="1"/>
    <d v="2024-06-14T00:00:00"/>
    <x v="0"/>
    <s v="Chandrakant Atkins"/>
    <n v="80"/>
    <x v="79"/>
    <n v="8.7499999999999994E-2"/>
    <n v="7"/>
    <x v="0"/>
    <x v="4"/>
    <d v="2030-06-14T00:00:00"/>
  </r>
  <r>
    <s v="I-2586"/>
    <s v="Santiago"/>
    <x v="34"/>
    <x v="2"/>
    <d v="2023-02-01T00:00:00"/>
    <x v="1"/>
    <s v="Julia Hurren"/>
    <n v="700"/>
    <x v="105"/>
    <n v="0.09"/>
    <n v="63"/>
    <x v="2"/>
    <x v="10"/>
    <d v="2029-02-01T00:00:00"/>
  </r>
  <r>
    <s v="I-2587"/>
    <s v="Chicago"/>
    <x v="18"/>
    <x v="1"/>
    <d v="2024-09-09T00:00:00"/>
    <x v="10"/>
    <s v="Amelia Scott"/>
    <n v="250"/>
    <x v="136"/>
    <n v="8.0000000000000002E-3"/>
    <n v="2"/>
    <x v="0"/>
    <x v="6"/>
    <d v="2030-09-09T00:00:00"/>
  </r>
  <r>
    <s v="I-2588"/>
    <s v="Tijuana"/>
    <x v="7"/>
    <x v="2"/>
    <d v="2021-12-20T00:00:00"/>
    <x v="5"/>
    <s v="Gillian Allnutt"/>
    <n v="500"/>
    <x v="163"/>
    <n v="0.05"/>
    <n v="25"/>
    <x v="1"/>
    <x v="5"/>
    <d v="2027-12-20T00:00:00"/>
  </r>
  <r>
    <s v="I-2589"/>
    <s v="Tijuana"/>
    <x v="7"/>
    <x v="2"/>
    <d v="2020-11-13T00:00:00"/>
    <x v="11"/>
    <s v="Stephen Carlin"/>
    <n v="50"/>
    <x v="57"/>
    <n v="0.2"/>
    <n v="10"/>
    <x v="4"/>
    <x v="8"/>
    <d v="2026-11-13T00:00:00"/>
  </r>
  <r>
    <s v="I-2590"/>
    <s v="Shenzhen"/>
    <x v="5"/>
    <x v="3"/>
    <d v="2020-11-15T00:00:00"/>
    <x v="6"/>
    <s v="Gary Shaw"/>
    <n v="800"/>
    <x v="228"/>
    <n v="0.37"/>
    <n v="296"/>
    <x v="4"/>
    <x v="8"/>
    <d v="2026-11-15T00:00:00"/>
  </r>
  <r>
    <s v="I-2591"/>
    <s v="Warsaw"/>
    <x v="23"/>
    <x v="0"/>
    <d v="2024-02-17T00:00:00"/>
    <x v="6"/>
    <s v="Alexandra Wright"/>
    <n v="800"/>
    <x v="162"/>
    <n v="0.17"/>
    <n v="136"/>
    <x v="0"/>
    <x v="10"/>
    <d v="2030-02-17T00:00:00"/>
  </r>
  <r>
    <s v="I-2592"/>
    <s v="Bucharest"/>
    <x v="32"/>
    <x v="0"/>
    <d v="2023-04-23T00:00:00"/>
    <x v="5"/>
    <s v="Bruce Neville"/>
    <n v="500"/>
    <x v="9"/>
    <n v="0"/>
    <n v="0"/>
    <x v="2"/>
    <x v="1"/>
    <d v="2029-04-23T00:00:00"/>
  </r>
  <r>
    <s v="I-2593"/>
    <s v="Osaka"/>
    <x v="15"/>
    <x v="3"/>
    <d v="2024-02-23T00:00:00"/>
    <x v="10"/>
    <s v="Denise Clark"/>
    <n v="250"/>
    <x v="102"/>
    <n v="0"/>
    <n v="0"/>
    <x v="0"/>
    <x v="10"/>
    <d v="2030-02-23T00:00:00"/>
  </r>
  <r>
    <s v="I-2594"/>
    <s v="Seoul"/>
    <x v="19"/>
    <x v="3"/>
    <d v="2022-10-08T00:00:00"/>
    <x v="4"/>
    <s v="Kevin Long"/>
    <n v="30"/>
    <x v="75"/>
    <n v="0"/>
    <n v="0"/>
    <x v="3"/>
    <x v="0"/>
    <d v="2028-10-08T00:00:00"/>
  </r>
  <r>
    <s v="I-2595"/>
    <s v="Vancouver"/>
    <x v="1"/>
    <x v="1"/>
    <d v="2021-10-18T00:00:00"/>
    <x v="6"/>
    <s v="Ram Thomas"/>
    <n v="800"/>
    <x v="184"/>
    <n v="0.21"/>
    <n v="168"/>
    <x v="1"/>
    <x v="0"/>
    <d v="2027-10-18T00:00:00"/>
  </r>
  <r>
    <s v="I-2596"/>
    <s v="Shenzhen"/>
    <x v="5"/>
    <x v="3"/>
    <d v="2024-11-06T00:00:00"/>
    <x v="11"/>
    <s v="Roger Rust"/>
    <n v="50"/>
    <x v="40"/>
    <n v="0"/>
    <n v="0"/>
    <x v="0"/>
    <x v="8"/>
    <d v="2030-11-06T00:00:00"/>
  </r>
  <r>
    <s v="I-2597"/>
    <s v="Los Angeles"/>
    <x v="18"/>
    <x v="1"/>
    <d v="2024-06-01T00:00:00"/>
    <x v="8"/>
    <s v="Colin Matthews"/>
    <n v="500"/>
    <x v="9"/>
    <n v="0"/>
    <n v="0"/>
    <x v="0"/>
    <x v="4"/>
    <d v="2030-06-01T00:00:00"/>
  </r>
  <r>
    <s v="I-2598"/>
    <s v="Chicago"/>
    <x v="18"/>
    <x v="1"/>
    <d v="2022-02-25T00:00:00"/>
    <x v="8"/>
    <s v="Paul Collier"/>
    <n v="500"/>
    <x v="21"/>
    <n v="0.01"/>
    <n v="5"/>
    <x v="3"/>
    <x v="10"/>
    <d v="2028-02-25T00:00:00"/>
  </r>
  <r>
    <s v="I-2599"/>
    <s v="Sao Paolo"/>
    <x v="2"/>
    <x v="2"/>
    <d v="2020-04-20T00:00:00"/>
    <x v="5"/>
    <s v="Cheryl Tubbs"/>
    <n v="500"/>
    <x v="169"/>
    <n v="0.03"/>
    <n v="15"/>
    <x v="4"/>
    <x v="1"/>
    <d v="2026-04-20T00:00:00"/>
  </r>
  <r>
    <s v="I-2600"/>
    <s v="Vienna"/>
    <x v="29"/>
    <x v="0"/>
    <d v="2020-12-19T00:00:00"/>
    <x v="4"/>
    <s v="Daniel Henderson"/>
    <n v="30"/>
    <x v="81"/>
    <n v="0.23330000000000001"/>
    <n v="7"/>
    <x v="4"/>
    <x v="5"/>
    <d v="2026-12-19T00:00:00"/>
  </r>
  <r>
    <s v="I-2601"/>
    <s v="Santiago"/>
    <x v="34"/>
    <x v="2"/>
    <d v="2020-03-15T00:00:00"/>
    <x v="11"/>
    <s v="Bruce McPhee"/>
    <n v="50"/>
    <x v="40"/>
    <n v="0"/>
    <n v="0"/>
    <x v="4"/>
    <x v="3"/>
    <d v="2026-03-15T00:00:00"/>
  </r>
  <r>
    <s v="I-2602"/>
    <s v="London"/>
    <x v="8"/>
    <x v="0"/>
    <d v="2022-07-06T00:00:00"/>
    <x v="11"/>
    <s v="Francis Godden"/>
    <n v="50"/>
    <x v="62"/>
    <n v="0.04"/>
    <n v="2"/>
    <x v="3"/>
    <x v="9"/>
    <d v="2028-07-06T00:00:00"/>
  </r>
  <r>
    <s v="I-2603"/>
    <s v="Warsaw"/>
    <x v="23"/>
    <x v="0"/>
    <d v="2021-08-26T00:00:00"/>
    <x v="10"/>
    <s v="Hin Bragg"/>
    <n v="250"/>
    <x v="256"/>
    <n v="0.36"/>
    <n v="90"/>
    <x v="1"/>
    <x v="2"/>
    <d v="2027-08-26T00:00:00"/>
  </r>
  <r>
    <s v="I-2604"/>
    <s v="Rome"/>
    <x v="22"/>
    <x v="0"/>
    <d v="2023-03-24T00:00:00"/>
    <x v="2"/>
    <s v="Golam Reid"/>
    <n v="150"/>
    <x v="41"/>
    <n v="6.6699999999999995E-2"/>
    <n v="10"/>
    <x v="2"/>
    <x v="3"/>
    <d v="2029-03-24T00:00:00"/>
  </r>
  <r>
    <s v="I-2605"/>
    <s v="Jerusalem"/>
    <x v="13"/>
    <x v="0"/>
    <d v="2021-05-10T00:00:00"/>
    <x v="11"/>
    <s v="Harold Charters"/>
    <n v="50"/>
    <x v="107"/>
    <n v="0.16"/>
    <n v="8"/>
    <x v="1"/>
    <x v="7"/>
    <d v="2027-05-10T00:00:00"/>
  </r>
  <r>
    <s v="I-2606"/>
    <s v="Vancouver"/>
    <x v="1"/>
    <x v="1"/>
    <d v="2022-12-04T00:00:00"/>
    <x v="4"/>
    <s v="Helen Kenny"/>
    <n v="30"/>
    <x v="5"/>
    <n v="3.3300000000000003E-2"/>
    <n v="1"/>
    <x v="3"/>
    <x v="5"/>
    <d v="2028-12-04T00:00:00"/>
  </r>
  <r>
    <s v="I-2607"/>
    <s v="Seoul"/>
    <x v="19"/>
    <x v="3"/>
    <d v="2020-06-15T00:00:00"/>
    <x v="7"/>
    <s v="Leonard Green"/>
    <n v="1000"/>
    <x v="139"/>
    <n v="0.42"/>
    <n v="420"/>
    <x v="4"/>
    <x v="4"/>
    <d v="2026-06-15T00:00:00"/>
  </r>
  <r>
    <s v="I-2608"/>
    <s v="Tokyo"/>
    <x v="15"/>
    <x v="3"/>
    <d v="2020-11-20T00:00:00"/>
    <x v="7"/>
    <s v="David Gow"/>
    <n v="1000"/>
    <x v="68"/>
    <n v="0.12"/>
    <n v="120"/>
    <x v="4"/>
    <x v="8"/>
    <d v="2026-11-20T00:00:00"/>
  </r>
  <r>
    <s v="I-2609"/>
    <s v="Dublin"/>
    <x v="25"/>
    <x v="0"/>
    <d v="2020-06-08T00:00:00"/>
    <x v="9"/>
    <s v="Gwyn Taylor"/>
    <n v="70"/>
    <x v="189"/>
    <n v="0.2571"/>
    <n v="18"/>
    <x v="4"/>
    <x v="4"/>
    <d v="2026-06-08T00:00:00"/>
  </r>
  <r>
    <s v="I-2610"/>
    <s v="Dubai"/>
    <x v="33"/>
    <x v="0"/>
    <d v="2021-01-18T00:00:00"/>
    <x v="11"/>
    <s v="Tom Clark"/>
    <n v="50"/>
    <x v="4"/>
    <n v="0.26"/>
    <n v="13"/>
    <x v="1"/>
    <x v="11"/>
    <d v="2027-01-18T00:00:00"/>
  </r>
  <r>
    <s v="I-2611"/>
    <s v="Mexico City"/>
    <x v="7"/>
    <x v="2"/>
    <d v="2020-08-08T00:00:00"/>
    <x v="3"/>
    <s v="Phillip Clarke"/>
    <n v="50"/>
    <x v="40"/>
    <n v="0"/>
    <n v="0"/>
    <x v="4"/>
    <x v="2"/>
    <d v="2026-08-08T00:00:00"/>
  </r>
  <r>
    <s v="I-2612"/>
    <s v="Rochester"/>
    <x v="18"/>
    <x v="1"/>
    <d v="2023-09-11T00:00:00"/>
    <x v="9"/>
    <s v="Michael Lauder"/>
    <n v="70"/>
    <x v="19"/>
    <n v="4.2900000000000001E-2"/>
    <n v="3"/>
    <x v="2"/>
    <x v="6"/>
    <d v="2029-09-11T00:00:00"/>
  </r>
  <r>
    <s v="I-2613"/>
    <s v="Chicago"/>
    <x v="18"/>
    <x v="1"/>
    <d v="2021-09-22T00:00:00"/>
    <x v="3"/>
    <s v="Amelia Scott"/>
    <n v="50"/>
    <x v="40"/>
    <n v="0"/>
    <n v="0"/>
    <x v="1"/>
    <x v="6"/>
    <d v="2027-09-22T00:00:00"/>
  </r>
  <r>
    <s v="I-2614"/>
    <s v="Osaka"/>
    <x v="15"/>
    <x v="3"/>
    <d v="2022-11-24T00:00:00"/>
    <x v="9"/>
    <s v="Selwyn Kitching"/>
    <n v="70"/>
    <x v="110"/>
    <n v="5.7099999999999998E-2"/>
    <n v="4"/>
    <x v="3"/>
    <x v="8"/>
    <d v="2028-11-24T00:00:00"/>
  </r>
  <r>
    <s v="I-2615"/>
    <s v="Dubai"/>
    <x v="33"/>
    <x v="0"/>
    <d v="2021-12-12T00:00:00"/>
    <x v="11"/>
    <s v="David Romero"/>
    <n v="50"/>
    <x v="107"/>
    <n v="0.16"/>
    <n v="8"/>
    <x v="1"/>
    <x v="5"/>
    <d v="2027-12-12T00:00:00"/>
  </r>
  <r>
    <s v="I-2616"/>
    <s v="Santiago"/>
    <x v="34"/>
    <x v="2"/>
    <d v="2024-08-07T00:00:00"/>
    <x v="0"/>
    <s v="Karen Hopewell"/>
    <n v="80"/>
    <x v="13"/>
    <n v="2.5000000000000001E-2"/>
    <n v="2"/>
    <x v="0"/>
    <x v="2"/>
    <d v="2030-08-07T00:00:00"/>
  </r>
  <r>
    <s v="I-2617"/>
    <s v="Bucharest"/>
    <x v="32"/>
    <x v="0"/>
    <d v="2023-01-01T00:00:00"/>
    <x v="7"/>
    <s v="Nicola Hewitt"/>
    <n v="1000"/>
    <x v="219"/>
    <n v="0.31"/>
    <n v="310"/>
    <x v="2"/>
    <x v="11"/>
    <d v="2029-01-01T00:00:00"/>
  </r>
  <r>
    <s v="I-2618"/>
    <s v="Osaka"/>
    <x v="15"/>
    <x v="3"/>
    <d v="2020-09-29T00:00:00"/>
    <x v="2"/>
    <s v="Colin Patel"/>
    <n v="150"/>
    <x v="26"/>
    <n v="0.08"/>
    <n v="12"/>
    <x v="4"/>
    <x v="6"/>
    <d v="2026-09-29T00:00:00"/>
  </r>
  <r>
    <s v="I-2619"/>
    <s v="Kansas City"/>
    <x v="18"/>
    <x v="1"/>
    <d v="2023-04-28T00:00:00"/>
    <x v="9"/>
    <s v="Robert Arnold"/>
    <n v="70"/>
    <x v="78"/>
    <n v="2.86E-2"/>
    <n v="2"/>
    <x v="2"/>
    <x v="1"/>
    <d v="2029-04-28T00:00:00"/>
  </r>
  <r>
    <s v="I-2620"/>
    <s v="Rochester"/>
    <x v="18"/>
    <x v="1"/>
    <d v="2020-06-29T00:00:00"/>
    <x v="8"/>
    <s v="Christopher Grey"/>
    <n v="500"/>
    <x v="11"/>
    <n v="0.02"/>
    <n v="10"/>
    <x v="4"/>
    <x v="4"/>
    <d v="2026-06-29T00:00:00"/>
  </r>
  <r>
    <s v="I-2621"/>
    <s v="Warsaw"/>
    <x v="23"/>
    <x v="0"/>
    <d v="2021-10-02T00:00:00"/>
    <x v="4"/>
    <s v="Barbara McDevitt"/>
    <n v="30"/>
    <x v="43"/>
    <n v="0.16669999999999999"/>
    <n v="5"/>
    <x v="1"/>
    <x v="0"/>
    <d v="2027-10-02T00:00:00"/>
  </r>
  <r>
    <s v="I-2622"/>
    <s v="Warsaw"/>
    <x v="23"/>
    <x v="0"/>
    <d v="2024-06-28T00:00:00"/>
    <x v="6"/>
    <s v="Hin Bragg"/>
    <n v="800"/>
    <x v="234"/>
    <n v="0.28000000000000003"/>
    <n v="224"/>
    <x v="0"/>
    <x v="4"/>
    <d v="2030-06-28T00:00:00"/>
  </r>
  <r>
    <s v="I-2623"/>
    <s v="Kuala Lumpur"/>
    <x v="31"/>
    <x v="3"/>
    <d v="2024-05-25T00:00:00"/>
    <x v="3"/>
    <s v="Valerie Hook"/>
    <n v="50"/>
    <x v="62"/>
    <n v="0.04"/>
    <n v="2"/>
    <x v="0"/>
    <x v="7"/>
    <d v="2030-05-25T00:00:00"/>
  </r>
  <r>
    <s v="I-2624"/>
    <s v="Vienna"/>
    <x v="29"/>
    <x v="0"/>
    <d v="2022-04-05T00:00:00"/>
    <x v="10"/>
    <s v="Gillian Rodrigues"/>
    <n v="250"/>
    <x v="210"/>
    <n v="6.8000000000000005E-2"/>
    <n v="17"/>
    <x v="3"/>
    <x v="1"/>
    <d v="2028-04-05T00:00:00"/>
  </r>
  <r>
    <s v="I-2625"/>
    <s v="Bangalore"/>
    <x v="11"/>
    <x v="3"/>
    <d v="2022-09-20T00:00:00"/>
    <x v="10"/>
    <s v="Colin Lima"/>
    <n v="250"/>
    <x v="134"/>
    <n v="0.08"/>
    <n v="20"/>
    <x v="3"/>
    <x v="6"/>
    <d v="2028-09-20T00:00:00"/>
  </r>
  <r>
    <s v="I-2626"/>
    <s v="Moscow"/>
    <x v="0"/>
    <x v="0"/>
    <d v="2020-12-05T00:00:00"/>
    <x v="1"/>
    <s v="Dermot Bailey"/>
    <n v="700"/>
    <x v="10"/>
    <n v="0.03"/>
    <n v="21"/>
    <x v="4"/>
    <x v="5"/>
    <d v="2026-12-05T00:00:00"/>
  </r>
  <r>
    <s v="I-2627"/>
    <s v="Amsterdam"/>
    <x v="24"/>
    <x v="0"/>
    <d v="2024-11-18T00:00:00"/>
    <x v="3"/>
    <s v="Allyson Parker"/>
    <n v="50"/>
    <x v="100"/>
    <n v="0.12"/>
    <n v="6"/>
    <x v="0"/>
    <x v="8"/>
    <d v="2030-11-18T00:00:00"/>
  </r>
  <r>
    <s v="I-2628"/>
    <s v="Jerusalem"/>
    <x v="13"/>
    <x v="0"/>
    <d v="2023-02-20T00:00:00"/>
    <x v="4"/>
    <s v="Isla Parsons"/>
    <n v="30"/>
    <x v="5"/>
    <n v="3.3300000000000003E-2"/>
    <n v="1"/>
    <x v="2"/>
    <x v="10"/>
    <d v="2029-02-20T00:00:00"/>
  </r>
  <r>
    <s v="I-2629"/>
    <s v="Tel Aviv"/>
    <x v="13"/>
    <x v="0"/>
    <d v="2021-12-03T00:00:00"/>
    <x v="1"/>
    <s v="David Isaacs"/>
    <n v="700"/>
    <x v="218"/>
    <n v="0.34"/>
    <n v="238"/>
    <x v="1"/>
    <x v="5"/>
    <d v="2027-12-03T00:00:00"/>
  </r>
  <r>
    <s v="I-2630"/>
    <s v="Delhi"/>
    <x v="11"/>
    <x v="3"/>
    <d v="2023-04-27T00:00:00"/>
    <x v="7"/>
    <s v="David Johnson"/>
    <n v="1000"/>
    <x v="257"/>
    <n v="0.14000000000000001"/>
    <n v="140"/>
    <x v="2"/>
    <x v="1"/>
    <d v="2029-04-27T00:00:00"/>
  </r>
  <r>
    <s v="I-2631"/>
    <s v="Sao Paolo"/>
    <x v="2"/>
    <x v="2"/>
    <d v="2020-07-16T00:00:00"/>
    <x v="11"/>
    <s v="Gary Reynolds"/>
    <n v="50"/>
    <x v="4"/>
    <n v="0.26"/>
    <n v="13"/>
    <x v="4"/>
    <x v="9"/>
    <d v="2026-07-16T00:00:00"/>
  </r>
  <r>
    <s v="I-2632"/>
    <s v="Warsaw"/>
    <x v="23"/>
    <x v="0"/>
    <d v="2021-11-17T00:00:00"/>
    <x v="10"/>
    <s v="James Lam"/>
    <n v="250"/>
    <x v="195"/>
    <n v="0.308"/>
    <n v="77"/>
    <x v="1"/>
    <x v="8"/>
    <d v="2027-11-17T00:00:00"/>
  </r>
  <r>
    <s v="I-2633"/>
    <s v="Dubai"/>
    <x v="33"/>
    <x v="0"/>
    <d v="2023-05-08T00:00:00"/>
    <x v="1"/>
    <s v="David Romero"/>
    <n v="700"/>
    <x v="105"/>
    <n v="0.09"/>
    <n v="63"/>
    <x v="2"/>
    <x v="7"/>
    <d v="2029-05-08T00:00:00"/>
  </r>
  <r>
    <s v="I-2634"/>
    <s v="Rochester"/>
    <x v="18"/>
    <x v="1"/>
    <d v="2021-03-22T00:00:00"/>
    <x v="9"/>
    <s v="Michael Lauder"/>
    <n v="70"/>
    <x v="62"/>
    <n v="0.31430000000000002"/>
    <n v="22"/>
    <x v="1"/>
    <x v="3"/>
    <d v="2027-03-22T00:00:00"/>
  </r>
  <r>
    <s v="I-2635"/>
    <s v="Toronto"/>
    <x v="1"/>
    <x v="1"/>
    <d v="2021-04-29T00:00:00"/>
    <x v="9"/>
    <s v="Alison Storey"/>
    <n v="70"/>
    <x v="24"/>
    <n v="0.38569999999999999"/>
    <n v="27"/>
    <x v="1"/>
    <x v="1"/>
    <d v="2027-04-29T00:00:00"/>
  </r>
  <r>
    <s v="I-2636"/>
    <s v="Shenzhen"/>
    <x v="5"/>
    <x v="3"/>
    <d v="2021-03-10T00:00:00"/>
    <x v="4"/>
    <s v="Fatima James"/>
    <n v="30"/>
    <x v="128"/>
    <n v="0.3"/>
    <n v="9"/>
    <x v="1"/>
    <x v="3"/>
    <d v="2027-03-10T00:00:00"/>
  </r>
  <r>
    <s v="I-2637"/>
    <s v="Amsterdam"/>
    <x v="24"/>
    <x v="0"/>
    <d v="2020-08-13T00:00:00"/>
    <x v="2"/>
    <s v="Donald Barratt"/>
    <n v="150"/>
    <x v="258"/>
    <n v="0.28670000000000001"/>
    <n v="43"/>
    <x v="4"/>
    <x v="2"/>
    <d v="2026-08-13T00:00:00"/>
  </r>
  <r>
    <s v="I-2638"/>
    <s v="Bogota"/>
    <x v="26"/>
    <x v="2"/>
    <d v="2020-03-11T00:00:00"/>
    <x v="3"/>
    <s v="Basil Nolan"/>
    <n v="50"/>
    <x v="62"/>
    <n v="0.04"/>
    <n v="2"/>
    <x v="4"/>
    <x v="3"/>
    <d v="2026-03-11T00:00:00"/>
  </r>
  <r>
    <s v="I-2639"/>
    <s v="Vancouver"/>
    <x v="1"/>
    <x v="1"/>
    <d v="2023-03-12T00:00:00"/>
    <x v="11"/>
    <s v="Margaret McGregor"/>
    <n v="50"/>
    <x v="55"/>
    <n v="0.1"/>
    <n v="5"/>
    <x v="2"/>
    <x v="3"/>
    <d v="2029-03-12T00:00:00"/>
  </r>
  <r>
    <s v="I-2640"/>
    <s v="Sydney"/>
    <x v="4"/>
    <x v="3"/>
    <d v="2022-09-05T00:00:00"/>
    <x v="9"/>
    <s v="William Martin"/>
    <n v="70"/>
    <x v="78"/>
    <n v="2.86E-2"/>
    <n v="2"/>
    <x v="3"/>
    <x v="6"/>
    <d v="2028-09-05T00:00:00"/>
  </r>
  <r>
    <s v="I-2641"/>
    <s v="Kansas City"/>
    <x v="18"/>
    <x v="1"/>
    <d v="2020-10-15T00:00:00"/>
    <x v="3"/>
    <s v="Robert Arnold"/>
    <n v="50"/>
    <x v="55"/>
    <n v="0.1"/>
    <n v="5"/>
    <x v="4"/>
    <x v="0"/>
    <d v="2026-10-15T00:00:00"/>
  </r>
  <r>
    <s v="I-2642"/>
    <s v="Rochester"/>
    <x v="18"/>
    <x v="1"/>
    <d v="2024-07-23T00:00:00"/>
    <x v="3"/>
    <s v="Michael Lauder"/>
    <n v="50"/>
    <x v="62"/>
    <n v="0.04"/>
    <n v="2"/>
    <x v="0"/>
    <x v="9"/>
    <d v="2030-07-23T00:00:00"/>
  </r>
  <r>
    <s v="I-2643"/>
    <s v="Bucharest"/>
    <x v="32"/>
    <x v="0"/>
    <d v="2020-08-15T00:00:00"/>
    <x v="6"/>
    <s v="Nicola Hewitt"/>
    <n v="800"/>
    <x v="71"/>
    <n v="0.12"/>
    <n v="96"/>
    <x v="4"/>
    <x v="2"/>
    <d v="2026-08-15T00:00:00"/>
  </r>
  <r>
    <s v="I-2644"/>
    <s v="Bogota"/>
    <x v="26"/>
    <x v="2"/>
    <d v="2023-08-18T00:00:00"/>
    <x v="0"/>
    <s v="Russell Thorley"/>
    <n v="80"/>
    <x v="154"/>
    <n v="0"/>
    <n v="0"/>
    <x v="2"/>
    <x v="2"/>
    <d v="2029-08-18T00:00:00"/>
  </r>
  <r>
    <s v="I-2645"/>
    <s v="Dublin"/>
    <x v="25"/>
    <x v="0"/>
    <d v="2020-08-20T00:00:00"/>
    <x v="4"/>
    <s v="Gwyn Taylor"/>
    <n v="30"/>
    <x v="75"/>
    <n v="0"/>
    <n v="0"/>
    <x v="4"/>
    <x v="2"/>
    <d v="2026-08-20T00:00:00"/>
  </r>
  <r>
    <s v="I-2646"/>
    <s v="Rome"/>
    <x v="22"/>
    <x v="0"/>
    <d v="2021-01-23T00:00:00"/>
    <x v="10"/>
    <s v="Michael Toy"/>
    <n v="250"/>
    <x v="256"/>
    <n v="0.36"/>
    <n v="90"/>
    <x v="1"/>
    <x v="11"/>
    <d v="2027-01-23T00:00:00"/>
  </r>
  <r>
    <s v="I-2647"/>
    <s v="Dublin"/>
    <x v="25"/>
    <x v="0"/>
    <d v="2021-11-22T00:00:00"/>
    <x v="11"/>
    <s v="James Carley"/>
    <n v="50"/>
    <x v="24"/>
    <n v="0.14000000000000001"/>
    <n v="7"/>
    <x v="1"/>
    <x v="8"/>
    <d v="2027-11-22T00:00:00"/>
  </r>
  <r>
    <s v="I-2648"/>
    <s v="Dublin"/>
    <x v="25"/>
    <x v="0"/>
    <d v="2024-03-22T00:00:00"/>
    <x v="8"/>
    <s v="James Carley"/>
    <n v="500"/>
    <x v="21"/>
    <n v="0.01"/>
    <n v="5"/>
    <x v="0"/>
    <x v="3"/>
    <d v="2030-03-22T00:00:00"/>
  </r>
  <r>
    <s v="I-2649"/>
    <s v="Madria"/>
    <x v="28"/>
    <x v="0"/>
    <d v="2024-07-29T00:00:00"/>
    <x v="4"/>
    <s v="Pauline Gagg"/>
    <n v="30"/>
    <x v="20"/>
    <n v="0.1"/>
    <n v="3"/>
    <x v="0"/>
    <x v="9"/>
    <d v="2030-07-29T00:00:00"/>
  </r>
  <r>
    <s v="I-2650"/>
    <s v="Dubai"/>
    <x v="33"/>
    <x v="0"/>
    <d v="2021-10-17T00:00:00"/>
    <x v="0"/>
    <s v="George Smith"/>
    <n v="80"/>
    <x v="242"/>
    <n v="0.23749999999999999"/>
    <n v="19"/>
    <x v="1"/>
    <x v="0"/>
    <d v="2027-10-17T00:00:00"/>
  </r>
  <r>
    <s v="I-2651"/>
    <s v="San Fransisco"/>
    <x v="18"/>
    <x v="1"/>
    <d v="2022-04-28T00:00:00"/>
    <x v="7"/>
    <s v="James Bard"/>
    <n v="1000"/>
    <x v="52"/>
    <n v="0.01"/>
    <n v="10"/>
    <x v="3"/>
    <x v="1"/>
    <d v="2028-04-28T00:00:00"/>
  </r>
  <r>
    <s v="I-2652"/>
    <s v="New York"/>
    <x v="18"/>
    <x v="1"/>
    <d v="2023-09-18T00:00:00"/>
    <x v="3"/>
    <s v="Robert Salisbury"/>
    <n v="50"/>
    <x v="55"/>
    <n v="0.1"/>
    <n v="5"/>
    <x v="2"/>
    <x v="6"/>
    <d v="2029-09-18T00:00:00"/>
  </r>
  <r>
    <s v="I-2653"/>
    <s v="Vancouver"/>
    <x v="1"/>
    <x v="1"/>
    <d v="2022-11-15T00:00:00"/>
    <x v="10"/>
    <s v="Christopher Kille"/>
    <n v="250"/>
    <x v="96"/>
    <n v="2.8000000000000001E-2"/>
    <n v="7"/>
    <x v="3"/>
    <x v="8"/>
    <d v="2028-11-15T00:00:00"/>
  </r>
  <r>
    <s v="I-2654"/>
    <s v="Paris"/>
    <x v="21"/>
    <x v="0"/>
    <d v="2021-10-09T00:00:00"/>
    <x v="0"/>
    <s v="Ketan Bryan"/>
    <n v="80"/>
    <x v="199"/>
    <n v="0.33750000000000002"/>
    <n v="27"/>
    <x v="1"/>
    <x v="0"/>
    <d v="2027-10-09T00:00:00"/>
  </r>
  <r>
    <s v="I-2655"/>
    <s v="Sao Paolo"/>
    <x v="2"/>
    <x v="2"/>
    <d v="2020-02-01T00:00:00"/>
    <x v="7"/>
    <s v="Stephen Smith"/>
    <n v="1000"/>
    <x v="141"/>
    <n v="0.41"/>
    <n v="410"/>
    <x v="4"/>
    <x v="10"/>
    <d v="2026-02-01T00:00:00"/>
  </r>
  <r>
    <s v="I-2656"/>
    <s v="Bangalore"/>
    <x v="11"/>
    <x v="3"/>
    <d v="2024-05-21T00:00:00"/>
    <x v="2"/>
    <s v="Stuart Sykes"/>
    <n v="150"/>
    <x v="26"/>
    <n v="0.08"/>
    <n v="12"/>
    <x v="0"/>
    <x v="7"/>
    <d v="2030-05-21T00:00:00"/>
  </r>
  <r>
    <s v="I-2657"/>
    <s v="Houston"/>
    <x v="18"/>
    <x v="1"/>
    <d v="2021-12-03T00:00:00"/>
    <x v="1"/>
    <s v="David Salmon"/>
    <n v="700"/>
    <x v="118"/>
    <n v="0.2"/>
    <n v="140"/>
    <x v="1"/>
    <x v="5"/>
    <d v="2027-12-03T00:00:00"/>
  </r>
  <r>
    <s v="I-2658"/>
    <s v="Rochester"/>
    <x v="18"/>
    <x v="1"/>
    <d v="2020-08-29T00:00:00"/>
    <x v="6"/>
    <s v="Christopher Grey"/>
    <n v="800"/>
    <x v="66"/>
    <n v="0.36"/>
    <n v="288"/>
    <x v="4"/>
    <x v="2"/>
    <d v="2026-08-29T00:00:00"/>
  </r>
  <r>
    <s v="I-2659"/>
    <s v="Bucharest"/>
    <x v="32"/>
    <x v="0"/>
    <d v="2023-03-05T00:00:00"/>
    <x v="4"/>
    <s v="Bruce Neville"/>
    <n v="30"/>
    <x v="5"/>
    <n v="3.3300000000000003E-2"/>
    <n v="1"/>
    <x v="2"/>
    <x v="3"/>
    <d v="2029-03-05T00:00:00"/>
  </r>
  <r>
    <s v="I-2660"/>
    <s v="Bangkok"/>
    <x v="10"/>
    <x v="3"/>
    <d v="2022-02-26T00:00:00"/>
    <x v="2"/>
    <s v="Carol Cormack"/>
    <n v="150"/>
    <x v="54"/>
    <n v="0.04"/>
    <n v="6"/>
    <x v="3"/>
    <x v="10"/>
    <d v="2028-02-26T00:00:00"/>
  </r>
  <r>
    <s v="I-2661"/>
    <s v="Tijuana"/>
    <x v="7"/>
    <x v="2"/>
    <d v="2024-08-15T00:00:00"/>
    <x v="9"/>
    <s v="Paul Skiba"/>
    <n v="70"/>
    <x v="98"/>
    <n v="0"/>
    <n v="0"/>
    <x v="0"/>
    <x v="2"/>
    <d v="2030-08-15T00:00:00"/>
  </r>
  <r>
    <s v="I-2662"/>
    <s v="Vienna"/>
    <x v="29"/>
    <x v="0"/>
    <d v="2023-09-12T00:00:00"/>
    <x v="5"/>
    <s v="Daniel Henderson"/>
    <n v="500"/>
    <x v="230"/>
    <n v="0.06"/>
    <n v="30"/>
    <x v="2"/>
    <x v="6"/>
    <d v="2029-09-12T00:00:00"/>
  </r>
  <r>
    <s v="I-2663"/>
    <s v="Tokyo"/>
    <x v="15"/>
    <x v="3"/>
    <d v="2023-12-07T00:00:00"/>
    <x v="5"/>
    <s v="Nicholas Goude"/>
    <n v="500"/>
    <x v="103"/>
    <n v="0.04"/>
    <n v="20"/>
    <x v="2"/>
    <x v="5"/>
    <d v="2029-12-07T00:00:00"/>
  </r>
  <r>
    <s v="I-2664"/>
    <s v="Shanghai"/>
    <x v="5"/>
    <x v="3"/>
    <d v="2022-12-22T00:00:00"/>
    <x v="5"/>
    <s v="Jonathan Will"/>
    <n v="500"/>
    <x v="133"/>
    <n v="0.13"/>
    <n v="65"/>
    <x v="3"/>
    <x v="5"/>
    <d v="2028-12-22T00:00:00"/>
  </r>
  <r>
    <s v="I-2665"/>
    <s v="Athens"/>
    <x v="14"/>
    <x v="0"/>
    <d v="2021-10-14T00:00:00"/>
    <x v="4"/>
    <s v="David Walker"/>
    <n v="30"/>
    <x v="20"/>
    <n v="0.1"/>
    <n v="3"/>
    <x v="1"/>
    <x v="0"/>
    <d v="2027-10-14T00:00:00"/>
  </r>
  <r>
    <s v="I-2666"/>
    <s v="Kuala Lumpur"/>
    <x v="31"/>
    <x v="3"/>
    <d v="2022-08-27T00:00:00"/>
    <x v="7"/>
    <s v="Anthony Green"/>
    <n v="1000"/>
    <x v="72"/>
    <n v="7.0000000000000007E-2"/>
    <n v="70"/>
    <x v="3"/>
    <x v="2"/>
    <d v="2028-08-27T00:00:00"/>
  </r>
  <r>
    <s v="I-2667"/>
    <s v="Bucharest"/>
    <x v="32"/>
    <x v="0"/>
    <d v="2021-02-25T00:00:00"/>
    <x v="9"/>
    <s v="Richard Rowe"/>
    <n v="70"/>
    <x v="78"/>
    <n v="2.86E-2"/>
    <n v="2"/>
    <x v="1"/>
    <x v="10"/>
    <d v="2027-02-25T00:00:00"/>
  </r>
  <r>
    <s v="I-2668"/>
    <s v="Cairo"/>
    <x v="30"/>
    <x v="0"/>
    <d v="2023-03-26T00:00:00"/>
    <x v="5"/>
    <s v="Marek Kwiatkowski"/>
    <n v="500"/>
    <x v="32"/>
    <n v="0.08"/>
    <n v="40"/>
    <x v="2"/>
    <x v="3"/>
    <d v="2029-03-26T00:00:00"/>
  </r>
  <r>
    <s v="I-2669"/>
    <s v="Prague"/>
    <x v="16"/>
    <x v="0"/>
    <d v="2021-09-30T00:00:00"/>
    <x v="10"/>
    <s v="Nick Denny"/>
    <n v="250"/>
    <x v="259"/>
    <n v="0.36799999999999999"/>
    <n v="92"/>
    <x v="1"/>
    <x v="6"/>
    <d v="2027-09-30T00:00:00"/>
  </r>
  <r>
    <s v="I-2670"/>
    <s v="Kansas City"/>
    <x v="18"/>
    <x v="1"/>
    <d v="2020-08-16T00:00:00"/>
    <x v="1"/>
    <s v="Nicola Wright"/>
    <n v="700"/>
    <x v="240"/>
    <n v="0.06"/>
    <n v="42"/>
    <x v="4"/>
    <x v="2"/>
    <d v="2026-08-16T00:00:00"/>
  </r>
  <r>
    <s v="I-2671"/>
    <s v="Vienna"/>
    <x v="29"/>
    <x v="0"/>
    <d v="2020-05-04T00:00:00"/>
    <x v="10"/>
    <s v="Janet Ward"/>
    <n v="250"/>
    <x v="252"/>
    <n v="0.28799999999999998"/>
    <n v="72"/>
    <x v="4"/>
    <x v="7"/>
    <d v="2026-05-04T00:00:00"/>
  </r>
  <r>
    <s v="I-2672"/>
    <s v="Seoul"/>
    <x v="19"/>
    <x v="3"/>
    <d v="2021-05-22T00:00:00"/>
    <x v="10"/>
    <s v="Leonard Green"/>
    <n v="250"/>
    <x v="23"/>
    <n v="0.04"/>
    <n v="10"/>
    <x v="1"/>
    <x v="7"/>
    <d v="2027-05-22T00:00:00"/>
  </r>
  <r>
    <s v="I-2673"/>
    <s v="Buenos Aires"/>
    <x v="27"/>
    <x v="2"/>
    <d v="2023-08-01T00:00:00"/>
    <x v="10"/>
    <s v="Stuart Brown"/>
    <n v="250"/>
    <x v="96"/>
    <n v="2.8000000000000001E-2"/>
    <n v="7"/>
    <x v="2"/>
    <x v="2"/>
    <d v="2029-08-01T00:00:00"/>
  </r>
  <r>
    <s v="I-2674"/>
    <s v="Delhi"/>
    <x v="11"/>
    <x v="3"/>
    <d v="2022-06-03T00:00:00"/>
    <x v="7"/>
    <s v="Tessa Morrow"/>
    <n v="1000"/>
    <x v="49"/>
    <n v="0.19"/>
    <n v="190"/>
    <x v="3"/>
    <x v="4"/>
    <d v="2028-06-03T00:00:00"/>
  </r>
  <r>
    <s v="I-2675"/>
    <s v="Bangalore"/>
    <x v="11"/>
    <x v="3"/>
    <d v="2023-04-04T00:00:00"/>
    <x v="7"/>
    <s v="Johanna Mirza"/>
    <n v="1000"/>
    <x v="74"/>
    <n v="0.3"/>
    <n v="300"/>
    <x v="2"/>
    <x v="1"/>
    <d v="2029-04-04T00:00:00"/>
  </r>
  <r>
    <s v="I-2676"/>
    <s v="Amsterdam"/>
    <x v="24"/>
    <x v="0"/>
    <d v="2022-02-03T00:00:00"/>
    <x v="4"/>
    <s v="Allyson Parker"/>
    <n v="30"/>
    <x v="5"/>
    <n v="3.3300000000000003E-2"/>
    <n v="1"/>
    <x v="3"/>
    <x v="10"/>
    <d v="2028-02-03T00:00:00"/>
  </r>
  <r>
    <s v="I-2677"/>
    <s v="Prague"/>
    <x v="16"/>
    <x v="0"/>
    <d v="2020-11-02T00:00:00"/>
    <x v="7"/>
    <s v="Edward Khan"/>
    <n v="1000"/>
    <x v="28"/>
    <n v="0.09"/>
    <n v="90"/>
    <x v="4"/>
    <x v="8"/>
    <d v="2026-11-02T00:00:00"/>
  </r>
  <r>
    <s v="I-2678"/>
    <s v="Tijuana"/>
    <x v="7"/>
    <x v="2"/>
    <d v="2022-09-27T00:00:00"/>
    <x v="6"/>
    <s v="Emily Brierley"/>
    <n v="800"/>
    <x v="152"/>
    <n v="0.44"/>
    <n v="352"/>
    <x v="3"/>
    <x v="6"/>
    <d v="2028-09-27T00:00:00"/>
  </r>
  <r>
    <s v="I-2679"/>
    <s v="Rome"/>
    <x v="22"/>
    <x v="0"/>
    <d v="2022-06-24T00:00:00"/>
    <x v="0"/>
    <s v="Andrew Hirst"/>
    <n v="80"/>
    <x v="33"/>
    <n v="0.1"/>
    <n v="8"/>
    <x v="3"/>
    <x v="4"/>
    <d v="2028-06-24T00:00:00"/>
  </r>
  <r>
    <s v="I-2680"/>
    <s v="Guangzhou"/>
    <x v="5"/>
    <x v="3"/>
    <d v="2021-02-11T00:00:00"/>
    <x v="4"/>
    <s v="Abdul Amos"/>
    <n v="30"/>
    <x v="81"/>
    <n v="0.23330000000000001"/>
    <n v="7"/>
    <x v="1"/>
    <x v="10"/>
    <d v="2027-02-11T00:00:00"/>
  </r>
  <r>
    <s v="I-2681"/>
    <s v="Mexico City"/>
    <x v="7"/>
    <x v="2"/>
    <d v="2023-01-15T00:00:00"/>
    <x v="4"/>
    <s v="Paul Smith"/>
    <n v="30"/>
    <x v="75"/>
    <n v="0"/>
    <n v="0"/>
    <x v="2"/>
    <x v="11"/>
    <d v="2029-01-15T00:00:00"/>
  </r>
  <r>
    <s v="I-2682"/>
    <s v="Paris"/>
    <x v="21"/>
    <x v="0"/>
    <d v="2024-04-15T00:00:00"/>
    <x v="4"/>
    <s v="Christopher Griffith"/>
    <n v="30"/>
    <x v="7"/>
    <n v="6.6699999999999995E-2"/>
    <n v="2"/>
    <x v="0"/>
    <x v="1"/>
    <d v="2030-04-15T00:00:00"/>
  </r>
  <r>
    <s v="I-2683"/>
    <s v="Delhi"/>
    <x v="11"/>
    <x v="3"/>
    <d v="2020-03-08T00:00:00"/>
    <x v="10"/>
    <s v="Glen Campbell"/>
    <n v="250"/>
    <x v="38"/>
    <n v="0.12"/>
    <n v="30"/>
    <x v="4"/>
    <x v="3"/>
    <d v="2026-03-08T00:00:00"/>
  </r>
  <r>
    <s v="I-2684"/>
    <s v="Shanghai"/>
    <x v="5"/>
    <x v="3"/>
    <d v="2020-05-13T00:00:00"/>
    <x v="10"/>
    <s v="Jonathan Will"/>
    <n v="250"/>
    <x v="102"/>
    <n v="0"/>
    <n v="0"/>
    <x v="4"/>
    <x v="7"/>
    <d v="2026-05-13T00:00:00"/>
  </r>
  <r>
    <s v="I-2685"/>
    <s v="Tijuana"/>
    <x v="7"/>
    <x v="2"/>
    <d v="2022-09-19T00:00:00"/>
    <x v="8"/>
    <s v="Emily Brierley"/>
    <n v="500"/>
    <x v="11"/>
    <n v="0.02"/>
    <n v="10"/>
    <x v="3"/>
    <x v="6"/>
    <d v="2028-09-19T00:00:00"/>
  </r>
  <r>
    <s v="I-2686"/>
    <s v="Los Angeles"/>
    <x v="18"/>
    <x v="1"/>
    <d v="2024-06-16T00:00:00"/>
    <x v="1"/>
    <s v="Colin Matthews"/>
    <n v="700"/>
    <x v="105"/>
    <n v="0.09"/>
    <n v="63"/>
    <x v="0"/>
    <x v="4"/>
    <d v="2030-06-16T00:00:00"/>
  </r>
  <r>
    <s v="I-2687"/>
    <s v="Shanghai"/>
    <x v="5"/>
    <x v="3"/>
    <d v="2023-07-30T00:00:00"/>
    <x v="1"/>
    <s v="Michelle Murray"/>
    <n v="700"/>
    <x v="10"/>
    <n v="0.03"/>
    <n v="21"/>
    <x v="2"/>
    <x v="9"/>
    <d v="2029-07-30T00:00:00"/>
  </r>
  <r>
    <s v="I-2688"/>
    <s v="Rochester"/>
    <x v="18"/>
    <x v="1"/>
    <d v="2022-11-15T00:00:00"/>
    <x v="4"/>
    <s v="Christopher Grey"/>
    <n v="30"/>
    <x v="7"/>
    <n v="6.6699999999999995E-2"/>
    <n v="2"/>
    <x v="3"/>
    <x v="8"/>
    <d v="2028-11-15T00:00:00"/>
  </r>
  <r>
    <s v="I-2689"/>
    <s v="Tel Aviv"/>
    <x v="13"/>
    <x v="0"/>
    <d v="2022-11-21T00:00:00"/>
    <x v="0"/>
    <s v="Thomas Gordon"/>
    <n v="80"/>
    <x v="98"/>
    <n v="0.125"/>
    <n v="10"/>
    <x v="3"/>
    <x v="8"/>
    <d v="2028-11-21T00:00:00"/>
  </r>
  <r>
    <s v="I-2690"/>
    <s v="San Fransisco"/>
    <x v="18"/>
    <x v="1"/>
    <d v="2020-06-02T00:00:00"/>
    <x v="4"/>
    <s v="James Bard"/>
    <n v="30"/>
    <x v="35"/>
    <n v="0.1333"/>
    <n v="4"/>
    <x v="4"/>
    <x v="4"/>
    <d v="2026-06-02T00:00:00"/>
  </r>
  <r>
    <s v="I-2691"/>
    <s v="Shanghai"/>
    <x v="5"/>
    <x v="3"/>
    <d v="2024-10-05T00:00:00"/>
    <x v="11"/>
    <s v="Glenys Raymond"/>
    <n v="50"/>
    <x v="64"/>
    <n v="0.06"/>
    <n v="3"/>
    <x v="0"/>
    <x v="0"/>
    <d v="2030-10-05T00:00:00"/>
  </r>
  <r>
    <s v="I-2692"/>
    <s v="Ho Chi Minh City"/>
    <x v="12"/>
    <x v="3"/>
    <d v="2023-03-20T00:00:00"/>
    <x v="11"/>
    <s v="Frank Sewell"/>
    <n v="50"/>
    <x v="55"/>
    <n v="0.1"/>
    <n v="5"/>
    <x v="2"/>
    <x v="3"/>
    <d v="2029-03-20T00:00:00"/>
  </r>
  <r>
    <s v="I-2693"/>
    <s v="Rochester"/>
    <x v="18"/>
    <x v="1"/>
    <d v="2024-01-07T00:00:00"/>
    <x v="9"/>
    <s v="Helen Deignan"/>
    <n v="70"/>
    <x v="63"/>
    <n v="1.43E-2"/>
    <n v="1"/>
    <x v="0"/>
    <x v="11"/>
    <d v="2030-01-07T00:00:00"/>
  </r>
  <r>
    <s v="I-2694"/>
    <s v="Moscow"/>
    <x v="0"/>
    <x v="0"/>
    <d v="2024-12-09T00:00:00"/>
    <x v="6"/>
    <s v="Alexander Hillier"/>
    <n v="800"/>
    <x v="36"/>
    <n v="0.2"/>
    <n v="160"/>
    <x v="0"/>
    <x v="5"/>
    <d v="2030-12-09T00:00:00"/>
  </r>
  <r>
    <s v="I-2695"/>
    <s v="Jerusalem"/>
    <x v="13"/>
    <x v="0"/>
    <d v="2022-06-15T00:00:00"/>
    <x v="6"/>
    <s v="Barbara Scott"/>
    <n v="800"/>
    <x v="233"/>
    <n v="7.0000000000000007E-2"/>
    <n v="56"/>
    <x v="3"/>
    <x v="4"/>
    <d v="2028-06-15T00:00:00"/>
  </r>
  <r>
    <s v="I-2696"/>
    <s v="Istanbul"/>
    <x v="3"/>
    <x v="0"/>
    <d v="2020-10-19T00:00:00"/>
    <x v="0"/>
    <s v="Mark Sayer"/>
    <n v="80"/>
    <x v="147"/>
    <n v="7.4999999999999997E-2"/>
    <n v="6"/>
    <x v="4"/>
    <x v="0"/>
    <d v="2026-10-19T00:00:00"/>
  </r>
  <r>
    <s v="I-2697"/>
    <s v="Amsterdam"/>
    <x v="24"/>
    <x v="0"/>
    <d v="2024-10-05T00:00:00"/>
    <x v="2"/>
    <s v="Allyson Rush"/>
    <n v="150"/>
    <x v="153"/>
    <n v="0.1467"/>
    <n v="22"/>
    <x v="0"/>
    <x v="0"/>
    <d v="2030-10-05T00:00:00"/>
  </r>
  <r>
    <s v="I-2698"/>
    <s v="Tijuana"/>
    <x v="7"/>
    <x v="2"/>
    <d v="2024-09-12T00:00:00"/>
    <x v="11"/>
    <s v="Rosemary Hatcher"/>
    <n v="50"/>
    <x v="55"/>
    <n v="0.1"/>
    <n v="5"/>
    <x v="0"/>
    <x v="6"/>
    <d v="2030-09-12T00:00:00"/>
  </r>
  <r>
    <s v="I-2699"/>
    <s v="Birmingham"/>
    <x v="8"/>
    <x v="0"/>
    <d v="2024-02-04T00:00:00"/>
    <x v="6"/>
    <s v="Susan Reay"/>
    <n v="800"/>
    <x v="162"/>
    <n v="0.17"/>
    <n v="136"/>
    <x v="0"/>
    <x v="10"/>
    <d v="2030-02-04T00:00:00"/>
  </r>
  <r>
    <s v="I-2700"/>
    <s v="Chicago"/>
    <x v="18"/>
    <x v="1"/>
    <d v="2021-06-13T00:00:00"/>
    <x v="10"/>
    <s v="Nicholas Knight"/>
    <n v="250"/>
    <x v="96"/>
    <n v="2.8000000000000001E-2"/>
    <n v="7"/>
    <x v="1"/>
    <x v="4"/>
    <d v="2027-06-13T00:00:00"/>
  </r>
  <r>
    <s v="I-2701"/>
    <s v="Sao Paolo"/>
    <x v="2"/>
    <x v="2"/>
    <d v="2022-11-30T00:00:00"/>
    <x v="9"/>
    <s v="Cheryl Tubbs"/>
    <n v="70"/>
    <x v="63"/>
    <n v="1.43E-2"/>
    <n v="1"/>
    <x v="3"/>
    <x v="8"/>
    <d v="2028-11-30T00:00:00"/>
  </r>
  <r>
    <s v="I-2702"/>
    <s v="Seoul"/>
    <x v="19"/>
    <x v="3"/>
    <d v="2020-12-12T00:00:00"/>
    <x v="5"/>
    <s v="Suzanna Davies"/>
    <n v="500"/>
    <x v="21"/>
    <n v="0.01"/>
    <n v="5"/>
    <x v="4"/>
    <x v="5"/>
    <d v="2026-12-12T00:00:00"/>
  </r>
  <r>
    <s v="I-2703"/>
    <s v="Berlin"/>
    <x v="20"/>
    <x v="0"/>
    <d v="2024-02-17T00:00:00"/>
    <x v="6"/>
    <s v="Kate Pearce"/>
    <n v="800"/>
    <x v="159"/>
    <n v="0.45"/>
    <n v="360"/>
    <x v="0"/>
    <x v="10"/>
    <d v="2030-02-17T00:00:00"/>
  </r>
  <r>
    <s v="I-2704"/>
    <s v="Birmingham"/>
    <x v="8"/>
    <x v="0"/>
    <d v="2024-03-10T00:00:00"/>
    <x v="11"/>
    <s v="Stephen Muhammad"/>
    <n v="50"/>
    <x v="100"/>
    <n v="0.12"/>
    <n v="6"/>
    <x v="0"/>
    <x v="3"/>
    <d v="2030-03-10T00:00:00"/>
  </r>
  <r>
    <s v="I-2705"/>
    <s v="Delhi"/>
    <x v="11"/>
    <x v="3"/>
    <d v="2024-01-29T00:00:00"/>
    <x v="7"/>
    <s v="Russell Wood"/>
    <n v="1000"/>
    <x v="130"/>
    <n v="0.21"/>
    <n v="210"/>
    <x v="0"/>
    <x v="11"/>
    <d v="2030-01-29T00:00:00"/>
  </r>
  <r>
    <s v="I-2706"/>
    <s v="Sao Paolo"/>
    <x v="2"/>
    <x v="2"/>
    <d v="2022-03-09T00:00:00"/>
    <x v="1"/>
    <s v="Elizabeth Holloway"/>
    <n v="700"/>
    <x v="146"/>
    <n v="0.13"/>
    <n v="91"/>
    <x v="3"/>
    <x v="3"/>
    <d v="2028-03-09T00:00:00"/>
  </r>
  <r>
    <s v="I-2707"/>
    <s v="Birmingham"/>
    <x v="8"/>
    <x v="0"/>
    <d v="2022-09-17T00:00:00"/>
    <x v="5"/>
    <s v="Robert Stocks"/>
    <n v="500"/>
    <x v="45"/>
    <n v="0.15"/>
    <n v="75"/>
    <x v="3"/>
    <x v="6"/>
    <d v="2028-09-17T00:00:00"/>
  </r>
  <r>
    <s v="I-2708"/>
    <s v="Berlin"/>
    <x v="20"/>
    <x v="0"/>
    <d v="2021-06-17T00:00:00"/>
    <x v="9"/>
    <s v="John Gunter"/>
    <n v="70"/>
    <x v="55"/>
    <n v="0.35709999999999997"/>
    <n v="25"/>
    <x v="1"/>
    <x v="4"/>
    <d v="2027-06-17T00:00:00"/>
  </r>
  <r>
    <s v="I-2709"/>
    <s v="Warsaw"/>
    <x v="23"/>
    <x v="0"/>
    <d v="2023-07-31T00:00:00"/>
    <x v="4"/>
    <s v="Robert Brook"/>
    <n v="30"/>
    <x v="43"/>
    <n v="0.16669999999999999"/>
    <n v="5"/>
    <x v="2"/>
    <x v="9"/>
    <d v="2029-07-31T00:00:00"/>
  </r>
  <r>
    <s v="I-2710"/>
    <s v="Warsaw"/>
    <x v="23"/>
    <x v="0"/>
    <d v="2021-04-02T00:00:00"/>
    <x v="1"/>
    <s v="Hin Bragg"/>
    <n v="700"/>
    <x v="221"/>
    <n v="0.32"/>
    <n v="224"/>
    <x v="1"/>
    <x v="1"/>
    <d v="2027-04-02T00:00:00"/>
  </r>
  <r>
    <s v="I-2711"/>
    <s v="Tijuana"/>
    <x v="7"/>
    <x v="2"/>
    <d v="2022-08-16T00:00:00"/>
    <x v="11"/>
    <s v="Gillian Allnutt"/>
    <n v="50"/>
    <x v="24"/>
    <n v="0.14000000000000001"/>
    <n v="7"/>
    <x v="3"/>
    <x v="2"/>
    <d v="2028-08-16T00:00:00"/>
  </r>
  <r>
    <s v="I-2712"/>
    <s v="Birmingham"/>
    <x v="8"/>
    <x v="0"/>
    <d v="2024-09-18T00:00:00"/>
    <x v="7"/>
    <s v="Susan Goude"/>
    <n v="1000"/>
    <x v="72"/>
    <n v="7.0000000000000007E-2"/>
    <n v="70"/>
    <x v="0"/>
    <x v="6"/>
    <d v="2030-09-18T00:00:00"/>
  </r>
  <r>
    <s v="I-2713"/>
    <s v="Tijuana"/>
    <x v="7"/>
    <x v="2"/>
    <d v="2020-10-18T00:00:00"/>
    <x v="3"/>
    <s v="Richard Allnutt"/>
    <n v="50"/>
    <x v="24"/>
    <n v="0.14000000000000001"/>
    <n v="7"/>
    <x v="4"/>
    <x v="0"/>
    <d v="2026-10-18T00:00:00"/>
  </r>
  <r>
    <s v="I-2714"/>
    <s v="Dublin"/>
    <x v="25"/>
    <x v="0"/>
    <d v="2021-08-07T00:00:00"/>
    <x v="3"/>
    <s v="Emma Gibbons"/>
    <n v="50"/>
    <x v="87"/>
    <n v="0.32"/>
    <n v="16"/>
    <x v="1"/>
    <x v="2"/>
    <d v="2027-08-07T00:00:00"/>
  </r>
  <r>
    <s v="I-2715"/>
    <s v="Los Angeles"/>
    <x v="18"/>
    <x v="1"/>
    <d v="2020-07-06T00:00:00"/>
    <x v="3"/>
    <s v="Christopher Kitching"/>
    <n v="50"/>
    <x v="67"/>
    <n v="0.08"/>
    <n v="4"/>
    <x v="4"/>
    <x v="9"/>
    <d v="2026-07-06T00:00:00"/>
  </r>
  <r>
    <s v="I-2716"/>
    <s v="Sao Paolo"/>
    <x v="2"/>
    <x v="2"/>
    <d v="2021-05-13T00:00:00"/>
    <x v="5"/>
    <s v="Gary Reynolds"/>
    <n v="500"/>
    <x v="241"/>
    <n v="0.28999999999999998"/>
    <n v="145"/>
    <x v="1"/>
    <x v="7"/>
    <d v="2027-05-13T00:00:00"/>
  </r>
  <r>
    <s v="I-2717"/>
    <s v="Istanbul"/>
    <x v="3"/>
    <x v="0"/>
    <d v="2021-10-11T00:00:00"/>
    <x v="3"/>
    <s v="Chloe Lyons"/>
    <n v="50"/>
    <x v="57"/>
    <n v="0.2"/>
    <n v="10"/>
    <x v="1"/>
    <x v="0"/>
    <d v="2027-10-11T00:00:00"/>
  </r>
  <r>
    <s v="I-2718"/>
    <s v="Riyadh"/>
    <x v="9"/>
    <x v="0"/>
    <d v="2022-04-25T00:00:00"/>
    <x v="5"/>
    <s v="Danny Brooks"/>
    <n v="500"/>
    <x v="185"/>
    <n v="0.1"/>
    <n v="50"/>
    <x v="3"/>
    <x v="1"/>
    <d v="2028-04-25T00:00:00"/>
  </r>
  <r>
    <s v="I-2719"/>
    <s v="Houston"/>
    <x v="18"/>
    <x v="1"/>
    <d v="2023-05-24T00:00:00"/>
    <x v="11"/>
    <s v="Rachel Snape"/>
    <n v="50"/>
    <x v="64"/>
    <n v="0.06"/>
    <n v="3"/>
    <x v="2"/>
    <x v="7"/>
    <d v="2029-05-24T00:00:00"/>
  </r>
  <r>
    <s v="I-2720"/>
    <s v="Athens"/>
    <x v="14"/>
    <x v="0"/>
    <d v="2024-06-21T00:00:00"/>
    <x v="6"/>
    <s v="Sarah Chadwick"/>
    <n v="800"/>
    <x v="186"/>
    <n v="0.43"/>
    <n v="344"/>
    <x v="0"/>
    <x v="4"/>
    <d v="2030-06-21T00:00:00"/>
  </r>
  <r>
    <s v="I-2721"/>
    <s v="Capetown"/>
    <x v="17"/>
    <x v="0"/>
    <d v="2023-05-18T00:00:00"/>
    <x v="4"/>
    <s v="Stuart Anderson"/>
    <n v="30"/>
    <x v="7"/>
    <n v="6.6699999999999995E-2"/>
    <n v="2"/>
    <x v="2"/>
    <x v="7"/>
    <d v="2029-05-18T00:00:00"/>
  </r>
  <r>
    <s v="I-2722"/>
    <s v="New York"/>
    <x v="18"/>
    <x v="1"/>
    <d v="2020-03-24T00:00:00"/>
    <x v="4"/>
    <s v="John Bull"/>
    <n v="30"/>
    <x v="35"/>
    <n v="0.1333"/>
    <n v="4"/>
    <x v="4"/>
    <x v="3"/>
    <d v="2026-03-24T00:00:00"/>
  </r>
  <r>
    <s v="I-2723"/>
    <s v="Madria"/>
    <x v="28"/>
    <x v="0"/>
    <d v="2020-05-05T00:00:00"/>
    <x v="0"/>
    <s v="Paul Long"/>
    <n v="80"/>
    <x v="224"/>
    <n v="0.3"/>
    <n v="24"/>
    <x v="4"/>
    <x v="7"/>
    <d v="2026-05-05T00:00:00"/>
  </r>
  <r>
    <s v="I-2724"/>
    <s v="London"/>
    <x v="8"/>
    <x v="0"/>
    <d v="2023-10-10T00:00:00"/>
    <x v="8"/>
    <s v="Francis Godden"/>
    <n v="500"/>
    <x v="11"/>
    <n v="0.02"/>
    <n v="10"/>
    <x v="2"/>
    <x v="0"/>
    <d v="2029-10-10T00:00:00"/>
  </r>
  <r>
    <s v="I-2725"/>
    <s v="Los Angeles"/>
    <x v="18"/>
    <x v="1"/>
    <d v="2024-09-16T00:00:00"/>
    <x v="8"/>
    <s v="Rita Jenkins"/>
    <n v="500"/>
    <x v="11"/>
    <n v="0.02"/>
    <n v="10"/>
    <x v="0"/>
    <x v="6"/>
    <d v="2030-09-16T00:00:00"/>
  </r>
  <r>
    <s v="I-2726"/>
    <s v="Tokyo"/>
    <x v="15"/>
    <x v="3"/>
    <d v="2022-01-24T00:00:00"/>
    <x v="9"/>
    <s v="Pauline Taylor"/>
    <n v="70"/>
    <x v="242"/>
    <n v="0.12859999999999999"/>
    <n v="9"/>
    <x v="3"/>
    <x v="11"/>
    <d v="2028-01-24T00:00:00"/>
  </r>
  <r>
    <s v="I-2727"/>
    <s v="Vancouver"/>
    <x v="1"/>
    <x v="1"/>
    <d v="2021-01-09T00:00:00"/>
    <x v="10"/>
    <s v="Christopher Kille"/>
    <n v="250"/>
    <x v="38"/>
    <n v="0.12"/>
    <n v="30"/>
    <x v="1"/>
    <x v="11"/>
    <d v="2027-01-09T00:00:00"/>
  </r>
  <r>
    <s v="I-2728"/>
    <s v="Santiago"/>
    <x v="34"/>
    <x v="2"/>
    <d v="2022-02-28T00:00:00"/>
    <x v="9"/>
    <s v="Julia Hammond"/>
    <n v="70"/>
    <x v="19"/>
    <n v="4.2900000000000001E-2"/>
    <n v="3"/>
    <x v="3"/>
    <x v="10"/>
    <d v="2028-02-28T00:00:00"/>
  </r>
  <r>
    <s v="I-2729"/>
    <s v="New York"/>
    <x v="18"/>
    <x v="1"/>
    <d v="2023-05-06T00:00:00"/>
    <x v="8"/>
    <s v="Sarah Houghton"/>
    <n v="500"/>
    <x v="21"/>
    <n v="0.01"/>
    <n v="5"/>
    <x v="2"/>
    <x v="7"/>
    <d v="2029-05-06T00:00:00"/>
  </r>
  <r>
    <s v="I-2730"/>
    <s v="Shenzhen"/>
    <x v="5"/>
    <x v="3"/>
    <d v="2020-10-04T00:00:00"/>
    <x v="5"/>
    <s v="Keith Drage"/>
    <n v="500"/>
    <x v="225"/>
    <n v="0.62"/>
    <n v="310"/>
    <x v="4"/>
    <x v="0"/>
    <d v="2026-10-04T00:00:00"/>
  </r>
  <r>
    <s v="I-2731"/>
    <s v="Delhi"/>
    <x v="11"/>
    <x v="3"/>
    <d v="2022-04-05T00:00:00"/>
    <x v="1"/>
    <s v="Gillian Harris"/>
    <n v="700"/>
    <x v="2"/>
    <n v="0.02"/>
    <n v="14"/>
    <x v="3"/>
    <x v="1"/>
    <d v="2028-04-05T00:00:00"/>
  </r>
  <r>
    <s v="I-2732"/>
    <s v="London"/>
    <x v="8"/>
    <x v="0"/>
    <d v="2023-01-03T00:00:00"/>
    <x v="10"/>
    <s v="Philip Dewar"/>
    <n v="250"/>
    <x v="23"/>
    <n v="0.04"/>
    <n v="10"/>
    <x v="2"/>
    <x v="11"/>
    <d v="2029-01-03T00:00:00"/>
  </r>
  <r>
    <s v="I-2733"/>
    <s v="Mexico City"/>
    <x v="7"/>
    <x v="2"/>
    <d v="2020-11-21T00:00:00"/>
    <x v="7"/>
    <s v="Jacqueline Green"/>
    <n v="1000"/>
    <x v="178"/>
    <n v="0.4"/>
    <n v="400"/>
    <x v="4"/>
    <x v="8"/>
    <d v="2026-11-21T00:00:00"/>
  </r>
  <r>
    <s v="I-2734"/>
    <s v="Sao Paolo"/>
    <x v="2"/>
    <x v="2"/>
    <d v="2020-01-04T00:00:00"/>
    <x v="3"/>
    <s v="Stephen Smith"/>
    <n v="50"/>
    <x v="97"/>
    <n v="0.18"/>
    <n v="9"/>
    <x v="4"/>
    <x v="11"/>
    <d v="2026-01-04T00:00:00"/>
  </r>
  <r>
    <s v="I-2735"/>
    <s v="Buenos Aires"/>
    <x v="27"/>
    <x v="2"/>
    <d v="2021-04-29T00:00:00"/>
    <x v="10"/>
    <s v="Naeem Perry"/>
    <n v="250"/>
    <x v="134"/>
    <n v="0.08"/>
    <n v="20"/>
    <x v="1"/>
    <x v="1"/>
    <d v="2027-04-29T00:00:00"/>
  </r>
  <r>
    <s v="I-2736"/>
    <s v="Jerusalem"/>
    <x v="13"/>
    <x v="0"/>
    <d v="2020-02-26T00:00:00"/>
    <x v="5"/>
    <s v="Neil Tubbs"/>
    <n v="500"/>
    <x v="260"/>
    <n v="0.24"/>
    <n v="120"/>
    <x v="4"/>
    <x v="10"/>
    <d v="2026-02-26T00:00:00"/>
  </r>
  <r>
    <s v="I-2737"/>
    <s v="Houston"/>
    <x v="18"/>
    <x v="1"/>
    <d v="2022-10-24T00:00:00"/>
    <x v="11"/>
    <s v="Iftikhar Styles"/>
    <n v="50"/>
    <x v="108"/>
    <n v="0.02"/>
    <n v="1"/>
    <x v="3"/>
    <x v="0"/>
    <d v="2028-10-24T00:00:00"/>
  </r>
  <r>
    <s v="I-2738"/>
    <s v="Bangalore"/>
    <x v="11"/>
    <x v="3"/>
    <d v="2024-09-27T00:00:00"/>
    <x v="4"/>
    <s v="Colin Lima"/>
    <n v="30"/>
    <x v="35"/>
    <n v="0.1333"/>
    <n v="4"/>
    <x v="0"/>
    <x v="6"/>
    <d v="2030-09-27T00:00:00"/>
  </r>
  <r>
    <s v="I-2739"/>
    <s v="Los Angeles"/>
    <x v="18"/>
    <x v="1"/>
    <d v="2023-07-10T00:00:00"/>
    <x v="2"/>
    <s v="Heather Beck"/>
    <n v="150"/>
    <x v="203"/>
    <n v="0.06"/>
    <n v="9"/>
    <x v="2"/>
    <x v="9"/>
    <d v="2029-07-10T00:00:00"/>
  </r>
  <r>
    <s v="I-2740"/>
    <s v="Vienna"/>
    <x v="29"/>
    <x v="0"/>
    <d v="2023-03-11T00:00:00"/>
    <x v="7"/>
    <s v="Paul Drage"/>
    <n v="1000"/>
    <x v="131"/>
    <n v="0.04"/>
    <n v="40"/>
    <x v="2"/>
    <x v="3"/>
    <d v="2029-03-11T00:00:00"/>
  </r>
  <r>
    <s v="I-2741"/>
    <s v="Ho Chi Minh City"/>
    <x v="12"/>
    <x v="3"/>
    <d v="2022-04-03T00:00:00"/>
    <x v="11"/>
    <s v="Douglas Bond"/>
    <n v="50"/>
    <x v="62"/>
    <n v="0.04"/>
    <n v="2"/>
    <x v="3"/>
    <x v="1"/>
    <d v="2028-04-03T00:00:00"/>
  </r>
  <r>
    <s v="I-2742"/>
    <s v="Shanghai"/>
    <x v="5"/>
    <x v="3"/>
    <d v="2020-05-02T00:00:00"/>
    <x v="4"/>
    <s v="Richard Clayton"/>
    <n v="30"/>
    <x v="35"/>
    <n v="0.1333"/>
    <n v="4"/>
    <x v="4"/>
    <x v="7"/>
    <d v="2026-05-02T00:00:00"/>
  </r>
  <r>
    <s v="I-2743"/>
    <s v="Seattle"/>
    <x v="18"/>
    <x v="1"/>
    <d v="2022-09-03T00:00:00"/>
    <x v="2"/>
    <s v="Derek Harris"/>
    <n v="150"/>
    <x v="153"/>
    <n v="0.1467"/>
    <n v="22"/>
    <x v="3"/>
    <x v="6"/>
    <d v="2028-09-03T00:00:00"/>
  </r>
  <r>
    <s v="I-2744"/>
    <s v="Kansas City"/>
    <x v="18"/>
    <x v="1"/>
    <d v="2022-08-31T00:00:00"/>
    <x v="4"/>
    <s v="David Rodrigues"/>
    <n v="30"/>
    <x v="75"/>
    <n v="0"/>
    <n v="0"/>
    <x v="3"/>
    <x v="2"/>
    <d v="2028-08-31T00:00:00"/>
  </r>
  <r>
    <s v="I-2745"/>
    <s v="Istanbul"/>
    <x v="3"/>
    <x v="0"/>
    <d v="2024-01-15T00:00:00"/>
    <x v="11"/>
    <s v="Ian McCartan"/>
    <n v="50"/>
    <x v="55"/>
    <n v="0.1"/>
    <n v="5"/>
    <x v="0"/>
    <x v="11"/>
    <d v="2030-01-15T00:00:00"/>
  </r>
  <r>
    <s v="I-2746"/>
    <s v="Delhi"/>
    <x v="11"/>
    <x v="3"/>
    <d v="2024-05-19T00:00:00"/>
    <x v="5"/>
    <s v="Francis Hughes"/>
    <n v="500"/>
    <x v="132"/>
    <n v="0.11"/>
    <n v="55"/>
    <x v="0"/>
    <x v="7"/>
    <d v="2030-05-19T00:00:00"/>
  </r>
  <r>
    <s v="I-2747"/>
    <s v="Capetown"/>
    <x v="17"/>
    <x v="0"/>
    <d v="2023-01-01T00:00:00"/>
    <x v="10"/>
    <s v="Helen Cooke"/>
    <n v="250"/>
    <x v="148"/>
    <n v="8.7999999999999995E-2"/>
    <n v="22"/>
    <x v="2"/>
    <x v="11"/>
    <d v="2029-01-01T00:00:00"/>
  </r>
  <r>
    <s v="I-2748"/>
    <s v="Kuala Lumpur"/>
    <x v="31"/>
    <x v="3"/>
    <d v="2021-09-21T00:00:00"/>
    <x v="9"/>
    <s v="Anthony Green"/>
    <n v="70"/>
    <x v="64"/>
    <n v="0.3286"/>
    <n v="23"/>
    <x v="1"/>
    <x v="6"/>
    <d v="2027-09-21T00:00:00"/>
  </r>
  <r>
    <s v="I-2749"/>
    <s v="Kuala Lumpur"/>
    <x v="31"/>
    <x v="3"/>
    <d v="2021-01-18T00:00:00"/>
    <x v="11"/>
    <s v="Anthony Green"/>
    <n v="50"/>
    <x v="47"/>
    <n v="0.28000000000000003"/>
    <n v="14"/>
    <x v="1"/>
    <x v="11"/>
    <d v="2027-01-18T00:00:00"/>
  </r>
  <r>
    <s v="I-2750"/>
    <s v="Madria"/>
    <x v="28"/>
    <x v="0"/>
    <d v="2022-01-07T00:00:00"/>
    <x v="8"/>
    <s v="Barrie Murray"/>
    <n v="500"/>
    <x v="9"/>
    <n v="0"/>
    <n v="0"/>
    <x v="3"/>
    <x v="11"/>
    <d v="2028-01-07T00:00:00"/>
  </r>
  <r>
    <s v="I-2751"/>
    <s v="Delhi"/>
    <x v="11"/>
    <x v="3"/>
    <d v="2022-05-17T00:00:00"/>
    <x v="9"/>
    <s v="Noel Burn"/>
    <n v="70"/>
    <x v="78"/>
    <n v="2.86E-2"/>
    <n v="2"/>
    <x v="3"/>
    <x v="7"/>
    <d v="2028-05-17T00:00:00"/>
  </r>
  <r>
    <s v="I-2752"/>
    <s v="Cairo"/>
    <x v="30"/>
    <x v="0"/>
    <d v="2021-02-15T00:00:00"/>
    <x v="1"/>
    <s v="Robert Payne"/>
    <n v="700"/>
    <x v="244"/>
    <n v="0.19"/>
    <n v="133"/>
    <x v="1"/>
    <x v="10"/>
    <d v="2027-02-15T00:00:00"/>
  </r>
  <r>
    <s v="I-2753"/>
    <s v="Los Angeles"/>
    <x v="18"/>
    <x v="1"/>
    <d v="2023-01-22T00:00:00"/>
    <x v="4"/>
    <s v="Rita Jenkins"/>
    <n v="30"/>
    <x v="5"/>
    <n v="3.3300000000000003E-2"/>
    <n v="1"/>
    <x v="2"/>
    <x v="11"/>
    <d v="2029-01-22T00:00:00"/>
  </r>
  <r>
    <s v="I-2754"/>
    <s v="Sao Paolo"/>
    <x v="2"/>
    <x v="2"/>
    <d v="2021-12-11T00:00:00"/>
    <x v="0"/>
    <s v="Stephen Smith"/>
    <n v="80"/>
    <x v="189"/>
    <n v="0.35"/>
    <n v="28"/>
    <x v="1"/>
    <x v="5"/>
    <d v="2027-12-11T00:00:00"/>
  </r>
  <r>
    <s v="I-2755"/>
    <s v="Santiago"/>
    <x v="34"/>
    <x v="2"/>
    <d v="2022-05-23T00:00:00"/>
    <x v="5"/>
    <s v="Ram Mathews"/>
    <n v="500"/>
    <x v="159"/>
    <n v="0.12"/>
    <n v="60"/>
    <x v="3"/>
    <x v="7"/>
    <d v="2028-05-23T00:00:00"/>
  </r>
  <r>
    <s v="I-2756"/>
    <s v="Osaka"/>
    <x v="15"/>
    <x v="3"/>
    <d v="2020-07-07T00:00:00"/>
    <x v="1"/>
    <s v="Stephen Brown"/>
    <n v="700"/>
    <x v="113"/>
    <n v="0.79"/>
    <n v="553"/>
    <x v="4"/>
    <x v="9"/>
    <d v="2026-07-07T00:00:00"/>
  </r>
  <r>
    <s v="I-2757"/>
    <s v="Toronto"/>
    <x v="1"/>
    <x v="1"/>
    <d v="2021-03-31T00:00:00"/>
    <x v="5"/>
    <s v="Jordan Andrews"/>
    <n v="500"/>
    <x v="235"/>
    <n v="0.2"/>
    <n v="100"/>
    <x v="1"/>
    <x v="3"/>
    <d v="2027-03-31T00:00:00"/>
  </r>
  <r>
    <s v="I-2758"/>
    <s v="Santiago"/>
    <x v="34"/>
    <x v="2"/>
    <d v="2022-02-24T00:00:00"/>
    <x v="2"/>
    <s v="Bruce McPhee"/>
    <n v="150"/>
    <x v="41"/>
    <n v="6.6699999999999995E-2"/>
    <n v="10"/>
    <x v="3"/>
    <x v="10"/>
    <d v="2028-02-24T00:00:00"/>
  </r>
  <r>
    <s v="I-2759"/>
    <s v="Santiago"/>
    <x v="34"/>
    <x v="2"/>
    <d v="2022-07-11T00:00:00"/>
    <x v="5"/>
    <s v="Jason Edmund"/>
    <n v="500"/>
    <x v="185"/>
    <n v="0.1"/>
    <n v="50"/>
    <x v="3"/>
    <x v="9"/>
    <d v="2028-07-11T00:00:00"/>
  </r>
  <r>
    <s v="I-2760"/>
    <s v="Mexico City"/>
    <x v="7"/>
    <x v="2"/>
    <d v="2023-08-03T00:00:00"/>
    <x v="1"/>
    <s v="Jacqueline Green"/>
    <n v="700"/>
    <x v="10"/>
    <n v="0.03"/>
    <n v="21"/>
    <x v="2"/>
    <x v="2"/>
    <d v="2029-08-03T00:00:00"/>
  </r>
  <r>
    <s v="I-2761"/>
    <s v="Kansas City"/>
    <x v="18"/>
    <x v="1"/>
    <d v="2023-06-10T00:00:00"/>
    <x v="9"/>
    <s v="David Rodrigues"/>
    <n v="70"/>
    <x v="63"/>
    <n v="1.43E-2"/>
    <n v="1"/>
    <x v="2"/>
    <x v="4"/>
    <d v="2029-06-10T00:00:00"/>
  </r>
  <r>
    <s v="I-2762"/>
    <s v="Sydney"/>
    <x v="4"/>
    <x v="3"/>
    <d v="2021-09-01T00:00:00"/>
    <x v="8"/>
    <s v="William Martin"/>
    <n v="500"/>
    <x v="21"/>
    <n v="0.01"/>
    <n v="5"/>
    <x v="1"/>
    <x v="6"/>
    <d v="2027-09-01T00:00:00"/>
  </r>
  <r>
    <s v="I-2763"/>
    <s v="Capetown"/>
    <x v="17"/>
    <x v="0"/>
    <d v="2024-02-24T00:00:00"/>
    <x v="5"/>
    <s v="Lucy Downs"/>
    <n v="500"/>
    <x v="73"/>
    <n v="0.09"/>
    <n v="45"/>
    <x v="0"/>
    <x v="10"/>
    <d v="2030-02-24T00:00:00"/>
  </r>
  <r>
    <s v="I-2764"/>
    <s v="Toronto"/>
    <x v="1"/>
    <x v="1"/>
    <d v="2020-12-14T00:00:00"/>
    <x v="9"/>
    <s v="Stephen James"/>
    <n v="70"/>
    <x v="224"/>
    <n v="0.2"/>
    <n v="14"/>
    <x v="4"/>
    <x v="5"/>
    <d v="2026-12-14T00:00:00"/>
  </r>
  <r>
    <s v="I-2765"/>
    <s v="Riyadh"/>
    <x v="9"/>
    <x v="0"/>
    <d v="2022-10-25T00:00:00"/>
    <x v="9"/>
    <s v="Daniel Battersby"/>
    <n v="70"/>
    <x v="76"/>
    <n v="0.1143"/>
    <n v="8"/>
    <x v="3"/>
    <x v="0"/>
    <d v="2028-10-25T00:00:00"/>
  </r>
  <r>
    <s v="I-2766"/>
    <s v="New York"/>
    <x v="18"/>
    <x v="1"/>
    <d v="2024-01-16T00:00:00"/>
    <x v="2"/>
    <s v="Robert Salisbury"/>
    <n v="150"/>
    <x v="153"/>
    <n v="0.1467"/>
    <n v="22"/>
    <x v="0"/>
    <x v="11"/>
    <d v="2030-01-16T00:00:00"/>
  </r>
  <r>
    <s v="I-2767"/>
    <s v="Vancouver"/>
    <x v="1"/>
    <x v="1"/>
    <d v="2024-08-01T00:00:00"/>
    <x v="2"/>
    <s v="Brian Clarke"/>
    <n v="150"/>
    <x v="172"/>
    <n v="0.12670000000000001"/>
    <n v="19"/>
    <x v="0"/>
    <x v="2"/>
    <d v="2030-08-01T00:00:00"/>
  </r>
  <r>
    <s v="I-2768"/>
    <s v="San Fransisco"/>
    <x v="18"/>
    <x v="1"/>
    <d v="2024-03-02T00:00:00"/>
    <x v="4"/>
    <s v="James Bard"/>
    <n v="30"/>
    <x v="75"/>
    <n v="0"/>
    <n v="0"/>
    <x v="0"/>
    <x v="3"/>
    <d v="2030-03-02T00:00:00"/>
  </r>
  <r>
    <s v="I-2769"/>
    <s v="Sao Paolo"/>
    <x v="2"/>
    <x v="2"/>
    <d v="2021-07-22T00:00:00"/>
    <x v="5"/>
    <s v="Elizabeth Holloway"/>
    <n v="500"/>
    <x v="32"/>
    <n v="0.08"/>
    <n v="40"/>
    <x v="1"/>
    <x v="9"/>
    <d v="2027-07-22T00:00:00"/>
  </r>
  <r>
    <s v="I-2770"/>
    <s v="Kuala Lumpur"/>
    <x v="31"/>
    <x v="3"/>
    <d v="2021-04-21T00:00:00"/>
    <x v="2"/>
    <s v="Stephen MacGregor"/>
    <n v="150"/>
    <x v="261"/>
    <n v="0.2"/>
    <n v="30"/>
    <x v="1"/>
    <x v="1"/>
    <d v="2027-04-21T00:00:00"/>
  </r>
  <r>
    <s v="I-2771"/>
    <s v="San Fransisco"/>
    <x v="18"/>
    <x v="1"/>
    <d v="2024-10-09T00:00:00"/>
    <x v="6"/>
    <s v="Arthur Carley"/>
    <n v="800"/>
    <x v="127"/>
    <n v="0.32"/>
    <n v="256"/>
    <x v="0"/>
    <x v="0"/>
    <d v="2030-10-09T00:00:00"/>
  </r>
  <r>
    <s v="I-2772"/>
    <s v="Madria"/>
    <x v="28"/>
    <x v="0"/>
    <d v="2021-05-08T00:00:00"/>
    <x v="2"/>
    <s v="Catherine Gagg"/>
    <n v="150"/>
    <x v="188"/>
    <n v="0.12"/>
    <n v="18"/>
    <x v="1"/>
    <x v="7"/>
    <d v="2027-05-08T00:00:00"/>
  </r>
  <r>
    <s v="I-2773"/>
    <s v="Jerusalem"/>
    <x v="13"/>
    <x v="0"/>
    <d v="2022-12-22T00:00:00"/>
    <x v="5"/>
    <s v="Neil Tubbs"/>
    <n v="500"/>
    <x v="133"/>
    <n v="0.13"/>
    <n v="65"/>
    <x v="3"/>
    <x v="5"/>
    <d v="2028-12-22T00:00:00"/>
  </r>
  <r>
    <s v="I-2774"/>
    <s v="Vancouver"/>
    <x v="1"/>
    <x v="1"/>
    <d v="2021-05-12T00:00:00"/>
    <x v="6"/>
    <s v="Savita Simpson"/>
    <n v="800"/>
    <x v="152"/>
    <n v="0.44"/>
    <n v="352"/>
    <x v="1"/>
    <x v="7"/>
    <d v="2027-05-12T00:00:00"/>
  </r>
  <r>
    <s v="I-2775"/>
    <s v="Kansas City"/>
    <x v="18"/>
    <x v="1"/>
    <d v="2024-07-19T00:00:00"/>
    <x v="8"/>
    <s v="Nick Gee"/>
    <n v="500"/>
    <x v="9"/>
    <n v="0"/>
    <n v="0"/>
    <x v="0"/>
    <x v="9"/>
    <d v="2030-07-19T00:00:00"/>
  </r>
  <r>
    <s v="I-2776"/>
    <s v="Mexico City"/>
    <x v="7"/>
    <x v="2"/>
    <d v="2023-05-20T00:00:00"/>
    <x v="11"/>
    <s v="Phillip Clarke"/>
    <n v="50"/>
    <x v="64"/>
    <n v="0.06"/>
    <n v="3"/>
    <x v="2"/>
    <x v="7"/>
    <d v="2029-05-20T00:00:00"/>
  </r>
  <r>
    <s v="I-2777"/>
    <s v="San Fransisco"/>
    <x v="18"/>
    <x v="1"/>
    <d v="2023-04-22T00:00:00"/>
    <x v="3"/>
    <s v="James Scott"/>
    <n v="50"/>
    <x v="67"/>
    <n v="0.08"/>
    <n v="4"/>
    <x v="2"/>
    <x v="1"/>
    <d v="2029-04-22T00:00:00"/>
  </r>
  <r>
    <s v="I-2778"/>
    <s v="Tijuana"/>
    <x v="7"/>
    <x v="2"/>
    <d v="2020-08-18T00:00:00"/>
    <x v="2"/>
    <s v="Richard Foy"/>
    <n v="150"/>
    <x v="237"/>
    <n v="0.16"/>
    <n v="24"/>
    <x v="4"/>
    <x v="2"/>
    <d v="2026-08-18T00:00:00"/>
  </r>
  <r>
    <s v="I-2779"/>
    <s v="Amsterdam"/>
    <x v="24"/>
    <x v="0"/>
    <d v="2020-09-05T00:00:00"/>
    <x v="4"/>
    <s v="Julia Ferguson"/>
    <n v="30"/>
    <x v="81"/>
    <n v="0.23330000000000001"/>
    <n v="7"/>
    <x v="4"/>
    <x v="6"/>
    <d v="2026-09-05T00:00:00"/>
  </r>
  <r>
    <s v="I-2780"/>
    <s v="Buenos Aires"/>
    <x v="27"/>
    <x v="2"/>
    <d v="2021-08-07T00:00:00"/>
    <x v="10"/>
    <s v="Paul Martin"/>
    <n v="250"/>
    <x v="134"/>
    <n v="0.08"/>
    <n v="20"/>
    <x v="1"/>
    <x v="2"/>
    <d v="2027-08-07T00:00:00"/>
  </r>
  <r>
    <s v="I-2781"/>
    <s v="Madria"/>
    <x v="28"/>
    <x v="0"/>
    <d v="2020-04-18T00:00:00"/>
    <x v="4"/>
    <s v="Barrie Murray"/>
    <n v="30"/>
    <x v="5"/>
    <n v="3.3300000000000003E-2"/>
    <n v="1"/>
    <x v="4"/>
    <x v="1"/>
    <d v="2026-04-18T00:00:00"/>
  </r>
  <r>
    <s v="I-2782"/>
    <s v="Birmingham"/>
    <x v="8"/>
    <x v="0"/>
    <d v="2020-04-12T00:00:00"/>
    <x v="4"/>
    <s v="Stephen Muhammad"/>
    <n v="30"/>
    <x v="50"/>
    <n v="0.2"/>
    <n v="6"/>
    <x v="4"/>
    <x v="1"/>
    <d v="2026-04-12T00:00:00"/>
  </r>
  <r>
    <s v="I-2783"/>
    <s v="Tokyo"/>
    <x v="15"/>
    <x v="3"/>
    <d v="2024-12-22T00:00:00"/>
    <x v="5"/>
    <s v="Pauline Pope"/>
    <n v="500"/>
    <x v="11"/>
    <n v="0.02"/>
    <n v="10"/>
    <x v="0"/>
    <x v="5"/>
    <d v="2030-12-22T00:00:00"/>
  </r>
  <r>
    <s v="I-2784"/>
    <s v="Dubai"/>
    <x v="33"/>
    <x v="0"/>
    <d v="2024-05-12T00:00:00"/>
    <x v="3"/>
    <s v="Ernie Dyer"/>
    <n v="50"/>
    <x v="64"/>
    <n v="0.06"/>
    <n v="3"/>
    <x v="0"/>
    <x v="7"/>
    <d v="2030-05-12T00:00:00"/>
  </r>
  <r>
    <s v="I-2785"/>
    <s v="Delhi"/>
    <x v="11"/>
    <x v="3"/>
    <d v="2024-06-06T00:00:00"/>
    <x v="7"/>
    <s v="Gillian Harris"/>
    <n v="1000"/>
    <x v="42"/>
    <n v="0.26"/>
    <n v="260"/>
    <x v="0"/>
    <x v="4"/>
    <d v="2030-06-06T00:00:00"/>
  </r>
  <r>
    <s v="I-2786"/>
    <s v="Seattle"/>
    <x v="18"/>
    <x v="1"/>
    <d v="2024-10-14T00:00:00"/>
    <x v="11"/>
    <s v="Lesleyann Pope"/>
    <n v="50"/>
    <x v="55"/>
    <n v="0.1"/>
    <n v="5"/>
    <x v="0"/>
    <x v="0"/>
    <d v="2030-10-14T00:00:00"/>
  </r>
  <r>
    <s v="I-2787"/>
    <s v="Houston"/>
    <x v="18"/>
    <x v="1"/>
    <d v="2024-05-13T00:00:00"/>
    <x v="1"/>
    <s v="Paul Faulkner"/>
    <n v="700"/>
    <x v="240"/>
    <n v="0.06"/>
    <n v="42"/>
    <x v="0"/>
    <x v="7"/>
    <d v="2030-05-13T00:00:00"/>
  </r>
  <r>
    <s v="I-2788"/>
    <s v="New York"/>
    <x v="18"/>
    <x v="1"/>
    <d v="2020-06-02T00:00:00"/>
    <x v="4"/>
    <s v="Stephen Cohen"/>
    <n v="30"/>
    <x v="35"/>
    <n v="0.1333"/>
    <n v="4"/>
    <x v="4"/>
    <x v="4"/>
    <d v="2026-06-02T00:00:00"/>
  </r>
  <r>
    <s v="I-2789"/>
    <s v="Sydney"/>
    <x v="4"/>
    <x v="3"/>
    <d v="2022-02-05T00:00:00"/>
    <x v="8"/>
    <s v="William Martin"/>
    <n v="500"/>
    <x v="9"/>
    <n v="0"/>
    <n v="0"/>
    <x v="3"/>
    <x v="10"/>
    <d v="2028-02-05T00:00:00"/>
  </r>
  <r>
    <s v="I-2790"/>
    <s v="Moscow"/>
    <x v="0"/>
    <x v="0"/>
    <d v="2024-11-15T00:00:00"/>
    <x v="6"/>
    <s v="Darren Brooks"/>
    <n v="800"/>
    <x v="103"/>
    <n v="0.4"/>
    <n v="320"/>
    <x v="0"/>
    <x v="8"/>
    <d v="2030-11-15T00:00:00"/>
  </r>
  <r>
    <s v="I-2791"/>
    <s v="Bogota"/>
    <x v="26"/>
    <x v="2"/>
    <d v="2021-07-31T00:00:00"/>
    <x v="4"/>
    <s v="Basil Nolan"/>
    <n v="30"/>
    <x v="128"/>
    <n v="0.3"/>
    <n v="9"/>
    <x v="1"/>
    <x v="9"/>
    <d v="2027-07-31T00:00:00"/>
  </r>
  <r>
    <s v="I-2792"/>
    <s v="Bangalore"/>
    <x v="11"/>
    <x v="3"/>
    <d v="2022-11-07T00:00:00"/>
    <x v="0"/>
    <s v="Stuart Hunter"/>
    <n v="80"/>
    <x v="0"/>
    <n v="1.2500000000000001E-2"/>
    <n v="1"/>
    <x v="3"/>
    <x v="8"/>
    <d v="2028-11-07T00:00:00"/>
  </r>
  <r>
    <s v="I-2793"/>
    <s v="Capetown"/>
    <x v="17"/>
    <x v="0"/>
    <d v="2021-07-04T00:00:00"/>
    <x v="2"/>
    <s v="Lucy Downs"/>
    <n v="150"/>
    <x v="144"/>
    <n v="6.7000000000000002E-3"/>
    <n v="1"/>
    <x v="1"/>
    <x v="9"/>
    <d v="2027-07-04T00:00:00"/>
  </r>
  <r>
    <s v="I-2794"/>
    <s v="Moscow"/>
    <x v="0"/>
    <x v="0"/>
    <d v="2021-05-09T00:00:00"/>
    <x v="1"/>
    <s v="Zulfiqar Mirza"/>
    <n v="700"/>
    <x v="74"/>
    <n v="0"/>
    <n v="0"/>
    <x v="1"/>
    <x v="7"/>
    <d v="2027-05-09T00:00:00"/>
  </r>
  <r>
    <s v="I-2795"/>
    <s v="Tijuana"/>
    <x v="7"/>
    <x v="2"/>
    <d v="2024-05-28T00:00:00"/>
    <x v="7"/>
    <s v="Kevin McLauchlin"/>
    <n v="1000"/>
    <x v="198"/>
    <n v="0.08"/>
    <n v="80"/>
    <x v="0"/>
    <x v="7"/>
    <d v="2030-05-28T00:00:00"/>
  </r>
  <r>
    <s v="I-2796"/>
    <s v="Kuala Lumpur"/>
    <x v="31"/>
    <x v="3"/>
    <d v="2021-04-10T00:00:00"/>
    <x v="11"/>
    <s v="Stephen MacGregor"/>
    <n v="50"/>
    <x v="57"/>
    <n v="0.2"/>
    <n v="10"/>
    <x v="1"/>
    <x v="1"/>
    <d v="2027-04-10T00:00:00"/>
  </r>
  <r>
    <s v="I-2797"/>
    <s v="Madria"/>
    <x v="28"/>
    <x v="0"/>
    <d v="2021-01-03T00:00:00"/>
    <x v="6"/>
    <s v="Martin Mishra"/>
    <n v="800"/>
    <x v="90"/>
    <n v="0.02"/>
    <n v="16"/>
    <x v="1"/>
    <x v="11"/>
    <d v="2027-01-03T00:00:00"/>
  </r>
  <r>
    <s v="I-2798"/>
    <s v="Delhi"/>
    <x v="11"/>
    <x v="3"/>
    <d v="2020-10-25T00:00:00"/>
    <x v="6"/>
    <s v="Glen Campbell"/>
    <n v="800"/>
    <x v="142"/>
    <n v="0.39"/>
    <n v="312"/>
    <x v="4"/>
    <x v="0"/>
    <d v="2026-10-25T00:00:00"/>
  </r>
  <r>
    <s v="I-2799"/>
    <s v="Los Angeles"/>
    <x v="18"/>
    <x v="1"/>
    <d v="2022-05-15T00:00:00"/>
    <x v="5"/>
    <s v="Christopher Kitching"/>
    <n v="500"/>
    <x v="185"/>
    <n v="0.1"/>
    <n v="50"/>
    <x v="3"/>
    <x v="7"/>
    <d v="2028-05-15T00:00:00"/>
  </r>
  <r>
    <s v="I-2800"/>
    <s v="Cairo"/>
    <x v="30"/>
    <x v="0"/>
    <d v="2024-04-02T00:00:00"/>
    <x v="4"/>
    <s v="Robert Payne"/>
    <n v="30"/>
    <x v="5"/>
    <n v="3.3300000000000003E-2"/>
    <n v="1"/>
    <x v="0"/>
    <x v="1"/>
    <d v="2030-04-02T00:00:00"/>
  </r>
  <r>
    <s v="I-2801"/>
    <s v="Sydney"/>
    <x v="4"/>
    <x v="3"/>
    <d v="2023-11-24T00:00:00"/>
    <x v="8"/>
    <s v="Susan Luker"/>
    <n v="500"/>
    <x v="11"/>
    <n v="0.02"/>
    <n v="10"/>
    <x v="2"/>
    <x v="8"/>
    <d v="2029-11-24T00:00:00"/>
  </r>
  <r>
    <s v="I-2802"/>
    <s v="Delhi"/>
    <x v="11"/>
    <x v="3"/>
    <d v="2024-10-07T00:00:00"/>
    <x v="10"/>
    <s v="Tessa Morrow"/>
    <n v="250"/>
    <x v="23"/>
    <n v="0.04"/>
    <n v="10"/>
    <x v="0"/>
    <x v="0"/>
    <d v="2030-10-07T00:00:00"/>
  </r>
  <r>
    <s v="I-2803"/>
    <s v="Santiago"/>
    <x v="34"/>
    <x v="2"/>
    <d v="2024-12-17T00:00:00"/>
    <x v="4"/>
    <s v="Richard James"/>
    <n v="30"/>
    <x v="5"/>
    <n v="3.3300000000000003E-2"/>
    <n v="1"/>
    <x v="0"/>
    <x v="5"/>
    <d v="2030-12-17T00:00:00"/>
  </r>
  <r>
    <s v="I-2804"/>
    <s v="Tel Aviv"/>
    <x v="13"/>
    <x v="0"/>
    <d v="2022-04-05T00:00:00"/>
    <x v="10"/>
    <s v="Richard McGrath"/>
    <n v="250"/>
    <x v="23"/>
    <n v="0.04"/>
    <n v="10"/>
    <x v="3"/>
    <x v="1"/>
    <d v="2028-04-05T00:00:00"/>
  </r>
  <r>
    <s v="I-2805"/>
    <s v="Bucharest"/>
    <x v="32"/>
    <x v="0"/>
    <d v="2020-03-31T00:00:00"/>
    <x v="7"/>
    <s v="Nicola Hewitt"/>
    <n v="1000"/>
    <x v="143"/>
    <n v="0.33"/>
    <n v="330"/>
    <x v="4"/>
    <x v="3"/>
    <d v="2026-03-31T00:00:00"/>
  </r>
  <r>
    <s v="I-2806"/>
    <s v="Bangalore"/>
    <x v="11"/>
    <x v="3"/>
    <d v="2023-12-07T00:00:00"/>
    <x v="6"/>
    <s v="Paul Rule"/>
    <n v="800"/>
    <x v="152"/>
    <n v="0.44"/>
    <n v="352"/>
    <x v="2"/>
    <x v="5"/>
    <d v="2029-12-07T00:00:00"/>
  </r>
  <r>
    <s v="I-2807"/>
    <s v="Istanbul"/>
    <x v="3"/>
    <x v="0"/>
    <d v="2021-09-17T00:00:00"/>
    <x v="3"/>
    <s v="Chloe Lyons"/>
    <n v="50"/>
    <x v="187"/>
    <n v="0.38"/>
    <n v="19"/>
    <x v="1"/>
    <x v="6"/>
    <d v="2027-09-17T00:00:00"/>
  </r>
  <r>
    <s v="I-2808"/>
    <s v="Kuala Lumpur"/>
    <x v="31"/>
    <x v="3"/>
    <d v="2023-01-06T00:00:00"/>
    <x v="3"/>
    <s v="Stephen MacGregor"/>
    <n v="50"/>
    <x v="67"/>
    <n v="0.08"/>
    <n v="4"/>
    <x v="2"/>
    <x v="11"/>
    <d v="2029-01-06T00:00:00"/>
  </r>
  <r>
    <s v="I-2809"/>
    <s v="Seoul"/>
    <x v="19"/>
    <x v="3"/>
    <d v="2021-08-20T00:00:00"/>
    <x v="11"/>
    <s v="Iftikhar Haywood"/>
    <n v="50"/>
    <x v="108"/>
    <n v="0.02"/>
    <n v="1"/>
    <x v="1"/>
    <x v="2"/>
    <d v="2027-08-20T00:00:00"/>
  </r>
  <r>
    <s v="I-2810"/>
    <s v="Riyadh"/>
    <x v="9"/>
    <x v="0"/>
    <d v="2023-08-19T00:00:00"/>
    <x v="9"/>
    <s v="David Adams"/>
    <n v="70"/>
    <x v="106"/>
    <n v="0.1"/>
    <n v="7"/>
    <x v="2"/>
    <x v="2"/>
    <d v="2029-08-19T00:00:00"/>
  </r>
  <r>
    <s v="I-2811"/>
    <s v="Capetown"/>
    <x v="17"/>
    <x v="0"/>
    <d v="2023-04-29T00:00:00"/>
    <x v="1"/>
    <s v="Stuart Anderson"/>
    <n v="700"/>
    <x v="2"/>
    <n v="0.02"/>
    <n v="14"/>
    <x v="2"/>
    <x v="1"/>
    <d v="2029-04-29T00:00:00"/>
  </r>
  <r>
    <s v="I-2812"/>
    <s v="Toronto"/>
    <x v="1"/>
    <x v="1"/>
    <d v="2024-09-05T00:00:00"/>
    <x v="5"/>
    <s v="David Shiner"/>
    <n v="500"/>
    <x v="45"/>
    <n v="0.15"/>
    <n v="75"/>
    <x v="0"/>
    <x v="6"/>
    <d v="2030-09-05T00:00:00"/>
  </r>
  <r>
    <s v="I-2813"/>
    <s v="Sydney"/>
    <x v="4"/>
    <x v="3"/>
    <d v="2022-06-14T00:00:00"/>
    <x v="6"/>
    <s v="James Ricketts"/>
    <n v="800"/>
    <x v="90"/>
    <n v="0.02"/>
    <n v="16"/>
    <x v="3"/>
    <x v="4"/>
    <d v="2028-06-14T00:00:00"/>
  </r>
  <r>
    <s v="I-2814"/>
    <s v="Bogota"/>
    <x v="26"/>
    <x v="2"/>
    <d v="2021-03-16T00:00:00"/>
    <x v="11"/>
    <s v="Russell Thorley"/>
    <n v="50"/>
    <x v="24"/>
    <n v="0.14000000000000001"/>
    <n v="7"/>
    <x v="1"/>
    <x v="3"/>
    <d v="2027-03-16T00:00:00"/>
  </r>
  <r>
    <s v="I-2815"/>
    <s v="Bogota"/>
    <x v="26"/>
    <x v="2"/>
    <d v="2023-11-24T00:00:00"/>
    <x v="0"/>
    <s v="Lisa Manning"/>
    <n v="80"/>
    <x v="147"/>
    <n v="7.4999999999999997E-2"/>
    <n v="6"/>
    <x v="2"/>
    <x v="8"/>
    <d v="2029-11-24T00:00:00"/>
  </r>
  <r>
    <s v="I-2816"/>
    <s v="Riyadh"/>
    <x v="9"/>
    <x v="0"/>
    <d v="2021-04-07T00:00:00"/>
    <x v="3"/>
    <s v="Lloyd Barr"/>
    <n v="50"/>
    <x v="67"/>
    <n v="0.08"/>
    <n v="4"/>
    <x v="1"/>
    <x v="1"/>
    <d v="2027-04-07T00:00:00"/>
  </r>
  <r>
    <s v="I-2817"/>
    <s v="Birmingham"/>
    <x v="8"/>
    <x v="0"/>
    <d v="2020-12-02T00:00:00"/>
    <x v="10"/>
    <s v="Robert James"/>
    <n v="250"/>
    <x v="206"/>
    <n v="0.108"/>
    <n v="27"/>
    <x v="4"/>
    <x v="5"/>
    <d v="2026-12-02T00:00:00"/>
  </r>
  <r>
    <s v="I-2818"/>
    <s v="Dublin"/>
    <x v="25"/>
    <x v="0"/>
    <d v="2021-12-29T00:00:00"/>
    <x v="10"/>
    <s v="Robert Harris"/>
    <n v="250"/>
    <x v="86"/>
    <n v="0.1"/>
    <n v="25"/>
    <x v="1"/>
    <x v="5"/>
    <d v="2027-12-29T00:00:00"/>
  </r>
  <r>
    <s v="I-2819"/>
    <s v="Paris"/>
    <x v="21"/>
    <x v="0"/>
    <d v="2023-08-06T00:00:00"/>
    <x v="9"/>
    <s v="Melanie Fletcher"/>
    <n v="70"/>
    <x v="63"/>
    <n v="1.43E-2"/>
    <n v="1"/>
    <x v="2"/>
    <x v="2"/>
    <d v="2029-08-06T00:00:00"/>
  </r>
  <r>
    <s v="I-2820"/>
    <s v="Sao Paolo"/>
    <x v="2"/>
    <x v="2"/>
    <d v="2023-05-30T00:00:00"/>
    <x v="8"/>
    <s v="Elizabeth Holloway"/>
    <n v="500"/>
    <x v="11"/>
    <n v="0.02"/>
    <n v="10"/>
    <x v="2"/>
    <x v="7"/>
    <d v="2029-05-30T00:00:00"/>
  </r>
  <r>
    <s v="I-2821"/>
    <s v="Kuala Lumpur"/>
    <x v="31"/>
    <x v="3"/>
    <d v="2024-04-13T00:00:00"/>
    <x v="10"/>
    <s v="Anthony Green"/>
    <n v="250"/>
    <x v="38"/>
    <n v="0.12"/>
    <n v="30"/>
    <x v="0"/>
    <x v="1"/>
    <d v="2030-04-13T00:00:00"/>
  </r>
  <r>
    <s v="I-2822"/>
    <s v="Sydney"/>
    <x v="4"/>
    <x v="3"/>
    <d v="2021-09-02T00:00:00"/>
    <x v="11"/>
    <s v="Jeremy Percival"/>
    <n v="50"/>
    <x v="213"/>
    <n v="0.34"/>
    <n v="17"/>
    <x v="1"/>
    <x v="6"/>
    <d v="2027-09-02T00:00:00"/>
  </r>
  <r>
    <s v="I-2823"/>
    <s v="Kuala Lumpur"/>
    <x v="31"/>
    <x v="3"/>
    <d v="2021-05-28T00:00:00"/>
    <x v="9"/>
    <s v="Trudi Griffin"/>
    <n v="70"/>
    <x v="67"/>
    <n v="0.34289999999999998"/>
    <n v="24"/>
    <x v="1"/>
    <x v="7"/>
    <d v="2027-05-28T00:00:00"/>
  </r>
  <r>
    <s v="I-2824"/>
    <s v="Shanghai"/>
    <x v="5"/>
    <x v="3"/>
    <d v="2021-01-23T00:00:00"/>
    <x v="4"/>
    <s v="Timothy Fraser"/>
    <n v="30"/>
    <x v="129"/>
    <n v="0.33329999999999999"/>
    <n v="10"/>
    <x v="1"/>
    <x v="11"/>
    <d v="2027-01-23T00:00:00"/>
  </r>
  <r>
    <s v="I-2825"/>
    <s v="Seattle"/>
    <x v="18"/>
    <x v="1"/>
    <d v="2024-07-05T00:00:00"/>
    <x v="8"/>
    <s v="Alan Davie"/>
    <n v="500"/>
    <x v="9"/>
    <n v="0"/>
    <n v="0"/>
    <x v="0"/>
    <x v="9"/>
    <d v="2030-07-05T00:00:00"/>
  </r>
  <r>
    <s v="I-2826"/>
    <s v="Los Angeles"/>
    <x v="18"/>
    <x v="1"/>
    <d v="2024-12-09T00:00:00"/>
    <x v="8"/>
    <s v="Rita Jenkins"/>
    <n v="500"/>
    <x v="9"/>
    <n v="0"/>
    <n v="0"/>
    <x v="0"/>
    <x v="5"/>
    <d v="2030-12-09T00:00:00"/>
  </r>
  <r>
    <s v="I-2827"/>
    <s v="San Fransisco"/>
    <x v="18"/>
    <x v="1"/>
    <d v="2020-02-17T00:00:00"/>
    <x v="5"/>
    <s v="Richard Dewar"/>
    <n v="500"/>
    <x v="249"/>
    <n v="0.3"/>
    <n v="150"/>
    <x v="4"/>
    <x v="10"/>
    <d v="2026-02-17T00:00:00"/>
  </r>
  <r>
    <s v="I-2828"/>
    <s v="Toronto"/>
    <x v="1"/>
    <x v="1"/>
    <d v="2020-02-04T00:00:00"/>
    <x v="8"/>
    <s v="Jordan Andrews"/>
    <n v="500"/>
    <x v="9"/>
    <n v="0"/>
    <n v="0"/>
    <x v="4"/>
    <x v="10"/>
    <d v="2026-02-04T00:00:00"/>
  </r>
  <r>
    <s v="I-2829"/>
    <s v="Tel Aviv"/>
    <x v="13"/>
    <x v="0"/>
    <d v="2024-08-14T00:00:00"/>
    <x v="4"/>
    <s v="Deanna Wang"/>
    <n v="30"/>
    <x v="5"/>
    <n v="3.3300000000000003E-2"/>
    <n v="1"/>
    <x v="0"/>
    <x v="2"/>
    <d v="2030-08-14T00:00:00"/>
  </r>
  <r>
    <s v="I-2830"/>
    <s v="Dubai"/>
    <x v="33"/>
    <x v="0"/>
    <d v="2020-12-03T00:00:00"/>
    <x v="5"/>
    <s v="Brenda Lightfoot"/>
    <n v="500"/>
    <x v="262"/>
    <n v="0.4"/>
    <n v="200"/>
    <x v="4"/>
    <x v="5"/>
    <d v="2026-12-03T00:00:00"/>
  </r>
  <r>
    <s v="I-2831"/>
    <s v="Shenzhen"/>
    <x v="5"/>
    <x v="3"/>
    <d v="2023-07-29T00:00:00"/>
    <x v="9"/>
    <s v="Alastair Mills"/>
    <n v="70"/>
    <x v="19"/>
    <n v="4.2900000000000001E-2"/>
    <n v="3"/>
    <x v="2"/>
    <x v="9"/>
    <d v="2029-07-29T00:00:00"/>
  </r>
  <r>
    <s v="I-2832"/>
    <s v="Tokyo"/>
    <x v="15"/>
    <x v="3"/>
    <d v="2022-02-04T00:00:00"/>
    <x v="9"/>
    <s v="Basil Bell"/>
    <n v="70"/>
    <x v="242"/>
    <n v="0.12859999999999999"/>
    <n v="9"/>
    <x v="3"/>
    <x v="10"/>
    <d v="2028-02-04T00:00:00"/>
  </r>
  <r>
    <s v="I-2833"/>
    <s v="Birmingham"/>
    <x v="8"/>
    <x v="0"/>
    <d v="2023-05-12T00:00:00"/>
    <x v="2"/>
    <s v="Philip Collins"/>
    <n v="150"/>
    <x v="41"/>
    <n v="6.6699999999999995E-2"/>
    <n v="10"/>
    <x v="2"/>
    <x v="7"/>
    <d v="2029-05-12T00:00:00"/>
  </r>
  <r>
    <s v="I-2834"/>
    <s v="Delhi"/>
    <x v="11"/>
    <x v="3"/>
    <d v="2022-05-28T00:00:00"/>
    <x v="1"/>
    <s v="Francis Hughes"/>
    <n v="700"/>
    <x v="125"/>
    <n v="0.14000000000000001"/>
    <n v="98"/>
    <x v="3"/>
    <x v="7"/>
    <d v="2028-05-28T00:00:00"/>
  </r>
  <r>
    <s v="I-2835"/>
    <s v="Vancouver"/>
    <x v="1"/>
    <x v="1"/>
    <d v="2024-08-31T00:00:00"/>
    <x v="0"/>
    <s v="Margaret McGregor"/>
    <n v="80"/>
    <x v="147"/>
    <n v="7.4999999999999997E-2"/>
    <n v="6"/>
    <x v="0"/>
    <x v="2"/>
    <d v="2030-08-31T00:00:00"/>
  </r>
  <r>
    <s v="I-2836"/>
    <s v="Tijuana"/>
    <x v="7"/>
    <x v="2"/>
    <d v="2024-10-26T00:00:00"/>
    <x v="1"/>
    <s v="Richard Foy"/>
    <n v="700"/>
    <x v="122"/>
    <n v="0.11"/>
    <n v="77"/>
    <x v="0"/>
    <x v="0"/>
    <d v="2030-10-26T00:00:00"/>
  </r>
  <r>
    <s v="I-2837"/>
    <s v="Ho Chi Minh City"/>
    <x v="12"/>
    <x v="3"/>
    <d v="2020-08-12T00:00:00"/>
    <x v="5"/>
    <s v="Sophie Petersen"/>
    <n v="500"/>
    <x v="263"/>
    <n v="0.27"/>
    <n v="135"/>
    <x v="4"/>
    <x v="2"/>
    <d v="2026-08-12T00:00:00"/>
  </r>
  <r>
    <s v="I-2838"/>
    <s v="Shanghai"/>
    <x v="5"/>
    <x v="3"/>
    <d v="2020-08-16T00:00:00"/>
    <x v="10"/>
    <s v="Christopher Snape"/>
    <n v="250"/>
    <x v="109"/>
    <n v="0.22800000000000001"/>
    <n v="57"/>
    <x v="4"/>
    <x v="2"/>
    <d v="2026-08-16T00:00:00"/>
  </r>
  <r>
    <s v="I-2839"/>
    <s v="Houston"/>
    <x v="18"/>
    <x v="1"/>
    <d v="2020-10-06T00:00:00"/>
    <x v="3"/>
    <s v="Peter Carley"/>
    <n v="50"/>
    <x v="40"/>
    <n v="0"/>
    <n v="0"/>
    <x v="4"/>
    <x v="0"/>
    <d v="2026-10-06T00:00:00"/>
  </r>
  <r>
    <s v="I-2840"/>
    <s v="Houston"/>
    <x v="18"/>
    <x v="1"/>
    <d v="2022-02-26T00:00:00"/>
    <x v="1"/>
    <s v="David Salmon"/>
    <n v="700"/>
    <x v="149"/>
    <n v="0.08"/>
    <n v="56"/>
    <x v="3"/>
    <x v="10"/>
    <d v="2028-02-26T00:00:00"/>
  </r>
  <r>
    <s v="I-2841"/>
    <s v="Berlin"/>
    <x v="20"/>
    <x v="0"/>
    <d v="2023-07-12T00:00:00"/>
    <x v="1"/>
    <s v="Paul Mannion"/>
    <n v="700"/>
    <x v="2"/>
    <n v="0.02"/>
    <n v="14"/>
    <x v="2"/>
    <x v="9"/>
    <d v="2029-07-12T00:00:00"/>
  </r>
  <r>
    <s v="I-2842"/>
    <s v="Tijuana"/>
    <x v="7"/>
    <x v="2"/>
    <d v="2024-09-23T00:00:00"/>
    <x v="10"/>
    <s v="Timothy Younger"/>
    <n v="250"/>
    <x v="38"/>
    <n v="0.12"/>
    <n v="30"/>
    <x v="0"/>
    <x v="6"/>
    <d v="2030-09-23T00:00:00"/>
  </r>
  <r>
    <s v="I-2843"/>
    <s v="Bangkok"/>
    <x v="10"/>
    <x v="3"/>
    <d v="2020-09-03T00:00:00"/>
    <x v="6"/>
    <s v="Martin Gee"/>
    <n v="800"/>
    <x v="227"/>
    <n v="0.14000000000000001"/>
    <n v="112"/>
    <x v="4"/>
    <x v="6"/>
    <d v="2026-09-03T00:00:00"/>
  </r>
  <r>
    <s v="I-2844"/>
    <s v="Berlin"/>
    <x v="20"/>
    <x v="0"/>
    <d v="2021-07-17T00:00:00"/>
    <x v="8"/>
    <s v="Jacqueline Clamp"/>
    <n v="500"/>
    <x v="11"/>
    <n v="0.02"/>
    <n v="10"/>
    <x v="1"/>
    <x v="9"/>
    <d v="2027-07-17T00:00:00"/>
  </r>
  <r>
    <s v="I-2845"/>
    <s v="Sao Paolo"/>
    <x v="2"/>
    <x v="2"/>
    <d v="2024-03-09T00:00:00"/>
    <x v="2"/>
    <s v="Zoe Munday"/>
    <n v="150"/>
    <x v="54"/>
    <n v="0.04"/>
    <n v="6"/>
    <x v="0"/>
    <x v="3"/>
    <d v="2030-03-09T00:00:00"/>
  </r>
  <r>
    <s v="I-2846"/>
    <s v="Los Angeles"/>
    <x v="18"/>
    <x v="1"/>
    <d v="2020-06-27T00:00:00"/>
    <x v="1"/>
    <s v="Paul Hirst"/>
    <n v="700"/>
    <x v="181"/>
    <n v="0.25"/>
    <n v="175"/>
    <x v="4"/>
    <x v="4"/>
    <d v="2026-06-27T00:00:00"/>
  </r>
  <r>
    <s v="I-2847"/>
    <s v="Tel Aviv"/>
    <x v="13"/>
    <x v="0"/>
    <d v="2020-02-20T00:00:00"/>
    <x v="8"/>
    <s v="John Verma"/>
    <n v="500"/>
    <x v="11"/>
    <n v="0.02"/>
    <n v="10"/>
    <x v="4"/>
    <x v="10"/>
    <d v="2026-02-20T00:00:00"/>
  </r>
  <r>
    <s v="I-2848"/>
    <s v="Vienna"/>
    <x v="29"/>
    <x v="0"/>
    <d v="2023-05-06T00:00:00"/>
    <x v="2"/>
    <s v="Janet Ward"/>
    <n v="150"/>
    <x v="54"/>
    <n v="0.04"/>
    <n v="6"/>
    <x v="2"/>
    <x v="7"/>
    <d v="2029-05-06T00:00:00"/>
  </r>
  <r>
    <s v="I-2849"/>
    <s v="Riyadh"/>
    <x v="9"/>
    <x v="0"/>
    <d v="2023-04-22T00:00:00"/>
    <x v="6"/>
    <s v="Victoria Sherwin"/>
    <n v="800"/>
    <x v="186"/>
    <n v="0.43"/>
    <n v="344"/>
    <x v="2"/>
    <x v="1"/>
    <d v="2029-04-22T00:00:00"/>
  </r>
  <r>
    <s v="I-2850"/>
    <s v="Athens"/>
    <x v="14"/>
    <x v="0"/>
    <d v="2022-01-20T00:00:00"/>
    <x v="5"/>
    <s v="Martin Timmins"/>
    <n v="500"/>
    <x v="6"/>
    <n v="7.0000000000000007E-2"/>
    <n v="35"/>
    <x v="3"/>
    <x v="11"/>
    <d v="2028-01-20T00:00:00"/>
  </r>
  <r>
    <s v="I-2851"/>
    <s v="Rome"/>
    <x v="22"/>
    <x v="0"/>
    <d v="2021-03-15T00:00:00"/>
    <x v="8"/>
    <s v="Michael Toy"/>
    <n v="500"/>
    <x v="21"/>
    <n v="0.01"/>
    <n v="5"/>
    <x v="1"/>
    <x v="3"/>
    <d v="2027-03-15T00:00:00"/>
  </r>
  <r>
    <s v="I-2852"/>
    <s v="Moscow"/>
    <x v="0"/>
    <x v="0"/>
    <d v="2021-04-26T00:00:00"/>
    <x v="3"/>
    <s v="Dermot Bailey"/>
    <n v="50"/>
    <x v="108"/>
    <n v="0.02"/>
    <n v="1"/>
    <x v="1"/>
    <x v="1"/>
    <d v="2027-04-26T00:00:00"/>
  </r>
  <r>
    <s v="I-2853"/>
    <s v="Vancouver"/>
    <x v="1"/>
    <x v="1"/>
    <d v="2022-12-21T00:00:00"/>
    <x v="0"/>
    <s v="Elaine Ricketts"/>
    <n v="80"/>
    <x v="13"/>
    <n v="2.5000000000000001E-2"/>
    <n v="2"/>
    <x v="3"/>
    <x v="5"/>
    <d v="2028-12-21T00:00:00"/>
  </r>
  <r>
    <s v="I-2854"/>
    <s v="Bogota"/>
    <x v="26"/>
    <x v="2"/>
    <d v="2020-06-09T00:00:00"/>
    <x v="9"/>
    <s v="Ronald Curtis"/>
    <n v="70"/>
    <x v="189"/>
    <n v="0.2571"/>
    <n v="18"/>
    <x v="4"/>
    <x v="4"/>
    <d v="2026-06-09T00:00:00"/>
  </r>
  <r>
    <s v="I-2855"/>
    <s v="Kuala Lumpur"/>
    <x v="31"/>
    <x v="3"/>
    <d v="2023-06-25T00:00:00"/>
    <x v="2"/>
    <s v="Harold Lunn"/>
    <n v="150"/>
    <x v="54"/>
    <n v="0.04"/>
    <n v="6"/>
    <x v="2"/>
    <x v="4"/>
    <d v="2029-06-25T00:00:00"/>
  </r>
  <r>
    <s v="I-2856"/>
    <s v="Athens"/>
    <x v="14"/>
    <x v="0"/>
    <d v="2022-08-11T00:00:00"/>
    <x v="7"/>
    <s v="David Walker"/>
    <n v="1000"/>
    <x v="118"/>
    <n v="0.44"/>
    <n v="440"/>
    <x v="3"/>
    <x v="2"/>
    <d v="2028-08-11T00:00:00"/>
  </r>
  <r>
    <s v="I-2857"/>
    <s v="Bucharest"/>
    <x v="32"/>
    <x v="0"/>
    <d v="2024-01-29T00:00:00"/>
    <x v="5"/>
    <s v="Geoffrey Shiner"/>
    <n v="500"/>
    <x v="11"/>
    <n v="0.02"/>
    <n v="10"/>
    <x v="0"/>
    <x v="11"/>
    <d v="2030-01-29T00:00:00"/>
  </r>
  <r>
    <s v="I-2858"/>
    <s v="Bangalore"/>
    <x v="11"/>
    <x v="3"/>
    <d v="2024-12-31T00:00:00"/>
    <x v="0"/>
    <s v="Stuart Hunter"/>
    <n v="80"/>
    <x v="59"/>
    <n v="0.05"/>
    <n v="4"/>
    <x v="0"/>
    <x v="5"/>
    <d v="2030-12-31T00:00:00"/>
  </r>
  <r>
    <s v="I-2859"/>
    <s v="Madria"/>
    <x v="28"/>
    <x v="0"/>
    <d v="2023-10-17T00:00:00"/>
    <x v="11"/>
    <s v="Paul Long"/>
    <n v="50"/>
    <x v="55"/>
    <n v="0.1"/>
    <n v="5"/>
    <x v="2"/>
    <x v="0"/>
    <d v="2029-10-17T00:00:00"/>
  </r>
  <r>
    <s v="I-2860"/>
    <s v="Capetown"/>
    <x v="17"/>
    <x v="0"/>
    <d v="2022-05-20T00:00:00"/>
    <x v="1"/>
    <s v="Margaret Philp"/>
    <n v="700"/>
    <x v="171"/>
    <n v="0.1"/>
    <n v="70"/>
    <x v="3"/>
    <x v="7"/>
    <d v="2028-05-20T00:00:00"/>
  </r>
  <r>
    <s v="I-2861"/>
    <s v="Kansas City"/>
    <x v="18"/>
    <x v="1"/>
    <d v="2024-04-02T00:00:00"/>
    <x v="3"/>
    <s v="Douglas Davies"/>
    <n v="50"/>
    <x v="55"/>
    <n v="0.1"/>
    <n v="5"/>
    <x v="0"/>
    <x v="1"/>
    <d v="2030-04-02T00:00:00"/>
  </r>
  <r>
    <s v="I-2862"/>
    <s v="Warsaw"/>
    <x v="23"/>
    <x v="0"/>
    <d v="2024-08-17T00:00:00"/>
    <x v="8"/>
    <s v="Valerie Brown"/>
    <n v="500"/>
    <x v="9"/>
    <n v="0"/>
    <n v="0"/>
    <x v="0"/>
    <x v="2"/>
    <d v="2030-08-17T00:00:00"/>
  </r>
  <r>
    <s v="I-2863"/>
    <s v="Seattle"/>
    <x v="18"/>
    <x v="1"/>
    <d v="2024-08-30T00:00:00"/>
    <x v="3"/>
    <s v="Kevin Styles"/>
    <n v="50"/>
    <x v="67"/>
    <n v="0.08"/>
    <n v="4"/>
    <x v="0"/>
    <x v="2"/>
    <d v="2030-08-30T00:00:00"/>
  </r>
  <r>
    <s v="I-2864"/>
    <s v="Bangkok"/>
    <x v="10"/>
    <x v="3"/>
    <d v="2020-08-18T00:00:00"/>
    <x v="8"/>
    <s v="Andi Liu"/>
    <n v="500"/>
    <x v="11"/>
    <n v="0.02"/>
    <n v="10"/>
    <x v="4"/>
    <x v="2"/>
    <d v="2026-08-18T00:00:00"/>
  </r>
  <r>
    <s v="I-2865"/>
    <s v="Chicago"/>
    <x v="18"/>
    <x v="1"/>
    <d v="2020-08-01T00:00:00"/>
    <x v="1"/>
    <s v="Amelia Scott"/>
    <n v="700"/>
    <x v="2"/>
    <n v="0.02"/>
    <n v="14"/>
    <x v="4"/>
    <x v="2"/>
    <d v="2026-08-01T00:00:00"/>
  </r>
  <r>
    <s v="I-2866"/>
    <s v="Los Angeles"/>
    <x v="18"/>
    <x v="1"/>
    <d v="2021-07-19T00:00:00"/>
    <x v="4"/>
    <s v="Ron Goodman"/>
    <n v="30"/>
    <x v="43"/>
    <n v="0.16669999999999999"/>
    <n v="5"/>
    <x v="1"/>
    <x v="9"/>
    <d v="2027-07-19T00:00:00"/>
  </r>
  <r>
    <s v="I-2867"/>
    <s v="New York"/>
    <x v="18"/>
    <x v="1"/>
    <d v="2021-12-28T00:00:00"/>
    <x v="7"/>
    <s v="Stephen Cohen"/>
    <n v="1000"/>
    <x v="178"/>
    <n v="0.4"/>
    <n v="400"/>
    <x v="1"/>
    <x v="5"/>
    <d v="2027-12-28T00:00:00"/>
  </r>
  <r>
    <s v="I-2868"/>
    <s v="Shanghai"/>
    <x v="5"/>
    <x v="3"/>
    <d v="2022-10-25T00:00:00"/>
    <x v="9"/>
    <s v="Timothy Fraser"/>
    <n v="70"/>
    <x v="106"/>
    <n v="0.1"/>
    <n v="7"/>
    <x v="3"/>
    <x v="0"/>
    <d v="2028-10-25T00:00:00"/>
  </r>
  <r>
    <s v="I-2869"/>
    <s v="Riyadh"/>
    <x v="9"/>
    <x v="0"/>
    <d v="2020-09-09T00:00:00"/>
    <x v="10"/>
    <s v="Lloyd Barr"/>
    <n v="250"/>
    <x v="89"/>
    <n v="0.02"/>
    <n v="5"/>
    <x v="4"/>
    <x v="6"/>
    <d v="2026-09-09T00:00:00"/>
  </r>
  <r>
    <s v="I-2870"/>
    <s v="Tokyo"/>
    <x v="15"/>
    <x v="3"/>
    <d v="2022-01-16T00:00:00"/>
    <x v="0"/>
    <s v="David Gow"/>
    <n v="80"/>
    <x v="147"/>
    <n v="7.4999999999999997E-2"/>
    <n v="6"/>
    <x v="3"/>
    <x v="11"/>
    <d v="2028-01-16T00:00:00"/>
  </r>
  <r>
    <s v="I-2871"/>
    <s v="Athens"/>
    <x v="14"/>
    <x v="0"/>
    <d v="2023-01-08T00:00:00"/>
    <x v="5"/>
    <s v="Martin Timmins"/>
    <n v="500"/>
    <x v="6"/>
    <n v="7.0000000000000007E-2"/>
    <n v="35"/>
    <x v="2"/>
    <x v="11"/>
    <d v="2029-01-08T00:00:00"/>
  </r>
  <r>
    <s v="I-2872"/>
    <s v="Capetown"/>
    <x v="17"/>
    <x v="0"/>
    <d v="2021-09-22T00:00:00"/>
    <x v="2"/>
    <s v="Margaret Philp"/>
    <n v="150"/>
    <x v="212"/>
    <n v="0.26669999999999999"/>
    <n v="40"/>
    <x v="1"/>
    <x v="6"/>
    <d v="2027-09-22T00:00:00"/>
  </r>
  <r>
    <s v="I-2873"/>
    <s v="Cairo"/>
    <x v="30"/>
    <x v="0"/>
    <d v="2024-06-14T00:00:00"/>
    <x v="8"/>
    <s v="Robert Payne"/>
    <n v="500"/>
    <x v="9"/>
    <n v="0"/>
    <n v="0"/>
    <x v="0"/>
    <x v="4"/>
    <d v="2030-06-14T00:00:00"/>
  </r>
  <r>
    <s v="I-2874"/>
    <s v="Los Angeles"/>
    <x v="18"/>
    <x v="1"/>
    <d v="2022-04-01T00:00:00"/>
    <x v="1"/>
    <s v="Ron Goodman"/>
    <n v="700"/>
    <x v="74"/>
    <n v="0"/>
    <n v="0"/>
    <x v="3"/>
    <x v="1"/>
    <d v="2028-04-01T00:00:00"/>
  </r>
  <r>
    <s v="I-2875"/>
    <s v="Paris"/>
    <x v="21"/>
    <x v="0"/>
    <d v="2024-06-06T00:00:00"/>
    <x v="11"/>
    <s v="Joanne Sayer"/>
    <n v="50"/>
    <x v="40"/>
    <n v="0"/>
    <n v="0"/>
    <x v="0"/>
    <x v="4"/>
    <d v="2030-06-06T00:00:00"/>
  </r>
  <r>
    <s v="I-2876"/>
    <s v="Shanghai"/>
    <x v="5"/>
    <x v="3"/>
    <d v="2020-04-07T00:00:00"/>
    <x v="8"/>
    <s v="Denise Docherty"/>
    <n v="500"/>
    <x v="11"/>
    <n v="0.02"/>
    <n v="10"/>
    <x v="4"/>
    <x v="1"/>
    <d v="2026-04-07T00:00:00"/>
  </r>
  <r>
    <s v="I-2877"/>
    <s v="Istanbul"/>
    <x v="3"/>
    <x v="0"/>
    <d v="2022-01-10T00:00:00"/>
    <x v="7"/>
    <s v="Cordia Alston"/>
    <n v="1000"/>
    <x v="198"/>
    <n v="0.08"/>
    <n v="80"/>
    <x v="3"/>
    <x v="11"/>
    <d v="2028-01-10T00:00:00"/>
  </r>
  <r>
    <s v="I-2878"/>
    <s v="Athens"/>
    <x v="14"/>
    <x v="0"/>
    <d v="2022-06-17T00:00:00"/>
    <x v="8"/>
    <s v="Richard Perrott"/>
    <n v="500"/>
    <x v="9"/>
    <n v="0"/>
    <n v="0"/>
    <x v="3"/>
    <x v="4"/>
    <d v="2028-06-17T00:00:00"/>
  </r>
  <r>
    <s v="I-2879"/>
    <s v="Dubai"/>
    <x v="33"/>
    <x v="0"/>
    <d v="2023-06-11T00:00:00"/>
    <x v="4"/>
    <s v="David Romero"/>
    <n v="30"/>
    <x v="75"/>
    <n v="0"/>
    <n v="0"/>
    <x v="2"/>
    <x v="4"/>
    <d v="2029-06-11T00:00:00"/>
  </r>
  <r>
    <s v="I-2880"/>
    <s v="Prague"/>
    <x v="16"/>
    <x v="0"/>
    <d v="2022-01-11T00:00:00"/>
    <x v="0"/>
    <s v="Alison Hallows"/>
    <n v="80"/>
    <x v="30"/>
    <n v="3.7499999999999999E-2"/>
    <n v="3"/>
    <x v="3"/>
    <x v="11"/>
    <d v="2028-01-11T00:00:00"/>
  </r>
  <r>
    <s v="I-2881"/>
    <s v="Birmingham"/>
    <x v="8"/>
    <x v="0"/>
    <d v="2021-12-21T00:00:00"/>
    <x v="7"/>
    <s v="Philip Collins"/>
    <n v="1000"/>
    <x v="198"/>
    <n v="0.08"/>
    <n v="80"/>
    <x v="1"/>
    <x v="5"/>
    <d v="2027-12-21T00:00:00"/>
  </r>
  <r>
    <s v="I-2882"/>
    <s v="Madria"/>
    <x v="28"/>
    <x v="0"/>
    <d v="2022-06-28T00:00:00"/>
    <x v="0"/>
    <s v="Penelope Freeland"/>
    <n v="80"/>
    <x v="59"/>
    <n v="0.05"/>
    <n v="4"/>
    <x v="3"/>
    <x v="4"/>
    <d v="2028-06-28T00:00:00"/>
  </r>
  <r>
    <s v="I-2883"/>
    <s v="Osaka"/>
    <x v="15"/>
    <x v="3"/>
    <d v="2022-09-12T00:00:00"/>
    <x v="7"/>
    <s v="Paul Atkins"/>
    <n v="1000"/>
    <x v="42"/>
    <n v="0.26"/>
    <n v="260"/>
    <x v="3"/>
    <x v="6"/>
    <d v="2028-09-12T00:00:00"/>
  </r>
  <r>
    <s v="I-2884"/>
    <s v="Sydney"/>
    <x v="4"/>
    <x v="3"/>
    <d v="2023-04-28T00:00:00"/>
    <x v="0"/>
    <s v="Armand Ahmed"/>
    <n v="80"/>
    <x v="154"/>
    <n v="0"/>
    <n v="0"/>
    <x v="2"/>
    <x v="1"/>
    <d v="2029-04-28T00:00:00"/>
  </r>
  <r>
    <s v="I-2885"/>
    <s v="Birmingham"/>
    <x v="8"/>
    <x v="0"/>
    <d v="2020-01-31T00:00:00"/>
    <x v="0"/>
    <s v="Stephen Muhammad"/>
    <n v="80"/>
    <x v="242"/>
    <n v="0.23749999999999999"/>
    <n v="19"/>
    <x v="4"/>
    <x v="11"/>
    <d v="2026-01-31T00:00:00"/>
  </r>
  <r>
    <s v="I-2886"/>
    <s v="Tel Aviv"/>
    <x v="13"/>
    <x v="0"/>
    <d v="2021-04-11T00:00:00"/>
    <x v="7"/>
    <s v="Frances Weller"/>
    <n v="1000"/>
    <x v="77"/>
    <n v="0.39"/>
    <n v="390"/>
    <x v="1"/>
    <x v="1"/>
    <d v="2027-04-11T00:00:00"/>
  </r>
  <r>
    <s v="I-2887"/>
    <s v="Bangalore"/>
    <x v="11"/>
    <x v="3"/>
    <d v="2022-08-03T00:00:00"/>
    <x v="4"/>
    <s v="Francis Walsh"/>
    <n v="30"/>
    <x v="75"/>
    <n v="0"/>
    <n v="0"/>
    <x v="3"/>
    <x v="2"/>
    <d v="2028-08-03T00:00:00"/>
  </r>
  <r>
    <s v="I-2888"/>
    <s v="New York"/>
    <x v="18"/>
    <x v="1"/>
    <d v="2020-05-11T00:00:00"/>
    <x v="5"/>
    <s v="George Stevenson"/>
    <n v="500"/>
    <x v="264"/>
    <n v="0.22"/>
    <n v="110"/>
    <x v="4"/>
    <x v="7"/>
    <d v="2026-05-11T00:00:00"/>
  </r>
  <r>
    <s v="I-2889"/>
    <s v="Guangzhou"/>
    <x v="5"/>
    <x v="3"/>
    <d v="2022-01-03T00:00:00"/>
    <x v="0"/>
    <s v="Barbara Langdon"/>
    <n v="80"/>
    <x v="98"/>
    <n v="0.125"/>
    <n v="10"/>
    <x v="3"/>
    <x v="11"/>
    <d v="2028-01-03T00:00:00"/>
  </r>
  <r>
    <s v="I-2890"/>
    <s v="Rome"/>
    <x v="22"/>
    <x v="0"/>
    <d v="2020-06-06T00:00:00"/>
    <x v="5"/>
    <s v="Audrey Kane"/>
    <n v="500"/>
    <x v="265"/>
    <n v="0.16"/>
    <n v="80"/>
    <x v="4"/>
    <x v="4"/>
    <d v="2026-06-06T00:00:00"/>
  </r>
  <r>
    <s v="I-2891"/>
    <s v="Prague"/>
    <x v="16"/>
    <x v="0"/>
    <d v="2023-05-10T00:00:00"/>
    <x v="9"/>
    <s v="Nick Denny"/>
    <n v="70"/>
    <x v="106"/>
    <n v="0.1"/>
    <n v="7"/>
    <x v="2"/>
    <x v="7"/>
    <d v="2029-05-10T00:00:00"/>
  </r>
  <r>
    <s v="I-2892"/>
    <s v="Shanghai"/>
    <x v="5"/>
    <x v="3"/>
    <d v="2021-06-25T00:00:00"/>
    <x v="0"/>
    <s v="Christopher Snape"/>
    <n v="80"/>
    <x v="76"/>
    <n v="0.22500000000000001"/>
    <n v="18"/>
    <x v="1"/>
    <x v="4"/>
    <d v="2027-06-25T00:00:00"/>
  </r>
  <r>
    <s v="I-2893"/>
    <s v="Jerusalem"/>
    <x v="13"/>
    <x v="0"/>
    <d v="2020-11-08T00:00:00"/>
    <x v="11"/>
    <s v="Harold Charters"/>
    <n v="50"/>
    <x v="108"/>
    <n v="0.02"/>
    <n v="1"/>
    <x v="4"/>
    <x v="8"/>
    <d v="2026-11-08T00:00:00"/>
  </r>
  <r>
    <s v="I-2894"/>
    <s v="Birmingham"/>
    <x v="8"/>
    <x v="0"/>
    <d v="2020-08-17T00:00:00"/>
    <x v="6"/>
    <s v="Robert Reed"/>
    <n v="800"/>
    <x v="217"/>
    <n v="0.26"/>
    <n v="208"/>
    <x v="4"/>
    <x v="2"/>
    <d v="2026-08-17T00:00:00"/>
  </r>
  <r>
    <s v="I-2895"/>
    <s v="Shanghai"/>
    <x v="5"/>
    <x v="3"/>
    <d v="2022-05-11T00:00:00"/>
    <x v="2"/>
    <s v="Jonathan Will"/>
    <n v="150"/>
    <x v="144"/>
    <n v="6.7000000000000002E-3"/>
    <n v="1"/>
    <x v="3"/>
    <x v="7"/>
    <d v="2028-05-11T00:00:00"/>
  </r>
  <r>
    <s v="I-2896"/>
    <s v="Buenos Aires"/>
    <x v="27"/>
    <x v="2"/>
    <d v="2022-11-07T00:00:00"/>
    <x v="7"/>
    <s v="Roy Cooper"/>
    <n v="1000"/>
    <x v="137"/>
    <n v="0.1"/>
    <n v="100"/>
    <x v="3"/>
    <x v="8"/>
    <d v="2028-11-07T00:00:00"/>
  </r>
  <r>
    <s v="I-2897"/>
    <s v="Toronto"/>
    <x v="1"/>
    <x v="1"/>
    <d v="2021-05-15T00:00:00"/>
    <x v="1"/>
    <s v="James Hammond"/>
    <n v="700"/>
    <x v="121"/>
    <n v="7.0000000000000007E-2"/>
    <n v="49"/>
    <x v="1"/>
    <x v="7"/>
    <d v="2027-05-15T00:00:00"/>
  </r>
  <r>
    <s v="I-2898"/>
    <s v="Chicago"/>
    <x v="18"/>
    <x v="1"/>
    <d v="2023-12-05T00:00:00"/>
    <x v="3"/>
    <s v="Paul Collier"/>
    <n v="50"/>
    <x v="62"/>
    <n v="0.04"/>
    <n v="2"/>
    <x v="2"/>
    <x v="5"/>
    <d v="2029-12-05T00:00:00"/>
  </r>
  <r>
    <s v="I-2899"/>
    <s v="Delhi"/>
    <x v="11"/>
    <x v="3"/>
    <d v="2023-05-18T00:00:00"/>
    <x v="6"/>
    <s v="Steven Batty"/>
    <n v="800"/>
    <x v="217"/>
    <n v="0.26"/>
    <n v="208"/>
    <x v="2"/>
    <x v="7"/>
    <d v="2029-05-18T00:00:00"/>
  </r>
  <r>
    <s v="I-2900"/>
    <s v="Kansas City"/>
    <x v="18"/>
    <x v="1"/>
    <d v="2024-02-19T00:00:00"/>
    <x v="2"/>
    <s v="Ronnette Stocks"/>
    <n v="150"/>
    <x v="3"/>
    <n v="8.6699999999999999E-2"/>
    <n v="13"/>
    <x v="0"/>
    <x v="10"/>
    <d v="2030-02-19T00:00:00"/>
  </r>
  <r>
    <s v="I-2901"/>
    <s v="Paris"/>
    <x v="21"/>
    <x v="0"/>
    <d v="2023-01-25T00:00:00"/>
    <x v="5"/>
    <s v="Darren Webb"/>
    <n v="500"/>
    <x v="163"/>
    <n v="0.05"/>
    <n v="25"/>
    <x v="2"/>
    <x v="11"/>
    <d v="2029-01-25T00:00:00"/>
  </r>
  <r>
    <s v="I-2902"/>
    <s v="Prague"/>
    <x v="16"/>
    <x v="0"/>
    <d v="2021-12-24T00:00:00"/>
    <x v="2"/>
    <s v="Pauline Pluck"/>
    <n v="150"/>
    <x v="207"/>
    <n v="0.3"/>
    <n v="45"/>
    <x v="1"/>
    <x v="5"/>
    <d v="2027-12-24T00:00:00"/>
  </r>
  <r>
    <s v="I-2903"/>
    <s v="Madria"/>
    <x v="28"/>
    <x v="0"/>
    <d v="2022-09-17T00:00:00"/>
    <x v="1"/>
    <s v="Penelope Freeland"/>
    <n v="700"/>
    <x v="125"/>
    <n v="0.14000000000000001"/>
    <n v="98"/>
    <x v="3"/>
    <x v="6"/>
    <d v="2028-09-17T00:00:00"/>
  </r>
  <r>
    <s v="I-2904"/>
    <s v="Osaka"/>
    <x v="15"/>
    <x v="3"/>
    <d v="2021-09-20T00:00:00"/>
    <x v="6"/>
    <s v="Stephen Brown"/>
    <n v="800"/>
    <x v="12"/>
    <n v="0.16"/>
    <n v="128"/>
    <x v="1"/>
    <x v="6"/>
    <d v="2027-09-20T00:00:00"/>
  </r>
  <r>
    <s v="I-2905"/>
    <s v="Mexico City"/>
    <x v="7"/>
    <x v="2"/>
    <d v="2024-11-10T00:00:00"/>
    <x v="4"/>
    <s v="Paul Smith"/>
    <n v="30"/>
    <x v="7"/>
    <n v="6.6699999999999995E-2"/>
    <n v="2"/>
    <x v="0"/>
    <x v="8"/>
    <d v="2030-11-10T00:00:00"/>
  </r>
  <r>
    <s v="I-2906"/>
    <s v="Lima"/>
    <x v="6"/>
    <x v="2"/>
    <d v="2021-07-17T00:00:00"/>
    <x v="1"/>
    <s v="Lloyd Norton"/>
    <n v="700"/>
    <x v="265"/>
    <n v="0.4"/>
    <n v="280"/>
    <x v="1"/>
    <x v="9"/>
    <d v="2027-07-17T00:00:00"/>
  </r>
  <r>
    <s v="I-2907"/>
    <s v="Chicago"/>
    <x v="18"/>
    <x v="1"/>
    <d v="2024-07-15T00:00:00"/>
    <x v="4"/>
    <s v="Amelia Scott"/>
    <n v="30"/>
    <x v="5"/>
    <n v="3.3300000000000003E-2"/>
    <n v="1"/>
    <x v="0"/>
    <x v="9"/>
    <d v="2030-07-15T00:00:00"/>
  </r>
  <r>
    <s v="I-2908"/>
    <s v="Vienna"/>
    <x v="29"/>
    <x v="0"/>
    <d v="2021-10-11T00:00:00"/>
    <x v="1"/>
    <s v="Daniel Henderson"/>
    <n v="700"/>
    <x v="80"/>
    <n v="0.12"/>
    <n v="84"/>
    <x v="1"/>
    <x v="0"/>
    <d v="2027-10-11T00:00:00"/>
  </r>
  <r>
    <s v="I-2909"/>
    <s v="Santiago"/>
    <x v="34"/>
    <x v="2"/>
    <d v="2024-01-21T00:00:00"/>
    <x v="1"/>
    <s v="Bruce McPhee"/>
    <n v="700"/>
    <x v="125"/>
    <n v="0.14000000000000001"/>
    <n v="98"/>
    <x v="0"/>
    <x v="11"/>
    <d v="2030-01-21T00:00:00"/>
  </r>
  <r>
    <s v="I-2910"/>
    <s v="Jerusalem"/>
    <x v="13"/>
    <x v="0"/>
    <d v="2021-02-05T00:00:00"/>
    <x v="6"/>
    <s v="Neil Tubbs"/>
    <n v="800"/>
    <x v="71"/>
    <n v="0.12"/>
    <n v="96"/>
    <x v="1"/>
    <x v="10"/>
    <d v="2027-02-05T00:00:00"/>
  </r>
  <r>
    <s v="I-2911"/>
    <s v="Buenos Aires"/>
    <x v="27"/>
    <x v="2"/>
    <d v="2022-05-07T00:00:00"/>
    <x v="8"/>
    <s v="Ian Grant"/>
    <n v="500"/>
    <x v="9"/>
    <n v="0"/>
    <n v="0"/>
    <x v="3"/>
    <x v="7"/>
    <d v="2028-05-07T00:00:00"/>
  </r>
  <r>
    <s v="I-2912"/>
    <s v="Bogota"/>
    <x v="26"/>
    <x v="2"/>
    <d v="2023-11-13T00:00:00"/>
    <x v="2"/>
    <s v="Russell Thorley"/>
    <n v="150"/>
    <x v="113"/>
    <n v="0.02"/>
    <n v="3"/>
    <x v="2"/>
    <x v="8"/>
    <d v="2029-11-13T00:00:00"/>
  </r>
  <r>
    <s v="I-2913"/>
    <s v="Toronto"/>
    <x v="1"/>
    <x v="1"/>
    <d v="2024-05-25T00:00:00"/>
    <x v="4"/>
    <s v="Michael Patel"/>
    <n v="30"/>
    <x v="5"/>
    <n v="3.3300000000000003E-2"/>
    <n v="1"/>
    <x v="0"/>
    <x v="7"/>
    <d v="2030-05-25T00:00:00"/>
  </r>
  <r>
    <s v="I-2914"/>
    <s v="Shanghai"/>
    <x v="5"/>
    <x v="3"/>
    <d v="2020-07-17T00:00:00"/>
    <x v="5"/>
    <s v="Christopher Snape"/>
    <n v="500"/>
    <x v="73"/>
    <n v="0.09"/>
    <n v="45"/>
    <x v="4"/>
    <x v="9"/>
    <d v="2026-07-17T00:00:00"/>
  </r>
  <r>
    <s v="I-2915"/>
    <s v="Kuala Lumpur"/>
    <x v="31"/>
    <x v="3"/>
    <d v="2021-10-31T00:00:00"/>
    <x v="10"/>
    <s v="Trudi Griffin"/>
    <n v="250"/>
    <x v="102"/>
    <n v="0"/>
    <n v="0"/>
    <x v="1"/>
    <x v="0"/>
    <d v="2027-10-31T00:00:00"/>
  </r>
  <r>
    <s v="I-2916"/>
    <s v="Moscow"/>
    <x v="0"/>
    <x v="0"/>
    <d v="2023-02-21T00:00:00"/>
    <x v="6"/>
    <s v="Rita Hill"/>
    <n v="800"/>
    <x v="227"/>
    <n v="0.14000000000000001"/>
    <n v="112"/>
    <x v="2"/>
    <x v="10"/>
    <d v="2029-02-21T00:00:00"/>
  </r>
  <r>
    <s v="I-2917"/>
    <s v="Sao Paolo"/>
    <x v="2"/>
    <x v="2"/>
    <d v="2022-12-01T00:00:00"/>
    <x v="3"/>
    <s v="Cheryl Tubbs"/>
    <n v="50"/>
    <x v="100"/>
    <n v="0.12"/>
    <n v="6"/>
    <x v="3"/>
    <x v="5"/>
    <d v="2028-12-01T00:00:00"/>
  </r>
  <r>
    <s v="I-2918"/>
    <s v="Guangzhou"/>
    <x v="5"/>
    <x v="3"/>
    <d v="2023-05-09T00:00:00"/>
    <x v="8"/>
    <s v="Donald Higgs"/>
    <n v="500"/>
    <x v="21"/>
    <n v="0.01"/>
    <n v="5"/>
    <x v="2"/>
    <x v="7"/>
    <d v="2029-05-09T00:00:00"/>
  </r>
  <r>
    <s v="I-2919"/>
    <s v="Birmingham"/>
    <x v="8"/>
    <x v="0"/>
    <d v="2023-06-08T00:00:00"/>
    <x v="4"/>
    <s v="Gustavo Taiwo"/>
    <n v="30"/>
    <x v="75"/>
    <n v="0"/>
    <n v="0"/>
    <x v="2"/>
    <x v="4"/>
    <d v="2029-06-08T00:00:00"/>
  </r>
  <r>
    <s v="I-2920"/>
    <s v="Seoul"/>
    <x v="19"/>
    <x v="3"/>
    <d v="2020-11-12T00:00:00"/>
    <x v="7"/>
    <s v="Martin Birch"/>
    <n v="1000"/>
    <x v="143"/>
    <n v="0.33"/>
    <n v="330"/>
    <x v="4"/>
    <x v="8"/>
    <d v="2026-11-12T00:00:00"/>
  </r>
  <r>
    <s v="I-2921"/>
    <s v="Lima"/>
    <x v="6"/>
    <x v="2"/>
    <d v="2023-06-16T00:00:00"/>
    <x v="6"/>
    <s v="Janet Ford"/>
    <n v="800"/>
    <x v="162"/>
    <n v="0.17"/>
    <n v="136"/>
    <x v="2"/>
    <x v="4"/>
    <d v="2029-06-16T00:00:00"/>
  </r>
  <r>
    <s v="I-2922"/>
    <s v="Shenzhen"/>
    <x v="5"/>
    <x v="3"/>
    <d v="2020-05-07T00:00:00"/>
    <x v="11"/>
    <s v="Alastair Mills"/>
    <n v="50"/>
    <x v="57"/>
    <n v="0.2"/>
    <n v="10"/>
    <x v="4"/>
    <x v="7"/>
    <d v="2026-05-07T00:00:00"/>
  </r>
  <r>
    <s v="I-2923"/>
    <s v="London"/>
    <x v="8"/>
    <x v="0"/>
    <d v="2023-09-09T00:00:00"/>
    <x v="7"/>
    <s v="Francis Godden"/>
    <n v="1000"/>
    <x v="177"/>
    <n v="0.11"/>
    <n v="110"/>
    <x v="2"/>
    <x v="6"/>
    <d v="2029-09-09T00:00:00"/>
  </r>
  <r>
    <s v="I-2924"/>
    <s v="Prague"/>
    <x v="16"/>
    <x v="0"/>
    <d v="2021-11-13T00:00:00"/>
    <x v="4"/>
    <s v="David Stewart"/>
    <n v="30"/>
    <x v="129"/>
    <n v="0.33329999999999999"/>
    <n v="10"/>
    <x v="1"/>
    <x v="8"/>
    <d v="2027-11-13T00:00:00"/>
  </r>
  <r>
    <s v="I-2925"/>
    <s v="Mexico City"/>
    <x v="7"/>
    <x v="2"/>
    <d v="2022-01-14T00:00:00"/>
    <x v="10"/>
    <s v="Malcolm Griffith"/>
    <n v="250"/>
    <x v="89"/>
    <n v="0.02"/>
    <n v="5"/>
    <x v="3"/>
    <x v="11"/>
    <d v="2028-01-14T00:00:00"/>
  </r>
  <r>
    <s v="I-2926"/>
    <s v="Dublin"/>
    <x v="25"/>
    <x v="0"/>
    <d v="2020-12-14T00:00:00"/>
    <x v="3"/>
    <s v="Andrew Phillips"/>
    <n v="50"/>
    <x v="64"/>
    <n v="0.06"/>
    <n v="3"/>
    <x v="4"/>
    <x v="5"/>
    <d v="2026-12-14T00:00:00"/>
  </r>
  <r>
    <s v="I-2927"/>
    <s v="Mexico City"/>
    <x v="7"/>
    <x v="2"/>
    <d v="2022-02-14T00:00:00"/>
    <x v="0"/>
    <s v="Eric Walker"/>
    <n v="80"/>
    <x v="79"/>
    <n v="8.7499999999999994E-2"/>
    <n v="7"/>
    <x v="3"/>
    <x v="10"/>
    <d v="2028-02-14T00:00:00"/>
  </r>
  <r>
    <s v="I-2928"/>
    <s v="Capetown"/>
    <x v="17"/>
    <x v="0"/>
    <d v="2020-12-08T00:00:00"/>
    <x v="8"/>
    <s v="Marcus Jacob"/>
    <n v="500"/>
    <x v="11"/>
    <n v="0.02"/>
    <n v="10"/>
    <x v="4"/>
    <x v="5"/>
    <d v="2026-12-08T00:00:00"/>
  </r>
  <r>
    <s v="I-2929"/>
    <s v="Dublin"/>
    <x v="25"/>
    <x v="0"/>
    <d v="2024-07-16T00:00:00"/>
    <x v="6"/>
    <s v="Alison Younger"/>
    <n v="800"/>
    <x v="69"/>
    <n v="0.11"/>
    <n v="88"/>
    <x v="0"/>
    <x v="9"/>
    <d v="2030-07-16T00:00:00"/>
  </r>
  <r>
    <s v="I-2930"/>
    <s v="Tijuana"/>
    <x v="7"/>
    <x v="2"/>
    <d v="2020-09-19T00:00:00"/>
    <x v="7"/>
    <s v="Emily Brierley"/>
    <n v="1000"/>
    <x v="198"/>
    <n v="0.08"/>
    <n v="80"/>
    <x v="4"/>
    <x v="6"/>
    <d v="2026-09-19T00:00:00"/>
  </r>
  <r>
    <s v="I-2931"/>
    <s v="Bogota"/>
    <x v="26"/>
    <x v="2"/>
    <d v="2021-11-07T00:00:00"/>
    <x v="8"/>
    <s v="David Finnie"/>
    <n v="500"/>
    <x v="21"/>
    <n v="0.01"/>
    <n v="5"/>
    <x v="1"/>
    <x v="8"/>
    <d v="2027-11-07T00:00:00"/>
  </r>
  <r>
    <s v="I-2932"/>
    <s v="Tijuana"/>
    <x v="7"/>
    <x v="2"/>
    <d v="2024-09-11T00:00:00"/>
    <x v="3"/>
    <s v="Paul Skiba"/>
    <n v="50"/>
    <x v="55"/>
    <n v="0.1"/>
    <n v="5"/>
    <x v="0"/>
    <x v="6"/>
    <d v="2030-09-11T00:00:00"/>
  </r>
  <r>
    <s v="I-2933"/>
    <s v="Capetown"/>
    <x v="17"/>
    <x v="0"/>
    <d v="2023-11-28T00:00:00"/>
    <x v="8"/>
    <s v="Lucy Downs"/>
    <n v="500"/>
    <x v="11"/>
    <n v="0.02"/>
    <n v="10"/>
    <x v="2"/>
    <x v="8"/>
    <d v="2029-11-28T00:00:00"/>
  </r>
  <r>
    <s v="I-2934"/>
    <s v="Bucharest"/>
    <x v="32"/>
    <x v="0"/>
    <d v="2022-06-24T00:00:00"/>
    <x v="10"/>
    <s v="Geoffrey Shiner"/>
    <n v="250"/>
    <x v="22"/>
    <n v="4.8000000000000001E-2"/>
    <n v="12"/>
    <x v="3"/>
    <x v="4"/>
    <d v="2028-06-24T00:00:00"/>
  </r>
  <r>
    <s v="I-2935"/>
    <s v="Dublin"/>
    <x v="25"/>
    <x v="0"/>
    <d v="2023-12-10T00:00:00"/>
    <x v="7"/>
    <s v="Robert Harris"/>
    <n v="1000"/>
    <x v="143"/>
    <n v="0.33"/>
    <n v="330"/>
    <x v="2"/>
    <x v="5"/>
    <d v="2029-12-10T00:00:00"/>
  </r>
  <r>
    <s v="I-2936"/>
    <s v="Delhi"/>
    <x v="11"/>
    <x v="3"/>
    <d v="2024-12-19T00:00:00"/>
    <x v="0"/>
    <s v="David Johnson"/>
    <n v="80"/>
    <x v="33"/>
    <n v="0.1"/>
    <n v="8"/>
    <x v="0"/>
    <x v="5"/>
    <d v="2030-12-19T00:00:00"/>
  </r>
  <r>
    <s v="I-2937"/>
    <s v="Warsaw"/>
    <x v="23"/>
    <x v="0"/>
    <d v="2021-10-28T00:00:00"/>
    <x v="5"/>
    <s v="James Lam"/>
    <n v="500"/>
    <x v="266"/>
    <n v="0.38"/>
    <n v="190"/>
    <x v="1"/>
    <x v="0"/>
    <d v="2027-10-28T00:00:00"/>
  </r>
  <r>
    <s v="I-2938"/>
    <s v="Kuala Lumpur"/>
    <x v="31"/>
    <x v="3"/>
    <d v="2021-07-08T00:00:00"/>
    <x v="0"/>
    <s v="Trudi Griffin"/>
    <n v="80"/>
    <x v="154"/>
    <n v="0"/>
    <n v="0"/>
    <x v="1"/>
    <x v="9"/>
    <d v="2027-07-08T00:00:00"/>
  </r>
  <r>
    <s v="I-2939"/>
    <s v="Santiago"/>
    <x v="34"/>
    <x v="2"/>
    <d v="2021-03-03T00:00:00"/>
    <x v="9"/>
    <s v="Ram Mathews"/>
    <n v="70"/>
    <x v="85"/>
    <n v="0.1857"/>
    <n v="13"/>
    <x v="1"/>
    <x v="3"/>
    <d v="2027-03-03T00:00:00"/>
  </r>
  <r>
    <s v="I-2940"/>
    <s v="San Fransisco"/>
    <x v="18"/>
    <x v="1"/>
    <d v="2020-11-18T00:00:00"/>
    <x v="3"/>
    <s v="John Osborne"/>
    <n v="50"/>
    <x v="62"/>
    <n v="0.04"/>
    <n v="2"/>
    <x v="4"/>
    <x v="8"/>
    <d v="2026-11-18T00:00:00"/>
  </r>
  <r>
    <s v="I-2941"/>
    <s v="Capetown"/>
    <x v="17"/>
    <x v="0"/>
    <d v="2020-09-18T00:00:00"/>
    <x v="2"/>
    <s v="Marcus Jacob"/>
    <n v="150"/>
    <x v="153"/>
    <n v="0.1467"/>
    <n v="22"/>
    <x v="4"/>
    <x v="6"/>
    <d v="2026-09-18T00:00:00"/>
  </r>
  <r>
    <s v="I-2942"/>
    <s v="Buenos Aires"/>
    <x v="27"/>
    <x v="2"/>
    <d v="2023-04-03T00:00:00"/>
    <x v="8"/>
    <s v="Paul Martin"/>
    <n v="500"/>
    <x v="11"/>
    <n v="0.02"/>
    <n v="10"/>
    <x v="2"/>
    <x v="1"/>
    <d v="2029-04-03T00:00:00"/>
  </r>
  <r>
    <s v="I-2943"/>
    <s v="Capetown"/>
    <x v="17"/>
    <x v="0"/>
    <d v="2020-11-03T00:00:00"/>
    <x v="2"/>
    <s v="Marcus Jacob"/>
    <n v="150"/>
    <x v="261"/>
    <n v="0.2"/>
    <n v="30"/>
    <x v="4"/>
    <x v="8"/>
    <d v="2026-11-03T00:00:00"/>
  </r>
  <r>
    <s v="I-2944"/>
    <s v="Moscow"/>
    <x v="0"/>
    <x v="0"/>
    <d v="2021-08-27T00:00:00"/>
    <x v="1"/>
    <s v="Dermot Bailey"/>
    <n v="700"/>
    <x v="44"/>
    <n v="0.05"/>
    <n v="35"/>
    <x v="1"/>
    <x v="2"/>
    <d v="2027-08-27T00:00:00"/>
  </r>
  <r>
    <s v="I-2945"/>
    <s v="Riyadh"/>
    <x v="9"/>
    <x v="0"/>
    <d v="2020-12-06T00:00:00"/>
    <x v="6"/>
    <s v="Victoria Sherwin"/>
    <n v="800"/>
    <x v="103"/>
    <n v="0.4"/>
    <n v="320"/>
    <x v="4"/>
    <x v="5"/>
    <d v="2026-12-06T00:00:00"/>
  </r>
  <r>
    <s v="I-2946"/>
    <s v="Prague"/>
    <x v="16"/>
    <x v="0"/>
    <d v="2020-06-05T00:00:00"/>
    <x v="9"/>
    <s v="David Stewart"/>
    <n v="70"/>
    <x v="19"/>
    <n v="4.2900000000000001E-2"/>
    <n v="3"/>
    <x v="4"/>
    <x v="4"/>
    <d v="2026-06-05T00:00:00"/>
  </r>
  <r>
    <s v="I-2947"/>
    <s v="Kuala Lumpur"/>
    <x v="31"/>
    <x v="3"/>
    <d v="2022-10-15T00:00:00"/>
    <x v="7"/>
    <s v="Harold Lunn"/>
    <n v="1000"/>
    <x v="126"/>
    <n v="0.32"/>
    <n v="320"/>
    <x v="3"/>
    <x v="0"/>
    <d v="2028-10-15T00:00:00"/>
  </r>
  <r>
    <s v="I-2948"/>
    <s v="Berlin"/>
    <x v="20"/>
    <x v="0"/>
    <d v="2021-05-22T00:00:00"/>
    <x v="0"/>
    <s v="David Power"/>
    <n v="80"/>
    <x v="85"/>
    <n v="0.28749999999999998"/>
    <n v="23"/>
    <x v="1"/>
    <x v="7"/>
    <d v="2027-05-22T00:00:00"/>
  </r>
  <r>
    <s v="I-2949"/>
    <s v="Amsterdam"/>
    <x v="24"/>
    <x v="0"/>
    <d v="2021-02-23T00:00:00"/>
    <x v="9"/>
    <s v="Allyson Rush"/>
    <n v="70"/>
    <x v="63"/>
    <n v="1.43E-2"/>
    <n v="1"/>
    <x v="1"/>
    <x v="10"/>
    <d v="2027-02-23T00:00:00"/>
  </r>
  <r>
    <s v="I-2950"/>
    <s v="Ho Chi Minh City"/>
    <x v="12"/>
    <x v="3"/>
    <d v="2024-09-22T00:00:00"/>
    <x v="4"/>
    <s v="Michael Bell"/>
    <n v="30"/>
    <x v="5"/>
    <n v="3.3300000000000003E-2"/>
    <n v="1"/>
    <x v="0"/>
    <x v="6"/>
    <d v="2030-09-22T00:00:00"/>
  </r>
  <r>
    <s v="I-2951"/>
    <s v="Osaka"/>
    <x v="15"/>
    <x v="3"/>
    <d v="2022-06-23T00:00:00"/>
    <x v="1"/>
    <s v="Peter Walker"/>
    <n v="700"/>
    <x v="44"/>
    <n v="0.05"/>
    <n v="35"/>
    <x v="3"/>
    <x v="4"/>
    <d v="2028-06-23T00:00:00"/>
  </r>
  <r>
    <s v="I-2952"/>
    <s v="Berlin"/>
    <x v="20"/>
    <x v="0"/>
    <d v="2022-07-12T00:00:00"/>
    <x v="10"/>
    <s v="David Power"/>
    <n v="250"/>
    <x v="167"/>
    <n v="0.06"/>
    <n v="15"/>
    <x v="3"/>
    <x v="9"/>
    <d v="2028-07-12T00:00:00"/>
  </r>
  <r>
    <s v="I-2953"/>
    <s v="Kansas City"/>
    <x v="18"/>
    <x v="1"/>
    <d v="2024-04-09T00:00:00"/>
    <x v="10"/>
    <s v="Ronnette Stocks"/>
    <n v="250"/>
    <x v="176"/>
    <n v="0.128"/>
    <n v="32"/>
    <x v="0"/>
    <x v="1"/>
    <d v="2030-04-09T00:00:00"/>
  </r>
  <r>
    <s v="I-2954"/>
    <s v="Santiago"/>
    <x v="34"/>
    <x v="2"/>
    <d v="2021-07-14T00:00:00"/>
    <x v="6"/>
    <s v="Richard James"/>
    <n v="800"/>
    <x v="80"/>
    <n v="0.23"/>
    <n v="184"/>
    <x v="1"/>
    <x v="9"/>
    <d v="2027-07-14T00:00:00"/>
  </r>
  <r>
    <s v="I-2955"/>
    <s v="Guangzhou"/>
    <x v="5"/>
    <x v="3"/>
    <d v="2020-04-30T00:00:00"/>
    <x v="5"/>
    <s v="Donald Higgs"/>
    <n v="500"/>
    <x v="267"/>
    <n v="0.21"/>
    <n v="105"/>
    <x v="4"/>
    <x v="1"/>
    <d v="2026-04-30T00:00:00"/>
  </r>
  <r>
    <s v="I-2956"/>
    <s v="Bangkok"/>
    <x v="10"/>
    <x v="3"/>
    <d v="2024-12-25T00:00:00"/>
    <x v="9"/>
    <s v="Nicole Marshall"/>
    <n v="70"/>
    <x v="63"/>
    <n v="1.43E-2"/>
    <n v="1"/>
    <x v="0"/>
    <x v="5"/>
    <d v="2030-12-25T00:00:00"/>
  </r>
  <r>
    <s v="I-2957"/>
    <s v="Shanghai"/>
    <x v="5"/>
    <x v="3"/>
    <d v="2021-10-27T00:00:00"/>
    <x v="1"/>
    <s v="Glenys Raymond"/>
    <n v="700"/>
    <x v="146"/>
    <n v="0.13"/>
    <n v="91"/>
    <x v="1"/>
    <x v="0"/>
    <d v="2027-10-27T00:00:00"/>
  </r>
  <r>
    <s v="I-2958"/>
    <s v="Cairo"/>
    <x v="30"/>
    <x v="0"/>
    <d v="2021-10-21T00:00:00"/>
    <x v="5"/>
    <s v="John Barnett"/>
    <n v="500"/>
    <x v="73"/>
    <n v="0.09"/>
    <n v="45"/>
    <x v="1"/>
    <x v="0"/>
    <d v="2027-10-21T00:00:00"/>
  </r>
  <r>
    <s v="I-2959"/>
    <s v="Shanghai"/>
    <x v="5"/>
    <x v="3"/>
    <d v="2024-10-04T00:00:00"/>
    <x v="0"/>
    <s v="Sharon Hubble"/>
    <n v="80"/>
    <x v="79"/>
    <n v="8.7499999999999994E-2"/>
    <n v="7"/>
    <x v="0"/>
    <x v="0"/>
    <d v="2030-10-04T00:00:00"/>
  </r>
  <r>
    <s v="I-2960"/>
    <s v="Seoul"/>
    <x v="19"/>
    <x v="3"/>
    <d v="2021-02-10T00:00:00"/>
    <x v="4"/>
    <s v="Kevin Long"/>
    <n v="30"/>
    <x v="5"/>
    <n v="3.3300000000000003E-2"/>
    <n v="1"/>
    <x v="1"/>
    <x v="10"/>
    <d v="2027-02-10T00:00:00"/>
  </r>
  <r>
    <s v="I-2961"/>
    <s v="Riyadh"/>
    <x v="9"/>
    <x v="0"/>
    <d v="2020-04-27T00:00:00"/>
    <x v="5"/>
    <s v="Kelly Owen"/>
    <n v="500"/>
    <x v="268"/>
    <n v="0.23"/>
    <n v="115"/>
    <x v="4"/>
    <x v="1"/>
    <d v="2026-04-27T00:00:00"/>
  </r>
  <r>
    <s v="I-2962"/>
    <s v="Paris"/>
    <x v="21"/>
    <x v="0"/>
    <d v="2022-05-02T00:00:00"/>
    <x v="6"/>
    <s v="Rory Bullion"/>
    <n v="800"/>
    <x v="269"/>
    <n v="0.04"/>
    <n v="32"/>
    <x v="3"/>
    <x v="7"/>
    <d v="2028-05-02T00:00:00"/>
  </r>
  <r>
    <s v="I-2963"/>
    <s v="Houston"/>
    <x v="18"/>
    <x v="1"/>
    <d v="2021-08-05T00:00:00"/>
    <x v="9"/>
    <s v="Rita Schaffer"/>
    <n v="70"/>
    <x v="199"/>
    <n v="0.2429"/>
    <n v="17"/>
    <x v="1"/>
    <x v="2"/>
    <d v="2027-08-05T00:00:00"/>
  </r>
  <r>
    <s v="I-2964"/>
    <s v="Bucharest"/>
    <x v="32"/>
    <x v="0"/>
    <d v="2023-04-10T00:00:00"/>
    <x v="10"/>
    <s v="Jacqueline Todd"/>
    <n v="250"/>
    <x v="136"/>
    <n v="8.0000000000000002E-3"/>
    <n v="2"/>
    <x v="2"/>
    <x v="1"/>
    <d v="2029-04-10T00:00:00"/>
  </r>
  <r>
    <s v="I-2965"/>
    <s v="Berlin"/>
    <x v="20"/>
    <x v="0"/>
    <d v="2024-01-25T00:00:00"/>
    <x v="10"/>
    <s v="David Townsend"/>
    <n v="250"/>
    <x v="182"/>
    <n v="0.14799999999999999"/>
    <n v="37"/>
    <x v="0"/>
    <x v="11"/>
    <d v="2030-01-25T00:00:00"/>
  </r>
  <r>
    <s v="I-2966"/>
    <s v="Buenos Aires"/>
    <x v="27"/>
    <x v="2"/>
    <d v="2020-11-03T00:00:00"/>
    <x v="11"/>
    <s v="Ronald Rowlands"/>
    <n v="50"/>
    <x v="47"/>
    <n v="0.28000000000000003"/>
    <n v="14"/>
    <x v="4"/>
    <x v="8"/>
    <d v="2026-11-03T00:00:00"/>
  </r>
  <r>
    <s v="I-2967"/>
    <s v="Kansas City"/>
    <x v="18"/>
    <x v="1"/>
    <d v="2021-08-01T00:00:00"/>
    <x v="9"/>
    <s v="Douglas Davies"/>
    <n v="70"/>
    <x v="110"/>
    <n v="5.7099999999999998E-2"/>
    <n v="4"/>
    <x v="1"/>
    <x v="2"/>
    <d v="2027-08-01T00:00:00"/>
  </r>
  <r>
    <s v="I-2968"/>
    <s v="Dublin"/>
    <x v="25"/>
    <x v="0"/>
    <d v="2022-09-11T00:00:00"/>
    <x v="5"/>
    <s v="Andrew Phillips"/>
    <n v="500"/>
    <x v="132"/>
    <n v="0.11"/>
    <n v="55"/>
    <x v="3"/>
    <x v="6"/>
    <d v="2028-09-11T00:00:00"/>
  </r>
  <r>
    <s v="I-2969"/>
    <s v="Athens"/>
    <x v="14"/>
    <x v="0"/>
    <d v="2021-05-31T00:00:00"/>
    <x v="3"/>
    <s v="Mark Lawton"/>
    <n v="50"/>
    <x v="75"/>
    <n v="0.4"/>
    <n v="20"/>
    <x v="1"/>
    <x v="7"/>
    <d v="2027-05-31T00:00:00"/>
  </r>
  <r>
    <s v="I-2970"/>
    <s v="Santiago"/>
    <x v="34"/>
    <x v="2"/>
    <d v="2020-01-04T00:00:00"/>
    <x v="10"/>
    <s v="Richard James"/>
    <n v="250"/>
    <x v="96"/>
    <n v="2.8000000000000001E-2"/>
    <n v="7"/>
    <x v="4"/>
    <x v="11"/>
    <d v="2026-01-04T00:00:00"/>
  </r>
  <r>
    <s v="I-2971"/>
    <s v="Guangzhou"/>
    <x v="5"/>
    <x v="3"/>
    <d v="2021-03-15T00:00:00"/>
    <x v="3"/>
    <s v="Barbara Langdon"/>
    <n v="50"/>
    <x v="55"/>
    <n v="0.1"/>
    <n v="5"/>
    <x v="1"/>
    <x v="3"/>
    <d v="2027-03-15T00:00:00"/>
  </r>
  <r>
    <s v="I-2972"/>
    <s v="Amsterdam"/>
    <x v="24"/>
    <x v="0"/>
    <d v="2023-12-12T00:00:00"/>
    <x v="11"/>
    <s v="David Dorey"/>
    <n v="50"/>
    <x v="40"/>
    <n v="0"/>
    <n v="0"/>
    <x v="2"/>
    <x v="5"/>
    <d v="2029-12-12T00:00:00"/>
  </r>
  <r>
    <s v="I-2973"/>
    <s v="Madria"/>
    <x v="28"/>
    <x v="0"/>
    <d v="2024-04-26T00:00:00"/>
    <x v="10"/>
    <s v="Roy Lloyd"/>
    <n v="250"/>
    <x v="38"/>
    <n v="0.12"/>
    <n v="30"/>
    <x v="0"/>
    <x v="1"/>
    <d v="2030-04-26T00:00:00"/>
  </r>
  <r>
    <s v="I-2974"/>
    <s v="Tel Aviv"/>
    <x v="13"/>
    <x v="0"/>
    <d v="2023-07-18T00:00:00"/>
    <x v="5"/>
    <s v="Rebecca Delo"/>
    <n v="500"/>
    <x v="185"/>
    <n v="0.1"/>
    <n v="50"/>
    <x v="2"/>
    <x v="9"/>
    <d v="2029-07-18T00:00:00"/>
  </r>
  <r>
    <s v="I-2975"/>
    <s v="Bangkok"/>
    <x v="10"/>
    <x v="3"/>
    <d v="2024-12-04T00:00:00"/>
    <x v="3"/>
    <s v="Jonathan Pereira"/>
    <n v="50"/>
    <x v="62"/>
    <n v="0.04"/>
    <n v="2"/>
    <x v="0"/>
    <x v="5"/>
    <d v="2030-12-04T00:00:00"/>
  </r>
  <r>
    <s v="I-2976"/>
    <s v="Guangzhou"/>
    <x v="5"/>
    <x v="3"/>
    <d v="2022-08-20T00:00:00"/>
    <x v="0"/>
    <s v="Abdul Amos"/>
    <n v="80"/>
    <x v="13"/>
    <n v="2.5000000000000001E-2"/>
    <n v="2"/>
    <x v="3"/>
    <x v="2"/>
    <d v="2028-08-20T00:00:00"/>
  </r>
  <r>
    <s v="I-2977"/>
    <s v="Moscow"/>
    <x v="0"/>
    <x v="0"/>
    <d v="2022-11-25T00:00:00"/>
    <x v="2"/>
    <s v="Diane Batty"/>
    <n v="150"/>
    <x v="144"/>
    <n v="6.7000000000000002E-3"/>
    <n v="1"/>
    <x v="3"/>
    <x v="8"/>
    <d v="2028-11-25T00:00:00"/>
  </r>
  <r>
    <s v="I-2978"/>
    <s v="Sydney"/>
    <x v="4"/>
    <x v="3"/>
    <d v="2022-11-26T00:00:00"/>
    <x v="6"/>
    <s v="William Martin"/>
    <n v="800"/>
    <x v="217"/>
    <n v="0.26"/>
    <n v="208"/>
    <x v="3"/>
    <x v="8"/>
    <d v="2028-11-26T00:00:00"/>
  </r>
  <r>
    <s v="I-2979"/>
    <s v="Paris"/>
    <x v="21"/>
    <x v="0"/>
    <d v="2022-08-01T00:00:00"/>
    <x v="6"/>
    <s v="Nicole Ford"/>
    <n v="800"/>
    <x v="160"/>
    <n v="0"/>
    <n v="0"/>
    <x v="3"/>
    <x v="2"/>
    <d v="2028-08-01T00:00:00"/>
  </r>
  <r>
    <s v="I-2980"/>
    <s v="Buenos Aires"/>
    <x v="27"/>
    <x v="2"/>
    <d v="2022-07-18T00:00:00"/>
    <x v="9"/>
    <s v="Simon Snape"/>
    <n v="70"/>
    <x v="106"/>
    <n v="0.1"/>
    <n v="7"/>
    <x v="3"/>
    <x v="9"/>
    <d v="2028-07-18T00:00:00"/>
  </r>
  <r>
    <s v="I-2981"/>
    <s v="Seattle"/>
    <x v="18"/>
    <x v="1"/>
    <d v="2020-06-11T00:00:00"/>
    <x v="1"/>
    <s v="Kevin Styles"/>
    <n v="700"/>
    <x v="121"/>
    <n v="7.0000000000000007E-2"/>
    <n v="49"/>
    <x v="4"/>
    <x v="4"/>
    <d v="2026-06-11T00:00:00"/>
  </r>
  <r>
    <s v="I-2982"/>
    <s v="Seattle"/>
    <x v="18"/>
    <x v="1"/>
    <d v="2021-11-12T00:00:00"/>
    <x v="0"/>
    <s v="Richard Anderson"/>
    <n v="80"/>
    <x v="1"/>
    <n v="0.32500000000000001"/>
    <n v="26"/>
    <x v="1"/>
    <x v="8"/>
    <d v="2027-11-12T00:00:00"/>
  </r>
  <r>
    <s v="I-2983"/>
    <s v="Tijuana"/>
    <x v="7"/>
    <x v="2"/>
    <d v="2022-06-01T00:00:00"/>
    <x v="11"/>
    <s v="Kevin McLauchlin"/>
    <n v="50"/>
    <x v="40"/>
    <n v="0"/>
    <n v="0"/>
    <x v="3"/>
    <x v="4"/>
    <d v="2028-06-01T00:00:00"/>
  </r>
  <r>
    <s v="I-2984"/>
    <s v="Osaka"/>
    <x v="15"/>
    <x v="3"/>
    <d v="2021-06-01T00:00:00"/>
    <x v="5"/>
    <s v="Kenneth Walter"/>
    <n v="500"/>
    <x v="270"/>
    <n v="0.36"/>
    <n v="180"/>
    <x v="1"/>
    <x v="4"/>
    <d v="2027-06-01T00:00:00"/>
  </r>
  <r>
    <s v="I-2985"/>
    <s v="Paris"/>
    <x v="21"/>
    <x v="0"/>
    <d v="2024-12-02T00:00:00"/>
    <x v="3"/>
    <s v="Ketan Bryan"/>
    <n v="50"/>
    <x v="24"/>
    <n v="0.14000000000000001"/>
    <n v="7"/>
    <x v="0"/>
    <x v="5"/>
    <d v="2030-12-02T00:00:00"/>
  </r>
  <r>
    <s v="I-2986"/>
    <s v="Seoul"/>
    <x v="19"/>
    <x v="3"/>
    <d v="2023-01-27T00:00:00"/>
    <x v="0"/>
    <s v="Mark Brook"/>
    <n v="80"/>
    <x v="13"/>
    <n v="2.5000000000000001E-2"/>
    <n v="2"/>
    <x v="2"/>
    <x v="11"/>
    <d v="2029-01-27T00:00:00"/>
  </r>
  <r>
    <s v="I-2987"/>
    <s v="London"/>
    <x v="8"/>
    <x v="0"/>
    <d v="2021-02-07T00:00:00"/>
    <x v="10"/>
    <s v="Claire Brooks"/>
    <n v="250"/>
    <x v="136"/>
    <n v="8.0000000000000002E-3"/>
    <n v="2"/>
    <x v="1"/>
    <x v="10"/>
    <d v="2027-02-07T00:00:00"/>
  </r>
  <r>
    <s v="I-2988"/>
    <s v="Lima"/>
    <x v="6"/>
    <x v="2"/>
    <d v="2023-01-06T00:00:00"/>
    <x v="4"/>
    <s v="Kevin Goad"/>
    <n v="30"/>
    <x v="20"/>
    <n v="0.1"/>
    <n v="3"/>
    <x v="2"/>
    <x v="11"/>
    <d v="2029-01-06T00:00:00"/>
  </r>
  <r>
    <s v="I-2989"/>
    <s v="Vienna"/>
    <x v="29"/>
    <x v="0"/>
    <d v="2024-04-03T00:00:00"/>
    <x v="8"/>
    <s v="Paul Drage"/>
    <n v="500"/>
    <x v="21"/>
    <n v="0.01"/>
    <n v="5"/>
    <x v="0"/>
    <x v="1"/>
    <d v="2030-04-03T00:00:00"/>
  </r>
  <r>
    <s v="I-2990"/>
    <s v="Osaka"/>
    <x v="15"/>
    <x v="3"/>
    <d v="2024-02-12T00:00:00"/>
    <x v="6"/>
    <s v="Neil McAvoy"/>
    <n v="800"/>
    <x v="103"/>
    <n v="0.4"/>
    <n v="320"/>
    <x v="0"/>
    <x v="10"/>
    <d v="2030-02-12T00:00:00"/>
  </r>
  <r>
    <s v="I-2991"/>
    <s v="New York"/>
    <x v="18"/>
    <x v="1"/>
    <d v="2022-03-01T00:00:00"/>
    <x v="10"/>
    <s v="Stephen Cohen"/>
    <n v="250"/>
    <x v="248"/>
    <n v="0.14000000000000001"/>
    <n v="35"/>
    <x v="3"/>
    <x v="3"/>
    <d v="2028-03-01T00:00:00"/>
  </r>
  <r>
    <s v="I-2992"/>
    <s v="Capetown"/>
    <x v="17"/>
    <x v="0"/>
    <d v="2021-10-01T00:00:00"/>
    <x v="5"/>
    <s v="Lucy Downs"/>
    <n v="500"/>
    <x v="265"/>
    <n v="0.16"/>
    <n v="80"/>
    <x v="1"/>
    <x v="0"/>
    <d v="2027-10-01T00:00:00"/>
  </r>
  <r>
    <s v="I-2993"/>
    <s v="Bucharest"/>
    <x v="32"/>
    <x v="0"/>
    <d v="2020-12-02T00:00:00"/>
    <x v="6"/>
    <s v="Dell Lockwood"/>
    <n v="800"/>
    <x v="51"/>
    <n v="0.19"/>
    <n v="152"/>
    <x v="4"/>
    <x v="5"/>
    <d v="2026-12-02T00:00:00"/>
  </r>
  <r>
    <s v="I-2994"/>
    <s v="Tel Aviv"/>
    <x v="13"/>
    <x v="0"/>
    <d v="2023-11-10T00:00:00"/>
    <x v="3"/>
    <s v="Frances Weller"/>
    <n v="50"/>
    <x v="108"/>
    <n v="0.02"/>
    <n v="1"/>
    <x v="2"/>
    <x v="8"/>
    <d v="2029-11-10T00:00:00"/>
  </r>
  <r>
    <s v="I-2995"/>
    <s v="Riyadh"/>
    <x v="9"/>
    <x v="0"/>
    <d v="2024-08-27T00:00:00"/>
    <x v="5"/>
    <s v="Gillian Crawley"/>
    <n v="500"/>
    <x v="6"/>
    <n v="7.0000000000000007E-2"/>
    <n v="35"/>
    <x v="0"/>
    <x v="2"/>
    <d v="2030-08-27T00:00:00"/>
  </r>
  <r>
    <s v="I-2996"/>
    <s v="Mexico City"/>
    <x v="7"/>
    <x v="2"/>
    <d v="2020-02-13T00:00:00"/>
    <x v="10"/>
    <s v="Jacqueline Green"/>
    <n v="250"/>
    <x v="248"/>
    <n v="0.14000000000000001"/>
    <n v="35"/>
    <x v="4"/>
    <x v="10"/>
    <d v="2026-02-13T00:00:00"/>
  </r>
  <r>
    <s v="I-2997"/>
    <s v="Jerusalem"/>
    <x v="13"/>
    <x v="0"/>
    <d v="2022-06-23T00:00:00"/>
    <x v="2"/>
    <s v="John Bond"/>
    <n v="150"/>
    <x v="144"/>
    <n v="6.7000000000000002E-3"/>
    <n v="1"/>
    <x v="3"/>
    <x v="4"/>
    <d v="2028-06-23T00:00:00"/>
  </r>
  <r>
    <s v="I-2998"/>
    <s v="Guangzhou"/>
    <x v="5"/>
    <x v="3"/>
    <d v="2020-11-24T00:00:00"/>
    <x v="11"/>
    <s v="Carl Snape"/>
    <n v="50"/>
    <x v="155"/>
    <n v="0.24"/>
    <n v="12"/>
    <x v="4"/>
    <x v="8"/>
    <d v="2026-11-24T00:00:00"/>
  </r>
  <r>
    <s v="I-2999"/>
    <s v="Ho Chi Minh City"/>
    <x v="12"/>
    <x v="3"/>
    <d v="2023-09-20T00:00:00"/>
    <x v="7"/>
    <s v="Austin Parsons"/>
    <n v="1000"/>
    <x v="143"/>
    <n v="0.33"/>
    <n v="330"/>
    <x v="2"/>
    <x v="6"/>
    <d v="2029-09-20T00:00:00"/>
  </r>
  <r>
    <s v="I-3000"/>
    <s v="Ho Chi Minh City"/>
    <x v="12"/>
    <x v="3"/>
    <d v="2024-06-12T00:00:00"/>
    <x v="7"/>
    <s v="Sophie Petersen"/>
    <n v="1000"/>
    <x v="141"/>
    <n v="0.41"/>
    <n v="410"/>
    <x v="0"/>
    <x v="4"/>
    <d v="2030-06-12T00:00:00"/>
  </r>
  <r>
    <s v="I-3001"/>
    <s v="Kuala Lumpur"/>
    <x v="31"/>
    <x v="3"/>
    <d v="2020-10-13T00:00:00"/>
    <x v="11"/>
    <s v="Stephen MacGregor"/>
    <n v="50"/>
    <x v="108"/>
    <n v="0.02"/>
    <n v="1"/>
    <x v="4"/>
    <x v="0"/>
    <d v="2026-10-13T00:00:00"/>
  </r>
  <r>
    <s v="I-3002"/>
    <s v="New York"/>
    <x v="18"/>
    <x v="1"/>
    <d v="2021-12-16T00:00:00"/>
    <x v="4"/>
    <s v="Ian Coates"/>
    <n v="30"/>
    <x v="129"/>
    <n v="0.33329999999999999"/>
    <n v="10"/>
    <x v="1"/>
    <x v="5"/>
    <d v="2027-12-16T00:00:00"/>
  </r>
  <r>
    <s v="I-3003"/>
    <s v="Paris"/>
    <x v="21"/>
    <x v="0"/>
    <d v="2020-08-17T00:00:00"/>
    <x v="5"/>
    <s v="Philip Tubbs"/>
    <n v="500"/>
    <x v="185"/>
    <n v="0.1"/>
    <n v="50"/>
    <x v="4"/>
    <x v="2"/>
    <d v="2026-08-17T00:00:00"/>
  </r>
  <r>
    <s v="I-3004"/>
    <s v="Cairo"/>
    <x v="30"/>
    <x v="0"/>
    <d v="2024-08-12T00:00:00"/>
    <x v="8"/>
    <s v="David Amos"/>
    <n v="500"/>
    <x v="11"/>
    <n v="0.02"/>
    <n v="10"/>
    <x v="0"/>
    <x v="2"/>
    <d v="2030-08-12T00:00:00"/>
  </r>
  <r>
    <s v="I-3005"/>
    <s v="Warsaw"/>
    <x v="23"/>
    <x v="0"/>
    <d v="2022-12-21T00:00:00"/>
    <x v="10"/>
    <s v="Gary Mistry"/>
    <n v="250"/>
    <x v="271"/>
    <n v="0.58799999999999997"/>
    <n v="147"/>
    <x v="3"/>
    <x v="5"/>
    <d v="2028-12-21T00:00:00"/>
  </r>
  <r>
    <s v="I-3006"/>
    <s v="Paris"/>
    <x v="21"/>
    <x v="0"/>
    <d v="2022-09-18T00:00:00"/>
    <x v="4"/>
    <s v="Philip Tubbs"/>
    <n v="30"/>
    <x v="35"/>
    <n v="0.1333"/>
    <n v="4"/>
    <x v="3"/>
    <x v="6"/>
    <d v="2028-09-18T00:00:00"/>
  </r>
  <r>
    <s v="I-3007"/>
    <s v="Bangalore"/>
    <x v="11"/>
    <x v="3"/>
    <d v="2023-06-09T00:00:00"/>
    <x v="7"/>
    <s v="Stuart Sykes"/>
    <n v="1000"/>
    <x v="56"/>
    <n v="0.43"/>
    <n v="430"/>
    <x v="2"/>
    <x v="4"/>
    <d v="2029-06-09T00:00:00"/>
  </r>
  <r>
    <s v="I-3008"/>
    <s v="Dublin"/>
    <x v="25"/>
    <x v="0"/>
    <d v="2020-02-21T00:00:00"/>
    <x v="3"/>
    <s v="Gwyn Taylor"/>
    <n v="50"/>
    <x v="40"/>
    <n v="0"/>
    <n v="0"/>
    <x v="4"/>
    <x v="10"/>
    <d v="2026-02-21T00:00:00"/>
  </r>
  <r>
    <s v="I-3009"/>
    <s v="Kansas City"/>
    <x v="18"/>
    <x v="1"/>
    <d v="2022-04-23T00:00:00"/>
    <x v="0"/>
    <s v="Christina Pedley"/>
    <n v="80"/>
    <x v="0"/>
    <n v="1.2500000000000001E-2"/>
    <n v="1"/>
    <x v="3"/>
    <x v="1"/>
    <d v="2028-04-23T00:00:00"/>
  </r>
  <r>
    <s v="I-3010"/>
    <s v="Rome"/>
    <x v="22"/>
    <x v="0"/>
    <d v="2021-06-23T00:00:00"/>
    <x v="4"/>
    <s v="Michael Toy"/>
    <n v="30"/>
    <x v="20"/>
    <n v="0.1"/>
    <n v="3"/>
    <x v="1"/>
    <x v="4"/>
    <d v="2027-06-23T00:00:00"/>
  </r>
  <r>
    <s v="I-3011"/>
    <s v="Bogota"/>
    <x v="26"/>
    <x v="2"/>
    <d v="2020-11-19T00:00:00"/>
    <x v="7"/>
    <s v="Alison Lazar"/>
    <n v="1000"/>
    <x v="160"/>
    <n v="0.2"/>
    <n v="200"/>
    <x v="4"/>
    <x v="8"/>
    <d v="2026-11-19T00:00:00"/>
  </r>
  <r>
    <s v="I-3012"/>
    <s v="Warsaw"/>
    <x v="23"/>
    <x v="0"/>
    <d v="2022-11-02T00:00:00"/>
    <x v="3"/>
    <s v="Hin Bragg"/>
    <n v="50"/>
    <x v="67"/>
    <n v="0.08"/>
    <n v="4"/>
    <x v="3"/>
    <x v="8"/>
    <d v="2028-11-02T00:00:00"/>
  </r>
  <r>
    <s v="I-3013"/>
    <s v="Kansas City"/>
    <x v="18"/>
    <x v="1"/>
    <d v="2021-11-03T00:00:00"/>
    <x v="6"/>
    <s v="Douglas Davies"/>
    <n v="800"/>
    <x v="159"/>
    <n v="0.45"/>
    <n v="360"/>
    <x v="1"/>
    <x v="8"/>
    <d v="2027-11-03T00:00:00"/>
  </r>
  <r>
    <s v="I-3014"/>
    <s v="Toronto"/>
    <x v="1"/>
    <x v="1"/>
    <d v="2020-05-09T00:00:00"/>
    <x v="0"/>
    <s v="Nick Blacklock"/>
    <n v="80"/>
    <x v="191"/>
    <n v="0.1125"/>
    <n v="9"/>
    <x v="4"/>
    <x v="7"/>
    <d v="2026-05-09T00:00:00"/>
  </r>
  <r>
    <s v="I-3015"/>
    <s v="Kansas City"/>
    <x v="18"/>
    <x v="1"/>
    <d v="2022-02-20T00:00:00"/>
    <x v="6"/>
    <s v="Ronnette Stocks"/>
    <n v="800"/>
    <x v="66"/>
    <n v="0.36"/>
    <n v="288"/>
    <x v="3"/>
    <x v="10"/>
    <d v="2028-02-20T00:00:00"/>
  </r>
  <r>
    <s v="I-3016"/>
    <s v="Lima"/>
    <x v="6"/>
    <x v="2"/>
    <d v="2020-03-05T00:00:00"/>
    <x v="0"/>
    <s v="William Lant"/>
    <n v="80"/>
    <x v="30"/>
    <n v="3.7499999999999999E-2"/>
    <n v="3"/>
    <x v="4"/>
    <x v="3"/>
    <d v="2026-03-05T00:00:00"/>
  </r>
  <r>
    <s v="I-3017"/>
    <s v="Kuala Lumpur"/>
    <x v="31"/>
    <x v="3"/>
    <d v="2020-06-08T00:00:00"/>
    <x v="8"/>
    <s v="Trudi Griffin"/>
    <n v="500"/>
    <x v="11"/>
    <n v="0.02"/>
    <n v="10"/>
    <x v="4"/>
    <x v="4"/>
    <d v="2026-06-08T00:00:00"/>
  </r>
  <r>
    <s v="I-3018"/>
    <s v="London"/>
    <x v="8"/>
    <x v="0"/>
    <d v="2021-11-25T00:00:00"/>
    <x v="7"/>
    <s v="Francis Godden"/>
    <n v="1000"/>
    <x v="198"/>
    <n v="0.08"/>
    <n v="80"/>
    <x v="1"/>
    <x v="8"/>
    <d v="2027-11-25T00:00:00"/>
  </r>
  <r>
    <s v="I-3019"/>
    <s v="Riyadh"/>
    <x v="9"/>
    <x v="0"/>
    <d v="2023-04-24T00:00:00"/>
    <x v="7"/>
    <s v="Kelly Owen"/>
    <n v="1000"/>
    <x v="42"/>
    <n v="0.26"/>
    <n v="260"/>
    <x v="2"/>
    <x v="1"/>
    <d v="2029-04-24T00:00:00"/>
  </r>
  <r>
    <s v="I-3020"/>
    <s v="Prague"/>
    <x v="16"/>
    <x v="0"/>
    <d v="2023-06-26T00:00:00"/>
    <x v="5"/>
    <s v="Terence Mirza"/>
    <n v="500"/>
    <x v="185"/>
    <n v="0.1"/>
    <n v="50"/>
    <x v="2"/>
    <x v="4"/>
    <d v="2029-06-26T00:00:00"/>
  </r>
  <r>
    <s v="I-3021"/>
    <s v="Shanghai"/>
    <x v="5"/>
    <x v="3"/>
    <d v="2024-07-11T00:00:00"/>
    <x v="4"/>
    <s v="Timothy Fraser"/>
    <n v="30"/>
    <x v="75"/>
    <n v="0"/>
    <n v="0"/>
    <x v="0"/>
    <x v="9"/>
    <d v="2030-07-11T00:00:00"/>
  </r>
  <r>
    <s v="I-3022"/>
    <s v="Jerusalem"/>
    <x v="13"/>
    <x v="0"/>
    <d v="2021-07-25T00:00:00"/>
    <x v="9"/>
    <s v="Harold Charters"/>
    <n v="70"/>
    <x v="224"/>
    <n v="0.2"/>
    <n v="14"/>
    <x v="1"/>
    <x v="9"/>
    <d v="2027-07-25T00:00:00"/>
  </r>
  <r>
    <s v="I-3023"/>
    <s v="Vancouver"/>
    <x v="1"/>
    <x v="1"/>
    <d v="2023-08-04T00:00:00"/>
    <x v="7"/>
    <s v="Brian Clarke"/>
    <n v="1000"/>
    <x v="118"/>
    <n v="0.44"/>
    <n v="440"/>
    <x v="2"/>
    <x v="2"/>
    <d v="2029-08-04T00:00:00"/>
  </r>
  <r>
    <s v="I-3024"/>
    <s v="Jerusalem"/>
    <x v="13"/>
    <x v="0"/>
    <d v="2020-01-15T00:00:00"/>
    <x v="11"/>
    <s v="John Bond"/>
    <n v="50"/>
    <x v="62"/>
    <n v="0.04"/>
    <n v="2"/>
    <x v="4"/>
    <x v="11"/>
    <d v="2026-01-15T00:00:00"/>
  </r>
  <r>
    <s v="I-3025"/>
    <s v="Ho Chi Minh City"/>
    <x v="12"/>
    <x v="3"/>
    <d v="2024-11-09T00:00:00"/>
    <x v="5"/>
    <s v="Austin Parsons"/>
    <n v="500"/>
    <x v="11"/>
    <n v="0.02"/>
    <n v="10"/>
    <x v="0"/>
    <x v="8"/>
    <d v="2030-11-09T00:00:00"/>
  </r>
  <r>
    <s v="I-3026"/>
    <s v="London"/>
    <x v="8"/>
    <x v="0"/>
    <d v="2020-04-27T00:00:00"/>
    <x v="8"/>
    <s v="Philip Dewar"/>
    <n v="500"/>
    <x v="9"/>
    <n v="0"/>
    <n v="0"/>
    <x v="4"/>
    <x v="1"/>
    <d v="2026-04-27T00:00:00"/>
  </r>
  <r>
    <s v="I-3027"/>
    <s v="New York"/>
    <x v="18"/>
    <x v="1"/>
    <d v="2021-03-14T00:00:00"/>
    <x v="8"/>
    <s v="Robert Salisbury"/>
    <n v="500"/>
    <x v="11"/>
    <n v="0.02"/>
    <n v="10"/>
    <x v="1"/>
    <x v="3"/>
    <d v="2027-03-14T00:00:00"/>
  </r>
  <r>
    <s v="I-3028"/>
    <s v="Rochester"/>
    <x v="18"/>
    <x v="1"/>
    <d v="2021-11-10T00:00:00"/>
    <x v="2"/>
    <s v="Richard Bard"/>
    <n v="150"/>
    <x v="156"/>
    <n v="0.32669999999999999"/>
    <n v="49"/>
    <x v="1"/>
    <x v="8"/>
    <d v="2027-11-10T00:00:00"/>
  </r>
  <r>
    <s v="I-3029"/>
    <s v="Tijuana"/>
    <x v="7"/>
    <x v="2"/>
    <d v="2022-04-12T00:00:00"/>
    <x v="9"/>
    <s v="Kevin McLauchlin"/>
    <n v="70"/>
    <x v="63"/>
    <n v="1.43E-2"/>
    <n v="1"/>
    <x v="3"/>
    <x v="1"/>
    <d v="2028-04-12T00:00:00"/>
  </r>
  <r>
    <s v="I-3030"/>
    <s v="Los Angeles"/>
    <x v="18"/>
    <x v="1"/>
    <d v="2022-05-21T00:00:00"/>
    <x v="6"/>
    <s v="Heather Beck"/>
    <n v="800"/>
    <x v="124"/>
    <n v="0.13"/>
    <n v="104"/>
    <x v="3"/>
    <x v="7"/>
    <d v="2028-05-21T00:00:00"/>
  </r>
  <r>
    <s v="I-3031"/>
    <s v="Moscow"/>
    <x v="0"/>
    <x v="0"/>
    <d v="2024-04-04T00:00:00"/>
    <x v="9"/>
    <s v="Darren Brooks"/>
    <n v="70"/>
    <x v="63"/>
    <n v="1.43E-2"/>
    <n v="1"/>
    <x v="0"/>
    <x v="1"/>
    <d v="2030-04-04T00:00:00"/>
  </r>
  <r>
    <s v="I-3032"/>
    <s v="Sydney"/>
    <x v="4"/>
    <x v="3"/>
    <d v="2023-11-30T00:00:00"/>
    <x v="6"/>
    <s v="Stephen Neville"/>
    <n v="800"/>
    <x v="37"/>
    <n v="0.35"/>
    <n v="280"/>
    <x v="2"/>
    <x v="8"/>
    <d v="2029-11-30T00:00:00"/>
  </r>
  <r>
    <s v="I-3033"/>
    <s v="Tel Aviv"/>
    <x v="13"/>
    <x v="0"/>
    <d v="2022-06-21T00:00:00"/>
    <x v="11"/>
    <s v="David Isaacs"/>
    <n v="50"/>
    <x v="100"/>
    <n v="0.12"/>
    <n v="6"/>
    <x v="3"/>
    <x v="4"/>
    <d v="2028-06-21T00:00:00"/>
  </r>
  <r>
    <s v="I-3034"/>
    <s v="Seoul"/>
    <x v="19"/>
    <x v="3"/>
    <d v="2021-05-03T00:00:00"/>
    <x v="0"/>
    <s v="Steven Wood"/>
    <n v="80"/>
    <x v="30"/>
    <n v="3.7499999999999999E-2"/>
    <n v="3"/>
    <x v="1"/>
    <x v="7"/>
    <d v="2027-05-03T00:00:00"/>
  </r>
  <r>
    <s v="I-3035"/>
    <s v="Osaka"/>
    <x v="15"/>
    <x v="3"/>
    <d v="2021-12-11T00:00:00"/>
    <x v="1"/>
    <s v="Jill Thompson"/>
    <n v="700"/>
    <x v="73"/>
    <n v="0.35"/>
    <n v="245"/>
    <x v="1"/>
    <x v="5"/>
    <d v="2027-12-11T00:00:00"/>
  </r>
  <r>
    <s v="I-3036"/>
    <s v="Lima"/>
    <x v="6"/>
    <x v="2"/>
    <d v="2024-06-19T00:00:00"/>
    <x v="5"/>
    <s v="Michael Wood"/>
    <n v="500"/>
    <x v="169"/>
    <n v="0.03"/>
    <n v="15"/>
    <x v="0"/>
    <x v="4"/>
    <d v="2030-06-19T00:00:00"/>
  </r>
  <r>
    <s v="I-3037"/>
    <s v="Shenzhen"/>
    <x v="5"/>
    <x v="3"/>
    <d v="2024-07-28T00:00:00"/>
    <x v="8"/>
    <s v="Fatima James"/>
    <n v="500"/>
    <x v="9"/>
    <n v="0"/>
    <n v="0"/>
    <x v="0"/>
    <x v="9"/>
    <d v="2030-07-28T00:00:00"/>
  </r>
  <r>
    <s v="I-3038"/>
    <s v="Los Angeles"/>
    <x v="18"/>
    <x v="1"/>
    <d v="2020-07-22T00:00:00"/>
    <x v="2"/>
    <s v="Colin Matthews"/>
    <n v="150"/>
    <x v="165"/>
    <n v="0.20669999999999999"/>
    <n v="31"/>
    <x v="4"/>
    <x v="9"/>
    <d v="2026-07-22T00:00:00"/>
  </r>
  <r>
    <s v="I-3039"/>
    <s v="Lima"/>
    <x v="6"/>
    <x v="2"/>
    <d v="2021-12-22T00:00:00"/>
    <x v="9"/>
    <s v="Kevin Goad"/>
    <n v="70"/>
    <x v="91"/>
    <n v="0.1429"/>
    <n v="10"/>
    <x v="1"/>
    <x v="5"/>
    <d v="2027-12-22T00:00:00"/>
  </r>
  <r>
    <s v="I-3040"/>
    <s v="Sydney"/>
    <x v="4"/>
    <x v="3"/>
    <d v="2024-10-19T00:00:00"/>
    <x v="11"/>
    <s v="James Ricketts"/>
    <n v="50"/>
    <x v="55"/>
    <n v="0.1"/>
    <n v="5"/>
    <x v="0"/>
    <x v="0"/>
    <d v="2030-10-19T00:00:00"/>
  </r>
  <r>
    <s v="I-3041"/>
    <s v="Moscow"/>
    <x v="0"/>
    <x v="0"/>
    <d v="2023-07-20T00:00:00"/>
    <x v="6"/>
    <s v="Alexander Hillier"/>
    <n v="800"/>
    <x v="233"/>
    <n v="7.0000000000000007E-2"/>
    <n v="56"/>
    <x v="2"/>
    <x v="9"/>
    <d v="2029-07-20T00:00:00"/>
  </r>
  <r>
    <s v="I-3042"/>
    <s v="Houston"/>
    <x v="18"/>
    <x v="1"/>
    <d v="2023-07-28T00:00:00"/>
    <x v="5"/>
    <s v="Rachel Snape"/>
    <n v="500"/>
    <x v="230"/>
    <n v="0.06"/>
    <n v="30"/>
    <x v="2"/>
    <x v="9"/>
    <d v="2029-07-28T00:00:00"/>
  </r>
  <r>
    <s v="I-3043"/>
    <s v="Tijuana"/>
    <x v="7"/>
    <x v="2"/>
    <d v="2024-05-04T00:00:00"/>
    <x v="9"/>
    <s v="Richard Allnutt"/>
    <n v="70"/>
    <x v="242"/>
    <n v="0.12859999999999999"/>
    <n v="9"/>
    <x v="0"/>
    <x v="7"/>
    <d v="2030-05-04T00:00:00"/>
  </r>
  <r>
    <s v="I-3044"/>
    <s v="Osaka"/>
    <x v="15"/>
    <x v="3"/>
    <d v="2021-05-27T00:00:00"/>
    <x v="1"/>
    <s v="Paul Atkins"/>
    <n v="700"/>
    <x v="208"/>
    <n v="0.22"/>
    <n v="154"/>
    <x v="1"/>
    <x v="7"/>
    <d v="2027-05-27T00:00:00"/>
  </r>
  <r>
    <s v="I-3045"/>
    <s v="Sydney"/>
    <x v="4"/>
    <x v="3"/>
    <d v="2020-04-26T00:00:00"/>
    <x v="8"/>
    <s v="Christine Davies"/>
    <n v="500"/>
    <x v="21"/>
    <n v="0.01"/>
    <n v="5"/>
    <x v="4"/>
    <x v="1"/>
    <d v="2026-04-26T00:00:00"/>
  </r>
  <r>
    <s v="I-3046"/>
    <s v="Mexico City"/>
    <x v="7"/>
    <x v="2"/>
    <d v="2022-02-17T00:00:00"/>
    <x v="6"/>
    <s v="Brendon Dyer"/>
    <n v="800"/>
    <x v="217"/>
    <n v="0.26"/>
    <n v="208"/>
    <x v="3"/>
    <x v="10"/>
    <d v="2028-02-17T00:00:00"/>
  </r>
  <r>
    <s v="I-3047"/>
    <s v="Dublin"/>
    <x v="25"/>
    <x v="0"/>
    <d v="2021-11-06T00:00:00"/>
    <x v="0"/>
    <s v="John Curtis"/>
    <n v="80"/>
    <x v="25"/>
    <n v="0.2"/>
    <n v="16"/>
    <x v="1"/>
    <x v="8"/>
    <d v="2027-11-06T00:00:00"/>
  </r>
  <r>
    <s v="I-3048"/>
    <s v="Shanghai"/>
    <x v="5"/>
    <x v="3"/>
    <d v="2020-11-22T00:00:00"/>
    <x v="1"/>
    <s v="Denise Docherty"/>
    <n v="700"/>
    <x v="48"/>
    <n v="0.01"/>
    <n v="7"/>
    <x v="4"/>
    <x v="8"/>
    <d v="2026-11-22T00:00:00"/>
  </r>
  <r>
    <s v="I-3049"/>
    <s v="Rome"/>
    <x v="22"/>
    <x v="0"/>
    <d v="2021-02-12T00:00:00"/>
    <x v="11"/>
    <s v="Andrew Hirst"/>
    <n v="50"/>
    <x v="155"/>
    <n v="0.24"/>
    <n v="12"/>
    <x v="1"/>
    <x v="10"/>
    <d v="2027-02-12T00:00:00"/>
  </r>
  <r>
    <s v="I-3050"/>
    <s v="Mexico City"/>
    <x v="7"/>
    <x v="2"/>
    <d v="2021-02-05T00:00:00"/>
    <x v="2"/>
    <s v="John Ali"/>
    <n v="150"/>
    <x v="41"/>
    <n v="6.6699999999999995E-2"/>
    <n v="10"/>
    <x v="1"/>
    <x v="10"/>
    <d v="2027-02-05T00:00:00"/>
  </r>
  <r>
    <s v="I-3051"/>
    <s v="Jerusalem"/>
    <x v="13"/>
    <x v="0"/>
    <d v="2020-06-21T00:00:00"/>
    <x v="4"/>
    <s v="John Bond"/>
    <n v="30"/>
    <x v="50"/>
    <n v="0.2"/>
    <n v="6"/>
    <x v="4"/>
    <x v="4"/>
    <d v="2026-06-21T00:00:00"/>
  </r>
  <r>
    <s v="I-3052"/>
    <s v="Sao Paolo"/>
    <x v="2"/>
    <x v="2"/>
    <d v="2023-10-26T00:00:00"/>
    <x v="0"/>
    <s v="Zoe Munday"/>
    <n v="80"/>
    <x v="147"/>
    <n v="7.4999999999999997E-2"/>
    <n v="6"/>
    <x v="2"/>
    <x v="0"/>
    <d v="2029-10-26T00:00:00"/>
  </r>
  <r>
    <s v="I-3053"/>
    <s v="Dubai"/>
    <x v="33"/>
    <x v="0"/>
    <d v="2022-02-21T00:00:00"/>
    <x v="9"/>
    <s v="David Romero"/>
    <n v="70"/>
    <x v="76"/>
    <n v="0.1143"/>
    <n v="8"/>
    <x v="3"/>
    <x v="10"/>
    <d v="2028-02-21T00:00:00"/>
  </r>
  <r>
    <s v="I-3054"/>
    <s v="Delhi"/>
    <x v="11"/>
    <x v="3"/>
    <d v="2020-08-29T00:00:00"/>
    <x v="0"/>
    <s v="Glen Campbell"/>
    <n v="80"/>
    <x v="59"/>
    <n v="0.05"/>
    <n v="4"/>
    <x v="4"/>
    <x v="2"/>
    <d v="2026-08-29T00:00:00"/>
  </r>
  <r>
    <s v="I-3055"/>
    <s v="Los Angeles"/>
    <x v="18"/>
    <x v="1"/>
    <d v="2024-11-20T00:00:00"/>
    <x v="3"/>
    <s v="Maxine Stockdale"/>
    <n v="50"/>
    <x v="55"/>
    <n v="0.1"/>
    <n v="5"/>
    <x v="0"/>
    <x v="8"/>
    <d v="2030-11-20T00:00:00"/>
  </r>
  <r>
    <s v="I-3056"/>
    <s v="Rochester"/>
    <x v="18"/>
    <x v="1"/>
    <d v="2024-05-13T00:00:00"/>
    <x v="7"/>
    <s v="Christopher Grey"/>
    <n v="1000"/>
    <x v="143"/>
    <n v="0.33"/>
    <n v="330"/>
    <x v="0"/>
    <x v="7"/>
    <d v="2030-05-13T00:00:00"/>
  </r>
  <r>
    <s v="I-3057"/>
    <s v="Amsterdam"/>
    <x v="24"/>
    <x v="0"/>
    <d v="2024-07-09T00:00:00"/>
    <x v="9"/>
    <s v="David Dorey"/>
    <n v="70"/>
    <x v="19"/>
    <n v="4.2900000000000001E-2"/>
    <n v="3"/>
    <x v="0"/>
    <x v="9"/>
    <d v="2030-07-09T00:00:00"/>
  </r>
  <r>
    <s v="I-3058"/>
    <s v="Rochester"/>
    <x v="18"/>
    <x v="1"/>
    <d v="2023-09-19T00:00:00"/>
    <x v="3"/>
    <s v="Michael Lauder"/>
    <n v="50"/>
    <x v="67"/>
    <n v="0.08"/>
    <n v="4"/>
    <x v="2"/>
    <x v="6"/>
    <d v="2029-09-19T00:00:00"/>
  </r>
  <r>
    <s v="I-3059"/>
    <s v="Osaka"/>
    <x v="15"/>
    <x v="3"/>
    <d v="2024-08-30T00:00:00"/>
    <x v="6"/>
    <s v="Alice Canning"/>
    <n v="800"/>
    <x v="209"/>
    <n v="0.06"/>
    <n v="48"/>
    <x v="0"/>
    <x v="2"/>
    <d v="2030-08-30T00:00:00"/>
  </r>
  <r>
    <s v="I-3060"/>
    <s v="Santiago"/>
    <x v="34"/>
    <x v="2"/>
    <d v="2024-04-19T00:00:00"/>
    <x v="8"/>
    <s v="Jason Edmund"/>
    <n v="500"/>
    <x v="11"/>
    <n v="0.02"/>
    <n v="10"/>
    <x v="0"/>
    <x v="1"/>
    <d v="2030-04-19T00:00:00"/>
  </r>
  <r>
    <s v="I-3061"/>
    <s v="Istanbul"/>
    <x v="3"/>
    <x v="0"/>
    <d v="2022-10-30T00:00:00"/>
    <x v="2"/>
    <s v="Ian McCartan"/>
    <n v="150"/>
    <x v="113"/>
    <n v="0.02"/>
    <n v="3"/>
    <x v="3"/>
    <x v="0"/>
    <d v="2028-10-30T00:00:00"/>
  </r>
  <r>
    <s v="I-3062"/>
    <s v="Prague"/>
    <x v="16"/>
    <x v="0"/>
    <d v="2021-10-24T00:00:00"/>
    <x v="8"/>
    <s v="Terence Mirza"/>
    <n v="500"/>
    <x v="21"/>
    <n v="0.01"/>
    <n v="5"/>
    <x v="1"/>
    <x v="0"/>
    <d v="2027-10-24T00:00:00"/>
  </r>
  <r>
    <s v="I-3063"/>
    <s v="Jerusalem"/>
    <x v="13"/>
    <x v="0"/>
    <d v="2023-01-06T00:00:00"/>
    <x v="8"/>
    <s v="Barbara Scott"/>
    <n v="500"/>
    <x v="9"/>
    <n v="0"/>
    <n v="0"/>
    <x v="2"/>
    <x v="11"/>
    <d v="2029-01-06T00:00:00"/>
  </r>
  <r>
    <s v="I-3064"/>
    <s v="Vienna"/>
    <x v="29"/>
    <x v="0"/>
    <d v="2022-02-26T00:00:00"/>
    <x v="7"/>
    <s v="Paul Drage"/>
    <n v="1000"/>
    <x v="126"/>
    <n v="0.32"/>
    <n v="320"/>
    <x v="3"/>
    <x v="10"/>
    <d v="2028-02-26T00:00:00"/>
  </r>
  <r>
    <s v="I-3065"/>
    <s v="Houston"/>
    <x v="18"/>
    <x v="1"/>
    <d v="2024-09-11T00:00:00"/>
    <x v="4"/>
    <s v="Rachel Snape"/>
    <n v="30"/>
    <x v="20"/>
    <n v="0.1"/>
    <n v="3"/>
    <x v="0"/>
    <x v="6"/>
    <d v="2030-09-11T00:00:00"/>
  </r>
  <r>
    <s v="I-3066"/>
    <s v="Mexico City"/>
    <x v="7"/>
    <x v="2"/>
    <d v="2024-10-24T00:00:00"/>
    <x v="11"/>
    <s v="Brendon Dyer"/>
    <n v="50"/>
    <x v="100"/>
    <n v="0.12"/>
    <n v="6"/>
    <x v="0"/>
    <x v="0"/>
    <d v="2030-10-24T00:00:00"/>
  </r>
  <r>
    <s v="I-3067"/>
    <s v="Chicago"/>
    <x v="18"/>
    <x v="1"/>
    <d v="2024-04-13T00:00:00"/>
    <x v="0"/>
    <s v="Amelia Scott"/>
    <n v="80"/>
    <x v="154"/>
    <n v="0"/>
    <n v="0"/>
    <x v="0"/>
    <x v="1"/>
    <d v="2030-04-13T00:00:00"/>
  </r>
  <r>
    <s v="I-3068"/>
    <s v="Rome"/>
    <x v="22"/>
    <x v="0"/>
    <d v="2020-01-21T00:00:00"/>
    <x v="5"/>
    <s v="Audrey Kane"/>
    <n v="500"/>
    <x v="151"/>
    <n v="0.28000000000000003"/>
    <n v="140"/>
    <x v="4"/>
    <x v="11"/>
    <d v="2026-01-21T00:00:00"/>
  </r>
  <r>
    <s v="I-3069"/>
    <s v="Rochester"/>
    <x v="18"/>
    <x v="1"/>
    <d v="2020-08-08T00:00:00"/>
    <x v="6"/>
    <s v="Christopher Grey"/>
    <n v="800"/>
    <x v="150"/>
    <n v="0.18"/>
    <n v="144"/>
    <x v="4"/>
    <x v="2"/>
    <d v="2026-08-08T00:00:00"/>
  </r>
  <r>
    <s v="I-3070"/>
    <s v="Houston"/>
    <x v="18"/>
    <x v="1"/>
    <d v="2022-05-17T00:00:00"/>
    <x v="10"/>
    <s v="David Salmon"/>
    <n v="250"/>
    <x v="136"/>
    <n v="8.0000000000000002E-3"/>
    <n v="2"/>
    <x v="3"/>
    <x v="7"/>
    <d v="2028-05-17T00:00:00"/>
  </r>
  <r>
    <s v="I-3071"/>
    <s v="Lima"/>
    <x v="6"/>
    <x v="2"/>
    <d v="2022-09-21T00:00:00"/>
    <x v="11"/>
    <s v="William Lant"/>
    <n v="50"/>
    <x v="108"/>
    <n v="0.02"/>
    <n v="1"/>
    <x v="3"/>
    <x v="6"/>
    <d v="2028-09-21T00:00:00"/>
  </r>
  <r>
    <s v="I-3072"/>
    <s v="Moscow"/>
    <x v="0"/>
    <x v="0"/>
    <d v="2022-07-09T00:00:00"/>
    <x v="5"/>
    <s v="Zulfiqar Mirza"/>
    <n v="500"/>
    <x v="103"/>
    <n v="0.04"/>
    <n v="20"/>
    <x v="3"/>
    <x v="9"/>
    <d v="2028-07-09T00:00:00"/>
  </r>
  <r>
    <s v="I-3073"/>
    <s v="Tokyo"/>
    <x v="15"/>
    <x v="3"/>
    <d v="2020-03-01T00:00:00"/>
    <x v="7"/>
    <s v="Alexander Uddin"/>
    <n v="1000"/>
    <x v="14"/>
    <n v="0.38"/>
    <n v="380"/>
    <x v="4"/>
    <x v="3"/>
    <d v="2026-03-01T00:00:00"/>
  </r>
  <r>
    <s v="I-3074"/>
    <s v="Toronto"/>
    <x v="1"/>
    <x v="1"/>
    <d v="2021-06-08T00:00:00"/>
    <x v="10"/>
    <s v="David Shiner"/>
    <n v="250"/>
    <x v="225"/>
    <n v="0.24"/>
    <n v="60"/>
    <x v="1"/>
    <x v="4"/>
    <d v="2027-06-08T00:00:00"/>
  </r>
  <r>
    <s v="I-3075"/>
    <s v="London"/>
    <x v="8"/>
    <x v="0"/>
    <d v="2023-05-20T00:00:00"/>
    <x v="6"/>
    <s v="Francis Godden"/>
    <n v="800"/>
    <x v="126"/>
    <n v="0.15"/>
    <n v="120"/>
    <x v="2"/>
    <x v="7"/>
    <d v="2029-05-20T00:00:00"/>
  </r>
  <r>
    <s v="I-3076"/>
    <s v="Delhi"/>
    <x v="11"/>
    <x v="3"/>
    <d v="2024-05-09T00:00:00"/>
    <x v="5"/>
    <s v="Tessa Morrow"/>
    <n v="500"/>
    <x v="103"/>
    <n v="0.04"/>
    <n v="20"/>
    <x v="0"/>
    <x v="7"/>
    <d v="2030-05-09T00:00:00"/>
  </r>
  <r>
    <s v="I-3077"/>
    <s v="Santiago"/>
    <x v="34"/>
    <x v="2"/>
    <d v="2024-12-16T00:00:00"/>
    <x v="11"/>
    <s v="Julia Hammond"/>
    <n v="50"/>
    <x v="108"/>
    <n v="0.02"/>
    <n v="1"/>
    <x v="0"/>
    <x v="5"/>
    <d v="2030-12-16T00:00:00"/>
  </r>
  <r>
    <s v="I-3078"/>
    <s v="Dubai"/>
    <x v="33"/>
    <x v="0"/>
    <d v="2021-02-19T00:00:00"/>
    <x v="0"/>
    <s v="Brenda Lightfoot"/>
    <n v="80"/>
    <x v="60"/>
    <n v="0.27500000000000002"/>
    <n v="22"/>
    <x v="1"/>
    <x v="10"/>
    <d v="2027-02-19T00:00:00"/>
  </r>
  <r>
    <s v="I-3079"/>
    <s v="Chicago"/>
    <x v="18"/>
    <x v="1"/>
    <d v="2022-01-05T00:00:00"/>
    <x v="5"/>
    <s v="Robert Polhill"/>
    <n v="500"/>
    <x v="9"/>
    <n v="0"/>
    <n v="0"/>
    <x v="3"/>
    <x v="11"/>
    <d v="2028-01-05T00:00:00"/>
  </r>
  <r>
    <s v="I-3080"/>
    <s v="Tel Aviv"/>
    <x v="13"/>
    <x v="0"/>
    <d v="2020-10-14T00:00:00"/>
    <x v="1"/>
    <s v="Frances Weller"/>
    <n v="700"/>
    <x v="123"/>
    <n v="0.18"/>
    <n v="126"/>
    <x v="4"/>
    <x v="0"/>
    <d v="2026-10-14T00:00:00"/>
  </r>
  <r>
    <s v="I-3081"/>
    <s v="Madria"/>
    <x v="28"/>
    <x v="0"/>
    <d v="2024-01-02T00:00:00"/>
    <x v="3"/>
    <s v="Howard Jones"/>
    <n v="50"/>
    <x v="64"/>
    <n v="0.06"/>
    <n v="3"/>
    <x v="0"/>
    <x v="11"/>
    <d v="2030-01-02T00:00:00"/>
  </r>
  <r>
    <s v="I-3082"/>
    <s v="Guangzhou"/>
    <x v="5"/>
    <x v="3"/>
    <d v="2024-02-12T00:00:00"/>
    <x v="4"/>
    <s v="Helen Watt"/>
    <n v="30"/>
    <x v="35"/>
    <n v="0.1333"/>
    <n v="4"/>
    <x v="0"/>
    <x v="10"/>
    <d v="2030-02-12T00:00:00"/>
  </r>
  <r>
    <s v="I-3083"/>
    <s v="Sydney"/>
    <x v="4"/>
    <x v="3"/>
    <d v="2020-11-22T00:00:00"/>
    <x v="4"/>
    <s v="James Ricketts"/>
    <n v="30"/>
    <x v="18"/>
    <n v="0.26669999999999999"/>
    <n v="8"/>
    <x v="4"/>
    <x v="8"/>
    <d v="2026-11-22T00:00:00"/>
  </r>
  <r>
    <s v="I-3084"/>
    <s v="Capetown"/>
    <x v="17"/>
    <x v="0"/>
    <d v="2021-02-10T00:00:00"/>
    <x v="1"/>
    <s v="Stuart Anderson"/>
    <n v="700"/>
    <x v="10"/>
    <n v="0.03"/>
    <n v="21"/>
    <x v="1"/>
    <x v="10"/>
    <d v="2027-02-10T00:00:00"/>
  </r>
  <r>
    <s v="I-3085"/>
    <s v="Vienna"/>
    <x v="29"/>
    <x v="0"/>
    <d v="2020-08-10T00:00:00"/>
    <x v="7"/>
    <s v="Marie Hewitt"/>
    <n v="1000"/>
    <x v="196"/>
    <n v="0.15"/>
    <n v="150"/>
    <x v="4"/>
    <x v="2"/>
    <d v="2026-08-10T00:00:00"/>
  </r>
  <r>
    <s v="I-3086"/>
    <s v="Bangalore"/>
    <x v="11"/>
    <x v="3"/>
    <d v="2024-06-23T00:00:00"/>
    <x v="8"/>
    <s v="Stuart Hunter"/>
    <n v="500"/>
    <x v="11"/>
    <n v="0.02"/>
    <n v="10"/>
    <x v="0"/>
    <x v="4"/>
    <d v="2030-06-23T00:00:00"/>
  </r>
  <r>
    <s v="I-3087"/>
    <s v="Capetown"/>
    <x v="17"/>
    <x v="0"/>
    <d v="2022-06-08T00:00:00"/>
    <x v="9"/>
    <s v="Nicholas Holloway"/>
    <n v="70"/>
    <x v="98"/>
    <n v="0"/>
    <n v="0"/>
    <x v="3"/>
    <x v="4"/>
    <d v="2028-06-08T00:00:00"/>
  </r>
  <r>
    <s v="I-3088"/>
    <s v="Delhi"/>
    <x v="11"/>
    <x v="3"/>
    <d v="2020-06-18T00:00:00"/>
    <x v="5"/>
    <s v="Roy Johnson"/>
    <n v="500"/>
    <x v="73"/>
    <n v="0.09"/>
    <n v="45"/>
    <x v="4"/>
    <x v="4"/>
    <d v="2026-06-18T00:00:00"/>
  </r>
  <r>
    <s v="I-3089"/>
    <s v="Paris"/>
    <x v="21"/>
    <x v="0"/>
    <d v="2020-07-23T00:00:00"/>
    <x v="4"/>
    <s v="Darren Webb"/>
    <n v="30"/>
    <x v="35"/>
    <n v="0.1333"/>
    <n v="4"/>
    <x v="4"/>
    <x v="9"/>
    <d v="2026-07-23T00:00:00"/>
  </r>
  <r>
    <s v="I-3090"/>
    <s v="Bangkok"/>
    <x v="10"/>
    <x v="3"/>
    <d v="2023-09-01T00:00:00"/>
    <x v="9"/>
    <s v="Olive Foster"/>
    <n v="70"/>
    <x v="63"/>
    <n v="1.43E-2"/>
    <n v="1"/>
    <x v="2"/>
    <x v="6"/>
    <d v="2029-09-01T00:00:00"/>
  </r>
  <r>
    <s v="I-3091"/>
    <s v="Sydney"/>
    <x v="4"/>
    <x v="3"/>
    <d v="2024-08-11T00:00:00"/>
    <x v="0"/>
    <s v="Stephen Neville"/>
    <n v="80"/>
    <x v="63"/>
    <n v="0.13750000000000001"/>
    <n v="11"/>
    <x v="0"/>
    <x v="2"/>
    <d v="2030-08-11T00:00:00"/>
  </r>
  <r>
    <s v="I-3092"/>
    <s v="Capetown"/>
    <x v="17"/>
    <x v="0"/>
    <d v="2023-07-18T00:00:00"/>
    <x v="2"/>
    <s v="Noel Bull"/>
    <n v="150"/>
    <x v="203"/>
    <n v="0.06"/>
    <n v="9"/>
    <x v="2"/>
    <x v="9"/>
    <d v="2029-07-18T00:00:00"/>
  </r>
  <r>
    <s v="I-3093"/>
    <s v="Los Angeles"/>
    <x v="18"/>
    <x v="1"/>
    <d v="2021-07-26T00:00:00"/>
    <x v="11"/>
    <s v="Christopher Kitching"/>
    <n v="50"/>
    <x v="47"/>
    <n v="0.28000000000000003"/>
    <n v="14"/>
    <x v="1"/>
    <x v="9"/>
    <d v="2027-07-26T00:00:00"/>
  </r>
  <r>
    <s v="I-3094"/>
    <s v="Madria"/>
    <x v="28"/>
    <x v="0"/>
    <d v="2020-03-12T00:00:00"/>
    <x v="6"/>
    <s v="Philip Sutherland"/>
    <n v="800"/>
    <x v="58"/>
    <n v="0.24"/>
    <n v="192"/>
    <x v="4"/>
    <x v="3"/>
    <d v="2026-03-12T00:00:00"/>
  </r>
  <r>
    <s v="I-3095"/>
    <s v="Rome"/>
    <x v="22"/>
    <x v="0"/>
    <d v="2020-06-05T00:00:00"/>
    <x v="8"/>
    <s v="Elaine Whitfield"/>
    <n v="500"/>
    <x v="21"/>
    <n v="0.01"/>
    <n v="5"/>
    <x v="4"/>
    <x v="4"/>
    <d v="2026-06-05T00:00:00"/>
  </r>
  <r>
    <s v="I-3096"/>
    <s v="Birmingham"/>
    <x v="8"/>
    <x v="0"/>
    <d v="2021-09-25T00:00:00"/>
    <x v="2"/>
    <s v="Philip Collins"/>
    <n v="150"/>
    <x v="237"/>
    <n v="0.16"/>
    <n v="24"/>
    <x v="1"/>
    <x v="6"/>
    <d v="2027-09-25T00:00:00"/>
  </r>
  <r>
    <s v="I-3097"/>
    <s v="Shenzhen"/>
    <x v="5"/>
    <x v="3"/>
    <d v="2024-08-02T00:00:00"/>
    <x v="3"/>
    <s v="Alastair Mills"/>
    <n v="50"/>
    <x v="272"/>
    <n v="0.66"/>
    <n v="33"/>
    <x v="0"/>
    <x v="2"/>
    <d v="2030-08-02T00:00:00"/>
  </r>
  <r>
    <s v="I-3098"/>
    <s v="Istanbul"/>
    <x v="3"/>
    <x v="0"/>
    <d v="2023-05-11T00:00:00"/>
    <x v="4"/>
    <s v="Richard Barr"/>
    <n v="30"/>
    <x v="7"/>
    <n v="6.6699999999999995E-2"/>
    <n v="2"/>
    <x v="2"/>
    <x v="7"/>
    <d v="2029-05-11T00:00:00"/>
  </r>
  <r>
    <s v="I-3099"/>
    <s v="Seattle"/>
    <x v="18"/>
    <x v="1"/>
    <d v="2022-02-16T00:00:00"/>
    <x v="7"/>
    <s v="Derek Harris"/>
    <n v="1000"/>
    <x v="49"/>
    <n v="0.19"/>
    <n v="190"/>
    <x v="3"/>
    <x v="10"/>
    <d v="2028-02-16T00:00:00"/>
  </r>
  <r>
    <s v="I-3100"/>
    <s v="Shanghai"/>
    <x v="5"/>
    <x v="3"/>
    <d v="2020-10-27T00:00:00"/>
    <x v="1"/>
    <s v="Sharon Hubble"/>
    <n v="700"/>
    <x v="74"/>
    <n v="0"/>
    <n v="0"/>
    <x v="4"/>
    <x v="0"/>
    <d v="2026-10-27T00:00:00"/>
  </r>
  <r>
    <s v="I-3101"/>
    <s v="San Fransisco"/>
    <x v="18"/>
    <x v="1"/>
    <d v="2024-09-17T00:00:00"/>
    <x v="3"/>
    <s v="Gillan Clark"/>
    <n v="50"/>
    <x v="62"/>
    <n v="0.04"/>
    <n v="2"/>
    <x v="0"/>
    <x v="6"/>
    <d v="2030-09-17T00:00:00"/>
  </r>
  <r>
    <s v="I-3102"/>
    <s v="Houston"/>
    <x v="18"/>
    <x v="1"/>
    <d v="2022-08-14T00:00:00"/>
    <x v="11"/>
    <s v="David Salmon"/>
    <n v="50"/>
    <x v="24"/>
    <n v="0.14000000000000001"/>
    <n v="7"/>
    <x v="3"/>
    <x v="2"/>
    <d v="2028-08-14T00:00:00"/>
  </r>
  <r>
    <s v="I-3103"/>
    <s v="Buenos Aires"/>
    <x v="27"/>
    <x v="2"/>
    <d v="2021-08-15T00:00:00"/>
    <x v="6"/>
    <s v="Stuart Brown"/>
    <n v="800"/>
    <x v="228"/>
    <n v="0.37"/>
    <n v="296"/>
    <x v="1"/>
    <x v="2"/>
    <d v="2027-08-15T00:00:00"/>
  </r>
  <r>
    <s v="I-3104"/>
    <s v="Seoul"/>
    <x v="19"/>
    <x v="3"/>
    <d v="2024-10-04T00:00:00"/>
    <x v="0"/>
    <s v="Suzanna Davies"/>
    <n v="80"/>
    <x v="59"/>
    <n v="0.05"/>
    <n v="4"/>
    <x v="0"/>
    <x v="0"/>
    <d v="2030-10-04T00:00:00"/>
  </r>
  <r>
    <s v="I-3105"/>
    <s v="Bangkok"/>
    <x v="10"/>
    <x v="3"/>
    <d v="2021-07-18T00:00:00"/>
    <x v="4"/>
    <s v="Martin Gee"/>
    <n v="30"/>
    <x v="5"/>
    <n v="3.3300000000000003E-2"/>
    <n v="1"/>
    <x v="1"/>
    <x v="9"/>
    <d v="2027-07-18T00:00:00"/>
  </r>
  <r>
    <s v="I-3106"/>
    <s v="Tokyo"/>
    <x v="15"/>
    <x v="3"/>
    <d v="2021-03-20T00:00:00"/>
    <x v="1"/>
    <s v="Tony Milner"/>
    <n v="700"/>
    <x v="149"/>
    <n v="0.08"/>
    <n v="56"/>
    <x v="1"/>
    <x v="3"/>
    <d v="2027-03-20T00:00:00"/>
  </r>
  <r>
    <s v="I-3107"/>
    <s v="Kansas City"/>
    <x v="18"/>
    <x v="1"/>
    <d v="2024-12-30T00:00:00"/>
    <x v="9"/>
    <s v="Christina Pedley"/>
    <n v="70"/>
    <x v="63"/>
    <n v="1.43E-2"/>
    <n v="1"/>
    <x v="0"/>
    <x v="5"/>
    <d v="2030-12-30T00:00:00"/>
  </r>
  <r>
    <s v="I-3108"/>
    <s v="Seoul"/>
    <x v="19"/>
    <x v="3"/>
    <d v="2024-09-03T00:00:00"/>
    <x v="7"/>
    <s v="Martin Birch"/>
    <n v="1000"/>
    <x v="88"/>
    <n v="0.22"/>
    <n v="220"/>
    <x v="0"/>
    <x v="6"/>
    <d v="2030-09-03T00:00:00"/>
  </r>
  <r>
    <s v="I-3109"/>
    <s v="Bangalore"/>
    <x v="11"/>
    <x v="3"/>
    <d v="2022-03-26T00:00:00"/>
    <x v="11"/>
    <s v="Delia Muhammad"/>
    <n v="50"/>
    <x v="55"/>
    <n v="0.1"/>
    <n v="5"/>
    <x v="3"/>
    <x v="3"/>
    <d v="2028-03-26T00:00:00"/>
  </r>
  <r>
    <s v="I-3110"/>
    <s v="London"/>
    <x v="8"/>
    <x v="0"/>
    <d v="2020-09-07T00:00:00"/>
    <x v="9"/>
    <s v="Ian Borowski"/>
    <n v="70"/>
    <x v="98"/>
    <n v="0"/>
    <n v="0"/>
    <x v="4"/>
    <x v="6"/>
    <d v="2026-09-07T00:00:00"/>
  </r>
  <r>
    <s v="I-3111"/>
    <s v="Paris"/>
    <x v="21"/>
    <x v="0"/>
    <d v="2021-07-02T00:00:00"/>
    <x v="10"/>
    <s v="Rory Bullion"/>
    <n v="250"/>
    <x v="86"/>
    <n v="0.1"/>
    <n v="25"/>
    <x v="1"/>
    <x v="9"/>
    <d v="2027-07-02T00:00:00"/>
  </r>
  <r>
    <s v="I-3112"/>
    <s v="Ho Chi Minh City"/>
    <x v="12"/>
    <x v="3"/>
    <d v="2020-01-22T00:00:00"/>
    <x v="10"/>
    <s v="Sophie Petersen"/>
    <n v="250"/>
    <x v="204"/>
    <n v="0.18"/>
    <n v="45"/>
    <x v="4"/>
    <x v="11"/>
    <d v="2026-01-22T00:00:00"/>
  </r>
  <r>
    <s v="I-3113"/>
    <s v="Tokyo"/>
    <x v="15"/>
    <x v="3"/>
    <d v="2022-08-24T00:00:00"/>
    <x v="2"/>
    <s v="Kenneth Bullion"/>
    <n v="150"/>
    <x v="172"/>
    <n v="0.12670000000000001"/>
    <n v="19"/>
    <x v="3"/>
    <x v="2"/>
    <d v="2028-08-24T00:00:00"/>
  </r>
  <r>
    <s v="I-3114"/>
    <s v="Bangalore"/>
    <x v="11"/>
    <x v="3"/>
    <d v="2020-05-29T00:00:00"/>
    <x v="4"/>
    <s v="Delia Muhammad"/>
    <n v="30"/>
    <x v="81"/>
    <n v="0.23330000000000001"/>
    <n v="7"/>
    <x v="4"/>
    <x v="7"/>
    <d v="2026-05-29T00:00:00"/>
  </r>
  <r>
    <s v="I-3115"/>
    <s v="Bangkok"/>
    <x v="10"/>
    <x v="3"/>
    <d v="2023-08-22T00:00:00"/>
    <x v="2"/>
    <s v="Andi Liu"/>
    <n v="150"/>
    <x v="15"/>
    <n v="0"/>
    <n v="0"/>
    <x v="2"/>
    <x v="2"/>
    <d v="2029-08-22T00:00:00"/>
  </r>
  <r>
    <s v="I-3116"/>
    <s v="Athens"/>
    <x v="14"/>
    <x v="0"/>
    <d v="2023-09-20T00:00:00"/>
    <x v="9"/>
    <s v="Gary Roberts"/>
    <n v="70"/>
    <x v="63"/>
    <n v="1.43E-2"/>
    <n v="1"/>
    <x v="2"/>
    <x v="6"/>
    <d v="2029-09-20T00:00:00"/>
  </r>
  <r>
    <s v="I-3117"/>
    <s v="Delhi"/>
    <x v="11"/>
    <x v="3"/>
    <d v="2024-03-23T00:00:00"/>
    <x v="2"/>
    <s v="Gillian Harris"/>
    <n v="150"/>
    <x v="153"/>
    <n v="0.1467"/>
    <n v="22"/>
    <x v="0"/>
    <x v="3"/>
    <d v="2030-03-23T00:00:00"/>
  </r>
  <r>
    <s v="I-3118"/>
    <s v="Madria"/>
    <x v="28"/>
    <x v="0"/>
    <d v="2023-09-30T00:00:00"/>
    <x v="11"/>
    <s v="Paul Long"/>
    <n v="50"/>
    <x v="108"/>
    <n v="0.02"/>
    <n v="1"/>
    <x v="2"/>
    <x v="6"/>
    <d v="2029-09-30T00:00:00"/>
  </r>
  <r>
    <s v="I-3119"/>
    <s v="Madria"/>
    <x v="28"/>
    <x v="0"/>
    <d v="2022-12-06T00:00:00"/>
    <x v="0"/>
    <s v="Zhan Whitfield"/>
    <n v="80"/>
    <x v="98"/>
    <n v="0.125"/>
    <n v="10"/>
    <x v="3"/>
    <x v="5"/>
    <d v="2028-12-06T00:00:00"/>
  </r>
  <r>
    <s v="I-3120"/>
    <s v="Seoul"/>
    <x v="19"/>
    <x v="3"/>
    <d v="2024-03-09T00:00:00"/>
    <x v="0"/>
    <s v="Mark Brook"/>
    <n v="80"/>
    <x v="154"/>
    <n v="0"/>
    <n v="0"/>
    <x v="0"/>
    <x v="3"/>
    <d v="2030-03-09T00:00:00"/>
  </r>
  <r>
    <s v="I-3121"/>
    <s v="Dublin"/>
    <x v="25"/>
    <x v="0"/>
    <d v="2022-10-31T00:00:00"/>
    <x v="7"/>
    <s v="James Carley"/>
    <n v="1000"/>
    <x v="245"/>
    <n v="0.13"/>
    <n v="130"/>
    <x v="3"/>
    <x v="0"/>
    <d v="2028-10-31T00:00:00"/>
  </r>
  <r>
    <s v="I-3122"/>
    <s v="Jerusalem"/>
    <x v="13"/>
    <x v="0"/>
    <d v="2020-04-23T00:00:00"/>
    <x v="11"/>
    <s v="Emma Westbrook"/>
    <n v="50"/>
    <x v="46"/>
    <n v="0.22"/>
    <n v="11"/>
    <x v="4"/>
    <x v="1"/>
    <d v="2026-04-23T00:00:00"/>
  </r>
  <r>
    <s v="I-3123"/>
    <s v="Vienna"/>
    <x v="29"/>
    <x v="0"/>
    <d v="2023-08-09T00:00:00"/>
    <x v="2"/>
    <s v="Daniel Henderson"/>
    <n v="150"/>
    <x v="26"/>
    <n v="0.08"/>
    <n v="12"/>
    <x v="2"/>
    <x v="2"/>
    <d v="2029-08-09T00:00:00"/>
  </r>
  <r>
    <s v="I-3124"/>
    <s v="Istanbul"/>
    <x v="3"/>
    <x v="0"/>
    <d v="2023-10-04T00:00:00"/>
    <x v="0"/>
    <s v="Chloe Lyons"/>
    <n v="80"/>
    <x v="34"/>
    <n v="6.25E-2"/>
    <n v="5"/>
    <x v="2"/>
    <x v="0"/>
    <d v="2029-10-04T00:00:00"/>
  </r>
  <r>
    <s v="I-3125"/>
    <s v="Birmingham"/>
    <x v="8"/>
    <x v="0"/>
    <d v="2020-09-02T00:00:00"/>
    <x v="4"/>
    <s v="Susan Goude"/>
    <n v="30"/>
    <x v="5"/>
    <n v="3.3300000000000003E-2"/>
    <n v="1"/>
    <x v="4"/>
    <x v="6"/>
    <d v="2026-09-02T00:00:00"/>
  </r>
  <r>
    <s v="I-3126"/>
    <s v="Istanbul"/>
    <x v="3"/>
    <x v="0"/>
    <d v="2022-09-11T00:00:00"/>
    <x v="9"/>
    <s v="Mark Sayer"/>
    <n v="70"/>
    <x v="93"/>
    <n v="7.1400000000000005E-2"/>
    <n v="5"/>
    <x v="3"/>
    <x v="6"/>
    <d v="2028-09-11T00:00:00"/>
  </r>
  <r>
    <s v="I-3127"/>
    <s v="Jerusalem"/>
    <x v="13"/>
    <x v="0"/>
    <d v="2021-11-04T00:00:00"/>
    <x v="11"/>
    <s v="Susan Carley"/>
    <n v="50"/>
    <x v="64"/>
    <n v="0.06"/>
    <n v="3"/>
    <x v="1"/>
    <x v="8"/>
    <d v="2027-11-04T00:00:00"/>
  </r>
  <r>
    <s v="I-3128"/>
    <s v="Vancouver"/>
    <x v="1"/>
    <x v="1"/>
    <d v="2024-06-20T00:00:00"/>
    <x v="2"/>
    <s v="Elaine Ricketts"/>
    <n v="150"/>
    <x v="41"/>
    <n v="6.6699999999999995E-2"/>
    <n v="10"/>
    <x v="0"/>
    <x v="4"/>
    <d v="2030-06-20T00:00:00"/>
  </r>
  <r>
    <s v="I-3129"/>
    <s v="Sao Paolo"/>
    <x v="2"/>
    <x v="2"/>
    <d v="2023-02-17T00:00:00"/>
    <x v="10"/>
    <s v="Elizabeth Holloway"/>
    <n v="250"/>
    <x v="148"/>
    <n v="8.7999999999999995E-2"/>
    <n v="22"/>
    <x v="2"/>
    <x v="10"/>
    <d v="2029-02-17T00:00:00"/>
  </r>
  <r>
    <s v="I-3130"/>
    <s v="Guangzhou"/>
    <x v="5"/>
    <x v="3"/>
    <d v="2020-03-14T00:00:00"/>
    <x v="9"/>
    <s v="Glenys Wright"/>
    <n v="70"/>
    <x v="40"/>
    <n v="0.28570000000000001"/>
    <n v="20"/>
    <x v="4"/>
    <x v="3"/>
    <d v="2026-03-14T00:00:00"/>
  </r>
  <r>
    <s v="I-3131"/>
    <s v="Osaka"/>
    <x v="15"/>
    <x v="3"/>
    <d v="2022-01-09T00:00:00"/>
    <x v="6"/>
    <s v="Denise Clark"/>
    <n v="800"/>
    <x v="269"/>
    <n v="0.04"/>
    <n v="32"/>
    <x v="3"/>
    <x v="11"/>
    <d v="2028-01-09T00:00:00"/>
  </r>
  <r>
    <s v="I-3132"/>
    <s v="New York"/>
    <x v="18"/>
    <x v="1"/>
    <d v="2020-08-22T00:00:00"/>
    <x v="7"/>
    <s v="Stephen Cohen"/>
    <n v="1000"/>
    <x v="141"/>
    <n v="0.41"/>
    <n v="410"/>
    <x v="4"/>
    <x v="2"/>
    <d v="2026-08-22T00:00:00"/>
  </r>
  <r>
    <s v="I-3133"/>
    <s v="Cairo"/>
    <x v="30"/>
    <x v="0"/>
    <d v="2022-10-06T00:00:00"/>
    <x v="3"/>
    <s v="David Amos"/>
    <n v="50"/>
    <x v="40"/>
    <n v="0"/>
    <n v="0"/>
    <x v="3"/>
    <x v="0"/>
    <d v="2028-10-06T00:00:00"/>
  </r>
  <r>
    <s v="I-3134"/>
    <s v="Moscow"/>
    <x v="0"/>
    <x v="0"/>
    <d v="2021-01-14T00:00:00"/>
    <x v="6"/>
    <s v="Diane Batty"/>
    <n v="800"/>
    <x v="112"/>
    <n v="0.03"/>
    <n v="24"/>
    <x v="1"/>
    <x v="11"/>
    <d v="2027-01-14T00:00:00"/>
  </r>
  <r>
    <s v="I-3135"/>
    <s v="Shanghai"/>
    <x v="5"/>
    <x v="3"/>
    <d v="2024-12-01T00:00:00"/>
    <x v="4"/>
    <s v="Paul Power"/>
    <n v="30"/>
    <x v="35"/>
    <n v="0.1333"/>
    <n v="4"/>
    <x v="0"/>
    <x v="5"/>
    <d v="2030-12-01T00:00:00"/>
  </r>
  <r>
    <s v="I-3136"/>
    <s v="Rome"/>
    <x v="22"/>
    <x v="0"/>
    <d v="2020-08-18T00:00:00"/>
    <x v="5"/>
    <s v="Richard Batty"/>
    <n v="500"/>
    <x v="151"/>
    <n v="0.28000000000000003"/>
    <n v="140"/>
    <x v="4"/>
    <x v="2"/>
    <d v="2026-08-18T00:00:00"/>
  </r>
  <r>
    <s v="I-3137"/>
    <s v="Prague"/>
    <x v="16"/>
    <x v="0"/>
    <d v="2023-09-08T00:00:00"/>
    <x v="2"/>
    <s v="Christopher Martin"/>
    <n v="150"/>
    <x v="237"/>
    <n v="0.16"/>
    <n v="24"/>
    <x v="2"/>
    <x v="6"/>
    <d v="2029-09-08T00:00:00"/>
  </r>
  <r>
    <s v="I-3138"/>
    <s v="Sydney"/>
    <x v="4"/>
    <x v="3"/>
    <d v="2022-02-04T00:00:00"/>
    <x v="6"/>
    <s v="Jeremy Percival"/>
    <n v="800"/>
    <x v="37"/>
    <n v="0.35"/>
    <n v="280"/>
    <x v="3"/>
    <x v="10"/>
    <d v="2028-02-04T00:00:00"/>
  </r>
  <r>
    <s v="I-3139"/>
    <s v="San Fransisco"/>
    <x v="18"/>
    <x v="1"/>
    <d v="2024-07-11T00:00:00"/>
    <x v="7"/>
    <s v="James Stephen"/>
    <n v="1000"/>
    <x v="226"/>
    <n v="0.35"/>
    <n v="350"/>
    <x v="0"/>
    <x v="9"/>
    <d v="2030-07-11T00:00:00"/>
  </r>
  <r>
    <s v="I-3140"/>
    <s v="Tokyo"/>
    <x v="15"/>
    <x v="3"/>
    <d v="2022-08-14T00:00:00"/>
    <x v="7"/>
    <s v="Kenneth Bullion"/>
    <n v="1000"/>
    <x v="198"/>
    <n v="0.08"/>
    <n v="80"/>
    <x v="3"/>
    <x v="2"/>
    <d v="2028-08-14T00:00:00"/>
  </r>
  <r>
    <s v="I-3141"/>
    <s v="London"/>
    <x v="8"/>
    <x v="0"/>
    <d v="2023-02-24T00:00:00"/>
    <x v="11"/>
    <s v="Francis Godden"/>
    <n v="50"/>
    <x v="108"/>
    <n v="0.02"/>
    <n v="1"/>
    <x v="2"/>
    <x v="10"/>
    <d v="2029-02-24T00:00:00"/>
  </r>
  <r>
    <s v="I-3142"/>
    <s v="Prague"/>
    <x v="16"/>
    <x v="0"/>
    <d v="2024-05-01T00:00:00"/>
    <x v="7"/>
    <s v="Pauline Pluck"/>
    <n v="1000"/>
    <x v="16"/>
    <n v="0.05"/>
    <n v="50"/>
    <x v="0"/>
    <x v="7"/>
    <d v="2030-05-01T00:00:00"/>
  </r>
  <r>
    <s v="I-3143"/>
    <s v="Seattle"/>
    <x v="18"/>
    <x v="1"/>
    <d v="2023-09-12T00:00:00"/>
    <x v="4"/>
    <s v="Alan Davie"/>
    <n v="30"/>
    <x v="5"/>
    <n v="3.3300000000000003E-2"/>
    <n v="1"/>
    <x v="2"/>
    <x v="6"/>
    <d v="2029-09-12T00:00:00"/>
  </r>
  <r>
    <s v="I-3144"/>
    <s v="Madria"/>
    <x v="28"/>
    <x v="0"/>
    <d v="2020-09-01T00:00:00"/>
    <x v="11"/>
    <s v="Zhan Whitfield"/>
    <n v="50"/>
    <x v="4"/>
    <n v="0.26"/>
    <n v="13"/>
    <x v="4"/>
    <x v="6"/>
    <d v="2026-09-01T00:00:00"/>
  </r>
  <r>
    <s v="I-3145"/>
    <s v="Kansas City"/>
    <x v="18"/>
    <x v="1"/>
    <d v="2021-04-18T00:00:00"/>
    <x v="4"/>
    <s v="Xun Simms"/>
    <n v="30"/>
    <x v="81"/>
    <n v="0.23330000000000001"/>
    <n v="7"/>
    <x v="1"/>
    <x v="1"/>
    <d v="2027-04-18T00:00:00"/>
  </r>
  <r>
    <s v="I-3146"/>
    <s v="Ho Chi Minh City"/>
    <x v="12"/>
    <x v="3"/>
    <d v="2021-11-02T00:00:00"/>
    <x v="10"/>
    <s v="Frank Sewell"/>
    <n v="250"/>
    <x v="273"/>
    <n v="0.32800000000000001"/>
    <n v="82"/>
    <x v="1"/>
    <x v="8"/>
    <d v="2027-11-02T00:00:00"/>
  </r>
  <r>
    <s v="I-3147"/>
    <s v="Tel Aviv"/>
    <x v="13"/>
    <x v="0"/>
    <d v="2024-08-03T00:00:00"/>
    <x v="1"/>
    <s v="Frances Weller"/>
    <n v="700"/>
    <x v="146"/>
    <n v="0.13"/>
    <n v="91"/>
    <x v="0"/>
    <x v="2"/>
    <d v="2030-08-03T00:00:00"/>
  </r>
  <r>
    <s v="I-3148"/>
    <s v="Vancouver"/>
    <x v="1"/>
    <x v="1"/>
    <d v="2023-04-14T00:00:00"/>
    <x v="5"/>
    <s v="Brian Clarke"/>
    <n v="500"/>
    <x v="230"/>
    <n v="0.06"/>
    <n v="30"/>
    <x v="2"/>
    <x v="1"/>
    <d v="2029-04-14T00:00:00"/>
  </r>
  <r>
    <s v="I-3149"/>
    <s v="Los Angeles"/>
    <x v="18"/>
    <x v="1"/>
    <d v="2022-02-12T00:00:00"/>
    <x v="0"/>
    <s v="Christopher Kitching"/>
    <n v="80"/>
    <x v="0"/>
    <n v="1.2500000000000001E-2"/>
    <n v="1"/>
    <x v="3"/>
    <x v="10"/>
    <d v="2028-02-12T00:00:00"/>
  </r>
  <r>
    <s v="I-3150"/>
    <s v="Shanghai"/>
    <x v="5"/>
    <x v="3"/>
    <d v="2021-10-24T00:00:00"/>
    <x v="2"/>
    <s v="Timothy Fraser"/>
    <n v="150"/>
    <x v="207"/>
    <n v="0.3"/>
    <n v="45"/>
    <x v="1"/>
    <x v="0"/>
    <d v="2027-10-24T00:00:00"/>
  </r>
  <r>
    <s v="I-3151"/>
    <s v="Buenos Aires"/>
    <x v="27"/>
    <x v="2"/>
    <d v="2021-11-08T00:00:00"/>
    <x v="0"/>
    <s v="Abdul Heywood"/>
    <n v="80"/>
    <x v="60"/>
    <n v="0.27500000000000002"/>
    <n v="22"/>
    <x v="1"/>
    <x v="8"/>
    <d v="2027-11-08T00:00:00"/>
  </r>
  <r>
    <s v="I-3152"/>
    <s v="Moscow"/>
    <x v="0"/>
    <x v="0"/>
    <d v="2021-08-03T00:00:00"/>
    <x v="6"/>
    <s v="Dermot Bailey"/>
    <n v="800"/>
    <x v="233"/>
    <n v="7.0000000000000007E-2"/>
    <n v="56"/>
    <x v="1"/>
    <x v="2"/>
    <d v="2027-08-03T00:00:00"/>
  </r>
  <r>
    <s v="I-3153"/>
    <s v="Dublin"/>
    <x v="25"/>
    <x v="0"/>
    <d v="2020-08-08T00:00:00"/>
    <x v="1"/>
    <s v="John Curtis"/>
    <n v="700"/>
    <x v="121"/>
    <n v="7.0000000000000007E-2"/>
    <n v="49"/>
    <x v="4"/>
    <x v="2"/>
    <d v="2026-08-08T00:00:00"/>
  </r>
  <r>
    <s v="I-3154"/>
    <s v="Ho Chi Minh City"/>
    <x v="12"/>
    <x v="3"/>
    <d v="2023-06-07T00:00:00"/>
    <x v="9"/>
    <s v="Susan Dixon"/>
    <n v="70"/>
    <x v="93"/>
    <n v="7.1400000000000005E-2"/>
    <n v="5"/>
    <x v="2"/>
    <x v="4"/>
    <d v="2029-06-07T00:00:00"/>
  </r>
  <r>
    <s v="I-3155"/>
    <s v="Seattle"/>
    <x v="18"/>
    <x v="1"/>
    <d v="2021-01-20T00:00:00"/>
    <x v="0"/>
    <s v="Kevin Styles"/>
    <n v="80"/>
    <x v="34"/>
    <n v="6.25E-2"/>
    <n v="5"/>
    <x v="1"/>
    <x v="11"/>
    <d v="2027-01-20T00:00:00"/>
  </r>
  <r>
    <s v="I-3156"/>
    <s v="Lima"/>
    <x v="6"/>
    <x v="2"/>
    <d v="2023-04-29T00:00:00"/>
    <x v="5"/>
    <s v="William Lant"/>
    <n v="500"/>
    <x v="9"/>
    <n v="0"/>
    <n v="0"/>
    <x v="2"/>
    <x v="1"/>
    <d v="2029-04-29T00:00:00"/>
  </r>
  <r>
    <s v="I-3157"/>
    <s v="London"/>
    <x v="8"/>
    <x v="0"/>
    <d v="2023-11-23T00:00:00"/>
    <x v="8"/>
    <s v="Ian Borowski"/>
    <n v="500"/>
    <x v="21"/>
    <n v="0.01"/>
    <n v="5"/>
    <x v="2"/>
    <x v="8"/>
    <d v="2029-11-23T00:00:00"/>
  </r>
  <r>
    <s v="I-3158"/>
    <s v="Seoul"/>
    <x v="19"/>
    <x v="3"/>
    <d v="2023-07-28T00:00:00"/>
    <x v="1"/>
    <s v="James Gahagan"/>
    <n v="700"/>
    <x v="44"/>
    <n v="0.05"/>
    <n v="35"/>
    <x v="2"/>
    <x v="9"/>
    <d v="2029-07-28T00:00:00"/>
  </r>
  <r>
    <s v="I-3159"/>
    <s v="Prague"/>
    <x v="16"/>
    <x v="0"/>
    <d v="2023-11-28T00:00:00"/>
    <x v="10"/>
    <s v="David Stewart"/>
    <n v="250"/>
    <x v="134"/>
    <n v="0.08"/>
    <n v="20"/>
    <x v="2"/>
    <x v="8"/>
    <d v="2029-11-28T00:00:00"/>
  </r>
  <r>
    <s v="I-3160"/>
    <s v="Tel Aviv"/>
    <x v="13"/>
    <x v="0"/>
    <d v="2022-03-23T00:00:00"/>
    <x v="2"/>
    <s v="John Verma"/>
    <n v="150"/>
    <x v="84"/>
    <n v="4.6699999999999998E-2"/>
    <n v="7"/>
    <x v="3"/>
    <x v="3"/>
    <d v="2028-03-23T00:00:00"/>
  </r>
  <r>
    <s v="I-3161"/>
    <s v="Santiago"/>
    <x v="34"/>
    <x v="2"/>
    <d v="2023-01-27T00:00:00"/>
    <x v="10"/>
    <s v="Julia Hurren"/>
    <n v="250"/>
    <x v="134"/>
    <n v="0.08"/>
    <n v="20"/>
    <x v="2"/>
    <x v="11"/>
    <d v="2029-01-27T00:00:00"/>
  </r>
  <r>
    <s v="I-3162"/>
    <s v="Sao Paolo"/>
    <x v="2"/>
    <x v="2"/>
    <d v="2021-01-06T00:00:00"/>
    <x v="1"/>
    <s v="Cheryl Tubbs"/>
    <n v="700"/>
    <x v="44"/>
    <n v="0.05"/>
    <n v="35"/>
    <x v="1"/>
    <x v="11"/>
    <d v="2027-01-06T00:00:00"/>
  </r>
  <r>
    <s v="I-3163"/>
    <s v="Houston"/>
    <x v="18"/>
    <x v="1"/>
    <d v="2020-07-19T00:00:00"/>
    <x v="10"/>
    <s v="Glenys Muhammad"/>
    <n v="250"/>
    <x v="89"/>
    <n v="0.02"/>
    <n v="5"/>
    <x v="4"/>
    <x v="9"/>
    <d v="2026-07-19T00:00:00"/>
  </r>
  <r>
    <s v="I-3164"/>
    <s v="Los Angeles"/>
    <x v="18"/>
    <x v="1"/>
    <d v="2020-03-09T00:00:00"/>
    <x v="3"/>
    <s v="Christopher Kitching"/>
    <n v="50"/>
    <x v="155"/>
    <n v="0.24"/>
    <n v="12"/>
    <x v="4"/>
    <x v="3"/>
    <d v="2026-03-09T00:00:00"/>
  </r>
  <r>
    <s v="I-3165"/>
    <s v="Tokyo"/>
    <x v="15"/>
    <x v="3"/>
    <d v="2022-09-16T00:00:00"/>
    <x v="9"/>
    <s v="Pauline Pope"/>
    <n v="70"/>
    <x v="25"/>
    <n v="8.5699999999999998E-2"/>
    <n v="6"/>
    <x v="3"/>
    <x v="6"/>
    <d v="2028-09-16T00:00:00"/>
  </r>
  <r>
    <s v="I-3166"/>
    <s v="Guangzhou"/>
    <x v="5"/>
    <x v="3"/>
    <d v="2021-07-23T00:00:00"/>
    <x v="10"/>
    <s v="Helen Watt"/>
    <n v="250"/>
    <x v="22"/>
    <n v="4.8000000000000001E-2"/>
    <n v="12"/>
    <x v="1"/>
    <x v="9"/>
    <d v="2027-07-23T00:00:00"/>
  </r>
  <r>
    <s v="I-3167"/>
    <s v="Jerusalem"/>
    <x v="13"/>
    <x v="0"/>
    <d v="2022-06-05T00:00:00"/>
    <x v="2"/>
    <s v="Neil Tubbs"/>
    <n v="150"/>
    <x v="3"/>
    <n v="8.6699999999999999E-2"/>
    <n v="13"/>
    <x v="3"/>
    <x v="4"/>
    <d v="2028-06-05T00:00:00"/>
  </r>
  <r>
    <s v="I-3168"/>
    <s v="Warsaw"/>
    <x v="23"/>
    <x v="0"/>
    <d v="2022-06-16T00:00:00"/>
    <x v="6"/>
    <s v="Barbara McDevitt"/>
    <n v="800"/>
    <x v="37"/>
    <n v="0.35"/>
    <n v="280"/>
    <x v="3"/>
    <x v="4"/>
    <d v="2028-06-16T00:00:00"/>
  </r>
  <r>
    <s v="I-3169"/>
    <s v="Dublin"/>
    <x v="25"/>
    <x v="0"/>
    <d v="2021-01-06T00:00:00"/>
    <x v="0"/>
    <s v="Robert Harris"/>
    <n v="80"/>
    <x v="154"/>
    <n v="0"/>
    <n v="0"/>
    <x v="1"/>
    <x v="11"/>
    <d v="2027-01-06T00:00:00"/>
  </r>
  <r>
    <s v="I-3170"/>
    <s v="Capetown"/>
    <x v="17"/>
    <x v="0"/>
    <d v="2021-02-14T00:00:00"/>
    <x v="0"/>
    <s v="Margaret Philp"/>
    <n v="80"/>
    <x v="76"/>
    <n v="0.22500000000000001"/>
    <n v="18"/>
    <x v="1"/>
    <x v="10"/>
    <d v="2027-02-14T00:00:00"/>
  </r>
  <r>
    <s v="I-3171"/>
    <s v="London"/>
    <x v="8"/>
    <x v="0"/>
    <d v="2022-08-24T00:00:00"/>
    <x v="3"/>
    <s v="James Neville"/>
    <n v="50"/>
    <x v="40"/>
    <n v="0"/>
    <n v="0"/>
    <x v="3"/>
    <x v="2"/>
    <d v="2028-08-24T00:00:00"/>
  </r>
  <r>
    <s v="I-3172"/>
    <s v="Kansas City"/>
    <x v="18"/>
    <x v="1"/>
    <d v="2020-05-31T00:00:00"/>
    <x v="6"/>
    <s v="Kirsty Amos"/>
    <n v="800"/>
    <x v="36"/>
    <n v="0.2"/>
    <n v="160"/>
    <x v="4"/>
    <x v="7"/>
    <d v="2026-05-31T00:00:00"/>
  </r>
  <r>
    <s v="I-3173"/>
    <s v="Dubai"/>
    <x v="33"/>
    <x v="0"/>
    <d v="2021-03-19T00:00:00"/>
    <x v="4"/>
    <s v="David Romero"/>
    <n v="30"/>
    <x v="128"/>
    <n v="0.3"/>
    <n v="9"/>
    <x v="1"/>
    <x v="3"/>
    <d v="2027-03-19T00:00:00"/>
  </r>
  <r>
    <s v="I-3174"/>
    <s v="Vancouver"/>
    <x v="1"/>
    <x v="1"/>
    <d v="2020-02-05T00:00:00"/>
    <x v="7"/>
    <s v="Christine Rowe"/>
    <n v="1000"/>
    <x v="88"/>
    <n v="0.22"/>
    <n v="220"/>
    <x v="4"/>
    <x v="10"/>
    <d v="2026-02-05T00:00:00"/>
  </r>
  <r>
    <s v="I-3175"/>
    <s v="Prague"/>
    <x v="16"/>
    <x v="0"/>
    <d v="2023-08-15T00:00:00"/>
    <x v="1"/>
    <s v="Edward Khan"/>
    <n v="700"/>
    <x v="10"/>
    <n v="0.03"/>
    <n v="21"/>
    <x v="2"/>
    <x v="2"/>
    <d v="2029-08-15T00:00:00"/>
  </r>
  <r>
    <s v="I-3176"/>
    <s v="Delhi"/>
    <x v="11"/>
    <x v="3"/>
    <d v="2021-02-21T00:00:00"/>
    <x v="3"/>
    <s v="Russell Wood"/>
    <n v="50"/>
    <x v="40"/>
    <n v="0"/>
    <n v="0"/>
    <x v="1"/>
    <x v="10"/>
    <d v="2027-02-21T00:00:00"/>
  </r>
  <r>
    <s v="I-3177"/>
    <s v="New York"/>
    <x v="18"/>
    <x v="1"/>
    <d v="2021-03-12T00:00:00"/>
    <x v="9"/>
    <s v="Barbara Turner"/>
    <n v="70"/>
    <x v="247"/>
    <n v="0.21429999999999999"/>
    <n v="15"/>
    <x v="1"/>
    <x v="3"/>
    <d v="2027-03-12T00:00:00"/>
  </r>
  <r>
    <s v="I-3178"/>
    <s v="Dubai"/>
    <x v="33"/>
    <x v="0"/>
    <d v="2020-07-24T00:00:00"/>
    <x v="6"/>
    <s v="Peter Kelly"/>
    <n v="800"/>
    <x v="160"/>
    <n v="0"/>
    <n v="0"/>
    <x v="4"/>
    <x v="9"/>
    <d v="2026-07-24T00:00:00"/>
  </r>
  <r>
    <s v="I-3179"/>
    <s v="Bangkok"/>
    <x v="10"/>
    <x v="3"/>
    <d v="2023-12-12T00:00:00"/>
    <x v="3"/>
    <s v="Andi Liu"/>
    <n v="50"/>
    <x v="40"/>
    <n v="0"/>
    <n v="0"/>
    <x v="2"/>
    <x v="5"/>
    <d v="2029-12-12T00:00:00"/>
  </r>
  <r>
    <s v="I-3180"/>
    <s v="Toronto"/>
    <x v="1"/>
    <x v="1"/>
    <d v="2021-11-23T00:00:00"/>
    <x v="0"/>
    <s v="Nick Blacklock"/>
    <n v="80"/>
    <x v="117"/>
    <n v="0.26250000000000001"/>
    <n v="21"/>
    <x v="1"/>
    <x v="8"/>
    <d v="2027-11-23T00:00:00"/>
  </r>
  <r>
    <s v="I-3181"/>
    <s v="Chicago"/>
    <x v="18"/>
    <x v="1"/>
    <d v="2021-11-04T00:00:00"/>
    <x v="4"/>
    <s v="Ronald Bettley"/>
    <n v="30"/>
    <x v="75"/>
    <n v="0"/>
    <n v="0"/>
    <x v="1"/>
    <x v="8"/>
    <d v="2027-11-04T00:00:00"/>
  </r>
  <r>
    <s v="I-3182"/>
    <s v="Kuala Lumpur"/>
    <x v="31"/>
    <x v="3"/>
    <d v="2023-08-27T00:00:00"/>
    <x v="2"/>
    <s v="Harold Lunn"/>
    <n v="150"/>
    <x v="41"/>
    <n v="6.6699999999999995E-2"/>
    <n v="10"/>
    <x v="2"/>
    <x v="2"/>
    <d v="2029-08-27T00:00:00"/>
  </r>
  <r>
    <s v="I-3183"/>
    <s v="Madria"/>
    <x v="28"/>
    <x v="0"/>
    <d v="2020-09-28T00:00:00"/>
    <x v="0"/>
    <s v="Zhan Whitfield"/>
    <n v="80"/>
    <x v="110"/>
    <n v="0.17499999999999999"/>
    <n v="14"/>
    <x v="4"/>
    <x v="6"/>
    <d v="2026-09-28T00:00:00"/>
  </r>
  <r>
    <s v="I-3184"/>
    <s v="Bucharest"/>
    <x v="32"/>
    <x v="0"/>
    <d v="2020-09-23T00:00:00"/>
    <x v="5"/>
    <s v="Richard Rowe"/>
    <n v="500"/>
    <x v="163"/>
    <n v="0.05"/>
    <n v="25"/>
    <x v="4"/>
    <x v="6"/>
    <d v="2026-09-23T00:00:00"/>
  </r>
  <r>
    <s v="I-3185"/>
    <s v="Lima"/>
    <x v="6"/>
    <x v="2"/>
    <d v="2022-06-17T00:00:00"/>
    <x v="5"/>
    <s v="Michael Wood"/>
    <n v="500"/>
    <x v="169"/>
    <n v="0.03"/>
    <n v="15"/>
    <x v="3"/>
    <x v="4"/>
    <d v="2028-06-17T00:00:00"/>
  </r>
  <r>
    <s v="I-3186"/>
    <s v="Tijuana"/>
    <x v="7"/>
    <x v="2"/>
    <d v="2021-04-09T00:00:00"/>
    <x v="1"/>
    <s v="Rosemary Hatcher"/>
    <n v="700"/>
    <x v="193"/>
    <n v="0.17"/>
    <n v="119"/>
    <x v="1"/>
    <x v="1"/>
    <d v="2027-04-09T00:00:00"/>
  </r>
  <r>
    <s v="I-3187"/>
    <s v="Riyadh"/>
    <x v="9"/>
    <x v="0"/>
    <d v="2024-08-15T00:00:00"/>
    <x v="0"/>
    <s v="Lloyd Barr"/>
    <n v="80"/>
    <x v="147"/>
    <n v="7.4999999999999997E-2"/>
    <n v="6"/>
    <x v="0"/>
    <x v="2"/>
    <d v="2030-08-15T00:00:00"/>
  </r>
  <r>
    <s v="I-3188"/>
    <s v="Buenos Aires"/>
    <x v="27"/>
    <x v="2"/>
    <d v="2024-12-01T00:00:00"/>
    <x v="8"/>
    <s v="Nicola Nathan"/>
    <n v="500"/>
    <x v="11"/>
    <n v="0.02"/>
    <n v="10"/>
    <x v="0"/>
    <x v="5"/>
    <d v="2030-12-01T00:00:00"/>
  </r>
  <r>
    <s v="I-3189"/>
    <s v="Bangalore"/>
    <x v="11"/>
    <x v="3"/>
    <d v="2022-10-09T00:00:00"/>
    <x v="10"/>
    <s v="Delia Muhammad"/>
    <n v="250"/>
    <x v="23"/>
    <n v="0.04"/>
    <n v="10"/>
    <x v="3"/>
    <x v="0"/>
    <d v="2028-10-09T00:00:00"/>
  </r>
  <r>
    <s v="I-3190"/>
    <s v="Lima"/>
    <x v="6"/>
    <x v="2"/>
    <d v="2023-10-15T00:00:00"/>
    <x v="6"/>
    <s v="Lloyd Norton"/>
    <n v="800"/>
    <x v="233"/>
    <n v="7.0000000000000007E-2"/>
    <n v="56"/>
    <x v="2"/>
    <x v="0"/>
    <d v="2029-10-15T00:00:00"/>
  </r>
  <r>
    <s v="I-3191"/>
    <s v="Tijuana"/>
    <x v="7"/>
    <x v="2"/>
    <d v="2024-01-13T00:00:00"/>
    <x v="8"/>
    <s v="Richard Foy"/>
    <n v="500"/>
    <x v="11"/>
    <n v="0.02"/>
    <n v="10"/>
    <x v="0"/>
    <x v="11"/>
    <d v="2030-01-13T00:00:00"/>
  </r>
  <r>
    <s v="I-3192"/>
    <s v="Madria"/>
    <x v="28"/>
    <x v="0"/>
    <d v="2023-07-10T00:00:00"/>
    <x v="8"/>
    <s v="Howard Jones"/>
    <n v="500"/>
    <x v="21"/>
    <n v="0.01"/>
    <n v="5"/>
    <x v="2"/>
    <x v="9"/>
    <d v="2029-07-10T00:00:00"/>
  </r>
  <r>
    <s v="I-3193"/>
    <s v="Kansas City"/>
    <x v="18"/>
    <x v="1"/>
    <d v="2024-01-26T00:00:00"/>
    <x v="8"/>
    <s v="Douglas Davies"/>
    <n v="500"/>
    <x v="9"/>
    <n v="0"/>
    <n v="0"/>
    <x v="0"/>
    <x v="11"/>
    <d v="2030-01-26T00:00:00"/>
  </r>
  <r>
    <s v="I-3194"/>
    <s v="Warsaw"/>
    <x v="23"/>
    <x v="0"/>
    <d v="2023-11-14T00:00:00"/>
    <x v="2"/>
    <s v="Anthony Connolly"/>
    <n v="150"/>
    <x v="26"/>
    <n v="0.08"/>
    <n v="12"/>
    <x v="2"/>
    <x v="8"/>
    <d v="2029-11-14T00:00:00"/>
  </r>
  <r>
    <s v="I-3195"/>
    <s v="Lima"/>
    <x v="6"/>
    <x v="2"/>
    <d v="2022-02-23T00:00:00"/>
    <x v="8"/>
    <s v="Peter Jago"/>
    <n v="500"/>
    <x v="11"/>
    <n v="0.02"/>
    <n v="10"/>
    <x v="3"/>
    <x v="10"/>
    <d v="2028-02-23T00:00:00"/>
  </r>
  <r>
    <s v="I-3196"/>
    <s v="Ho Chi Minh City"/>
    <x v="12"/>
    <x v="3"/>
    <d v="2023-10-04T00:00:00"/>
    <x v="1"/>
    <s v="Rosemary Aziz"/>
    <n v="700"/>
    <x v="240"/>
    <n v="0.06"/>
    <n v="42"/>
    <x v="2"/>
    <x v="0"/>
    <d v="2029-10-04T00:00:00"/>
  </r>
  <r>
    <s v="I-3197"/>
    <s v="Bucharest"/>
    <x v="32"/>
    <x v="0"/>
    <d v="2022-03-27T00:00:00"/>
    <x v="7"/>
    <s v="Kevin Ross"/>
    <n v="1000"/>
    <x v="160"/>
    <n v="0.2"/>
    <n v="200"/>
    <x v="3"/>
    <x v="3"/>
    <d v="2028-03-27T00:00:00"/>
  </r>
  <r>
    <s v="I-3198"/>
    <s v="Shanghai"/>
    <x v="5"/>
    <x v="3"/>
    <d v="2023-02-26T00:00:00"/>
    <x v="5"/>
    <s v="Paul Power"/>
    <n v="500"/>
    <x v="169"/>
    <n v="0.03"/>
    <n v="15"/>
    <x v="2"/>
    <x v="10"/>
    <d v="2029-02-26T00:00:00"/>
  </r>
  <r>
    <s v="I-3199"/>
    <s v="Athens"/>
    <x v="14"/>
    <x v="0"/>
    <d v="2022-02-01T00:00:00"/>
    <x v="5"/>
    <s v="David Walker"/>
    <n v="500"/>
    <x v="132"/>
    <n v="0.11"/>
    <n v="55"/>
    <x v="3"/>
    <x v="10"/>
    <d v="2028-02-01T00:00:00"/>
  </r>
  <r>
    <s v="I-3200"/>
    <s v="Osaka"/>
    <x v="15"/>
    <x v="3"/>
    <d v="2021-08-01T00:00:00"/>
    <x v="9"/>
    <s v="Selwyn Kitching"/>
    <n v="70"/>
    <x v="117"/>
    <n v="0.15709999999999999"/>
    <n v="11"/>
    <x v="1"/>
    <x v="2"/>
    <d v="2027-08-01T00:00:00"/>
  </r>
  <r>
    <s v="I-3201"/>
    <s v="New York"/>
    <x v="18"/>
    <x v="1"/>
    <d v="2020-07-04T00:00:00"/>
    <x v="2"/>
    <s v="Matthew Crowe"/>
    <n v="150"/>
    <x v="274"/>
    <n v="0.1867"/>
    <n v="28"/>
    <x v="4"/>
    <x v="9"/>
    <d v="2026-07-04T00:00:00"/>
  </r>
  <r>
    <s v="I-3202"/>
    <s v="Amsterdam"/>
    <x v="24"/>
    <x v="0"/>
    <d v="2022-04-21T00:00:00"/>
    <x v="1"/>
    <s v="Allyson Parker"/>
    <n v="700"/>
    <x v="240"/>
    <n v="0.06"/>
    <n v="42"/>
    <x v="3"/>
    <x v="1"/>
    <d v="2028-04-21T00:00:00"/>
  </r>
  <r>
    <s v="I-3203"/>
    <s v="Moscow"/>
    <x v="0"/>
    <x v="0"/>
    <d v="2021-03-19T00:00:00"/>
    <x v="5"/>
    <s v="Darren Brooks"/>
    <n v="500"/>
    <x v="103"/>
    <n v="0.04"/>
    <n v="20"/>
    <x v="1"/>
    <x v="3"/>
    <d v="2027-03-19T00:00:00"/>
  </r>
  <r>
    <s v="I-3204"/>
    <s v="Berlin"/>
    <x v="20"/>
    <x v="0"/>
    <d v="2021-10-29T00:00:00"/>
    <x v="4"/>
    <s v="Paul Mannion"/>
    <n v="30"/>
    <x v="20"/>
    <n v="0.1"/>
    <n v="3"/>
    <x v="1"/>
    <x v="0"/>
    <d v="2027-10-29T00:00:00"/>
  </r>
  <r>
    <s v="I-3205"/>
    <s v="Dubai"/>
    <x v="33"/>
    <x v="0"/>
    <d v="2023-12-08T00:00:00"/>
    <x v="6"/>
    <s v="Marie Whitfield"/>
    <n v="800"/>
    <x v="217"/>
    <n v="0.26"/>
    <n v="208"/>
    <x v="2"/>
    <x v="5"/>
    <d v="2029-12-08T00:00:00"/>
  </r>
  <r>
    <s v="I-3206"/>
    <s v="Sao Paolo"/>
    <x v="2"/>
    <x v="2"/>
    <d v="2023-09-02T00:00:00"/>
    <x v="6"/>
    <s v="Richard Kay"/>
    <n v="800"/>
    <x v="126"/>
    <n v="0.15"/>
    <n v="120"/>
    <x v="2"/>
    <x v="6"/>
    <d v="2029-09-02T00:00:00"/>
  </r>
  <r>
    <s v="I-3207"/>
    <s v="Santiago"/>
    <x v="34"/>
    <x v="2"/>
    <d v="2022-12-01T00:00:00"/>
    <x v="1"/>
    <s v="Richard James"/>
    <n v="700"/>
    <x v="48"/>
    <n v="0.01"/>
    <n v="7"/>
    <x v="3"/>
    <x v="5"/>
    <d v="2028-12-01T00:00:00"/>
  </r>
  <r>
    <s v="I-3208"/>
    <s v="Guangzhou"/>
    <x v="5"/>
    <x v="3"/>
    <d v="2023-10-13T00:00:00"/>
    <x v="2"/>
    <s v="Donald Higgs"/>
    <n v="150"/>
    <x v="203"/>
    <n v="0.06"/>
    <n v="9"/>
    <x v="2"/>
    <x v="0"/>
    <d v="2029-10-13T00:00:00"/>
  </r>
  <r>
    <s v="I-3209"/>
    <s v="Bogota"/>
    <x v="26"/>
    <x v="2"/>
    <d v="2023-08-16T00:00:00"/>
    <x v="5"/>
    <s v="Paul Puri"/>
    <n v="500"/>
    <x v="230"/>
    <n v="0.06"/>
    <n v="30"/>
    <x v="2"/>
    <x v="2"/>
    <d v="2029-08-16T00:00:00"/>
  </r>
  <r>
    <s v="I-3210"/>
    <s v="San Fransisco"/>
    <x v="18"/>
    <x v="1"/>
    <d v="2024-08-07T00:00:00"/>
    <x v="8"/>
    <s v="Gillan Clark"/>
    <n v="500"/>
    <x v="21"/>
    <n v="0.01"/>
    <n v="5"/>
    <x v="0"/>
    <x v="2"/>
    <d v="2030-08-07T00:00:00"/>
  </r>
  <r>
    <s v="I-3211"/>
    <s v="San Fransisco"/>
    <x v="18"/>
    <x v="1"/>
    <d v="2022-05-07T00:00:00"/>
    <x v="10"/>
    <s v="James Stephen"/>
    <n v="250"/>
    <x v="136"/>
    <n v="8.0000000000000002E-3"/>
    <n v="2"/>
    <x v="3"/>
    <x v="7"/>
    <d v="2028-05-07T00:00:00"/>
  </r>
  <r>
    <s v="I-3212"/>
    <s v="Tel Aviv"/>
    <x v="13"/>
    <x v="0"/>
    <d v="2023-11-30T00:00:00"/>
    <x v="0"/>
    <s v="Jacob Percival"/>
    <n v="80"/>
    <x v="59"/>
    <n v="0.05"/>
    <n v="4"/>
    <x v="2"/>
    <x v="8"/>
    <d v="2029-11-30T00:00:00"/>
  </r>
  <r>
    <s v="I-3213"/>
    <s v="Tokyo"/>
    <x v="15"/>
    <x v="3"/>
    <d v="2021-09-05T00:00:00"/>
    <x v="11"/>
    <s v="Ken Mishra"/>
    <n v="50"/>
    <x v="213"/>
    <n v="0.34"/>
    <n v="17"/>
    <x v="1"/>
    <x v="6"/>
    <d v="2027-09-05T00:00:00"/>
  </r>
  <r>
    <s v="I-3214"/>
    <s v="Lima"/>
    <x v="6"/>
    <x v="2"/>
    <d v="2024-07-14T00:00:00"/>
    <x v="5"/>
    <s v="Michael Wood"/>
    <n v="500"/>
    <x v="163"/>
    <n v="0.05"/>
    <n v="25"/>
    <x v="0"/>
    <x v="9"/>
    <d v="2030-07-14T00:00:00"/>
  </r>
  <r>
    <s v="I-3215"/>
    <s v="Seoul"/>
    <x v="19"/>
    <x v="3"/>
    <d v="2024-05-06T00:00:00"/>
    <x v="1"/>
    <s v="Martin Birch"/>
    <n v="700"/>
    <x v="2"/>
    <n v="0.02"/>
    <n v="14"/>
    <x v="0"/>
    <x v="7"/>
    <d v="2030-05-06T00:00:00"/>
  </r>
  <r>
    <s v="I-3216"/>
    <s v="London"/>
    <x v="8"/>
    <x v="0"/>
    <d v="2020-12-03T00:00:00"/>
    <x v="7"/>
    <s v="Claire Brooks"/>
    <n v="1000"/>
    <x v="88"/>
    <n v="0.22"/>
    <n v="220"/>
    <x v="4"/>
    <x v="5"/>
    <d v="2026-12-03T00:00:00"/>
  </r>
  <r>
    <s v="I-3217"/>
    <s v="Vancouver"/>
    <x v="1"/>
    <x v="1"/>
    <d v="2020-05-31T00:00:00"/>
    <x v="7"/>
    <s v="Elaine Ricketts"/>
    <n v="1000"/>
    <x v="82"/>
    <n v="0.49"/>
    <n v="490"/>
    <x v="4"/>
    <x v="7"/>
    <d v="2026-05-31T00:00:00"/>
  </r>
  <r>
    <s v="I-3218"/>
    <s v="Kansas City"/>
    <x v="18"/>
    <x v="1"/>
    <d v="2022-12-24T00:00:00"/>
    <x v="11"/>
    <s v="David Rodrigues"/>
    <n v="50"/>
    <x v="108"/>
    <n v="0.02"/>
    <n v="1"/>
    <x v="3"/>
    <x v="5"/>
    <d v="2028-12-24T00:00:00"/>
  </r>
  <r>
    <s v="I-3219"/>
    <s v="Guangzhou"/>
    <x v="5"/>
    <x v="3"/>
    <d v="2023-10-19T00:00:00"/>
    <x v="6"/>
    <s v="Wolfgang Carvalho"/>
    <n v="800"/>
    <x v="66"/>
    <n v="0.36"/>
    <n v="288"/>
    <x v="2"/>
    <x v="0"/>
    <d v="2029-10-19T00:00:00"/>
  </r>
  <r>
    <s v="I-3220"/>
    <s v="Bogota"/>
    <x v="26"/>
    <x v="2"/>
    <d v="2021-02-08T00:00:00"/>
    <x v="6"/>
    <s v="Alison Lazar"/>
    <n v="800"/>
    <x v="150"/>
    <n v="0.18"/>
    <n v="144"/>
    <x v="1"/>
    <x v="10"/>
    <d v="2027-02-08T00:00:00"/>
  </r>
  <r>
    <s v="I-3221"/>
    <s v="Bogota"/>
    <x v="26"/>
    <x v="2"/>
    <d v="2021-04-29T00:00:00"/>
    <x v="0"/>
    <s v="Philip Mishra"/>
    <n v="80"/>
    <x v="33"/>
    <n v="0.1"/>
    <n v="8"/>
    <x v="1"/>
    <x v="1"/>
    <d v="2027-04-29T00:00:00"/>
  </r>
  <r>
    <s v="I-3222"/>
    <s v="Bangalore"/>
    <x v="11"/>
    <x v="3"/>
    <d v="2020-08-28T00:00:00"/>
    <x v="8"/>
    <s v="Delia Muhammad"/>
    <n v="500"/>
    <x v="9"/>
    <n v="0"/>
    <n v="0"/>
    <x v="4"/>
    <x v="2"/>
    <d v="2026-08-28T00:00:00"/>
  </r>
  <r>
    <s v="I-3223"/>
    <s v="Bangalore"/>
    <x v="11"/>
    <x v="3"/>
    <d v="2020-11-07T00:00:00"/>
    <x v="6"/>
    <s v="Paresh Mathews"/>
    <n v="800"/>
    <x v="135"/>
    <n v="0.41"/>
    <n v="328"/>
    <x v="4"/>
    <x v="8"/>
    <d v="2026-11-07T00:00:00"/>
  </r>
  <r>
    <s v="I-3224"/>
    <s v="Delhi"/>
    <x v="11"/>
    <x v="3"/>
    <d v="2024-01-28T00:00:00"/>
    <x v="0"/>
    <s v="Geoffrey Patel"/>
    <n v="80"/>
    <x v="154"/>
    <n v="0"/>
    <n v="0"/>
    <x v="0"/>
    <x v="11"/>
    <d v="2030-01-28T00:00:00"/>
  </r>
  <r>
    <s v="I-3225"/>
    <s v="Dublin"/>
    <x v="25"/>
    <x v="0"/>
    <d v="2021-03-17T00:00:00"/>
    <x v="9"/>
    <s v="John Curtis"/>
    <n v="70"/>
    <x v="25"/>
    <n v="8.5699999999999998E-2"/>
    <n v="6"/>
    <x v="1"/>
    <x v="3"/>
    <d v="2027-03-17T00:00:00"/>
  </r>
  <r>
    <s v="I-3226"/>
    <s v="San Fransisco"/>
    <x v="18"/>
    <x v="1"/>
    <d v="2020-10-05T00:00:00"/>
    <x v="2"/>
    <s v="Kevin Ahmed"/>
    <n v="150"/>
    <x v="255"/>
    <n v="0.24"/>
    <n v="36"/>
    <x v="4"/>
    <x v="0"/>
    <d v="2026-10-05T00:00:00"/>
  </r>
  <r>
    <s v="I-3227"/>
    <s v="Istanbul"/>
    <x v="3"/>
    <x v="0"/>
    <d v="2023-06-02T00:00:00"/>
    <x v="0"/>
    <s v="Julie Pope"/>
    <n v="80"/>
    <x v="79"/>
    <n v="8.7499999999999994E-2"/>
    <n v="7"/>
    <x v="2"/>
    <x v="4"/>
    <d v="2029-06-02T00:00:00"/>
  </r>
  <r>
    <s v="I-3228"/>
    <s v="Berlin"/>
    <x v="20"/>
    <x v="0"/>
    <d v="2023-01-25T00:00:00"/>
    <x v="11"/>
    <s v="James Whitehead"/>
    <n v="50"/>
    <x v="64"/>
    <n v="0.06"/>
    <n v="3"/>
    <x v="2"/>
    <x v="11"/>
    <d v="2029-01-25T00:00:00"/>
  </r>
  <r>
    <s v="I-3229"/>
    <s v="Mexico City"/>
    <x v="7"/>
    <x v="2"/>
    <d v="2024-09-11T00:00:00"/>
    <x v="7"/>
    <s v="James Anthony"/>
    <n v="1000"/>
    <x v="131"/>
    <n v="0.04"/>
    <n v="40"/>
    <x v="0"/>
    <x v="6"/>
    <d v="2030-09-11T00:00:00"/>
  </r>
  <r>
    <s v="I-3230"/>
    <s v="New York"/>
    <x v="18"/>
    <x v="1"/>
    <d v="2022-09-29T00:00:00"/>
    <x v="7"/>
    <s v="Sarah Houghton"/>
    <n v="1000"/>
    <x v="52"/>
    <n v="0.01"/>
    <n v="10"/>
    <x v="3"/>
    <x v="6"/>
    <d v="2028-09-29T00:00:00"/>
  </r>
  <r>
    <s v="I-3231"/>
    <s v="Bogota"/>
    <x v="26"/>
    <x v="2"/>
    <d v="2024-10-20T00:00:00"/>
    <x v="6"/>
    <s v="Antony Westlake"/>
    <n v="800"/>
    <x v="53"/>
    <n v="0.1"/>
    <n v="80"/>
    <x v="0"/>
    <x v="0"/>
    <d v="2030-10-20T00:00:00"/>
  </r>
  <r>
    <s v="I-3232"/>
    <s v="San Fransisco"/>
    <x v="18"/>
    <x v="1"/>
    <d v="2021-09-08T00:00:00"/>
    <x v="6"/>
    <s v="Richard Dewar"/>
    <n v="800"/>
    <x v="178"/>
    <n v="0.25"/>
    <n v="200"/>
    <x v="1"/>
    <x v="6"/>
    <d v="2027-09-08T00:00:00"/>
  </r>
  <r>
    <s v="I-3233"/>
    <s v="Paris"/>
    <x v="21"/>
    <x v="0"/>
    <d v="2022-01-03T00:00:00"/>
    <x v="5"/>
    <s v="Ryan Goad"/>
    <n v="500"/>
    <x v="133"/>
    <n v="0.13"/>
    <n v="65"/>
    <x v="3"/>
    <x v="11"/>
    <d v="2028-01-03T00:00:00"/>
  </r>
  <r>
    <s v="I-3234"/>
    <s v="Bogota"/>
    <x v="26"/>
    <x v="2"/>
    <d v="2020-02-26T00:00:00"/>
    <x v="4"/>
    <s v="Russell Thorley"/>
    <n v="30"/>
    <x v="43"/>
    <n v="0.16669999999999999"/>
    <n v="5"/>
    <x v="4"/>
    <x v="10"/>
    <d v="2026-02-26T00:00:00"/>
  </r>
  <r>
    <s v="I-3235"/>
    <s v="Shanghai"/>
    <x v="5"/>
    <x v="3"/>
    <d v="2020-01-16T00:00:00"/>
    <x v="3"/>
    <s v="Glenys Raymond"/>
    <n v="50"/>
    <x v="67"/>
    <n v="0.08"/>
    <n v="4"/>
    <x v="4"/>
    <x v="11"/>
    <d v="2026-01-16T00:00:00"/>
  </r>
  <r>
    <s v="I-3236"/>
    <s v="London"/>
    <x v="8"/>
    <x v="0"/>
    <d v="2020-10-09T00:00:00"/>
    <x v="3"/>
    <s v="James Neville"/>
    <n v="50"/>
    <x v="62"/>
    <n v="0.04"/>
    <n v="2"/>
    <x v="4"/>
    <x v="0"/>
    <d v="2026-10-09T00:00:00"/>
  </r>
  <r>
    <s v="I-3237"/>
    <s v="Rome"/>
    <x v="22"/>
    <x v="0"/>
    <d v="2022-08-26T00:00:00"/>
    <x v="2"/>
    <s v="Golam Reid"/>
    <n v="150"/>
    <x v="114"/>
    <n v="0.1067"/>
    <n v="16"/>
    <x v="3"/>
    <x v="2"/>
    <d v="2028-08-26T00:00:00"/>
  </r>
  <r>
    <s v="I-3238"/>
    <s v="Mexico City"/>
    <x v="7"/>
    <x v="2"/>
    <d v="2020-03-29T00:00:00"/>
    <x v="0"/>
    <s v="Mark Evans"/>
    <n v="80"/>
    <x v="34"/>
    <n v="6.25E-2"/>
    <n v="5"/>
    <x v="4"/>
    <x v="3"/>
    <d v="2026-03-29T00:00:00"/>
  </r>
  <r>
    <s v="I-3239"/>
    <s v="Seoul"/>
    <x v="19"/>
    <x v="3"/>
    <d v="2022-04-23T00:00:00"/>
    <x v="1"/>
    <s v="Roger Scott"/>
    <n v="700"/>
    <x v="48"/>
    <n v="0.01"/>
    <n v="7"/>
    <x v="3"/>
    <x v="1"/>
    <d v="2028-04-23T00:00:00"/>
  </r>
  <r>
    <s v="I-3240"/>
    <s v="Jerusalem"/>
    <x v="13"/>
    <x v="0"/>
    <d v="2020-11-21T00:00:00"/>
    <x v="2"/>
    <s v="David Hubble"/>
    <n v="150"/>
    <x v="165"/>
    <n v="0.20669999999999999"/>
    <n v="31"/>
    <x v="4"/>
    <x v="8"/>
    <d v="2026-11-21T00:00:00"/>
  </r>
  <r>
    <s v="I-3241"/>
    <s v="Riyadh"/>
    <x v="9"/>
    <x v="0"/>
    <d v="2021-10-28T00:00:00"/>
    <x v="0"/>
    <s v="Gillian Crawley"/>
    <n v="80"/>
    <x v="62"/>
    <n v="0.4"/>
    <n v="32"/>
    <x v="1"/>
    <x v="0"/>
    <d v="2027-10-28T00:00:00"/>
  </r>
  <r>
    <s v="I-3242"/>
    <s v="Toronto"/>
    <x v="1"/>
    <x v="1"/>
    <d v="2020-09-16T00:00:00"/>
    <x v="11"/>
    <s v="David Shiner"/>
    <n v="50"/>
    <x v="55"/>
    <n v="0.1"/>
    <n v="5"/>
    <x v="4"/>
    <x v="6"/>
    <d v="2026-09-16T00:00:00"/>
  </r>
  <r>
    <s v="I-3243"/>
    <s v="San Fransisco"/>
    <x v="18"/>
    <x v="1"/>
    <d v="2020-06-28T00:00:00"/>
    <x v="10"/>
    <s v="Gary Acheampong"/>
    <n v="250"/>
    <x v="102"/>
    <n v="0"/>
    <n v="0"/>
    <x v="4"/>
    <x v="4"/>
    <d v="2026-06-28T00:00:00"/>
  </r>
  <r>
    <s v="I-3244"/>
    <s v="Berlin"/>
    <x v="20"/>
    <x v="0"/>
    <d v="2020-07-27T00:00:00"/>
    <x v="5"/>
    <s v="John Gunter"/>
    <n v="500"/>
    <x v="260"/>
    <n v="0.24"/>
    <n v="120"/>
    <x v="4"/>
    <x v="9"/>
    <d v="2026-07-27T00:00:00"/>
  </r>
  <r>
    <s v="I-3245"/>
    <s v="Shenzhen"/>
    <x v="5"/>
    <x v="3"/>
    <d v="2023-06-07T00:00:00"/>
    <x v="8"/>
    <s v="Keith Drage"/>
    <n v="500"/>
    <x v="21"/>
    <n v="0.01"/>
    <n v="5"/>
    <x v="2"/>
    <x v="4"/>
    <d v="2029-06-07T00:00:00"/>
  </r>
  <r>
    <s v="I-3246"/>
    <s v="Jerusalem"/>
    <x v="13"/>
    <x v="0"/>
    <d v="2020-01-28T00:00:00"/>
    <x v="1"/>
    <s v="Susan Carley"/>
    <n v="700"/>
    <x v="122"/>
    <n v="0.11"/>
    <n v="77"/>
    <x v="4"/>
    <x v="11"/>
    <d v="2026-01-28T00:00:00"/>
  </r>
  <r>
    <s v="I-3247"/>
    <s v="Capetown"/>
    <x v="17"/>
    <x v="0"/>
    <d v="2022-04-17T00:00:00"/>
    <x v="11"/>
    <s v="Margaret Philp"/>
    <n v="50"/>
    <x v="100"/>
    <n v="0.12"/>
    <n v="6"/>
    <x v="3"/>
    <x v="1"/>
    <d v="2028-04-17T00:00:00"/>
  </r>
  <r>
    <s v="I-3248"/>
    <s v="Athens"/>
    <x v="14"/>
    <x v="0"/>
    <d v="2023-09-20T00:00:00"/>
    <x v="4"/>
    <s v="Mark Lawton"/>
    <n v="30"/>
    <x v="75"/>
    <n v="0"/>
    <n v="0"/>
    <x v="2"/>
    <x v="6"/>
    <d v="2029-09-20T00:00:00"/>
  </r>
  <r>
    <s v="I-3249"/>
    <s v="Bucharest"/>
    <x v="32"/>
    <x v="0"/>
    <d v="2020-07-13T00:00:00"/>
    <x v="3"/>
    <s v="Richard Rowe"/>
    <n v="50"/>
    <x v="108"/>
    <n v="0.02"/>
    <n v="1"/>
    <x v="4"/>
    <x v="9"/>
    <d v="2026-07-13T00:00:00"/>
  </r>
  <r>
    <s v="I-3250"/>
    <s v="Los Angeles"/>
    <x v="18"/>
    <x v="1"/>
    <d v="2022-06-19T00:00:00"/>
    <x v="0"/>
    <s v="Paul Hirst"/>
    <n v="80"/>
    <x v="33"/>
    <n v="0.1"/>
    <n v="8"/>
    <x v="3"/>
    <x v="4"/>
    <d v="2028-06-19T00:00:00"/>
  </r>
  <r>
    <s v="I-3251"/>
    <s v="Shenzhen"/>
    <x v="5"/>
    <x v="3"/>
    <d v="2021-05-06T00:00:00"/>
    <x v="3"/>
    <s v="Caroline Gee"/>
    <n v="50"/>
    <x v="55"/>
    <n v="0.1"/>
    <n v="5"/>
    <x v="1"/>
    <x v="7"/>
    <d v="2027-05-06T00:00:00"/>
  </r>
  <r>
    <s v="I-3252"/>
    <s v="Seattle"/>
    <x v="18"/>
    <x v="1"/>
    <d v="2022-08-30T00:00:00"/>
    <x v="2"/>
    <s v="Kate Nash"/>
    <n v="150"/>
    <x v="144"/>
    <n v="6.7000000000000002E-3"/>
    <n v="1"/>
    <x v="3"/>
    <x v="2"/>
    <d v="2028-08-30T00:00:00"/>
  </r>
  <r>
    <s v="I-3253"/>
    <s v="Amsterdam"/>
    <x v="24"/>
    <x v="0"/>
    <d v="2022-11-19T00:00:00"/>
    <x v="9"/>
    <s v="Allyson Rush"/>
    <n v="70"/>
    <x v="242"/>
    <n v="0.12859999999999999"/>
    <n v="9"/>
    <x v="3"/>
    <x v="8"/>
    <d v="2028-11-19T00:00:00"/>
  </r>
  <r>
    <s v="I-3254"/>
    <s v="Tel Aviv"/>
    <x v="13"/>
    <x v="0"/>
    <d v="2022-08-28T00:00:00"/>
    <x v="8"/>
    <s v="Jacob Percival"/>
    <n v="500"/>
    <x v="9"/>
    <n v="0"/>
    <n v="0"/>
    <x v="3"/>
    <x v="2"/>
    <d v="2028-08-28T00:00:00"/>
  </r>
  <r>
    <s v="I-3255"/>
    <s v="Prague"/>
    <x v="16"/>
    <x v="0"/>
    <d v="2020-12-16T00:00:00"/>
    <x v="1"/>
    <s v="Maureen Haymes"/>
    <n v="700"/>
    <x v="12"/>
    <n v="0.04"/>
    <n v="28"/>
    <x v="4"/>
    <x v="5"/>
    <d v="2026-12-16T00:00:00"/>
  </r>
  <r>
    <s v="I-3256"/>
    <s v="Santiago"/>
    <x v="34"/>
    <x v="2"/>
    <d v="2024-01-04T00:00:00"/>
    <x v="6"/>
    <s v="Julia Hammond"/>
    <n v="800"/>
    <x v="36"/>
    <n v="0.2"/>
    <n v="160"/>
    <x v="0"/>
    <x v="11"/>
    <d v="2030-01-04T00:00:00"/>
  </r>
  <r>
    <s v="I-3257"/>
    <s v="Madria"/>
    <x v="28"/>
    <x v="0"/>
    <d v="2023-07-30T00:00:00"/>
    <x v="7"/>
    <s v="Roy Lloyd"/>
    <n v="1000"/>
    <x v="171"/>
    <n v="0.37"/>
    <n v="370"/>
    <x v="2"/>
    <x v="9"/>
    <d v="2029-07-30T00:00:00"/>
  </r>
  <r>
    <s v="I-3258"/>
    <s v="Berlin"/>
    <x v="20"/>
    <x v="0"/>
    <d v="2023-01-05T00:00:00"/>
    <x v="3"/>
    <s v="James Whitehead"/>
    <n v="50"/>
    <x v="67"/>
    <n v="0.08"/>
    <n v="4"/>
    <x v="2"/>
    <x v="11"/>
    <d v="2029-01-05T00:00:00"/>
  </r>
  <r>
    <s v="I-3259"/>
    <s v="Houston"/>
    <x v="18"/>
    <x v="1"/>
    <d v="2021-12-01T00:00:00"/>
    <x v="3"/>
    <s v="Glenys Muhammad"/>
    <n v="50"/>
    <x v="213"/>
    <n v="0.34"/>
    <n v="17"/>
    <x v="1"/>
    <x v="5"/>
    <d v="2027-12-01T00:00:00"/>
  </r>
  <r>
    <s v="I-3260"/>
    <s v="Prague"/>
    <x v="16"/>
    <x v="0"/>
    <d v="2022-12-19T00:00:00"/>
    <x v="6"/>
    <s v="Stephen Nolan"/>
    <n v="800"/>
    <x v="275"/>
    <n v="0.28999999999999998"/>
    <n v="232"/>
    <x v="3"/>
    <x v="5"/>
    <d v="2028-12-19T00:00:00"/>
  </r>
  <r>
    <s v="I-3261"/>
    <s v="Osaka"/>
    <x v="15"/>
    <x v="3"/>
    <d v="2021-03-18T00:00:00"/>
    <x v="5"/>
    <s v="Stephen Brown"/>
    <n v="500"/>
    <x v="11"/>
    <n v="0.02"/>
    <n v="10"/>
    <x v="1"/>
    <x v="3"/>
    <d v="2027-03-18T00:00:00"/>
  </r>
  <r>
    <s v="I-3262"/>
    <s v="Paris"/>
    <x v="21"/>
    <x v="0"/>
    <d v="2023-06-06T00:00:00"/>
    <x v="10"/>
    <s v="Philip Tubbs"/>
    <n v="250"/>
    <x v="22"/>
    <n v="4.8000000000000001E-2"/>
    <n v="12"/>
    <x v="2"/>
    <x v="4"/>
    <d v="2029-06-06T00:00:00"/>
  </r>
  <r>
    <s v="I-3263"/>
    <s v="Capetown"/>
    <x v="17"/>
    <x v="0"/>
    <d v="2022-09-15T00:00:00"/>
    <x v="4"/>
    <s v="Lucy Downs"/>
    <n v="30"/>
    <x v="35"/>
    <n v="0.1333"/>
    <n v="4"/>
    <x v="3"/>
    <x v="6"/>
    <d v="2028-09-15T00:00:00"/>
  </r>
  <r>
    <s v="I-3264"/>
    <s v="Mexico City"/>
    <x v="7"/>
    <x v="2"/>
    <d v="2022-12-23T00:00:00"/>
    <x v="4"/>
    <s v="John Ali"/>
    <n v="30"/>
    <x v="75"/>
    <n v="0"/>
    <n v="0"/>
    <x v="3"/>
    <x v="5"/>
    <d v="2028-12-23T00:00:00"/>
  </r>
  <r>
    <s v="I-3265"/>
    <s v="Cairo"/>
    <x v="30"/>
    <x v="0"/>
    <d v="2023-11-30T00:00:00"/>
    <x v="7"/>
    <s v="David Amos"/>
    <n v="1000"/>
    <x v="257"/>
    <n v="0.14000000000000001"/>
    <n v="140"/>
    <x v="2"/>
    <x v="8"/>
    <d v="2029-11-30T00:00:00"/>
  </r>
  <r>
    <s v="I-3266"/>
    <s v="Kuala Lumpur"/>
    <x v="31"/>
    <x v="3"/>
    <d v="2020-07-23T00:00:00"/>
    <x v="7"/>
    <s v="Steven Roberts"/>
    <n v="1000"/>
    <x v="160"/>
    <n v="0.2"/>
    <n v="200"/>
    <x v="4"/>
    <x v="9"/>
    <d v="2026-07-23T00:00:00"/>
  </r>
  <r>
    <s v="I-3267"/>
    <s v="San Fransisco"/>
    <x v="18"/>
    <x v="1"/>
    <d v="2021-06-13T00:00:00"/>
    <x v="0"/>
    <s v="Patricia Sewell"/>
    <n v="80"/>
    <x v="0"/>
    <n v="1.2500000000000001E-2"/>
    <n v="1"/>
    <x v="1"/>
    <x v="4"/>
    <d v="2027-06-13T00:00:00"/>
  </r>
  <r>
    <s v="I-3268"/>
    <s v="Amsterdam"/>
    <x v="24"/>
    <x v="0"/>
    <d v="2023-08-16T00:00:00"/>
    <x v="3"/>
    <s v="Danny Grant"/>
    <n v="50"/>
    <x v="108"/>
    <n v="0.02"/>
    <n v="1"/>
    <x v="2"/>
    <x v="2"/>
    <d v="2029-08-16T00:00:00"/>
  </r>
  <r>
    <s v="I-3269"/>
    <s v="Bangalore"/>
    <x v="11"/>
    <x v="3"/>
    <d v="2021-05-22T00:00:00"/>
    <x v="4"/>
    <s v="Paresh Mathews"/>
    <n v="30"/>
    <x v="7"/>
    <n v="6.6699999999999995E-2"/>
    <n v="2"/>
    <x v="1"/>
    <x v="7"/>
    <d v="2027-05-22T00:00:00"/>
  </r>
  <r>
    <s v="I-3270"/>
    <s v="Warsaw"/>
    <x v="23"/>
    <x v="0"/>
    <d v="2021-11-10T00:00:00"/>
    <x v="1"/>
    <s v="Hin Bragg"/>
    <n v="700"/>
    <x v="122"/>
    <n v="0.11"/>
    <n v="77"/>
    <x v="1"/>
    <x v="8"/>
    <d v="2027-11-10T00:00:00"/>
  </r>
  <r>
    <s v="I-3271"/>
    <s v="Buenos Aires"/>
    <x v="27"/>
    <x v="2"/>
    <d v="2022-09-01T00:00:00"/>
    <x v="5"/>
    <s v="Nicola Nathan"/>
    <n v="500"/>
    <x v="133"/>
    <n v="0.13"/>
    <n v="65"/>
    <x v="3"/>
    <x v="6"/>
    <d v="2028-09-01T00:00:00"/>
  </r>
  <r>
    <s v="I-3272"/>
    <s v="Kuala Lumpur"/>
    <x v="31"/>
    <x v="3"/>
    <d v="2020-12-12T00:00:00"/>
    <x v="1"/>
    <s v="Anthony Green"/>
    <n v="700"/>
    <x v="48"/>
    <n v="0.01"/>
    <n v="7"/>
    <x v="4"/>
    <x v="5"/>
    <d v="2026-12-12T00:00:00"/>
  </r>
  <r>
    <s v="I-3273"/>
    <s v="Kansas City"/>
    <x v="18"/>
    <x v="1"/>
    <d v="2023-04-05T00:00:00"/>
    <x v="2"/>
    <s v="Nicola Wright"/>
    <n v="150"/>
    <x v="15"/>
    <n v="0"/>
    <n v="0"/>
    <x v="2"/>
    <x v="1"/>
    <d v="2029-04-05T00:00:00"/>
  </r>
  <r>
    <s v="I-3274"/>
    <s v="Chicago"/>
    <x v="18"/>
    <x v="1"/>
    <d v="2021-09-06T00:00:00"/>
    <x v="6"/>
    <s v="Jeremy Bannister"/>
    <n v="800"/>
    <x v="124"/>
    <n v="0.13"/>
    <n v="104"/>
    <x v="1"/>
    <x v="6"/>
    <d v="2027-09-06T00:00:00"/>
  </r>
  <r>
    <s v="I-3275"/>
    <s v="Dublin"/>
    <x v="25"/>
    <x v="0"/>
    <d v="2020-04-26T00:00:00"/>
    <x v="4"/>
    <s v="Emma Gibbons"/>
    <n v="30"/>
    <x v="35"/>
    <n v="0.1333"/>
    <n v="4"/>
    <x v="4"/>
    <x v="1"/>
    <d v="2026-04-26T00:00:00"/>
  </r>
  <r>
    <s v="I-3276"/>
    <s v="Lima"/>
    <x v="6"/>
    <x v="2"/>
    <d v="2022-06-29T00:00:00"/>
    <x v="1"/>
    <s v="Michael Wood"/>
    <n v="700"/>
    <x v="122"/>
    <n v="0.11"/>
    <n v="77"/>
    <x v="3"/>
    <x v="4"/>
    <d v="2028-06-29T00:00:00"/>
  </r>
  <r>
    <s v="I-3277"/>
    <s v="Madria"/>
    <x v="28"/>
    <x v="0"/>
    <d v="2022-04-18T00:00:00"/>
    <x v="0"/>
    <s v="Howard Jones"/>
    <n v="80"/>
    <x v="147"/>
    <n v="7.4999999999999997E-2"/>
    <n v="6"/>
    <x v="3"/>
    <x v="1"/>
    <d v="2028-04-18T00:00:00"/>
  </r>
  <r>
    <s v="I-3278"/>
    <s v="Riyadh"/>
    <x v="9"/>
    <x v="0"/>
    <d v="2020-11-15T00:00:00"/>
    <x v="4"/>
    <s v="Gillian Crawley"/>
    <n v="30"/>
    <x v="128"/>
    <n v="0.3"/>
    <n v="9"/>
    <x v="4"/>
    <x v="8"/>
    <d v="2026-11-15T00:00:00"/>
  </r>
  <r>
    <s v="I-3279"/>
    <s v="Kansas City"/>
    <x v="18"/>
    <x v="1"/>
    <d v="2022-07-25T00:00:00"/>
    <x v="0"/>
    <s v="Xun Simms"/>
    <n v="80"/>
    <x v="78"/>
    <n v="0.15"/>
    <n v="12"/>
    <x v="3"/>
    <x v="9"/>
    <d v="2028-07-25T00:00:00"/>
  </r>
  <r>
    <s v="I-3280"/>
    <s v="Osaka"/>
    <x v="15"/>
    <x v="3"/>
    <d v="2020-01-22T00:00:00"/>
    <x v="11"/>
    <s v="Colin Patel"/>
    <n v="50"/>
    <x v="62"/>
    <n v="0.04"/>
    <n v="2"/>
    <x v="4"/>
    <x v="11"/>
    <d v="2026-01-22T00:00:00"/>
  </r>
  <r>
    <s v="I-3281"/>
    <s v="Shenzhen"/>
    <x v="5"/>
    <x v="3"/>
    <d v="2023-01-07T00:00:00"/>
    <x v="4"/>
    <s v="Fatima James"/>
    <n v="30"/>
    <x v="5"/>
    <n v="3.3300000000000003E-2"/>
    <n v="1"/>
    <x v="2"/>
    <x v="11"/>
    <d v="2029-01-07T00:00:00"/>
  </r>
  <r>
    <s v="I-3282"/>
    <s v="Capetown"/>
    <x v="17"/>
    <x v="0"/>
    <d v="2022-03-21T00:00:00"/>
    <x v="4"/>
    <s v="Margaret Philp"/>
    <n v="30"/>
    <x v="5"/>
    <n v="3.3300000000000003E-2"/>
    <n v="1"/>
    <x v="3"/>
    <x v="3"/>
    <d v="2028-03-21T00:00:00"/>
  </r>
  <r>
    <s v="I-3283"/>
    <s v="Bangalore"/>
    <x v="11"/>
    <x v="3"/>
    <d v="2022-10-03T00:00:00"/>
    <x v="7"/>
    <s v="Delia Muhammad"/>
    <n v="1000"/>
    <x v="82"/>
    <n v="0.49"/>
    <n v="490"/>
    <x v="3"/>
    <x v="0"/>
    <d v="2028-10-03T00:00:00"/>
  </r>
  <r>
    <s v="I-3284"/>
    <s v="Bangkok"/>
    <x v="10"/>
    <x v="3"/>
    <d v="2022-12-17T00:00:00"/>
    <x v="4"/>
    <s v="Carol Cormack"/>
    <n v="30"/>
    <x v="5"/>
    <n v="3.3300000000000003E-2"/>
    <n v="1"/>
    <x v="3"/>
    <x v="5"/>
    <d v="2028-12-17T00:00:00"/>
  </r>
  <r>
    <s v="I-3285"/>
    <s v="Tel Aviv"/>
    <x v="13"/>
    <x v="0"/>
    <d v="2020-02-08T00:00:00"/>
    <x v="7"/>
    <s v="Richard McGrath"/>
    <n v="1000"/>
    <x v="276"/>
    <n v="0.16"/>
    <n v="160"/>
    <x v="4"/>
    <x v="10"/>
    <d v="2026-02-08T00:00:00"/>
  </r>
  <r>
    <s v="I-3286"/>
    <s v="Istanbul"/>
    <x v="3"/>
    <x v="0"/>
    <d v="2022-01-22T00:00:00"/>
    <x v="10"/>
    <s v="David Philp"/>
    <n v="250"/>
    <x v="86"/>
    <n v="0.1"/>
    <n v="25"/>
    <x v="3"/>
    <x v="11"/>
    <d v="2028-01-22T00:00:00"/>
  </r>
  <r>
    <s v="I-3287"/>
    <s v="Buenos Aires"/>
    <x v="27"/>
    <x v="2"/>
    <d v="2022-09-24T00:00:00"/>
    <x v="4"/>
    <s v="Ian Grant"/>
    <n v="30"/>
    <x v="35"/>
    <n v="0.1333"/>
    <n v="4"/>
    <x v="3"/>
    <x v="6"/>
    <d v="2028-09-24T00:00:00"/>
  </r>
  <r>
    <s v="I-3288"/>
    <s v="Amsterdam"/>
    <x v="24"/>
    <x v="0"/>
    <d v="2021-11-28T00:00:00"/>
    <x v="1"/>
    <s v="Allyson Parker"/>
    <n v="700"/>
    <x v="232"/>
    <n v="0.23"/>
    <n v="161"/>
    <x v="1"/>
    <x v="8"/>
    <d v="2027-11-28T00:00:00"/>
  </r>
  <r>
    <s v="I-3289"/>
    <s v="Istanbul"/>
    <x v="3"/>
    <x v="0"/>
    <d v="2022-03-24T00:00:00"/>
    <x v="11"/>
    <s v="Anthony Rothery"/>
    <n v="50"/>
    <x v="108"/>
    <n v="0.02"/>
    <n v="1"/>
    <x v="3"/>
    <x v="3"/>
    <d v="2028-03-24T00:00:00"/>
  </r>
  <r>
    <s v="I-3290"/>
    <s v="Birmingham"/>
    <x v="8"/>
    <x v="0"/>
    <d v="2024-08-13T00:00:00"/>
    <x v="0"/>
    <s v="John Whitehead"/>
    <n v="80"/>
    <x v="98"/>
    <n v="0.125"/>
    <n v="10"/>
    <x v="0"/>
    <x v="2"/>
    <d v="2030-08-13T00:00:00"/>
  </r>
  <r>
    <s v="I-3291"/>
    <s v="Chicago"/>
    <x v="18"/>
    <x v="1"/>
    <d v="2020-06-17T00:00:00"/>
    <x v="3"/>
    <s v="Heather McGill"/>
    <n v="50"/>
    <x v="62"/>
    <n v="0.04"/>
    <n v="2"/>
    <x v="4"/>
    <x v="4"/>
    <d v="2026-06-17T00:00:00"/>
  </r>
  <r>
    <s v="I-3292"/>
    <s v="Houston"/>
    <x v="18"/>
    <x v="1"/>
    <d v="2023-10-07T00:00:00"/>
    <x v="6"/>
    <s v="Peter Carley"/>
    <n v="800"/>
    <x v="127"/>
    <n v="0.32"/>
    <n v="256"/>
    <x v="2"/>
    <x v="0"/>
    <d v="2029-10-07T00:00:00"/>
  </r>
  <r>
    <s v="I-3293"/>
    <s v="Jerusalem"/>
    <x v="13"/>
    <x v="0"/>
    <d v="2024-07-30T00:00:00"/>
    <x v="3"/>
    <s v="Harold Charters"/>
    <n v="50"/>
    <x v="100"/>
    <n v="0.12"/>
    <n v="6"/>
    <x v="0"/>
    <x v="9"/>
    <d v="2030-07-30T00:00:00"/>
  </r>
  <r>
    <s v="I-3294"/>
    <s v="Delhi"/>
    <x v="11"/>
    <x v="3"/>
    <d v="2022-07-20T00:00:00"/>
    <x v="6"/>
    <s v="Geoffrey Patel"/>
    <n v="800"/>
    <x v="51"/>
    <n v="0.19"/>
    <n v="152"/>
    <x v="3"/>
    <x v="9"/>
    <d v="2028-07-20T00:00:00"/>
  </r>
  <r>
    <s v="I-3295"/>
    <s v="Vancouver"/>
    <x v="1"/>
    <x v="1"/>
    <d v="2023-05-08T00:00:00"/>
    <x v="9"/>
    <s v="Margaret McGregor"/>
    <n v="70"/>
    <x v="19"/>
    <n v="4.2900000000000001E-2"/>
    <n v="3"/>
    <x v="2"/>
    <x v="7"/>
    <d v="2029-05-08T00:00:00"/>
  </r>
  <r>
    <s v="I-3296"/>
    <s v="Tijuana"/>
    <x v="7"/>
    <x v="2"/>
    <d v="2021-11-05T00:00:00"/>
    <x v="11"/>
    <s v="Paul Salmon"/>
    <n v="50"/>
    <x v="155"/>
    <n v="0.24"/>
    <n v="12"/>
    <x v="1"/>
    <x v="8"/>
    <d v="2027-11-05T00:00:00"/>
  </r>
  <r>
    <s v="I-3297"/>
    <s v="Jerusalem"/>
    <x v="13"/>
    <x v="0"/>
    <d v="2024-01-25T00:00:00"/>
    <x v="7"/>
    <s v="Harold Charters"/>
    <n v="1000"/>
    <x v="219"/>
    <n v="0.31"/>
    <n v="310"/>
    <x v="0"/>
    <x v="11"/>
    <d v="2030-01-25T00:00:00"/>
  </r>
  <r>
    <s v="I-3298"/>
    <s v="Tijuana"/>
    <x v="7"/>
    <x v="2"/>
    <d v="2024-11-21T00:00:00"/>
    <x v="4"/>
    <s v="Stephen Carlin"/>
    <n v="30"/>
    <x v="20"/>
    <n v="0.1"/>
    <n v="3"/>
    <x v="0"/>
    <x v="8"/>
    <d v="2030-11-21T00:00:00"/>
  </r>
  <r>
    <s v="I-3299"/>
    <s v="Amsterdam"/>
    <x v="24"/>
    <x v="0"/>
    <d v="2020-05-12T00:00:00"/>
    <x v="11"/>
    <s v="Christopher Hurren"/>
    <n v="50"/>
    <x v="155"/>
    <n v="0.24"/>
    <n v="12"/>
    <x v="4"/>
    <x v="7"/>
    <d v="2026-05-12T00:00:00"/>
  </r>
  <r>
    <s v="I-3300"/>
    <s v="Warsaw"/>
    <x v="23"/>
    <x v="0"/>
    <d v="2020-06-27T00:00:00"/>
    <x v="5"/>
    <s v="Anthony Connolly"/>
    <n v="500"/>
    <x v="277"/>
    <n v="0.17"/>
    <n v="85"/>
    <x v="4"/>
    <x v="4"/>
    <d v="2026-06-27T00:00:00"/>
  </r>
  <r>
    <s v="I-3301"/>
    <s v="Dublin"/>
    <x v="25"/>
    <x v="0"/>
    <d v="2020-04-02T00:00:00"/>
    <x v="3"/>
    <s v="Penelope Norton"/>
    <n v="50"/>
    <x v="24"/>
    <n v="0.14000000000000001"/>
    <n v="7"/>
    <x v="4"/>
    <x v="1"/>
    <d v="2026-04-02T00:00:00"/>
  </r>
  <r>
    <s v="I-3302"/>
    <s v="Guangzhou"/>
    <x v="5"/>
    <x v="3"/>
    <d v="2024-03-17T00:00:00"/>
    <x v="5"/>
    <s v="Donald Higgs"/>
    <n v="500"/>
    <x v="133"/>
    <n v="0.13"/>
    <n v="65"/>
    <x v="0"/>
    <x v="3"/>
    <d v="2030-03-17T00:00:00"/>
  </r>
  <r>
    <s v="I-3303"/>
    <s v="London"/>
    <x v="8"/>
    <x v="0"/>
    <d v="2021-05-14T00:00:00"/>
    <x v="2"/>
    <s v="Ian Borowski"/>
    <n v="150"/>
    <x v="144"/>
    <n v="6.7000000000000002E-3"/>
    <n v="1"/>
    <x v="1"/>
    <x v="7"/>
    <d v="2027-05-14T00:00:00"/>
  </r>
  <r>
    <s v="I-3304"/>
    <s v="Delhi"/>
    <x v="11"/>
    <x v="3"/>
    <d v="2020-04-06T00:00:00"/>
    <x v="1"/>
    <s v="Roy Johnson"/>
    <n v="700"/>
    <x v="149"/>
    <n v="0.08"/>
    <n v="56"/>
    <x v="4"/>
    <x v="1"/>
    <d v="2026-04-06T00:00:00"/>
  </r>
  <r>
    <s v="I-3305"/>
    <s v="Dubai"/>
    <x v="33"/>
    <x v="0"/>
    <d v="2022-07-29T00:00:00"/>
    <x v="9"/>
    <s v="David Romero"/>
    <n v="70"/>
    <x v="19"/>
    <n v="4.2900000000000001E-2"/>
    <n v="3"/>
    <x v="3"/>
    <x v="9"/>
    <d v="2028-07-29T00:00:00"/>
  </r>
  <r>
    <s v="I-3306"/>
    <s v="Vancouver"/>
    <x v="1"/>
    <x v="1"/>
    <d v="2020-09-24T00:00:00"/>
    <x v="10"/>
    <s v="Frank Cowden"/>
    <n v="250"/>
    <x v="222"/>
    <n v="0.20799999999999999"/>
    <n v="52"/>
    <x v="4"/>
    <x v="6"/>
    <d v="2026-09-24T00:00:00"/>
  </r>
  <r>
    <s v="I-3307"/>
    <s v="Riyadh"/>
    <x v="9"/>
    <x v="0"/>
    <d v="2020-12-13T00:00:00"/>
    <x v="4"/>
    <s v="Heather Murray"/>
    <n v="30"/>
    <x v="75"/>
    <n v="0"/>
    <n v="0"/>
    <x v="4"/>
    <x v="5"/>
    <d v="2026-12-13T00:00:00"/>
  </r>
  <r>
    <s v="I-3308"/>
    <s v="Rochester"/>
    <x v="18"/>
    <x v="1"/>
    <d v="2020-08-01T00:00:00"/>
    <x v="5"/>
    <s v="John Gibb"/>
    <n v="500"/>
    <x v="151"/>
    <n v="0.28000000000000003"/>
    <n v="140"/>
    <x v="4"/>
    <x v="2"/>
    <d v="2026-08-01T00:00:00"/>
  </r>
  <r>
    <s v="I-3309"/>
    <s v="Dublin"/>
    <x v="25"/>
    <x v="0"/>
    <d v="2024-06-07T00:00:00"/>
    <x v="11"/>
    <s v="James Carley"/>
    <n v="50"/>
    <x v="100"/>
    <n v="0.12"/>
    <n v="6"/>
    <x v="0"/>
    <x v="4"/>
    <d v="2030-06-07T00:00:00"/>
  </r>
  <r>
    <s v="I-3310"/>
    <s v="Osaka"/>
    <x v="15"/>
    <x v="3"/>
    <d v="2024-06-15T00:00:00"/>
    <x v="6"/>
    <s v="Kyle Walter"/>
    <n v="800"/>
    <x v="233"/>
    <n v="7.0000000000000007E-2"/>
    <n v="56"/>
    <x v="0"/>
    <x v="4"/>
    <d v="2030-06-15T00:00:00"/>
  </r>
  <r>
    <s v="I-3311"/>
    <s v="Warsaw"/>
    <x v="23"/>
    <x v="0"/>
    <d v="2023-09-07T00:00:00"/>
    <x v="7"/>
    <s v="David Grey"/>
    <n v="1000"/>
    <x v="49"/>
    <n v="0.19"/>
    <n v="190"/>
    <x v="2"/>
    <x v="6"/>
    <d v="2029-09-07T00:00:00"/>
  </r>
  <r>
    <s v="I-3312"/>
    <s v="Vancouver"/>
    <x v="1"/>
    <x v="1"/>
    <d v="2023-04-13T00:00:00"/>
    <x v="4"/>
    <s v="Christopher Kille"/>
    <n v="30"/>
    <x v="7"/>
    <n v="6.6699999999999995E-2"/>
    <n v="2"/>
    <x v="2"/>
    <x v="1"/>
    <d v="2029-04-13T00:00:00"/>
  </r>
  <r>
    <s v="I-3313"/>
    <s v="Athens"/>
    <x v="14"/>
    <x v="0"/>
    <d v="2021-08-07T00:00:00"/>
    <x v="0"/>
    <s v="Mark Lawton"/>
    <n v="80"/>
    <x v="98"/>
    <n v="0.125"/>
    <n v="10"/>
    <x v="1"/>
    <x v="2"/>
    <d v="2027-08-07T00:00:00"/>
  </r>
  <r>
    <s v="I-3314"/>
    <s v="Seattle"/>
    <x v="18"/>
    <x v="1"/>
    <d v="2020-03-22T00:00:00"/>
    <x v="8"/>
    <s v="Susan Toye"/>
    <n v="500"/>
    <x v="21"/>
    <n v="0.01"/>
    <n v="5"/>
    <x v="4"/>
    <x v="3"/>
    <d v="2026-03-22T00:00:00"/>
  </r>
  <r>
    <s v="I-3315"/>
    <s v="Kuala Lumpur"/>
    <x v="31"/>
    <x v="3"/>
    <d v="2020-11-02T00:00:00"/>
    <x v="0"/>
    <s v="Ian Baker"/>
    <n v="80"/>
    <x v="79"/>
    <n v="8.7499999999999994E-2"/>
    <n v="7"/>
    <x v="4"/>
    <x v="8"/>
    <d v="2026-11-02T00:00:00"/>
  </r>
  <r>
    <s v="I-3316"/>
    <s v="Los Angeles"/>
    <x v="18"/>
    <x v="1"/>
    <d v="2024-02-13T00:00:00"/>
    <x v="1"/>
    <s v="Alexandra Mukherjee"/>
    <n v="700"/>
    <x v="125"/>
    <n v="0.14000000000000001"/>
    <n v="98"/>
    <x v="0"/>
    <x v="10"/>
    <d v="2030-02-13T00:00:00"/>
  </r>
  <r>
    <s v="I-3317"/>
    <s v="Warsaw"/>
    <x v="23"/>
    <x v="0"/>
    <d v="2024-05-21T00:00:00"/>
    <x v="10"/>
    <s v="Valerie Brown"/>
    <n v="250"/>
    <x v="40"/>
    <n v="0.8"/>
    <n v="200"/>
    <x v="0"/>
    <x v="7"/>
    <d v="2030-05-21T00:00:00"/>
  </r>
  <r>
    <s v="I-3318"/>
    <s v="Chicago"/>
    <x v="18"/>
    <x v="1"/>
    <d v="2023-10-26T00:00:00"/>
    <x v="1"/>
    <s v="Derek Anderson"/>
    <n v="700"/>
    <x v="74"/>
    <n v="0"/>
    <n v="0"/>
    <x v="2"/>
    <x v="0"/>
    <d v="2029-10-26T00:00:00"/>
  </r>
  <r>
    <s v="I-3319"/>
    <s v="Santiago"/>
    <x v="34"/>
    <x v="2"/>
    <d v="2021-04-25T00:00:00"/>
    <x v="0"/>
    <s v="Jason Edmund"/>
    <n v="80"/>
    <x v="60"/>
    <n v="0.27500000000000002"/>
    <n v="22"/>
    <x v="1"/>
    <x v="1"/>
    <d v="2027-04-25T00:00:00"/>
  </r>
  <r>
    <s v="I-3320"/>
    <s v="Jerusalem"/>
    <x v="13"/>
    <x v="0"/>
    <d v="2020-07-02T00:00:00"/>
    <x v="4"/>
    <s v="Neil Tubbs"/>
    <n v="30"/>
    <x v="18"/>
    <n v="0.26669999999999999"/>
    <n v="8"/>
    <x v="4"/>
    <x v="9"/>
    <d v="2026-07-02T00:00:00"/>
  </r>
  <r>
    <s v="I-3321"/>
    <s v="Berlin"/>
    <x v="20"/>
    <x v="0"/>
    <d v="2023-12-19T00:00:00"/>
    <x v="8"/>
    <s v="David Townsend"/>
    <n v="500"/>
    <x v="21"/>
    <n v="0.01"/>
    <n v="5"/>
    <x v="2"/>
    <x v="5"/>
    <d v="2029-12-19T00:00:00"/>
  </r>
  <r>
    <s v="I-3322"/>
    <s v="London"/>
    <x v="8"/>
    <x v="0"/>
    <d v="2021-05-08T00:00:00"/>
    <x v="3"/>
    <s v="Philip Dewar"/>
    <n v="50"/>
    <x v="108"/>
    <n v="0.02"/>
    <n v="1"/>
    <x v="1"/>
    <x v="7"/>
    <d v="2027-05-08T00:00:00"/>
  </r>
  <r>
    <s v="I-3323"/>
    <s v="Tokyo"/>
    <x v="15"/>
    <x v="3"/>
    <d v="2023-11-01T00:00:00"/>
    <x v="10"/>
    <s v="Tony Milner"/>
    <n v="250"/>
    <x v="134"/>
    <n v="0.08"/>
    <n v="20"/>
    <x v="2"/>
    <x v="8"/>
    <d v="2029-11-01T00:00:00"/>
  </r>
  <r>
    <s v="I-3324"/>
    <s v="Berlin"/>
    <x v="20"/>
    <x v="0"/>
    <d v="2023-05-07T00:00:00"/>
    <x v="0"/>
    <s v="Jacqueline Clamp"/>
    <n v="80"/>
    <x v="79"/>
    <n v="8.7499999999999994E-2"/>
    <n v="7"/>
    <x v="2"/>
    <x v="7"/>
    <d v="2029-05-07T00:00:00"/>
  </r>
  <r>
    <s v="I-3325"/>
    <s v="Shanghai"/>
    <x v="5"/>
    <x v="3"/>
    <d v="2023-11-01T00:00:00"/>
    <x v="5"/>
    <s v="Wolf Christian"/>
    <n v="500"/>
    <x v="163"/>
    <n v="0.05"/>
    <n v="25"/>
    <x v="2"/>
    <x v="8"/>
    <d v="2029-11-01T00:00:00"/>
  </r>
  <r>
    <s v="I-3326"/>
    <s v="New York"/>
    <x v="18"/>
    <x v="1"/>
    <d v="2024-01-02T00:00:00"/>
    <x v="3"/>
    <s v="Robert Salisbury"/>
    <n v="50"/>
    <x v="40"/>
    <n v="0"/>
    <n v="0"/>
    <x v="0"/>
    <x v="11"/>
    <d v="2030-01-02T00:00:00"/>
  </r>
  <r>
    <s v="I-3327"/>
    <s v="San Fransisco"/>
    <x v="18"/>
    <x v="1"/>
    <d v="2023-07-05T00:00:00"/>
    <x v="10"/>
    <s v="Richard Dewar"/>
    <n v="250"/>
    <x v="22"/>
    <n v="4.8000000000000001E-2"/>
    <n v="12"/>
    <x v="2"/>
    <x v="9"/>
    <d v="2029-07-05T00:00:00"/>
  </r>
  <r>
    <s v="I-3328"/>
    <s v="Tijuana"/>
    <x v="7"/>
    <x v="2"/>
    <d v="2020-05-22T00:00:00"/>
    <x v="0"/>
    <s v="Stephen Carlin"/>
    <n v="80"/>
    <x v="30"/>
    <n v="3.7499999999999999E-2"/>
    <n v="3"/>
    <x v="4"/>
    <x v="7"/>
    <d v="2026-05-22T00:00:00"/>
  </r>
  <r>
    <s v="I-3329"/>
    <s v="Jerusalem"/>
    <x v="13"/>
    <x v="0"/>
    <d v="2021-01-29T00:00:00"/>
    <x v="3"/>
    <s v="Barbara Scott"/>
    <n v="50"/>
    <x v="155"/>
    <n v="0.24"/>
    <n v="12"/>
    <x v="1"/>
    <x v="11"/>
    <d v="2027-01-29T00:00:00"/>
  </r>
  <r>
    <s v="I-3330"/>
    <s v="Rome"/>
    <x v="22"/>
    <x v="0"/>
    <d v="2021-06-03T00:00:00"/>
    <x v="7"/>
    <s v="Golam Reid"/>
    <n v="1000"/>
    <x v="226"/>
    <n v="0.35"/>
    <n v="350"/>
    <x v="1"/>
    <x v="4"/>
    <d v="2027-06-03T00:00:00"/>
  </r>
  <r>
    <s v="I-3331"/>
    <s v="Jerusalem"/>
    <x v="13"/>
    <x v="0"/>
    <d v="2022-07-04T00:00:00"/>
    <x v="0"/>
    <s v="Emma Westbrook"/>
    <n v="80"/>
    <x v="0"/>
    <n v="1.2500000000000001E-2"/>
    <n v="1"/>
    <x v="3"/>
    <x v="9"/>
    <d v="2028-07-04T00:00:00"/>
  </r>
  <r>
    <s v="I-3332"/>
    <s v="Dubai"/>
    <x v="33"/>
    <x v="0"/>
    <d v="2020-03-02T00:00:00"/>
    <x v="3"/>
    <s v="Tom Clark"/>
    <n v="50"/>
    <x v="67"/>
    <n v="0.08"/>
    <n v="4"/>
    <x v="4"/>
    <x v="3"/>
    <d v="2026-03-02T00:00:00"/>
  </r>
  <r>
    <s v="I-3333"/>
    <s v="Amsterdam"/>
    <x v="24"/>
    <x v="0"/>
    <d v="2023-08-09T00:00:00"/>
    <x v="1"/>
    <s v="Ian Christian"/>
    <n v="700"/>
    <x v="149"/>
    <n v="0.08"/>
    <n v="56"/>
    <x v="2"/>
    <x v="2"/>
    <d v="2029-08-09T00:00:00"/>
  </r>
  <r>
    <s v="I-3334"/>
    <s v="Istanbul"/>
    <x v="3"/>
    <x v="0"/>
    <d v="2021-10-06T00:00:00"/>
    <x v="1"/>
    <s v="Cordia Alston"/>
    <n v="700"/>
    <x v="2"/>
    <n v="0.02"/>
    <n v="14"/>
    <x v="1"/>
    <x v="0"/>
    <d v="2027-10-06T00:00:00"/>
  </r>
  <r>
    <s v="I-3335"/>
    <s v="Vienna"/>
    <x v="29"/>
    <x v="0"/>
    <d v="2023-12-19T00:00:00"/>
    <x v="0"/>
    <s v="Raymond Denning"/>
    <n v="80"/>
    <x v="13"/>
    <n v="2.5000000000000001E-2"/>
    <n v="2"/>
    <x v="2"/>
    <x v="5"/>
    <d v="2029-12-19T00:00:00"/>
  </r>
  <r>
    <s v="I-3336"/>
    <s v="Shenzhen"/>
    <x v="5"/>
    <x v="3"/>
    <d v="2021-02-17T00:00:00"/>
    <x v="0"/>
    <s v="Phillip Humphreys"/>
    <n v="80"/>
    <x v="13"/>
    <n v="2.5000000000000001E-2"/>
    <n v="2"/>
    <x v="1"/>
    <x v="10"/>
    <d v="2027-02-17T00:00:00"/>
  </r>
  <r>
    <s v="I-3337"/>
    <s v="Istanbul"/>
    <x v="3"/>
    <x v="0"/>
    <d v="2021-05-27T00:00:00"/>
    <x v="6"/>
    <s v="David Philp"/>
    <n v="800"/>
    <x v="103"/>
    <n v="0.4"/>
    <n v="320"/>
    <x v="1"/>
    <x v="7"/>
    <d v="2027-05-27T00:00:00"/>
  </r>
  <r>
    <s v="I-3338"/>
    <s v="Athens"/>
    <x v="14"/>
    <x v="0"/>
    <d v="2022-07-10T00:00:00"/>
    <x v="9"/>
    <s v="Richard Perrott"/>
    <n v="70"/>
    <x v="25"/>
    <n v="8.5699999999999998E-2"/>
    <n v="6"/>
    <x v="3"/>
    <x v="9"/>
    <d v="2028-07-10T00:00:00"/>
  </r>
  <r>
    <s v="I-3339"/>
    <s v="Shanghai"/>
    <x v="5"/>
    <x v="3"/>
    <d v="2023-02-09T00:00:00"/>
    <x v="0"/>
    <s v="Glenys Raymond"/>
    <n v="80"/>
    <x v="30"/>
    <n v="3.7499999999999999E-2"/>
    <n v="3"/>
    <x v="2"/>
    <x v="10"/>
    <d v="2029-02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F66D7-431D-4EF7-8F08-ABA0A3DA138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L10:M16" firstHeaderRow="1" firstDataRow="1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/>
    <pivotField numFmtId="10" showAll="0"/>
    <pivotField numFmtId="42" showAll="0"/>
    <pivotField axis="axisRow" numFmtId="1" showAll="0" sortType="ascending">
      <items count="11">
        <item sd="0" m="1" x="8"/>
        <item sd="0" m="1" x="5"/>
        <item sd="0" m="1" x="7"/>
        <item sd="0" m="1" x="9"/>
        <item sd="0" m="1" x="6"/>
        <item x="4"/>
        <item x="1"/>
        <item x="3"/>
        <item x="2"/>
        <item x="0"/>
        <item t="default" sd="0"/>
      </items>
    </pivotField>
    <pivotField numFmtId="1" showAll="0"/>
    <pivotField numFmtId="14" showAll="0"/>
  </pivotFields>
  <rowFields count="1">
    <field x="11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ctual Price" fld="8" baseField="11" baseItem="0" numFmtId="42"/>
  </dataFields>
  <formats count="8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1" type="button" dataOnly="0" labelOnly="1" outline="0" axis="axisRow" fieldPosition="0"/>
    </format>
    <format dxfId="16">
      <pivotArea dataOnly="0" labelOnly="1" fieldPosition="0">
        <references count="1">
          <reference field="1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2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2BBF7-A8E7-4616-9780-DF5758B53DF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Product Item">
  <location ref="C10:D2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  <pivotField numFmtId="42" showAll="0"/>
    <pivotField numFmtId="1" showAll="0"/>
    <pivotField numFmtId="1"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Sell" fld="8" subtotal="count" baseField="5" baseItem="0"/>
  </dataFields>
  <formats count="10">
    <format dxfId="31">
      <pivotArea field="5" type="button" dataOnly="0" labelOnly="1" outline="0" axis="axisRow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4FDE3-D3FD-467E-BDEE-7C3E6387146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S10:Y24" firstHeaderRow="1" firstDataRow="2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0" showAll="0"/>
    <pivotField numFmtId="42" showAll="0"/>
    <pivotField axis="axisCol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11"/>
        <item x="10"/>
        <item x="3"/>
        <item x="1"/>
        <item x="7"/>
        <item x="4"/>
        <item x="9"/>
        <item x="2"/>
        <item x="6"/>
        <item x="0"/>
        <item x="8"/>
        <item x="5"/>
        <item t="default"/>
      </items>
    </pivotField>
    <pivotField numFmtId="14" showAll="0"/>
  </pivotFields>
  <rowFields count="1">
    <field x="1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Actual Price" fld="8" baseField="12" baseItem="12" numFmtId="42"/>
  </dataFields>
  <formats count="1">
    <format dxfId="3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733D0-A453-4F83-A9C8-4FFDE9EA7AE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O10:Q83" firstHeaderRow="0" firstDataRow="1" firstDataCol="1"/>
  <pivotFields count="14">
    <pivotField showAll="0"/>
    <pivotField showAll="0"/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/>
    <pivotField axis="axisRow" showAll="0" sortType="descending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2" showAll="0"/>
    <pivotField dataField="1" numFmtId="4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0" showAll="0"/>
    <pivotField numFmtId="42" showAll="0"/>
    <pivotField axis="axisRow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showAll="0"/>
    <pivotField numFmtId="14" showAll="0"/>
  </pivotFields>
  <rowFields count="2">
    <field x="5"/>
    <field x="11"/>
  </rowFields>
  <rowItems count="73">
    <i>
      <x v="5"/>
    </i>
    <i r="1">
      <x v="5"/>
    </i>
    <i r="1">
      <x v="6"/>
    </i>
    <i r="1">
      <x v="7"/>
    </i>
    <i r="1">
      <x v="8"/>
    </i>
    <i r="1">
      <x v="9"/>
    </i>
    <i>
      <x v="6"/>
    </i>
    <i r="1">
      <x v="5"/>
    </i>
    <i r="1">
      <x v="6"/>
    </i>
    <i r="1">
      <x v="7"/>
    </i>
    <i r="1">
      <x v="8"/>
    </i>
    <i r="1">
      <x v="9"/>
    </i>
    <i>
      <x v="11"/>
    </i>
    <i r="1">
      <x v="5"/>
    </i>
    <i r="1">
      <x v="6"/>
    </i>
    <i r="1">
      <x v="7"/>
    </i>
    <i r="1">
      <x v="8"/>
    </i>
    <i r="1">
      <x v="9"/>
    </i>
    <i>
      <x v="10"/>
    </i>
    <i r="1">
      <x v="5"/>
    </i>
    <i r="1">
      <x v="6"/>
    </i>
    <i r="1">
      <x v="7"/>
    </i>
    <i r="1">
      <x v="8"/>
    </i>
    <i r="1">
      <x v="9"/>
    </i>
    <i>
      <x v="1"/>
    </i>
    <i r="1">
      <x v="5"/>
    </i>
    <i r="1">
      <x v="6"/>
    </i>
    <i r="1">
      <x v="7"/>
    </i>
    <i r="1">
      <x v="8"/>
    </i>
    <i r="1">
      <x v="9"/>
    </i>
    <i>
      <x/>
    </i>
    <i r="1">
      <x v="5"/>
    </i>
    <i r="1">
      <x v="6"/>
    </i>
    <i r="1">
      <x v="7"/>
    </i>
    <i r="1">
      <x v="8"/>
    </i>
    <i r="1">
      <x v="9"/>
    </i>
    <i>
      <x v="7"/>
    </i>
    <i r="1">
      <x v="5"/>
    </i>
    <i r="1">
      <x v="6"/>
    </i>
    <i r="1">
      <x v="7"/>
    </i>
    <i r="1">
      <x v="8"/>
    </i>
    <i r="1">
      <x v="9"/>
    </i>
    <i>
      <x v="9"/>
    </i>
    <i r="1">
      <x v="5"/>
    </i>
    <i r="1">
      <x v="6"/>
    </i>
    <i r="1">
      <x v="7"/>
    </i>
    <i r="1">
      <x v="8"/>
    </i>
    <i r="1">
      <x v="9"/>
    </i>
    <i>
      <x v="3"/>
    </i>
    <i r="1">
      <x v="5"/>
    </i>
    <i r="1">
      <x v="6"/>
    </i>
    <i r="1">
      <x v="7"/>
    </i>
    <i r="1">
      <x v="8"/>
    </i>
    <i r="1">
      <x v="9"/>
    </i>
    <i>
      <x v="8"/>
    </i>
    <i r="1">
      <x v="5"/>
    </i>
    <i r="1">
      <x v="6"/>
    </i>
    <i r="1">
      <x v="7"/>
    </i>
    <i r="1">
      <x v="8"/>
    </i>
    <i r="1">
      <x v="9"/>
    </i>
    <i>
      <x v="2"/>
    </i>
    <i r="1">
      <x v="5"/>
    </i>
    <i r="1">
      <x v="6"/>
    </i>
    <i r="1">
      <x v="7"/>
    </i>
    <i r="1">
      <x v="8"/>
    </i>
    <i r="1">
      <x v="9"/>
    </i>
    <i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ual Price" fld="8" subtotal="count" baseField="11" baseItem="0"/>
    <dataField name="Average of Discount %" fld="9" subtotal="average" baseField="11" baseItem="7" numFmtId="2"/>
  </dataFields>
  <formats count="1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B5F2D-47F9-4B6F-B9BE-C677D5E7B25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L18:M32" firstHeaderRow="1" firstDataRow="1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/>
    <pivotField numFmtId="10" showAll="0"/>
    <pivotField numFmtId="42" showAll="0"/>
    <pivotField axis="axisRow" numFmtId="1" showAll="0">
      <items count="11">
        <item h="1" m="1" x="8"/>
        <item h="1" m="1" x="5"/>
        <item h="1" m="1" x="7"/>
        <item h="1" m="1" x="9"/>
        <item h="1" m="1" x="6"/>
        <item x="0"/>
        <item h="1" x="1"/>
        <item h="1" x="2"/>
        <item h="1" x="3"/>
        <item h="1" x="4"/>
        <item t="default"/>
      </items>
    </pivotField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11"/>
        <item x="10"/>
        <item x="3"/>
        <item x="1"/>
        <item x="7"/>
        <item x="4"/>
        <item x="9"/>
        <item x="2"/>
        <item x="6"/>
        <item x="0"/>
        <item x="8"/>
        <item x="5"/>
        <item t="default"/>
      </items>
    </pivotField>
    <pivotField numFmtId="14" showAll="0"/>
  </pivotFields>
  <rowFields count="2">
    <field x="11"/>
    <field x="12"/>
  </rowFields>
  <rowItems count="14"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 of Actual Price" fld="8" baseField="11" baseItem="0" numFmtId="42"/>
  </dataFields>
  <formats count="8">
    <format dxfId="41">
      <pivotArea dataOnly="0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1" type="button" dataOnly="0" labelOnly="1" outline="0" axis="axisRow" fieldPosition="0"/>
    </format>
    <format dxfId="37">
      <pivotArea dataOnly="0" labelOnly="1" fieldPosition="0">
        <references count="1">
          <reference field="11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11" count="0" selected="0"/>
          <reference field="12" count="0"/>
        </references>
      </pivotArea>
    </format>
    <format dxfId="34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41551-F604-4A45-9625-19FBA3453AF0}" name="Table1" displayName="Table1" ref="A1:N2340" totalsRowShown="0" headerRowDxfId="56" dataDxfId="55">
  <autoFilter ref="A1:N2340" xr:uid="{DCA41551-F604-4A45-9625-19FBA3453AF0}"/>
  <tableColumns count="14">
    <tableColumn id="1" xr3:uid="{A5E94EB0-C4DE-4230-8BDE-730E2ADEDBC9}" name="JE Code"/>
    <tableColumn id="2" xr3:uid="{147B0853-1B6A-477B-83B5-C964A2CA683E}" name="Store" dataDxfId="54"/>
    <tableColumn id="3" xr3:uid="{71A75480-944E-4544-BB11-D1C0FAE2E7D3}" name="Country" dataDxfId="53"/>
    <tableColumn id="4" xr3:uid="{63D678CE-90E6-451E-9E89-2FAABA5D9CA2}" name="Region" dataDxfId="52"/>
    <tableColumn id="5" xr3:uid="{8207F1A6-5709-4641-8552-31287D033CE3}" name="Date" dataDxfId="51"/>
    <tableColumn id="6" xr3:uid="{53F1D63F-1DDD-4BA5-9EEA-54E4143893CF}" name="Item" dataDxfId="50"/>
    <tableColumn id="7" xr3:uid="{57F3E190-677F-4906-B0E2-2B292C79430D}" name="Salesperson" dataDxfId="49"/>
    <tableColumn id="8" xr3:uid="{31A09819-CD94-400A-9E0F-2D2B6DA6A309}" name="List Price" dataDxfId="48"/>
    <tableColumn id="9" xr3:uid="{5FD9E68C-9194-4530-93C0-3A4FAC3EA4C3}" name="Actual Price" dataDxfId="47"/>
    <tableColumn id="10" xr3:uid="{E91BCF13-484C-4D9E-B49B-A6E87B0FEEBB}" name="Discount %" dataDxfId="46"/>
    <tableColumn id="11" xr3:uid="{13ADCFAE-297F-46A8-9239-B8BC98E1C9D2}" name="Difference After Discount" dataDxfId="45">
      <calculatedColumnFormula>Table1[[#This Row],[List Price]]-Table1[[#This Row],[Actual Price]]</calculatedColumnFormula>
    </tableColumn>
    <tableColumn id="12" xr3:uid="{2DEE4244-A829-4D13-85BA-3F416B3A5A58}" name="Year" dataDxfId="44">
      <calculatedColumnFormula>YEAR(Table1[[#This Row],[Date]])</calculatedColumnFormula>
    </tableColumn>
    <tableColumn id="13" xr3:uid="{47FCE8A3-DE51-413F-8758-6D2B188380B1}" name="Month" dataDxfId="43">
      <calculatedColumnFormula>TEXT(E:E, "mmm")</calculatedColumnFormula>
    </tableColumn>
    <tableColumn id="14" xr3:uid="{7B17E350-45D0-4AFC-9D52-53BBDD60A157}" name="New Date" dataDxfId="42">
      <calculatedColumnFormula>DATE(YEAR(Table1[[#This Row],[Date]])+6, MONTH(Table1[[#This Row],[Date]]), DAY(Table1[[#This Row],[Date]]))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A944F-05EA-4CAE-9347-ED3B4CA0CCCE}" name="Table2" displayName="Table2" ref="F10:G15" totalsRowShown="0" headerRowDxfId="13" dataDxfId="12" tableBorderDxfId="11">
  <autoFilter ref="F10:G15" xr:uid="{0C9A944F-05EA-4CAE-9347-ED3B4CA0CCCE}"/>
  <sortState xmlns:xlrd2="http://schemas.microsoft.com/office/spreadsheetml/2017/richdata2" ref="F11:G16">
    <sortCondition descending="1" ref="G10:G16"/>
  </sortState>
  <tableColumns count="2">
    <tableColumn id="1" xr3:uid="{B91E046F-0922-4F5B-B66B-213152806E9F}" name="Region" dataDxfId="10"/>
    <tableColumn id="2" xr3:uid="{230A1E08-1F16-41B2-B470-AB03A0280CAB}" name="Sum of Actual Price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DA01FA-2489-46CC-BDA8-568A8878D1FF}" name="Table3" displayName="Table3" ref="I10:J46" totalsRowShown="0" headerRowDxfId="8" dataDxfId="7">
  <autoFilter ref="I10:J46" xr:uid="{B2DA01FA-2489-46CC-BDA8-568A8878D1FF}"/>
  <tableColumns count="2">
    <tableColumn id="1" xr3:uid="{F81B5AD9-E78D-4B43-97F4-5E2DEDCD05B7}" name="Country" dataDxfId="6"/>
    <tableColumn id="2" xr3:uid="{AF10249D-05BD-407E-A3EF-A6DC5A54E4F1}" name="Sum of Actual Price" dataDxfId="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45355F-BF89-469E-A04C-86FA7AC9DFD1}" name="Table4" displayName="Table4" ref="F19:G24" totalsRowShown="0" headerRowDxfId="4" dataDxfId="3" tableBorderDxfId="2">
  <autoFilter ref="F19:G24" xr:uid="{F045355F-BF89-469E-A04C-86FA7AC9DFD1}"/>
  <tableColumns count="2">
    <tableColumn id="1" xr3:uid="{C2AA7B69-213B-4C44-8F76-7B7787917738}" name="Top 5 Sales" dataDxfId="1"/>
    <tableColumn id="2" xr3:uid="{F425CF5F-3524-4421-8ADE-BA04C2BC48C7}" name="Total Produc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0"/>
  <sheetViews>
    <sheetView tabSelected="1" workbookViewId="0">
      <selection activeCell="K9" sqref="K9"/>
    </sheetView>
  </sheetViews>
  <sheetFormatPr defaultRowHeight="14.5" x14ac:dyDescent="0.35"/>
  <cols>
    <col min="1" max="1" width="11.1796875" customWidth="1"/>
    <col min="2" max="2" width="11.08984375" customWidth="1"/>
    <col min="3" max="3" width="12.26953125" customWidth="1"/>
    <col min="4" max="4" width="12.08984375" customWidth="1"/>
    <col min="5" max="5" width="12.36328125" style="4" customWidth="1"/>
    <col min="6" max="6" width="14.6328125" customWidth="1"/>
    <col min="7" max="7" width="19.08984375" bestFit="1" customWidth="1"/>
    <col min="8" max="8" width="10.1796875" style="6" customWidth="1"/>
    <col min="9" max="9" width="12.7265625" style="6" customWidth="1"/>
    <col min="10" max="10" width="12.08984375" style="5" customWidth="1"/>
    <col min="11" max="11" width="24.36328125" style="6" bestFit="1" customWidth="1"/>
    <col min="12" max="13" width="8.7265625" style="14"/>
    <col min="14" max="14" width="10.54296875" bestFit="1" customWidth="1"/>
    <col min="15" max="15" width="9.453125" bestFit="1" customWidth="1"/>
  </cols>
  <sheetData>
    <row r="1" spans="1:15" x14ac:dyDescent="0.35">
      <c r="A1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0" t="s">
        <v>8</v>
      </c>
      <c r="J1" s="11" t="s">
        <v>9</v>
      </c>
      <c r="K1" s="10" t="s">
        <v>2963</v>
      </c>
      <c r="L1" s="12" t="s">
        <v>2976</v>
      </c>
      <c r="M1" s="12" t="s">
        <v>2977</v>
      </c>
      <c r="N1" s="8" t="s">
        <v>2996</v>
      </c>
    </row>
    <row r="2" spans="1:15" x14ac:dyDescent="0.35">
      <c r="A2" t="s">
        <v>10</v>
      </c>
      <c r="B2" s="1" t="s">
        <v>11</v>
      </c>
      <c r="C2" s="1" t="s">
        <v>12</v>
      </c>
      <c r="D2" s="1" t="s">
        <v>13</v>
      </c>
      <c r="E2" s="3">
        <v>45571</v>
      </c>
      <c r="F2" s="1" t="s">
        <v>14</v>
      </c>
      <c r="G2" s="1" t="s">
        <v>15</v>
      </c>
      <c r="H2" s="7">
        <v>80</v>
      </c>
      <c r="I2" s="7">
        <v>79</v>
      </c>
      <c r="J2" s="2">
        <v>1.2500000000000001E-2</v>
      </c>
      <c r="K2" s="7">
        <f>Table1[[#This Row],[List Price]]-Table1[[#This Row],[Actual Price]]</f>
        <v>1</v>
      </c>
      <c r="L2" s="13">
        <f>YEAR(Table1[[#This Row],[Date]])</f>
        <v>2024</v>
      </c>
      <c r="M2" s="13" t="str">
        <f t="shared" ref="M2:M65" si="0">TEXT(E:E, "mmm")</f>
        <v>Oct</v>
      </c>
      <c r="N2" s="18">
        <f>DATE(YEAR(Table1[[#This Row],[Date]])+6, MONTH(Table1[[#This Row],[Date]]), DAY(Table1[[#This Row],[Date]]))</f>
        <v>47762</v>
      </c>
      <c r="O2" s="17"/>
    </row>
    <row r="3" spans="1:15" x14ac:dyDescent="0.35">
      <c r="A3" t="s">
        <v>16</v>
      </c>
      <c r="B3" s="1" t="s">
        <v>17</v>
      </c>
      <c r="C3" s="1" t="s">
        <v>18</v>
      </c>
      <c r="D3" s="1" t="s">
        <v>19</v>
      </c>
      <c r="E3" s="3">
        <v>44309</v>
      </c>
      <c r="F3" s="1" t="s">
        <v>14</v>
      </c>
      <c r="G3" s="1" t="s">
        <v>20</v>
      </c>
      <c r="H3" s="7">
        <v>80</v>
      </c>
      <c r="I3" s="7">
        <v>54</v>
      </c>
      <c r="J3" s="2">
        <v>0.32500000000000001</v>
      </c>
      <c r="K3" s="7">
        <f>Table1[[#This Row],[List Price]]-Table1[[#This Row],[Actual Price]]</f>
        <v>26</v>
      </c>
      <c r="L3" s="13">
        <f>YEAR(Table1[[#This Row],[Date]])</f>
        <v>2021</v>
      </c>
      <c r="M3" s="13" t="str">
        <f t="shared" si="0"/>
        <v>Apr</v>
      </c>
      <c r="N3" s="18">
        <f>DATE(YEAR(Table1[[#This Row],[Date]])+6, MONTH(Table1[[#This Row],[Date]]), DAY(Table1[[#This Row],[Date]]))</f>
        <v>46500</v>
      </c>
    </row>
    <row r="4" spans="1:15" x14ac:dyDescent="0.35">
      <c r="A4" t="s">
        <v>21</v>
      </c>
      <c r="B4" s="1" t="s">
        <v>22</v>
      </c>
      <c r="C4" s="1" t="s">
        <v>23</v>
      </c>
      <c r="D4" s="1" t="s">
        <v>24</v>
      </c>
      <c r="E4" s="3">
        <v>45019</v>
      </c>
      <c r="F4" s="1" t="s">
        <v>25</v>
      </c>
      <c r="G4" s="1" t="s">
        <v>26</v>
      </c>
      <c r="H4" s="7">
        <v>700</v>
      </c>
      <c r="I4" s="7">
        <v>686</v>
      </c>
      <c r="J4" s="2">
        <v>0.02</v>
      </c>
      <c r="K4" s="7">
        <f>Table1[[#This Row],[List Price]]-Table1[[#This Row],[Actual Price]]</f>
        <v>14</v>
      </c>
      <c r="L4" s="13">
        <f>YEAR(Table1[[#This Row],[Date]])</f>
        <v>2023</v>
      </c>
      <c r="M4" s="13" t="str">
        <f t="shared" si="0"/>
        <v>Apr</v>
      </c>
      <c r="N4" s="18">
        <f>DATE(YEAR(Table1[[#This Row],[Date]])+6, MONTH(Table1[[#This Row],[Date]]), DAY(Table1[[#This Row],[Date]]))</f>
        <v>47211</v>
      </c>
    </row>
    <row r="5" spans="1:15" x14ac:dyDescent="0.35">
      <c r="A5" t="s">
        <v>27</v>
      </c>
      <c r="B5" s="1" t="s">
        <v>28</v>
      </c>
      <c r="C5" s="1" t="s">
        <v>29</v>
      </c>
      <c r="D5" s="1" t="s">
        <v>13</v>
      </c>
      <c r="E5" s="3">
        <v>45518</v>
      </c>
      <c r="F5" s="1" t="s">
        <v>30</v>
      </c>
      <c r="G5" s="1" t="s">
        <v>31</v>
      </c>
      <c r="H5" s="7">
        <v>150</v>
      </c>
      <c r="I5" s="7">
        <v>137</v>
      </c>
      <c r="J5" s="2">
        <v>8.6699999999999999E-2</v>
      </c>
      <c r="K5" s="7">
        <f>Table1[[#This Row],[List Price]]-Table1[[#This Row],[Actual Price]]</f>
        <v>13</v>
      </c>
      <c r="L5" s="13">
        <f>YEAR(Table1[[#This Row],[Date]])</f>
        <v>2024</v>
      </c>
      <c r="M5" s="13" t="str">
        <f t="shared" si="0"/>
        <v>Aug</v>
      </c>
      <c r="N5" s="18">
        <f>DATE(YEAR(Table1[[#This Row],[Date]])+6, MONTH(Table1[[#This Row],[Date]]), DAY(Table1[[#This Row],[Date]]))</f>
        <v>47709</v>
      </c>
    </row>
    <row r="6" spans="1:15" x14ac:dyDescent="0.35">
      <c r="A6" t="s">
        <v>32</v>
      </c>
      <c r="B6" s="1" t="s">
        <v>33</v>
      </c>
      <c r="C6" s="1" t="s">
        <v>34</v>
      </c>
      <c r="D6" s="1" t="s">
        <v>35</v>
      </c>
      <c r="E6" s="3">
        <v>44258</v>
      </c>
      <c r="F6" s="1" t="s">
        <v>36</v>
      </c>
      <c r="G6" s="1" t="s">
        <v>37</v>
      </c>
      <c r="H6" s="7">
        <v>50</v>
      </c>
      <c r="I6" s="7">
        <v>37</v>
      </c>
      <c r="J6" s="2">
        <v>0.26</v>
      </c>
      <c r="K6" s="7">
        <f>Table1[[#This Row],[List Price]]-Table1[[#This Row],[Actual Price]]</f>
        <v>13</v>
      </c>
      <c r="L6" s="13">
        <f>YEAR(Table1[[#This Row],[Date]])</f>
        <v>2021</v>
      </c>
      <c r="M6" s="13" t="str">
        <f t="shared" si="0"/>
        <v>Mar</v>
      </c>
      <c r="N6" s="18">
        <f>DATE(YEAR(Table1[[#This Row],[Date]])+6, MONTH(Table1[[#This Row],[Date]]), DAY(Table1[[#This Row],[Date]]))</f>
        <v>46449</v>
      </c>
    </row>
    <row r="7" spans="1:15" x14ac:dyDescent="0.35">
      <c r="A7" t="s">
        <v>38</v>
      </c>
      <c r="B7" s="1" t="s">
        <v>39</v>
      </c>
      <c r="C7" s="1" t="s">
        <v>40</v>
      </c>
      <c r="D7" s="1" t="s">
        <v>35</v>
      </c>
      <c r="E7" s="3">
        <v>44676</v>
      </c>
      <c r="F7" s="1" t="s">
        <v>41</v>
      </c>
      <c r="G7" s="1" t="s">
        <v>42</v>
      </c>
      <c r="H7" s="7">
        <v>30</v>
      </c>
      <c r="I7" s="7">
        <v>29</v>
      </c>
      <c r="J7" s="2">
        <v>3.3300000000000003E-2</v>
      </c>
      <c r="K7" s="7">
        <f>Table1[[#This Row],[List Price]]-Table1[[#This Row],[Actual Price]]</f>
        <v>1</v>
      </c>
      <c r="L7" s="13">
        <f>YEAR(Table1[[#This Row],[Date]])</f>
        <v>2022</v>
      </c>
      <c r="M7" s="13" t="str">
        <f t="shared" si="0"/>
        <v>Apr</v>
      </c>
      <c r="N7" s="18">
        <f>DATE(YEAR(Table1[[#This Row],[Date]])+6, MONTH(Table1[[#This Row],[Date]]), DAY(Table1[[#This Row],[Date]]))</f>
        <v>46868</v>
      </c>
    </row>
    <row r="8" spans="1:15" x14ac:dyDescent="0.35">
      <c r="A8" t="s">
        <v>43</v>
      </c>
      <c r="B8" s="1" t="s">
        <v>44</v>
      </c>
      <c r="C8" s="1" t="s">
        <v>45</v>
      </c>
      <c r="D8" s="1" t="s">
        <v>24</v>
      </c>
      <c r="E8" s="3">
        <v>44718</v>
      </c>
      <c r="F8" s="1" t="s">
        <v>46</v>
      </c>
      <c r="G8" s="1" t="s">
        <v>47</v>
      </c>
      <c r="H8" s="7">
        <v>500</v>
      </c>
      <c r="I8" s="7">
        <v>465</v>
      </c>
      <c r="J8" s="2">
        <v>7.0000000000000007E-2</v>
      </c>
      <c r="K8" s="7">
        <f>Table1[[#This Row],[List Price]]-Table1[[#This Row],[Actual Price]]</f>
        <v>35</v>
      </c>
      <c r="L8" s="13">
        <f>YEAR(Table1[[#This Row],[Date]])</f>
        <v>2022</v>
      </c>
      <c r="M8" s="13" t="str">
        <f t="shared" si="0"/>
        <v>Jun</v>
      </c>
      <c r="N8" s="18">
        <f>DATE(YEAR(Table1[[#This Row],[Date]])+6, MONTH(Table1[[#This Row],[Date]]), DAY(Table1[[#This Row],[Date]]))</f>
        <v>46910</v>
      </c>
    </row>
    <row r="9" spans="1:15" x14ac:dyDescent="0.35">
      <c r="A9" t="s">
        <v>48</v>
      </c>
      <c r="B9" s="1" t="s">
        <v>49</v>
      </c>
      <c r="C9" s="1" t="s">
        <v>50</v>
      </c>
      <c r="D9" s="1" t="s">
        <v>24</v>
      </c>
      <c r="E9" s="3">
        <v>44719</v>
      </c>
      <c r="F9" s="1" t="s">
        <v>41</v>
      </c>
      <c r="G9" s="1" t="s">
        <v>51</v>
      </c>
      <c r="H9" s="7">
        <v>30</v>
      </c>
      <c r="I9" s="7">
        <v>28</v>
      </c>
      <c r="J9" s="2">
        <v>6.6699999999999995E-2</v>
      </c>
      <c r="K9" s="7">
        <f>Table1[[#This Row],[List Price]]-Table1[[#This Row],[Actual Price]]</f>
        <v>2</v>
      </c>
      <c r="L9" s="13">
        <f>YEAR(Table1[[#This Row],[Date]])</f>
        <v>2022</v>
      </c>
      <c r="M9" s="13" t="str">
        <f t="shared" si="0"/>
        <v>Jun</v>
      </c>
      <c r="N9" s="18">
        <f>DATE(YEAR(Table1[[#This Row],[Date]])+6, MONTH(Table1[[#This Row],[Date]]), DAY(Table1[[#This Row],[Date]]))</f>
        <v>46911</v>
      </c>
    </row>
    <row r="10" spans="1:15" x14ac:dyDescent="0.35">
      <c r="A10" t="s">
        <v>52</v>
      </c>
      <c r="B10" s="1" t="s">
        <v>53</v>
      </c>
      <c r="C10" s="1" t="s">
        <v>54</v>
      </c>
      <c r="D10" s="1" t="s">
        <v>13</v>
      </c>
      <c r="E10" s="3">
        <v>44541</v>
      </c>
      <c r="F10" s="1" t="s">
        <v>55</v>
      </c>
      <c r="G10" s="1" t="s">
        <v>56</v>
      </c>
      <c r="H10" s="7">
        <v>800</v>
      </c>
      <c r="I10" s="7">
        <v>760</v>
      </c>
      <c r="J10" s="2">
        <v>0.05</v>
      </c>
      <c r="K10" s="7">
        <f>Table1[[#This Row],[List Price]]-Table1[[#This Row],[Actual Price]]</f>
        <v>40</v>
      </c>
      <c r="L10" s="13">
        <f>YEAR(Table1[[#This Row],[Date]])</f>
        <v>2021</v>
      </c>
      <c r="M10" s="13" t="str">
        <f t="shared" si="0"/>
        <v>Dec</v>
      </c>
      <c r="N10" s="18">
        <f>DATE(YEAR(Table1[[#This Row],[Date]])+6, MONTH(Table1[[#This Row],[Date]]), DAY(Table1[[#This Row],[Date]]))</f>
        <v>46732</v>
      </c>
    </row>
    <row r="11" spans="1:15" x14ac:dyDescent="0.35">
      <c r="A11" t="s">
        <v>57</v>
      </c>
      <c r="B11" s="1" t="s">
        <v>44</v>
      </c>
      <c r="C11" s="1" t="s">
        <v>45</v>
      </c>
      <c r="D11" s="1" t="s">
        <v>24</v>
      </c>
      <c r="E11" s="3">
        <v>44081</v>
      </c>
      <c r="F11" s="1" t="s">
        <v>41</v>
      </c>
      <c r="G11" s="1" t="s">
        <v>47</v>
      </c>
      <c r="H11" s="7">
        <v>30</v>
      </c>
      <c r="I11" s="7">
        <v>28</v>
      </c>
      <c r="J11" s="2">
        <v>6.6699999999999995E-2</v>
      </c>
      <c r="K11" s="7">
        <f>Table1[[#This Row],[List Price]]-Table1[[#This Row],[Actual Price]]</f>
        <v>2</v>
      </c>
      <c r="L11" s="13">
        <f>YEAR(Table1[[#This Row],[Date]])</f>
        <v>2020</v>
      </c>
      <c r="M11" s="13" t="str">
        <f t="shared" si="0"/>
        <v>Sep</v>
      </c>
      <c r="N11" s="18">
        <f>DATE(YEAR(Table1[[#This Row],[Date]])+6, MONTH(Table1[[#This Row],[Date]]), DAY(Table1[[#This Row],[Date]]))</f>
        <v>46272</v>
      </c>
    </row>
    <row r="12" spans="1:15" x14ac:dyDescent="0.35">
      <c r="A12" t="s">
        <v>58</v>
      </c>
      <c r="B12" s="1" t="s">
        <v>59</v>
      </c>
      <c r="C12" s="1" t="s">
        <v>60</v>
      </c>
      <c r="D12" s="1" t="s">
        <v>13</v>
      </c>
      <c r="E12" s="3">
        <v>45206</v>
      </c>
      <c r="F12" s="1" t="s">
        <v>61</v>
      </c>
      <c r="G12" s="1" t="s">
        <v>62</v>
      </c>
      <c r="H12" s="7">
        <v>1000</v>
      </c>
      <c r="I12" s="7">
        <v>500</v>
      </c>
      <c r="J12" s="2">
        <v>0.5</v>
      </c>
      <c r="K12" s="7">
        <f>Table1[[#This Row],[List Price]]-Table1[[#This Row],[Actual Price]]</f>
        <v>500</v>
      </c>
      <c r="L12" s="13">
        <f>YEAR(Table1[[#This Row],[Date]])</f>
        <v>2023</v>
      </c>
      <c r="M12" s="13" t="str">
        <f t="shared" si="0"/>
        <v>Oct</v>
      </c>
      <c r="N12" s="18">
        <f>DATE(YEAR(Table1[[#This Row],[Date]])+6, MONTH(Table1[[#This Row],[Date]]), DAY(Table1[[#This Row],[Date]]))</f>
        <v>47398</v>
      </c>
    </row>
    <row r="13" spans="1:15" x14ac:dyDescent="0.35">
      <c r="A13" t="s">
        <v>63</v>
      </c>
      <c r="B13" s="1" t="s">
        <v>64</v>
      </c>
      <c r="C13" s="1" t="s">
        <v>65</v>
      </c>
      <c r="D13" s="1" t="s">
        <v>35</v>
      </c>
      <c r="E13" s="3">
        <v>44064</v>
      </c>
      <c r="F13" s="1" t="s">
        <v>25</v>
      </c>
      <c r="G13" s="1" t="s">
        <v>66</v>
      </c>
      <c r="H13" s="7">
        <v>700</v>
      </c>
      <c r="I13" s="7">
        <v>679</v>
      </c>
      <c r="J13" s="2">
        <v>0.03</v>
      </c>
      <c r="K13" s="7">
        <f>Table1[[#This Row],[List Price]]-Table1[[#This Row],[Actual Price]]</f>
        <v>21</v>
      </c>
      <c r="L13" s="13">
        <f>YEAR(Table1[[#This Row],[Date]])</f>
        <v>2020</v>
      </c>
      <c r="M13" s="13" t="str">
        <f t="shared" si="0"/>
        <v>Aug</v>
      </c>
      <c r="N13" s="18">
        <f>DATE(YEAR(Table1[[#This Row],[Date]])+6, MONTH(Table1[[#This Row],[Date]]), DAY(Table1[[#This Row],[Date]]))</f>
        <v>46255</v>
      </c>
    </row>
    <row r="14" spans="1:15" x14ac:dyDescent="0.35">
      <c r="A14" t="s">
        <v>67</v>
      </c>
      <c r="B14" s="1" t="s">
        <v>49</v>
      </c>
      <c r="C14" s="1" t="s">
        <v>50</v>
      </c>
      <c r="D14" s="1" t="s">
        <v>24</v>
      </c>
      <c r="E14" s="3">
        <v>44264</v>
      </c>
      <c r="F14" s="1" t="s">
        <v>41</v>
      </c>
      <c r="G14" s="1" t="s">
        <v>68</v>
      </c>
      <c r="H14" s="7">
        <v>30</v>
      </c>
      <c r="I14" s="7">
        <v>28</v>
      </c>
      <c r="J14" s="2">
        <v>6.6699999999999995E-2</v>
      </c>
      <c r="K14" s="7">
        <f>Table1[[#This Row],[List Price]]-Table1[[#This Row],[Actual Price]]</f>
        <v>2</v>
      </c>
      <c r="L14" s="13">
        <f>YEAR(Table1[[#This Row],[Date]])</f>
        <v>2021</v>
      </c>
      <c r="M14" s="13" t="str">
        <f t="shared" si="0"/>
        <v>Mar</v>
      </c>
      <c r="N14" s="18">
        <f>DATE(YEAR(Table1[[#This Row],[Date]])+6, MONTH(Table1[[#This Row],[Date]]), DAY(Table1[[#This Row],[Date]]))</f>
        <v>46455</v>
      </c>
    </row>
    <row r="15" spans="1:15" x14ac:dyDescent="0.35">
      <c r="A15" t="s">
        <v>69</v>
      </c>
      <c r="B15" s="1" t="s">
        <v>70</v>
      </c>
      <c r="C15" s="1" t="s">
        <v>71</v>
      </c>
      <c r="D15" s="1" t="s">
        <v>35</v>
      </c>
      <c r="E15" s="3">
        <v>43981</v>
      </c>
      <c r="F15" s="1" t="s">
        <v>72</v>
      </c>
      <c r="G15" s="1" t="s">
        <v>73</v>
      </c>
      <c r="H15" s="7">
        <v>500</v>
      </c>
      <c r="I15" s="7">
        <v>490</v>
      </c>
      <c r="J15" s="2">
        <v>0.02</v>
      </c>
      <c r="K15" s="7">
        <f>Table1[[#This Row],[List Price]]-Table1[[#This Row],[Actual Price]]</f>
        <v>10</v>
      </c>
      <c r="L15" s="13">
        <f>YEAR(Table1[[#This Row],[Date]])</f>
        <v>2020</v>
      </c>
      <c r="M15" s="13" t="str">
        <f t="shared" si="0"/>
        <v>May</v>
      </c>
      <c r="N15" s="18">
        <f>DATE(YEAR(Table1[[#This Row],[Date]])+6, MONTH(Table1[[#This Row],[Date]]), DAY(Table1[[#This Row],[Date]]))</f>
        <v>46172</v>
      </c>
    </row>
    <row r="16" spans="1:15" x14ac:dyDescent="0.35">
      <c r="A16" t="s">
        <v>74</v>
      </c>
      <c r="B16" s="1" t="s">
        <v>33</v>
      </c>
      <c r="C16" s="1" t="s">
        <v>34</v>
      </c>
      <c r="D16" s="1" t="s">
        <v>35</v>
      </c>
      <c r="E16" s="3">
        <v>45608</v>
      </c>
      <c r="F16" s="1" t="s">
        <v>55</v>
      </c>
      <c r="G16" s="1" t="s">
        <v>75</v>
      </c>
      <c r="H16" s="7">
        <v>800</v>
      </c>
      <c r="I16" s="7">
        <v>672</v>
      </c>
      <c r="J16" s="2">
        <v>0.16</v>
      </c>
      <c r="K16" s="7">
        <f>Table1[[#This Row],[List Price]]-Table1[[#This Row],[Actual Price]]</f>
        <v>128</v>
      </c>
      <c r="L16" s="13">
        <f>YEAR(Table1[[#This Row],[Date]])</f>
        <v>2024</v>
      </c>
      <c r="M16" s="13" t="str">
        <f t="shared" si="0"/>
        <v>Nov</v>
      </c>
      <c r="N16" s="18">
        <f>DATE(YEAR(Table1[[#This Row],[Date]])+6, MONTH(Table1[[#This Row],[Date]]), DAY(Table1[[#This Row],[Date]]))</f>
        <v>47799</v>
      </c>
    </row>
    <row r="17" spans="1:14" x14ac:dyDescent="0.35">
      <c r="A17" t="s">
        <v>76</v>
      </c>
      <c r="B17" s="1" t="s">
        <v>77</v>
      </c>
      <c r="C17" s="1" t="s">
        <v>78</v>
      </c>
      <c r="D17" s="1" t="s">
        <v>35</v>
      </c>
      <c r="E17" s="3">
        <v>44340</v>
      </c>
      <c r="F17" s="1" t="s">
        <v>14</v>
      </c>
      <c r="G17" s="1" t="s">
        <v>79</v>
      </c>
      <c r="H17" s="7">
        <v>80</v>
      </c>
      <c r="I17" s="7">
        <v>78</v>
      </c>
      <c r="J17" s="2">
        <v>2.5000000000000001E-2</v>
      </c>
      <c r="K17" s="7">
        <f>Table1[[#This Row],[List Price]]-Table1[[#This Row],[Actual Price]]</f>
        <v>2</v>
      </c>
      <c r="L17" s="13">
        <f>YEAR(Table1[[#This Row],[Date]])</f>
        <v>2021</v>
      </c>
      <c r="M17" s="13" t="str">
        <f t="shared" si="0"/>
        <v>May</v>
      </c>
      <c r="N17" s="18">
        <f>DATE(YEAR(Table1[[#This Row],[Date]])+6, MONTH(Table1[[#This Row],[Date]]), DAY(Table1[[#This Row],[Date]]))</f>
        <v>46531</v>
      </c>
    </row>
    <row r="18" spans="1:14" x14ac:dyDescent="0.35">
      <c r="A18" t="s">
        <v>80</v>
      </c>
      <c r="B18" s="1" t="s">
        <v>81</v>
      </c>
      <c r="C18" s="1" t="s">
        <v>82</v>
      </c>
      <c r="D18" s="1" t="s">
        <v>13</v>
      </c>
      <c r="E18" s="3">
        <v>44171</v>
      </c>
      <c r="F18" s="1" t="s">
        <v>61</v>
      </c>
      <c r="G18" s="1" t="s">
        <v>83</v>
      </c>
      <c r="H18" s="7">
        <v>1000</v>
      </c>
      <c r="I18" s="7">
        <v>620</v>
      </c>
      <c r="J18" s="2">
        <v>0.38</v>
      </c>
      <c r="K18" s="7">
        <f>Table1[[#This Row],[List Price]]-Table1[[#This Row],[Actual Price]]</f>
        <v>380</v>
      </c>
      <c r="L18" s="13">
        <f>YEAR(Table1[[#This Row],[Date]])</f>
        <v>2020</v>
      </c>
      <c r="M18" s="13" t="str">
        <f t="shared" si="0"/>
        <v>Dec</v>
      </c>
      <c r="N18" s="18">
        <f>DATE(YEAR(Table1[[#This Row],[Date]])+6, MONTH(Table1[[#This Row],[Date]]), DAY(Table1[[#This Row],[Date]]))</f>
        <v>46362</v>
      </c>
    </row>
    <row r="19" spans="1:14" x14ac:dyDescent="0.35">
      <c r="A19" t="s">
        <v>84</v>
      </c>
      <c r="B19" s="1" t="s">
        <v>85</v>
      </c>
      <c r="C19" s="1" t="s">
        <v>86</v>
      </c>
      <c r="D19" s="1" t="s">
        <v>13</v>
      </c>
      <c r="E19" s="3">
        <v>45118</v>
      </c>
      <c r="F19" s="1" t="s">
        <v>72</v>
      </c>
      <c r="G19" s="1" t="s">
        <v>87</v>
      </c>
      <c r="H19" s="7">
        <v>500</v>
      </c>
      <c r="I19" s="7">
        <v>500</v>
      </c>
      <c r="J19" s="2">
        <v>0</v>
      </c>
      <c r="K19" s="7">
        <f>Table1[[#This Row],[List Price]]-Table1[[#This Row],[Actual Price]]</f>
        <v>0</v>
      </c>
      <c r="L19" s="13">
        <f>YEAR(Table1[[#This Row],[Date]])</f>
        <v>2023</v>
      </c>
      <c r="M19" s="13" t="str">
        <f t="shared" si="0"/>
        <v>Jul</v>
      </c>
      <c r="N19" s="18">
        <f>DATE(YEAR(Table1[[#This Row],[Date]])+6, MONTH(Table1[[#This Row],[Date]]), DAY(Table1[[#This Row],[Date]]))</f>
        <v>47310</v>
      </c>
    </row>
    <row r="20" spans="1:14" x14ac:dyDescent="0.35">
      <c r="A20" t="s">
        <v>88</v>
      </c>
      <c r="B20" s="1" t="s">
        <v>17</v>
      </c>
      <c r="C20" s="1" t="s">
        <v>18</v>
      </c>
      <c r="D20" s="1" t="s">
        <v>19</v>
      </c>
      <c r="E20" s="3">
        <v>43901</v>
      </c>
      <c r="F20" s="1" t="s">
        <v>30</v>
      </c>
      <c r="G20" s="1" t="s">
        <v>89</v>
      </c>
      <c r="H20" s="7">
        <v>150</v>
      </c>
      <c r="I20" s="7">
        <v>150</v>
      </c>
      <c r="J20" s="2">
        <v>0</v>
      </c>
      <c r="K20" s="7">
        <f>Table1[[#This Row],[List Price]]-Table1[[#This Row],[Actual Price]]</f>
        <v>0</v>
      </c>
      <c r="L20" s="13">
        <f>YEAR(Table1[[#This Row],[Date]])</f>
        <v>2020</v>
      </c>
      <c r="M20" s="13" t="str">
        <f t="shared" si="0"/>
        <v>Mar</v>
      </c>
      <c r="N20" s="18">
        <f>DATE(YEAR(Table1[[#This Row],[Date]])+6, MONTH(Table1[[#This Row],[Date]]), DAY(Table1[[#This Row],[Date]]))</f>
        <v>46092</v>
      </c>
    </row>
    <row r="21" spans="1:14" x14ac:dyDescent="0.35">
      <c r="A21" t="s">
        <v>90</v>
      </c>
      <c r="B21" s="1" t="s">
        <v>91</v>
      </c>
      <c r="C21" s="1" t="s">
        <v>92</v>
      </c>
      <c r="D21" s="1" t="s">
        <v>35</v>
      </c>
      <c r="E21" s="3">
        <v>44765</v>
      </c>
      <c r="F21" s="1" t="s">
        <v>61</v>
      </c>
      <c r="G21" s="1" t="s">
        <v>93</v>
      </c>
      <c r="H21" s="7">
        <v>1000</v>
      </c>
      <c r="I21" s="7">
        <v>950</v>
      </c>
      <c r="J21" s="2">
        <v>0.05</v>
      </c>
      <c r="K21" s="7">
        <f>Table1[[#This Row],[List Price]]-Table1[[#This Row],[Actual Price]]</f>
        <v>50</v>
      </c>
      <c r="L21" s="13">
        <f>YEAR(Table1[[#This Row],[Date]])</f>
        <v>2022</v>
      </c>
      <c r="M21" s="13" t="str">
        <f t="shared" si="0"/>
        <v>Jul</v>
      </c>
      <c r="N21" s="18">
        <f>DATE(YEAR(Table1[[#This Row],[Date]])+6, MONTH(Table1[[#This Row],[Date]]), DAY(Table1[[#This Row],[Date]]))</f>
        <v>46957</v>
      </c>
    </row>
    <row r="22" spans="1:14" x14ac:dyDescent="0.35">
      <c r="A22" t="s">
        <v>94</v>
      </c>
      <c r="B22" s="1" t="s">
        <v>95</v>
      </c>
      <c r="C22" s="1" t="s">
        <v>96</v>
      </c>
      <c r="D22" s="1" t="s">
        <v>13</v>
      </c>
      <c r="E22" s="3">
        <v>45197</v>
      </c>
      <c r="F22" s="1" t="s">
        <v>55</v>
      </c>
      <c r="G22" s="1" t="s">
        <v>97</v>
      </c>
      <c r="H22" s="7">
        <v>800</v>
      </c>
      <c r="I22" s="7">
        <v>736</v>
      </c>
      <c r="J22" s="2">
        <v>0.08</v>
      </c>
      <c r="K22" s="7">
        <f>Table1[[#This Row],[List Price]]-Table1[[#This Row],[Actual Price]]</f>
        <v>64</v>
      </c>
      <c r="L22" s="13">
        <f>YEAR(Table1[[#This Row],[Date]])</f>
        <v>2023</v>
      </c>
      <c r="M22" s="13" t="str">
        <f t="shared" si="0"/>
        <v>Sep</v>
      </c>
      <c r="N22" s="18">
        <f>DATE(YEAR(Table1[[#This Row],[Date]])+6, MONTH(Table1[[#This Row],[Date]]), DAY(Table1[[#This Row],[Date]]))</f>
        <v>47389</v>
      </c>
    </row>
    <row r="23" spans="1:14" x14ac:dyDescent="0.35">
      <c r="A23" t="s">
        <v>98</v>
      </c>
      <c r="B23" s="1" t="s">
        <v>99</v>
      </c>
      <c r="C23" s="1" t="s">
        <v>100</v>
      </c>
      <c r="D23" s="1" t="s">
        <v>13</v>
      </c>
      <c r="E23" s="3">
        <v>44303</v>
      </c>
      <c r="F23" s="1" t="s">
        <v>41</v>
      </c>
      <c r="G23" s="1" t="s">
        <v>101</v>
      </c>
      <c r="H23" s="7">
        <v>30</v>
      </c>
      <c r="I23" s="7">
        <v>22</v>
      </c>
      <c r="J23" s="2">
        <v>0.26669999999999999</v>
      </c>
      <c r="K23" s="7">
        <f>Table1[[#This Row],[List Price]]-Table1[[#This Row],[Actual Price]]</f>
        <v>8</v>
      </c>
      <c r="L23" s="13">
        <f>YEAR(Table1[[#This Row],[Date]])</f>
        <v>2021</v>
      </c>
      <c r="M23" s="13" t="str">
        <f t="shared" si="0"/>
        <v>Apr</v>
      </c>
      <c r="N23" s="18">
        <f>DATE(YEAR(Table1[[#This Row],[Date]])+6, MONTH(Table1[[#This Row],[Date]]), DAY(Table1[[#This Row],[Date]]))</f>
        <v>46494</v>
      </c>
    </row>
    <row r="24" spans="1:14" x14ac:dyDescent="0.35">
      <c r="A24" t="s">
        <v>102</v>
      </c>
      <c r="B24" s="1" t="s">
        <v>103</v>
      </c>
      <c r="C24" s="1" t="s">
        <v>71</v>
      </c>
      <c r="D24" s="1" t="s">
        <v>35</v>
      </c>
      <c r="E24" s="3">
        <v>45609</v>
      </c>
      <c r="F24" s="1" t="s">
        <v>104</v>
      </c>
      <c r="G24" s="1" t="s">
        <v>105</v>
      </c>
      <c r="H24" s="7">
        <v>70</v>
      </c>
      <c r="I24" s="7">
        <v>67</v>
      </c>
      <c r="J24" s="2">
        <v>4.2900000000000001E-2</v>
      </c>
      <c r="K24" s="7">
        <f>Table1[[#This Row],[List Price]]-Table1[[#This Row],[Actual Price]]</f>
        <v>3</v>
      </c>
      <c r="L24" s="13">
        <f>YEAR(Table1[[#This Row],[Date]])</f>
        <v>2024</v>
      </c>
      <c r="M24" s="13" t="str">
        <f t="shared" si="0"/>
        <v>Nov</v>
      </c>
      <c r="N24" s="18">
        <f>DATE(YEAR(Table1[[#This Row],[Date]])+6, MONTH(Table1[[#This Row],[Date]]), DAY(Table1[[#This Row],[Date]]))</f>
        <v>47800</v>
      </c>
    </row>
    <row r="25" spans="1:14" x14ac:dyDescent="0.35">
      <c r="A25" t="s">
        <v>106</v>
      </c>
      <c r="B25" s="1" t="s">
        <v>107</v>
      </c>
      <c r="C25" s="1" t="s">
        <v>108</v>
      </c>
      <c r="D25" s="1" t="s">
        <v>19</v>
      </c>
      <c r="E25" s="3">
        <v>45335</v>
      </c>
      <c r="F25" s="1" t="s">
        <v>41</v>
      </c>
      <c r="G25" s="1" t="s">
        <v>109</v>
      </c>
      <c r="H25" s="7">
        <v>30</v>
      </c>
      <c r="I25" s="7">
        <v>27</v>
      </c>
      <c r="J25" s="2">
        <v>0.1</v>
      </c>
      <c r="K25" s="7">
        <f>Table1[[#This Row],[List Price]]-Table1[[#This Row],[Actual Price]]</f>
        <v>3</v>
      </c>
      <c r="L25" s="13">
        <f>YEAR(Table1[[#This Row],[Date]])</f>
        <v>2024</v>
      </c>
      <c r="M25" s="13" t="str">
        <f t="shared" si="0"/>
        <v>Feb</v>
      </c>
      <c r="N25" s="18">
        <f>DATE(YEAR(Table1[[#This Row],[Date]])+6, MONTH(Table1[[#This Row],[Date]]), DAY(Table1[[#This Row],[Date]]))</f>
        <v>47527</v>
      </c>
    </row>
    <row r="26" spans="1:14" x14ac:dyDescent="0.35">
      <c r="A26" t="s">
        <v>110</v>
      </c>
      <c r="B26" s="1" t="s">
        <v>111</v>
      </c>
      <c r="C26" s="1" t="s">
        <v>82</v>
      </c>
      <c r="D26" s="1" t="s">
        <v>13</v>
      </c>
      <c r="E26" s="3">
        <v>45342</v>
      </c>
      <c r="F26" s="1" t="s">
        <v>72</v>
      </c>
      <c r="G26" s="1" t="s">
        <v>112</v>
      </c>
      <c r="H26" s="7">
        <v>500</v>
      </c>
      <c r="I26" s="7">
        <v>495</v>
      </c>
      <c r="J26" s="2">
        <v>0.01</v>
      </c>
      <c r="K26" s="7">
        <f>Table1[[#This Row],[List Price]]-Table1[[#This Row],[Actual Price]]</f>
        <v>5</v>
      </c>
      <c r="L26" s="13">
        <f>YEAR(Table1[[#This Row],[Date]])</f>
        <v>2024</v>
      </c>
      <c r="M26" s="13" t="str">
        <f t="shared" si="0"/>
        <v>Feb</v>
      </c>
      <c r="N26" s="18">
        <f>DATE(YEAR(Table1[[#This Row],[Date]])+6, MONTH(Table1[[#This Row],[Date]]), DAY(Table1[[#This Row],[Date]]))</f>
        <v>47534</v>
      </c>
    </row>
    <row r="27" spans="1:14" x14ac:dyDescent="0.35">
      <c r="A27" t="s">
        <v>113</v>
      </c>
      <c r="B27" s="1" t="s">
        <v>114</v>
      </c>
      <c r="C27" s="1" t="s">
        <v>54</v>
      </c>
      <c r="D27" s="1" t="s">
        <v>13</v>
      </c>
      <c r="E27" s="3">
        <v>44642</v>
      </c>
      <c r="F27" s="1" t="s">
        <v>115</v>
      </c>
      <c r="G27" s="1" t="s">
        <v>116</v>
      </c>
      <c r="H27" s="7">
        <v>250</v>
      </c>
      <c r="I27" s="7">
        <v>238</v>
      </c>
      <c r="J27" s="2">
        <v>4.8000000000000001E-2</v>
      </c>
      <c r="K27" s="7">
        <f>Table1[[#This Row],[List Price]]-Table1[[#This Row],[Actual Price]]</f>
        <v>12</v>
      </c>
      <c r="L27" s="13">
        <f>YEAR(Table1[[#This Row],[Date]])</f>
        <v>2022</v>
      </c>
      <c r="M27" s="13" t="str">
        <f t="shared" si="0"/>
        <v>Mar</v>
      </c>
      <c r="N27" s="18">
        <f>DATE(YEAR(Table1[[#This Row],[Date]])+6, MONTH(Table1[[#This Row],[Date]]), DAY(Table1[[#This Row],[Date]]))</f>
        <v>46834</v>
      </c>
    </row>
    <row r="28" spans="1:14" x14ac:dyDescent="0.35">
      <c r="A28" t="s">
        <v>117</v>
      </c>
      <c r="B28" s="1" t="s">
        <v>118</v>
      </c>
      <c r="C28" s="1" t="s">
        <v>119</v>
      </c>
      <c r="D28" s="1" t="s">
        <v>35</v>
      </c>
      <c r="E28" s="3">
        <v>45109</v>
      </c>
      <c r="F28" s="1" t="s">
        <v>115</v>
      </c>
      <c r="G28" s="1" t="s">
        <v>120</v>
      </c>
      <c r="H28" s="7">
        <v>250</v>
      </c>
      <c r="I28" s="7">
        <v>240</v>
      </c>
      <c r="J28" s="2">
        <v>0.04</v>
      </c>
      <c r="K28" s="7">
        <f>Table1[[#This Row],[List Price]]-Table1[[#This Row],[Actual Price]]</f>
        <v>10</v>
      </c>
      <c r="L28" s="13">
        <f>YEAR(Table1[[#This Row],[Date]])</f>
        <v>2023</v>
      </c>
      <c r="M28" s="13" t="str">
        <f t="shared" si="0"/>
        <v>Jul</v>
      </c>
      <c r="N28" s="18">
        <f>DATE(YEAR(Table1[[#This Row],[Date]])+6, MONTH(Table1[[#This Row],[Date]]), DAY(Table1[[#This Row],[Date]]))</f>
        <v>47301</v>
      </c>
    </row>
    <row r="29" spans="1:14" x14ac:dyDescent="0.35">
      <c r="A29" t="s">
        <v>121</v>
      </c>
      <c r="B29" s="1" t="s">
        <v>17</v>
      </c>
      <c r="C29" s="1" t="s">
        <v>18</v>
      </c>
      <c r="D29" s="1" t="s">
        <v>19</v>
      </c>
      <c r="E29" s="3">
        <v>44584</v>
      </c>
      <c r="F29" s="1" t="s">
        <v>122</v>
      </c>
      <c r="G29" s="1" t="s">
        <v>20</v>
      </c>
      <c r="H29" s="7">
        <v>50</v>
      </c>
      <c r="I29" s="7">
        <v>43</v>
      </c>
      <c r="J29" s="2">
        <v>0.14000000000000001</v>
      </c>
      <c r="K29" s="7">
        <f>Table1[[#This Row],[List Price]]-Table1[[#This Row],[Actual Price]]</f>
        <v>7</v>
      </c>
      <c r="L29" s="13">
        <f>YEAR(Table1[[#This Row],[Date]])</f>
        <v>2022</v>
      </c>
      <c r="M29" s="13" t="str">
        <f t="shared" si="0"/>
        <v>Jan</v>
      </c>
      <c r="N29" s="18">
        <f>DATE(YEAR(Table1[[#This Row],[Date]])+6, MONTH(Table1[[#This Row],[Date]]), DAY(Table1[[#This Row],[Date]]))</f>
        <v>46775</v>
      </c>
    </row>
    <row r="30" spans="1:14" x14ac:dyDescent="0.35">
      <c r="A30" t="s">
        <v>123</v>
      </c>
      <c r="B30" s="1" t="s">
        <v>124</v>
      </c>
      <c r="C30" s="1" t="s">
        <v>40</v>
      </c>
      <c r="D30" s="1" t="s">
        <v>35</v>
      </c>
      <c r="E30" s="3">
        <v>44497</v>
      </c>
      <c r="F30" s="1" t="s">
        <v>72</v>
      </c>
      <c r="G30" s="1" t="s">
        <v>125</v>
      </c>
      <c r="H30" s="7">
        <v>500</v>
      </c>
      <c r="I30" s="7">
        <v>495</v>
      </c>
      <c r="J30" s="2">
        <v>0.01</v>
      </c>
      <c r="K30" s="7">
        <f>Table1[[#This Row],[List Price]]-Table1[[#This Row],[Actual Price]]</f>
        <v>5</v>
      </c>
      <c r="L30" s="13">
        <f>YEAR(Table1[[#This Row],[Date]])</f>
        <v>2021</v>
      </c>
      <c r="M30" s="13" t="str">
        <f t="shared" si="0"/>
        <v>Oct</v>
      </c>
      <c r="N30" s="18">
        <f>DATE(YEAR(Table1[[#This Row],[Date]])+6, MONTH(Table1[[#This Row],[Date]]), DAY(Table1[[#This Row],[Date]]))</f>
        <v>46688</v>
      </c>
    </row>
    <row r="31" spans="1:14" x14ac:dyDescent="0.35">
      <c r="A31" t="s">
        <v>126</v>
      </c>
      <c r="B31" s="1" t="s">
        <v>127</v>
      </c>
      <c r="C31" s="1" t="s">
        <v>128</v>
      </c>
      <c r="D31" s="1" t="s">
        <v>13</v>
      </c>
      <c r="E31" s="3">
        <v>45274</v>
      </c>
      <c r="F31" s="1" t="s">
        <v>104</v>
      </c>
      <c r="G31" s="1" t="s">
        <v>129</v>
      </c>
      <c r="H31" s="7">
        <v>70</v>
      </c>
      <c r="I31" s="7">
        <v>64</v>
      </c>
      <c r="J31" s="2">
        <v>8.5699999999999998E-2</v>
      </c>
      <c r="K31" s="7">
        <f>Table1[[#This Row],[List Price]]-Table1[[#This Row],[Actual Price]]</f>
        <v>6</v>
      </c>
      <c r="L31" s="13">
        <f>YEAR(Table1[[#This Row],[Date]])</f>
        <v>2023</v>
      </c>
      <c r="M31" s="13" t="str">
        <f t="shared" si="0"/>
        <v>Dec</v>
      </c>
      <c r="N31" s="18">
        <f>DATE(YEAR(Table1[[#This Row],[Date]])+6, MONTH(Table1[[#This Row],[Date]]), DAY(Table1[[#This Row],[Date]]))</f>
        <v>47466</v>
      </c>
    </row>
    <row r="32" spans="1:14" x14ac:dyDescent="0.35">
      <c r="A32" t="s">
        <v>130</v>
      </c>
      <c r="B32" s="1" t="s">
        <v>131</v>
      </c>
      <c r="C32" s="1" t="s">
        <v>108</v>
      </c>
      <c r="D32" s="1" t="s">
        <v>19</v>
      </c>
      <c r="E32" s="3">
        <v>44111</v>
      </c>
      <c r="F32" s="1" t="s">
        <v>30</v>
      </c>
      <c r="G32" s="1" t="s">
        <v>132</v>
      </c>
      <c r="H32" s="7">
        <v>150</v>
      </c>
      <c r="I32" s="7">
        <v>138</v>
      </c>
      <c r="J32" s="2">
        <v>0.08</v>
      </c>
      <c r="K32" s="7">
        <f>Table1[[#This Row],[List Price]]-Table1[[#This Row],[Actual Price]]</f>
        <v>12</v>
      </c>
      <c r="L32" s="13">
        <f>YEAR(Table1[[#This Row],[Date]])</f>
        <v>2020</v>
      </c>
      <c r="M32" s="13" t="str">
        <f t="shared" si="0"/>
        <v>Oct</v>
      </c>
      <c r="N32" s="18">
        <f>DATE(YEAR(Table1[[#This Row],[Date]])+6, MONTH(Table1[[#This Row],[Date]]), DAY(Table1[[#This Row],[Date]]))</f>
        <v>46302</v>
      </c>
    </row>
    <row r="33" spans="1:14" x14ac:dyDescent="0.35">
      <c r="A33" t="s">
        <v>133</v>
      </c>
      <c r="B33" s="1" t="s">
        <v>134</v>
      </c>
      <c r="C33" s="1" t="s">
        <v>92</v>
      </c>
      <c r="D33" s="1" t="s">
        <v>35</v>
      </c>
      <c r="E33" s="3">
        <v>44123</v>
      </c>
      <c r="F33" s="1" t="s">
        <v>30</v>
      </c>
      <c r="G33" s="1" t="s">
        <v>135</v>
      </c>
      <c r="H33" s="7">
        <v>150</v>
      </c>
      <c r="I33" s="7">
        <v>117</v>
      </c>
      <c r="J33" s="2">
        <v>0.22</v>
      </c>
      <c r="K33" s="7">
        <f>Table1[[#This Row],[List Price]]-Table1[[#This Row],[Actual Price]]</f>
        <v>33</v>
      </c>
      <c r="L33" s="13">
        <f>YEAR(Table1[[#This Row],[Date]])</f>
        <v>2020</v>
      </c>
      <c r="M33" s="13" t="str">
        <f t="shared" si="0"/>
        <v>Oct</v>
      </c>
      <c r="N33" s="18">
        <f>DATE(YEAR(Table1[[#This Row],[Date]])+6, MONTH(Table1[[#This Row],[Date]]), DAY(Table1[[#This Row],[Date]]))</f>
        <v>46314</v>
      </c>
    </row>
    <row r="34" spans="1:14" x14ac:dyDescent="0.35">
      <c r="A34" t="s">
        <v>136</v>
      </c>
      <c r="B34" s="1" t="s">
        <v>11</v>
      </c>
      <c r="C34" s="1" t="s">
        <v>12</v>
      </c>
      <c r="D34" s="1" t="s">
        <v>13</v>
      </c>
      <c r="E34" s="3">
        <v>44123</v>
      </c>
      <c r="F34" s="1" t="s">
        <v>61</v>
      </c>
      <c r="G34" s="1" t="s">
        <v>137</v>
      </c>
      <c r="H34" s="7">
        <v>1000</v>
      </c>
      <c r="I34" s="7">
        <v>910</v>
      </c>
      <c r="J34" s="2">
        <v>0.09</v>
      </c>
      <c r="K34" s="7">
        <f>Table1[[#This Row],[List Price]]-Table1[[#This Row],[Actual Price]]</f>
        <v>90</v>
      </c>
      <c r="L34" s="13">
        <f>YEAR(Table1[[#This Row],[Date]])</f>
        <v>2020</v>
      </c>
      <c r="M34" s="13" t="str">
        <f t="shared" si="0"/>
        <v>Oct</v>
      </c>
      <c r="N34" s="18">
        <f>DATE(YEAR(Table1[[#This Row],[Date]])+6, MONTH(Table1[[#This Row],[Date]]), DAY(Table1[[#This Row],[Date]]))</f>
        <v>46314</v>
      </c>
    </row>
    <row r="35" spans="1:14" x14ac:dyDescent="0.35">
      <c r="A35" t="s">
        <v>138</v>
      </c>
      <c r="B35" s="1" t="s">
        <v>99</v>
      </c>
      <c r="C35" s="1" t="s">
        <v>100</v>
      </c>
      <c r="D35" s="1" t="s">
        <v>13</v>
      </c>
      <c r="E35" s="3">
        <v>45639</v>
      </c>
      <c r="F35" s="1" t="s">
        <v>55</v>
      </c>
      <c r="G35" s="1" t="s">
        <v>101</v>
      </c>
      <c r="H35" s="7">
        <v>800</v>
      </c>
      <c r="I35" s="7">
        <v>584</v>
      </c>
      <c r="J35" s="2">
        <v>0.27</v>
      </c>
      <c r="K35" s="7">
        <f>Table1[[#This Row],[List Price]]-Table1[[#This Row],[Actual Price]]</f>
        <v>216</v>
      </c>
      <c r="L35" s="13">
        <f>YEAR(Table1[[#This Row],[Date]])</f>
        <v>2024</v>
      </c>
      <c r="M35" s="13" t="str">
        <f t="shared" si="0"/>
        <v>Dec</v>
      </c>
      <c r="N35" s="18">
        <f>DATE(YEAR(Table1[[#This Row],[Date]])+6, MONTH(Table1[[#This Row],[Date]]), DAY(Table1[[#This Row],[Date]]))</f>
        <v>47830</v>
      </c>
    </row>
    <row r="36" spans="1:14" x14ac:dyDescent="0.35">
      <c r="A36" t="s">
        <v>139</v>
      </c>
      <c r="B36" s="1" t="s">
        <v>64</v>
      </c>
      <c r="C36" s="1" t="s">
        <v>65</v>
      </c>
      <c r="D36" s="1" t="s">
        <v>35</v>
      </c>
      <c r="E36" s="3">
        <v>44482</v>
      </c>
      <c r="F36" s="1" t="s">
        <v>14</v>
      </c>
      <c r="G36" s="1" t="s">
        <v>140</v>
      </c>
      <c r="H36" s="7">
        <v>80</v>
      </c>
      <c r="I36" s="7">
        <v>77</v>
      </c>
      <c r="J36" s="2">
        <v>3.7499999999999999E-2</v>
      </c>
      <c r="K36" s="7">
        <f>Table1[[#This Row],[List Price]]-Table1[[#This Row],[Actual Price]]</f>
        <v>3</v>
      </c>
      <c r="L36" s="13">
        <f>YEAR(Table1[[#This Row],[Date]])</f>
        <v>2021</v>
      </c>
      <c r="M36" s="13" t="str">
        <f t="shared" si="0"/>
        <v>Oct</v>
      </c>
      <c r="N36" s="18">
        <f>DATE(YEAR(Table1[[#This Row],[Date]])+6, MONTH(Table1[[#This Row],[Date]]), DAY(Table1[[#This Row],[Date]]))</f>
        <v>46673</v>
      </c>
    </row>
    <row r="37" spans="1:14" x14ac:dyDescent="0.35">
      <c r="A37" t="s">
        <v>141</v>
      </c>
      <c r="B37" s="1" t="s">
        <v>70</v>
      </c>
      <c r="C37" s="1" t="s">
        <v>71</v>
      </c>
      <c r="D37" s="1" t="s">
        <v>35</v>
      </c>
      <c r="E37" s="3">
        <v>45619</v>
      </c>
      <c r="F37" s="1" t="s">
        <v>72</v>
      </c>
      <c r="G37" s="1" t="s">
        <v>142</v>
      </c>
      <c r="H37" s="7">
        <v>500</v>
      </c>
      <c r="I37" s="7">
        <v>500</v>
      </c>
      <c r="J37" s="2">
        <v>0</v>
      </c>
      <c r="K37" s="7">
        <f>Table1[[#This Row],[List Price]]-Table1[[#This Row],[Actual Price]]</f>
        <v>0</v>
      </c>
      <c r="L37" s="13">
        <f>YEAR(Table1[[#This Row],[Date]])</f>
        <v>2024</v>
      </c>
      <c r="M37" s="13" t="str">
        <f t="shared" si="0"/>
        <v>Nov</v>
      </c>
      <c r="N37" s="18">
        <f>DATE(YEAR(Table1[[#This Row],[Date]])+6, MONTH(Table1[[#This Row],[Date]]), DAY(Table1[[#This Row],[Date]]))</f>
        <v>47810</v>
      </c>
    </row>
    <row r="38" spans="1:14" x14ac:dyDescent="0.35">
      <c r="A38" t="s">
        <v>143</v>
      </c>
      <c r="B38" s="1" t="s">
        <v>22</v>
      </c>
      <c r="C38" s="1" t="s">
        <v>23</v>
      </c>
      <c r="D38" s="1" t="s">
        <v>24</v>
      </c>
      <c r="E38" s="3">
        <v>44773</v>
      </c>
      <c r="F38" s="1" t="s">
        <v>30</v>
      </c>
      <c r="G38" s="1" t="s">
        <v>144</v>
      </c>
      <c r="H38" s="7">
        <v>150</v>
      </c>
      <c r="I38" s="7">
        <v>146</v>
      </c>
      <c r="J38" s="2">
        <v>2.6700000000000002E-2</v>
      </c>
      <c r="K38" s="7">
        <f>Table1[[#This Row],[List Price]]-Table1[[#This Row],[Actual Price]]</f>
        <v>4</v>
      </c>
      <c r="L38" s="13">
        <f>YEAR(Table1[[#This Row],[Date]])</f>
        <v>2022</v>
      </c>
      <c r="M38" s="13" t="str">
        <f t="shared" si="0"/>
        <v>Jul</v>
      </c>
      <c r="N38" s="18">
        <f>DATE(YEAR(Table1[[#This Row],[Date]])+6, MONTH(Table1[[#This Row],[Date]]), DAY(Table1[[#This Row],[Date]]))</f>
        <v>46965</v>
      </c>
    </row>
    <row r="39" spans="1:14" x14ac:dyDescent="0.35">
      <c r="A39" t="s">
        <v>145</v>
      </c>
      <c r="B39" s="1" t="s">
        <v>146</v>
      </c>
      <c r="C39" s="1" t="s">
        <v>147</v>
      </c>
      <c r="D39" s="1" t="s">
        <v>13</v>
      </c>
      <c r="E39" s="3">
        <v>44530</v>
      </c>
      <c r="F39" s="1" t="s">
        <v>46</v>
      </c>
      <c r="G39" s="1" t="s">
        <v>148</v>
      </c>
      <c r="H39" s="7">
        <v>500</v>
      </c>
      <c r="I39" s="7">
        <v>460</v>
      </c>
      <c r="J39" s="2">
        <v>0.08</v>
      </c>
      <c r="K39" s="7">
        <f>Table1[[#This Row],[List Price]]-Table1[[#This Row],[Actual Price]]</f>
        <v>40</v>
      </c>
      <c r="L39" s="13">
        <f>YEAR(Table1[[#This Row],[Date]])</f>
        <v>2021</v>
      </c>
      <c r="M39" s="13" t="str">
        <f t="shared" si="0"/>
        <v>Nov</v>
      </c>
      <c r="N39" s="18">
        <f>DATE(YEAR(Table1[[#This Row],[Date]])+6, MONTH(Table1[[#This Row],[Date]]), DAY(Table1[[#This Row],[Date]]))</f>
        <v>46721</v>
      </c>
    </row>
    <row r="40" spans="1:14" x14ac:dyDescent="0.35">
      <c r="A40" t="s">
        <v>149</v>
      </c>
      <c r="B40" s="1" t="s">
        <v>150</v>
      </c>
      <c r="C40" s="1" t="s">
        <v>151</v>
      </c>
      <c r="D40" s="1" t="s">
        <v>13</v>
      </c>
      <c r="E40" s="3">
        <v>45519</v>
      </c>
      <c r="F40" s="1" t="s">
        <v>122</v>
      </c>
      <c r="G40" s="1" t="s">
        <v>152</v>
      </c>
      <c r="H40" s="7">
        <v>50</v>
      </c>
      <c r="I40" s="7">
        <v>43</v>
      </c>
      <c r="J40" s="2">
        <v>0.14000000000000001</v>
      </c>
      <c r="K40" s="7">
        <f>Table1[[#This Row],[List Price]]-Table1[[#This Row],[Actual Price]]</f>
        <v>7</v>
      </c>
      <c r="L40" s="13">
        <f>YEAR(Table1[[#This Row],[Date]])</f>
        <v>2024</v>
      </c>
      <c r="M40" s="13" t="str">
        <f t="shared" si="0"/>
        <v>Aug</v>
      </c>
      <c r="N40" s="18">
        <f>DATE(YEAR(Table1[[#This Row],[Date]])+6, MONTH(Table1[[#This Row],[Date]]), DAY(Table1[[#This Row],[Date]]))</f>
        <v>47710</v>
      </c>
    </row>
    <row r="41" spans="1:14" x14ac:dyDescent="0.35">
      <c r="A41" t="s">
        <v>153</v>
      </c>
      <c r="B41" s="1" t="s">
        <v>154</v>
      </c>
      <c r="C41" s="1" t="s">
        <v>108</v>
      </c>
      <c r="D41" s="1" t="s">
        <v>19</v>
      </c>
      <c r="E41" s="3">
        <v>45184</v>
      </c>
      <c r="F41" s="1" t="s">
        <v>14</v>
      </c>
      <c r="G41" s="1" t="s">
        <v>155</v>
      </c>
      <c r="H41" s="7">
        <v>80</v>
      </c>
      <c r="I41" s="7">
        <v>72</v>
      </c>
      <c r="J41" s="2">
        <v>0.1</v>
      </c>
      <c r="K41" s="7">
        <f>Table1[[#This Row],[List Price]]-Table1[[#This Row],[Actual Price]]</f>
        <v>8</v>
      </c>
      <c r="L41" s="13">
        <f>YEAR(Table1[[#This Row],[Date]])</f>
        <v>2023</v>
      </c>
      <c r="M41" s="13" t="str">
        <f t="shared" si="0"/>
        <v>Sep</v>
      </c>
      <c r="N41" s="18">
        <f>DATE(YEAR(Table1[[#This Row],[Date]])+6, MONTH(Table1[[#This Row],[Date]]), DAY(Table1[[#This Row],[Date]]))</f>
        <v>47376</v>
      </c>
    </row>
    <row r="42" spans="1:14" x14ac:dyDescent="0.35">
      <c r="A42" t="s">
        <v>156</v>
      </c>
      <c r="B42" s="1" t="s">
        <v>157</v>
      </c>
      <c r="C42" s="1" t="s">
        <v>108</v>
      </c>
      <c r="D42" s="1" t="s">
        <v>19</v>
      </c>
      <c r="E42" s="3">
        <v>45127</v>
      </c>
      <c r="F42" s="1" t="s">
        <v>14</v>
      </c>
      <c r="G42" s="1" t="s">
        <v>158</v>
      </c>
      <c r="H42" s="7">
        <v>80</v>
      </c>
      <c r="I42" s="7">
        <v>75</v>
      </c>
      <c r="J42" s="2">
        <v>6.25E-2</v>
      </c>
      <c r="K42" s="7">
        <f>Table1[[#This Row],[List Price]]-Table1[[#This Row],[Actual Price]]</f>
        <v>5</v>
      </c>
      <c r="L42" s="13">
        <f>YEAR(Table1[[#This Row],[Date]])</f>
        <v>2023</v>
      </c>
      <c r="M42" s="13" t="str">
        <f t="shared" si="0"/>
        <v>Jul</v>
      </c>
      <c r="N42" s="18">
        <f>DATE(YEAR(Table1[[#This Row],[Date]])+6, MONTH(Table1[[#This Row],[Date]]), DAY(Table1[[#This Row],[Date]]))</f>
        <v>47319</v>
      </c>
    </row>
    <row r="43" spans="1:14" x14ac:dyDescent="0.35">
      <c r="A43" t="s">
        <v>159</v>
      </c>
      <c r="B43" s="1" t="s">
        <v>33</v>
      </c>
      <c r="C43" s="1" t="s">
        <v>34</v>
      </c>
      <c r="D43" s="1" t="s">
        <v>35</v>
      </c>
      <c r="E43" s="3">
        <v>44864</v>
      </c>
      <c r="F43" s="1" t="s">
        <v>41</v>
      </c>
      <c r="G43" s="1" t="s">
        <v>160</v>
      </c>
      <c r="H43" s="7">
        <v>30</v>
      </c>
      <c r="I43" s="7">
        <v>26</v>
      </c>
      <c r="J43" s="2">
        <v>0.1333</v>
      </c>
      <c r="K43" s="7">
        <f>Table1[[#This Row],[List Price]]-Table1[[#This Row],[Actual Price]]</f>
        <v>4</v>
      </c>
      <c r="L43" s="13">
        <f>YEAR(Table1[[#This Row],[Date]])</f>
        <v>2022</v>
      </c>
      <c r="M43" s="13" t="str">
        <f t="shared" si="0"/>
        <v>Oct</v>
      </c>
      <c r="N43" s="18">
        <f>DATE(YEAR(Table1[[#This Row],[Date]])+6, MONTH(Table1[[#This Row],[Date]]), DAY(Table1[[#This Row],[Date]]))</f>
        <v>47056</v>
      </c>
    </row>
    <row r="44" spans="1:14" x14ac:dyDescent="0.35">
      <c r="A44" t="s">
        <v>161</v>
      </c>
      <c r="B44" s="1" t="s">
        <v>77</v>
      </c>
      <c r="C44" s="1" t="s">
        <v>78</v>
      </c>
      <c r="D44" s="1" t="s">
        <v>35</v>
      </c>
      <c r="E44" s="3">
        <v>45376</v>
      </c>
      <c r="F44" s="1" t="s">
        <v>41</v>
      </c>
      <c r="G44" s="1" t="s">
        <v>162</v>
      </c>
      <c r="H44" s="7">
        <v>30</v>
      </c>
      <c r="I44" s="7">
        <v>26</v>
      </c>
      <c r="J44" s="2">
        <v>0.1333</v>
      </c>
      <c r="K44" s="7">
        <f>Table1[[#This Row],[List Price]]-Table1[[#This Row],[Actual Price]]</f>
        <v>4</v>
      </c>
      <c r="L44" s="13">
        <f>YEAR(Table1[[#This Row],[Date]])</f>
        <v>2024</v>
      </c>
      <c r="M44" s="13" t="str">
        <f t="shared" si="0"/>
        <v>Mar</v>
      </c>
      <c r="N44" s="18">
        <f>DATE(YEAR(Table1[[#This Row],[Date]])+6, MONTH(Table1[[#This Row],[Date]]), DAY(Table1[[#This Row],[Date]]))</f>
        <v>47567</v>
      </c>
    </row>
    <row r="45" spans="1:14" x14ac:dyDescent="0.35">
      <c r="A45" t="s">
        <v>163</v>
      </c>
      <c r="B45" s="1" t="s">
        <v>39</v>
      </c>
      <c r="C45" s="1" t="s">
        <v>40</v>
      </c>
      <c r="D45" s="1" t="s">
        <v>35</v>
      </c>
      <c r="E45" s="3">
        <v>45134</v>
      </c>
      <c r="F45" s="1" t="s">
        <v>55</v>
      </c>
      <c r="G45" s="1" t="s">
        <v>164</v>
      </c>
      <c r="H45" s="7">
        <v>800</v>
      </c>
      <c r="I45" s="7">
        <v>640</v>
      </c>
      <c r="J45" s="2">
        <v>0.2</v>
      </c>
      <c r="K45" s="7">
        <f>Table1[[#This Row],[List Price]]-Table1[[#This Row],[Actual Price]]</f>
        <v>160</v>
      </c>
      <c r="L45" s="13">
        <f>YEAR(Table1[[#This Row],[Date]])</f>
        <v>2023</v>
      </c>
      <c r="M45" s="13" t="str">
        <f t="shared" si="0"/>
        <v>Jul</v>
      </c>
      <c r="N45" s="18">
        <f>DATE(YEAR(Table1[[#This Row],[Date]])+6, MONTH(Table1[[#This Row],[Date]]), DAY(Table1[[#This Row],[Date]]))</f>
        <v>47326</v>
      </c>
    </row>
    <row r="46" spans="1:14" x14ac:dyDescent="0.35">
      <c r="A46" t="s">
        <v>165</v>
      </c>
      <c r="B46" s="1" t="s">
        <v>85</v>
      </c>
      <c r="C46" s="1" t="s">
        <v>86</v>
      </c>
      <c r="D46" s="1" t="s">
        <v>13</v>
      </c>
      <c r="E46" s="3">
        <v>44881</v>
      </c>
      <c r="F46" s="1" t="s">
        <v>55</v>
      </c>
      <c r="G46" s="1" t="s">
        <v>166</v>
      </c>
      <c r="H46" s="7">
        <v>800</v>
      </c>
      <c r="I46" s="7">
        <v>520</v>
      </c>
      <c r="J46" s="2">
        <v>0.35</v>
      </c>
      <c r="K46" s="7">
        <f>Table1[[#This Row],[List Price]]-Table1[[#This Row],[Actual Price]]</f>
        <v>280</v>
      </c>
      <c r="L46" s="13">
        <f>YEAR(Table1[[#This Row],[Date]])</f>
        <v>2022</v>
      </c>
      <c r="M46" s="13" t="str">
        <f t="shared" si="0"/>
        <v>Nov</v>
      </c>
      <c r="N46" s="18">
        <f>DATE(YEAR(Table1[[#This Row],[Date]])+6, MONTH(Table1[[#This Row],[Date]]), DAY(Table1[[#This Row],[Date]]))</f>
        <v>47073</v>
      </c>
    </row>
    <row r="47" spans="1:14" x14ac:dyDescent="0.35">
      <c r="A47" t="s">
        <v>167</v>
      </c>
      <c r="B47" s="1" t="s">
        <v>114</v>
      </c>
      <c r="C47" s="1" t="s">
        <v>54</v>
      </c>
      <c r="D47" s="1" t="s">
        <v>13</v>
      </c>
      <c r="E47" s="3">
        <v>45311</v>
      </c>
      <c r="F47" s="1" t="s">
        <v>115</v>
      </c>
      <c r="G47" s="1" t="s">
        <v>168</v>
      </c>
      <c r="H47" s="7">
        <v>250</v>
      </c>
      <c r="I47" s="7">
        <v>220</v>
      </c>
      <c r="J47" s="2">
        <v>0.12</v>
      </c>
      <c r="K47" s="7">
        <f>Table1[[#This Row],[List Price]]-Table1[[#This Row],[Actual Price]]</f>
        <v>30</v>
      </c>
      <c r="L47" s="13">
        <f>YEAR(Table1[[#This Row],[Date]])</f>
        <v>2024</v>
      </c>
      <c r="M47" s="13" t="str">
        <f t="shared" si="0"/>
        <v>Jan</v>
      </c>
      <c r="N47" s="18">
        <f>DATE(YEAR(Table1[[#This Row],[Date]])+6, MONTH(Table1[[#This Row],[Date]]), DAY(Table1[[#This Row],[Date]]))</f>
        <v>47503</v>
      </c>
    </row>
    <row r="48" spans="1:14" x14ac:dyDescent="0.35">
      <c r="A48" t="s">
        <v>169</v>
      </c>
      <c r="B48" s="1" t="s">
        <v>170</v>
      </c>
      <c r="C48" s="1" t="s">
        <v>171</v>
      </c>
      <c r="D48" s="1" t="s">
        <v>13</v>
      </c>
      <c r="E48" s="3">
        <v>44230</v>
      </c>
      <c r="F48" s="1" t="s">
        <v>25</v>
      </c>
      <c r="G48" s="1" t="s">
        <v>172</v>
      </c>
      <c r="H48" s="7">
        <v>700</v>
      </c>
      <c r="I48" s="7">
        <v>434</v>
      </c>
      <c r="J48" s="2">
        <v>0.38</v>
      </c>
      <c r="K48" s="7">
        <f>Table1[[#This Row],[List Price]]-Table1[[#This Row],[Actual Price]]</f>
        <v>266</v>
      </c>
      <c r="L48" s="13">
        <f>YEAR(Table1[[#This Row],[Date]])</f>
        <v>2021</v>
      </c>
      <c r="M48" s="13" t="str">
        <f t="shared" si="0"/>
        <v>Feb</v>
      </c>
      <c r="N48" s="18">
        <f>DATE(YEAR(Table1[[#This Row],[Date]])+6, MONTH(Table1[[#This Row],[Date]]), DAY(Table1[[#This Row],[Date]]))</f>
        <v>46421</v>
      </c>
    </row>
    <row r="49" spans="1:14" x14ac:dyDescent="0.35">
      <c r="A49" t="s">
        <v>173</v>
      </c>
      <c r="B49" s="1" t="s">
        <v>174</v>
      </c>
      <c r="C49" s="1" t="s">
        <v>175</v>
      </c>
      <c r="D49" s="1" t="s">
        <v>13</v>
      </c>
      <c r="E49" s="3">
        <v>44502</v>
      </c>
      <c r="F49" s="1" t="s">
        <v>14</v>
      </c>
      <c r="G49" s="1" t="s">
        <v>176</v>
      </c>
      <c r="H49" s="7">
        <v>80</v>
      </c>
      <c r="I49" s="7">
        <v>50</v>
      </c>
      <c r="J49" s="2">
        <v>0.375</v>
      </c>
      <c r="K49" s="7">
        <f>Table1[[#This Row],[List Price]]-Table1[[#This Row],[Actual Price]]</f>
        <v>30</v>
      </c>
      <c r="L49" s="13">
        <f>YEAR(Table1[[#This Row],[Date]])</f>
        <v>2021</v>
      </c>
      <c r="M49" s="13" t="str">
        <f t="shared" si="0"/>
        <v>Nov</v>
      </c>
      <c r="N49" s="18">
        <f>DATE(YEAR(Table1[[#This Row],[Date]])+6, MONTH(Table1[[#This Row],[Date]]), DAY(Table1[[#This Row],[Date]]))</f>
        <v>46693</v>
      </c>
    </row>
    <row r="50" spans="1:14" x14ac:dyDescent="0.35">
      <c r="A50" t="s">
        <v>177</v>
      </c>
      <c r="B50" s="1" t="s">
        <v>17</v>
      </c>
      <c r="C50" s="1" t="s">
        <v>18</v>
      </c>
      <c r="D50" s="1" t="s">
        <v>19</v>
      </c>
      <c r="E50" s="3">
        <v>45086</v>
      </c>
      <c r="F50" s="1" t="s">
        <v>115</v>
      </c>
      <c r="G50" s="1" t="s">
        <v>178</v>
      </c>
      <c r="H50" s="7">
        <v>250</v>
      </c>
      <c r="I50" s="7">
        <v>238</v>
      </c>
      <c r="J50" s="2">
        <v>4.8000000000000001E-2</v>
      </c>
      <c r="K50" s="7">
        <f>Table1[[#This Row],[List Price]]-Table1[[#This Row],[Actual Price]]</f>
        <v>12</v>
      </c>
      <c r="L50" s="13">
        <f>YEAR(Table1[[#This Row],[Date]])</f>
        <v>2023</v>
      </c>
      <c r="M50" s="13" t="str">
        <f t="shared" si="0"/>
        <v>Jun</v>
      </c>
      <c r="N50" s="18">
        <f>DATE(YEAR(Table1[[#This Row],[Date]])+6, MONTH(Table1[[#This Row],[Date]]), DAY(Table1[[#This Row],[Date]]))</f>
        <v>47278</v>
      </c>
    </row>
    <row r="51" spans="1:14" x14ac:dyDescent="0.35">
      <c r="A51" t="s">
        <v>179</v>
      </c>
      <c r="B51" s="1" t="s">
        <v>95</v>
      </c>
      <c r="C51" s="1" t="s">
        <v>96</v>
      </c>
      <c r="D51" s="1" t="s">
        <v>13</v>
      </c>
      <c r="E51" s="3">
        <v>45223</v>
      </c>
      <c r="F51" s="1" t="s">
        <v>30</v>
      </c>
      <c r="G51" s="1" t="s">
        <v>180</v>
      </c>
      <c r="H51" s="7">
        <v>150</v>
      </c>
      <c r="I51" s="7">
        <v>140</v>
      </c>
      <c r="J51" s="2">
        <v>6.6699999999999995E-2</v>
      </c>
      <c r="K51" s="7">
        <f>Table1[[#This Row],[List Price]]-Table1[[#This Row],[Actual Price]]</f>
        <v>10</v>
      </c>
      <c r="L51" s="13">
        <f>YEAR(Table1[[#This Row],[Date]])</f>
        <v>2023</v>
      </c>
      <c r="M51" s="13" t="str">
        <f t="shared" si="0"/>
        <v>Oct</v>
      </c>
      <c r="N51" s="18">
        <f>DATE(YEAR(Table1[[#This Row],[Date]])+6, MONTH(Table1[[#This Row],[Date]]), DAY(Table1[[#This Row],[Date]]))</f>
        <v>47415</v>
      </c>
    </row>
    <row r="52" spans="1:14" x14ac:dyDescent="0.35">
      <c r="A52" t="s">
        <v>181</v>
      </c>
      <c r="B52" s="1" t="s">
        <v>182</v>
      </c>
      <c r="C52" s="1" t="s">
        <v>108</v>
      </c>
      <c r="D52" s="1" t="s">
        <v>19</v>
      </c>
      <c r="E52" s="3">
        <v>44521</v>
      </c>
      <c r="F52" s="1" t="s">
        <v>61</v>
      </c>
      <c r="G52" s="1" t="s">
        <v>183</v>
      </c>
      <c r="H52" s="7">
        <v>1000</v>
      </c>
      <c r="I52" s="7">
        <v>740</v>
      </c>
      <c r="J52" s="2">
        <v>0.26</v>
      </c>
      <c r="K52" s="7">
        <f>Table1[[#This Row],[List Price]]-Table1[[#This Row],[Actual Price]]</f>
        <v>260</v>
      </c>
      <c r="L52" s="13">
        <f>YEAR(Table1[[#This Row],[Date]])</f>
        <v>2021</v>
      </c>
      <c r="M52" s="13" t="str">
        <f t="shared" si="0"/>
        <v>Nov</v>
      </c>
      <c r="N52" s="18">
        <f>DATE(YEAR(Table1[[#This Row],[Date]])+6, MONTH(Table1[[#This Row],[Date]]), DAY(Table1[[#This Row],[Date]]))</f>
        <v>46712</v>
      </c>
    </row>
    <row r="53" spans="1:14" x14ac:dyDescent="0.35">
      <c r="A53" t="s">
        <v>184</v>
      </c>
      <c r="B53" s="1" t="s">
        <v>150</v>
      </c>
      <c r="C53" s="1" t="s">
        <v>151</v>
      </c>
      <c r="D53" s="1" t="s">
        <v>13</v>
      </c>
      <c r="E53" s="3">
        <v>44080</v>
      </c>
      <c r="F53" s="1" t="s">
        <v>41</v>
      </c>
      <c r="G53" s="1" t="s">
        <v>185</v>
      </c>
      <c r="H53" s="7">
        <v>30</v>
      </c>
      <c r="I53" s="7">
        <v>25</v>
      </c>
      <c r="J53" s="2">
        <v>0.16669999999999999</v>
      </c>
      <c r="K53" s="7">
        <f>Table1[[#This Row],[List Price]]-Table1[[#This Row],[Actual Price]]</f>
        <v>5</v>
      </c>
      <c r="L53" s="13">
        <f>YEAR(Table1[[#This Row],[Date]])</f>
        <v>2020</v>
      </c>
      <c r="M53" s="13" t="str">
        <f t="shared" si="0"/>
        <v>Sep</v>
      </c>
      <c r="N53" s="18">
        <f>DATE(YEAR(Table1[[#This Row],[Date]])+6, MONTH(Table1[[#This Row],[Date]]), DAY(Table1[[#This Row],[Date]]))</f>
        <v>46271</v>
      </c>
    </row>
    <row r="54" spans="1:14" x14ac:dyDescent="0.35">
      <c r="A54" t="s">
        <v>186</v>
      </c>
      <c r="B54" s="1" t="s">
        <v>187</v>
      </c>
      <c r="C54" s="1" t="s">
        <v>188</v>
      </c>
      <c r="D54" s="1" t="s">
        <v>13</v>
      </c>
      <c r="E54" s="3">
        <v>45222</v>
      </c>
      <c r="F54" s="1" t="s">
        <v>25</v>
      </c>
      <c r="G54" s="1" t="s">
        <v>189</v>
      </c>
      <c r="H54" s="7">
        <v>700</v>
      </c>
      <c r="I54" s="7">
        <v>665</v>
      </c>
      <c r="J54" s="2">
        <v>0.05</v>
      </c>
      <c r="K54" s="7">
        <f>Table1[[#This Row],[List Price]]-Table1[[#This Row],[Actual Price]]</f>
        <v>35</v>
      </c>
      <c r="L54" s="13">
        <f>YEAR(Table1[[#This Row],[Date]])</f>
        <v>2023</v>
      </c>
      <c r="M54" s="13" t="str">
        <f t="shared" si="0"/>
        <v>Oct</v>
      </c>
      <c r="N54" s="18">
        <f>DATE(YEAR(Table1[[#This Row],[Date]])+6, MONTH(Table1[[#This Row],[Date]]), DAY(Table1[[#This Row],[Date]]))</f>
        <v>47414</v>
      </c>
    </row>
    <row r="55" spans="1:14" x14ac:dyDescent="0.35">
      <c r="A55" t="s">
        <v>190</v>
      </c>
      <c r="B55" s="1" t="s">
        <v>103</v>
      </c>
      <c r="C55" s="1" t="s">
        <v>71</v>
      </c>
      <c r="D55" s="1" t="s">
        <v>35</v>
      </c>
      <c r="E55" s="3">
        <v>44027</v>
      </c>
      <c r="F55" s="1" t="s">
        <v>46</v>
      </c>
      <c r="G55" s="1" t="s">
        <v>191</v>
      </c>
      <c r="H55" s="7">
        <v>500</v>
      </c>
      <c r="I55" s="7">
        <v>425</v>
      </c>
      <c r="J55" s="2">
        <v>0.15</v>
      </c>
      <c r="K55" s="7">
        <f>Table1[[#This Row],[List Price]]-Table1[[#This Row],[Actual Price]]</f>
        <v>75</v>
      </c>
      <c r="L55" s="13">
        <f>YEAR(Table1[[#This Row],[Date]])</f>
        <v>2020</v>
      </c>
      <c r="M55" s="13" t="str">
        <f t="shared" si="0"/>
        <v>Jul</v>
      </c>
      <c r="N55" s="18">
        <f>DATE(YEAR(Table1[[#This Row],[Date]])+6, MONTH(Table1[[#This Row],[Date]]), DAY(Table1[[#This Row],[Date]]))</f>
        <v>46218</v>
      </c>
    </row>
    <row r="56" spans="1:14" x14ac:dyDescent="0.35">
      <c r="A56" t="s">
        <v>192</v>
      </c>
      <c r="B56" s="1" t="s">
        <v>11</v>
      </c>
      <c r="C56" s="1" t="s">
        <v>12</v>
      </c>
      <c r="D56" s="1" t="s">
        <v>13</v>
      </c>
      <c r="E56" s="3">
        <v>44090</v>
      </c>
      <c r="F56" s="1" t="s">
        <v>14</v>
      </c>
      <c r="G56" s="1" t="s">
        <v>193</v>
      </c>
      <c r="H56" s="7">
        <v>80</v>
      </c>
      <c r="I56" s="7">
        <v>78</v>
      </c>
      <c r="J56" s="2">
        <v>2.5000000000000001E-2</v>
      </c>
      <c r="K56" s="7">
        <f>Table1[[#This Row],[List Price]]-Table1[[#This Row],[Actual Price]]</f>
        <v>2</v>
      </c>
      <c r="L56" s="13">
        <f>YEAR(Table1[[#This Row],[Date]])</f>
        <v>2020</v>
      </c>
      <c r="M56" s="13" t="str">
        <f t="shared" si="0"/>
        <v>Sep</v>
      </c>
      <c r="N56" s="18">
        <f>DATE(YEAR(Table1[[#This Row],[Date]])+6, MONTH(Table1[[#This Row],[Date]]), DAY(Table1[[#This Row],[Date]]))</f>
        <v>46281</v>
      </c>
    </row>
    <row r="57" spans="1:14" x14ac:dyDescent="0.35">
      <c r="A57" t="s">
        <v>194</v>
      </c>
      <c r="B57" s="1" t="s">
        <v>81</v>
      </c>
      <c r="C57" s="1" t="s">
        <v>82</v>
      </c>
      <c r="D57" s="1" t="s">
        <v>13</v>
      </c>
      <c r="E57" s="3">
        <v>44474</v>
      </c>
      <c r="F57" s="1" t="s">
        <v>122</v>
      </c>
      <c r="G57" s="1" t="s">
        <v>195</v>
      </c>
      <c r="H57" s="7">
        <v>50</v>
      </c>
      <c r="I57" s="7">
        <v>39</v>
      </c>
      <c r="J57" s="2">
        <v>0.22</v>
      </c>
      <c r="K57" s="7">
        <f>Table1[[#This Row],[List Price]]-Table1[[#This Row],[Actual Price]]</f>
        <v>11</v>
      </c>
      <c r="L57" s="13">
        <f>YEAR(Table1[[#This Row],[Date]])</f>
        <v>2021</v>
      </c>
      <c r="M57" s="13" t="str">
        <f t="shared" si="0"/>
        <v>Oct</v>
      </c>
      <c r="N57" s="18">
        <f>DATE(YEAR(Table1[[#This Row],[Date]])+6, MONTH(Table1[[#This Row],[Date]]), DAY(Table1[[#This Row],[Date]]))</f>
        <v>46665</v>
      </c>
    </row>
    <row r="58" spans="1:14" x14ac:dyDescent="0.35">
      <c r="A58" t="s">
        <v>196</v>
      </c>
      <c r="B58" s="1" t="s">
        <v>33</v>
      </c>
      <c r="C58" s="1" t="s">
        <v>34</v>
      </c>
      <c r="D58" s="1" t="s">
        <v>35</v>
      </c>
      <c r="E58" s="3">
        <v>44762</v>
      </c>
      <c r="F58" s="1" t="s">
        <v>41</v>
      </c>
      <c r="G58" s="1" t="s">
        <v>197</v>
      </c>
      <c r="H58" s="7">
        <v>30</v>
      </c>
      <c r="I58" s="7">
        <v>27</v>
      </c>
      <c r="J58" s="2">
        <v>0.1</v>
      </c>
      <c r="K58" s="7">
        <f>Table1[[#This Row],[List Price]]-Table1[[#This Row],[Actual Price]]</f>
        <v>3</v>
      </c>
      <c r="L58" s="13">
        <f>YEAR(Table1[[#This Row],[Date]])</f>
        <v>2022</v>
      </c>
      <c r="M58" s="13" t="str">
        <f t="shared" si="0"/>
        <v>Jul</v>
      </c>
      <c r="N58" s="18">
        <f>DATE(YEAR(Table1[[#This Row],[Date]])+6, MONTH(Table1[[#This Row],[Date]]), DAY(Table1[[#This Row],[Date]]))</f>
        <v>46954</v>
      </c>
    </row>
    <row r="59" spans="1:14" x14ac:dyDescent="0.35">
      <c r="A59" t="s">
        <v>198</v>
      </c>
      <c r="B59" s="1" t="s">
        <v>91</v>
      </c>
      <c r="C59" s="1" t="s">
        <v>92</v>
      </c>
      <c r="D59" s="1" t="s">
        <v>35</v>
      </c>
      <c r="E59" s="3">
        <v>45377</v>
      </c>
      <c r="F59" s="1" t="s">
        <v>104</v>
      </c>
      <c r="G59" s="1" t="s">
        <v>199</v>
      </c>
      <c r="H59" s="7">
        <v>70</v>
      </c>
      <c r="I59" s="7">
        <v>64</v>
      </c>
      <c r="J59" s="2">
        <v>8.5699999999999998E-2</v>
      </c>
      <c r="K59" s="7">
        <f>Table1[[#This Row],[List Price]]-Table1[[#This Row],[Actual Price]]</f>
        <v>6</v>
      </c>
      <c r="L59" s="13">
        <f>YEAR(Table1[[#This Row],[Date]])</f>
        <v>2024</v>
      </c>
      <c r="M59" s="13" t="str">
        <f t="shared" si="0"/>
        <v>Mar</v>
      </c>
      <c r="N59" s="18">
        <f>DATE(YEAR(Table1[[#This Row],[Date]])+6, MONTH(Table1[[#This Row],[Date]]), DAY(Table1[[#This Row],[Date]]))</f>
        <v>47568</v>
      </c>
    </row>
    <row r="60" spans="1:14" x14ac:dyDescent="0.35">
      <c r="A60" t="s">
        <v>200</v>
      </c>
      <c r="B60" s="1" t="s">
        <v>44</v>
      </c>
      <c r="C60" s="1" t="s">
        <v>45</v>
      </c>
      <c r="D60" s="1" t="s">
        <v>24</v>
      </c>
      <c r="E60" s="3">
        <v>44005</v>
      </c>
      <c r="F60" s="1" t="s">
        <v>36</v>
      </c>
      <c r="G60" s="1" t="s">
        <v>201</v>
      </c>
      <c r="H60" s="7">
        <v>50</v>
      </c>
      <c r="I60" s="7">
        <v>36</v>
      </c>
      <c r="J60" s="2">
        <v>0.28000000000000003</v>
      </c>
      <c r="K60" s="7">
        <f>Table1[[#This Row],[List Price]]-Table1[[#This Row],[Actual Price]]</f>
        <v>14</v>
      </c>
      <c r="L60" s="13">
        <f>YEAR(Table1[[#This Row],[Date]])</f>
        <v>2020</v>
      </c>
      <c r="M60" s="13" t="str">
        <f t="shared" si="0"/>
        <v>Jun</v>
      </c>
      <c r="N60" s="18">
        <f>DATE(YEAR(Table1[[#This Row],[Date]])+6, MONTH(Table1[[#This Row],[Date]]), DAY(Table1[[#This Row],[Date]]))</f>
        <v>46196</v>
      </c>
    </row>
    <row r="61" spans="1:14" x14ac:dyDescent="0.35">
      <c r="A61" t="s">
        <v>202</v>
      </c>
      <c r="B61" s="1" t="s">
        <v>182</v>
      </c>
      <c r="C61" s="1" t="s">
        <v>108</v>
      </c>
      <c r="D61" s="1" t="s">
        <v>19</v>
      </c>
      <c r="E61" s="3">
        <v>45534</v>
      </c>
      <c r="F61" s="1" t="s">
        <v>122</v>
      </c>
      <c r="G61" s="1" t="s">
        <v>203</v>
      </c>
      <c r="H61" s="7">
        <v>50</v>
      </c>
      <c r="I61" s="7">
        <v>43</v>
      </c>
      <c r="J61" s="2">
        <v>0.14000000000000001</v>
      </c>
      <c r="K61" s="7">
        <f>Table1[[#This Row],[List Price]]-Table1[[#This Row],[Actual Price]]</f>
        <v>7</v>
      </c>
      <c r="L61" s="13">
        <f>YEAR(Table1[[#This Row],[Date]])</f>
        <v>2024</v>
      </c>
      <c r="M61" s="13" t="str">
        <f t="shared" si="0"/>
        <v>Aug</v>
      </c>
      <c r="N61" s="18">
        <f>DATE(YEAR(Table1[[#This Row],[Date]])+6, MONTH(Table1[[#This Row],[Date]]), DAY(Table1[[#This Row],[Date]]))</f>
        <v>47725</v>
      </c>
    </row>
    <row r="62" spans="1:14" x14ac:dyDescent="0.35">
      <c r="A62" t="s">
        <v>204</v>
      </c>
      <c r="B62" s="1" t="s">
        <v>205</v>
      </c>
      <c r="C62" s="1" t="s">
        <v>206</v>
      </c>
      <c r="D62" s="1" t="s">
        <v>24</v>
      </c>
      <c r="E62" s="3">
        <v>45295</v>
      </c>
      <c r="F62" s="1" t="s">
        <v>25</v>
      </c>
      <c r="G62" s="1" t="s">
        <v>207</v>
      </c>
      <c r="H62" s="7">
        <v>700</v>
      </c>
      <c r="I62" s="7">
        <v>693</v>
      </c>
      <c r="J62" s="2">
        <v>0.01</v>
      </c>
      <c r="K62" s="7">
        <f>Table1[[#This Row],[List Price]]-Table1[[#This Row],[Actual Price]]</f>
        <v>7</v>
      </c>
      <c r="L62" s="13">
        <f>YEAR(Table1[[#This Row],[Date]])</f>
        <v>2024</v>
      </c>
      <c r="M62" s="13" t="str">
        <f t="shared" si="0"/>
        <v>Jan</v>
      </c>
      <c r="N62" s="18">
        <f>DATE(YEAR(Table1[[#This Row],[Date]])+6, MONTH(Table1[[#This Row],[Date]]), DAY(Table1[[#This Row],[Date]]))</f>
        <v>47487</v>
      </c>
    </row>
    <row r="63" spans="1:14" x14ac:dyDescent="0.35">
      <c r="A63" t="s">
        <v>208</v>
      </c>
      <c r="B63" s="1" t="s">
        <v>170</v>
      </c>
      <c r="C63" s="1" t="s">
        <v>171</v>
      </c>
      <c r="D63" s="1" t="s">
        <v>13</v>
      </c>
      <c r="E63" s="3">
        <v>43975</v>
      </c>
      <c r="F63" s="1" t="s">
        <v>61</v>
      </c>
      <c r="G63" s="1" t="s">
        <v>172</v>
      </c>
      <c r="H63" s="7">
        <v>1000</v>
      </c>
      <c r="I63" s="7">
        <v>810</v>
      </c>
      <c r="J63" s="2">
        <v>0.19</v>
      </c>
      <c r="K63" s="7">
        <f>Table1[[#This Row],[List Price]]-Table1[[#This Row],[Actual Price]]</f>
        <v>190</v>
      </c>
      <c r="L63" s="13">
        <f>YEAR(Table1[[#This Row],[Date]])</f>
        <v>2020</v>
      </c>
      <c r="M63" s="13" t="str">
        <f t="shared" si="0"/>
        <v>May</v>
      </c>
      <c r="N63" s="18">
        <f>DATE(YEAR(Table1[[#This Row],[Date]])+6, MONTH(Table1[[#This Row],[Date]]), DAY(Table1[[#This Row],[Date]]))</f>
        <v>46166</v>
      </c>
    </row>
    <row r="64" spans="1:14" x14ac:dyDescent="0.35">
      <c r="A64" t="s">
        <v>209</v>
      </c>
      <c r="B64" s="1" t="s">
        <v>127</v>
      </c>
      <c r="C64" s="1" t="s">
        <v>128</v>
      </c>
      <c r="D64" s="1" t="s">
        <v>13</v>
      </c>
      <c r="E64" s="3">
        <v>44262</v>
      </c>
      <c r="F64" s="1" t="s">
        <v>41</v>
      </c>
      <c r="G64" s="1" t="s">
        <v>210</v>
      </c>
      <c r="H64" s="7">
        <v>30</v>
      </c>
      <c r="I64" s="7">
        <v>24</v>
      </c>
      <c r="J64" s="2">
        <v>0.2</v>
      </c>
      <c r="K64" s="7">
        <f>Table1[[#This Row],[List Price]]-Table1[[#This Row],[Actual Price]]</f>
        <v>6</v>
      </c>
      <c r="L64" s="13">
        <f>YEAR(Table1[[#This Row],[Date]])</f>
        <v>2021</v>
      </c>
      <c r="M64" s="13" t="str">
        <f t="shared" si="0"/>
        <v>Mar</v>
      </c>
      <c r="N64" s="18">
        <f>DATE(YEAR(Table1[[#This Row],[Date]])+6, MONTH(Table1[[#This Row],[Date]]), DAY(Table1[[#This Row],[Date]]))</f>
        <v>46453</v>
      </c>
    </row>
    <row r="65" spans="1:14" x14ac:dyDescent="0.35">
      <c r="A65" t="s">
        <v>211</v>
      </c>
      <c r="B65" s="1" t="s">
        <v>131</v>
      </c>
      <c r="C65" s="1" t="s">
        <v>108</v>
      </c>
      <c r="D65" s="1" t="s">
        <v>19</v>
      </c>
      <c r="E65" s="3">
        <v>44974</v>
      </c>
      <c r="F65" s="1" t="s">
        <v>55</v>
      </c>
      <c r="G65" s="1" t="s">
        <v>212</v>
      </c>
      <c r="H65" s="7">
        <v>800</v>
      </c>
      <c r="I65" s="7">
        <v>648</v>
      </c>
      <c r="J65" s="2">
        <v>0.19</v>
      </c>
      <c r="K65" s="7">
        <f>Table1[[#This Row],[List Price]]-Table1[[#This Row],[Actual Price]]</f>
        <v>152</v>
      </c>
      <c r="L65" s="13">
        <f>YEAR(Table1[[#This Row],[Date]])</f>
        <v>2023</v>
      </c>
      <c r="M65" s="13" t="str">
        <f t="shared" si="0"/>
        <v>Feb</v>
      </c>
      <c r="N65" s="18">
        <f>DATE(YEAR(Table1[[#This Row],[Date]])+6, MONTH(Table1[[#This Row],[Date]]), DAY(Table1[[#This Row],[Date]]))</f>
        <v>47166</v>
      </c>
    </row>
    <row r="66" spans="1:14" x14ac:dyDescent="0.35">
      <c r="A66" t="s">
        <v>213</v>
      </c>
      <c r="B66" s="1" t="s">
        <v>39</v>
      </c>
      <c r="C66" s="1" t="s">
        <v>40</v>
      </c>
      <c r="D66" s="1" t="s">
        <v>35</v>
      </c>
      <c r="E66" s="3">
        <v>43906</v>
      </c>
      <c r="F66" s="1" t="s">
        <v>61</v>
      </c>
      <c r="G66" s="1" t="s">
        <v>214</v>
      </c>
      <c r="H66" s="7">
        <v>1000</v>
      </c>
      <c r="I66" s="7">
        <v>990</v>
      </c>
      <c r="J66" s="2">
        <v>0.01</v>
      </c>
      <c r="K66" s="7">
        <f>Table1[[#This Row],[List Price]]-Table1[[#This Row],[Actual Price]]</f>
        <v>10</v>
      </c>
      <c r="L66" s="13">
        <f>YEAR(Table1[[#This Row],[Date]])</f>
        <v>2020</v>
      </c>
      <c r="M66" s="13" t="str">
        <f t="shared" ref="M66:M129" si="1">TEXT(E:E, "mmm")</f>
        <v>Mar</v>
      </c>
      <c r="N66" s="18">
        <f>DATE(YEAR(Table1[[#This Row],[Date]])+6, MONTH(Table1[[#This Row],[Date]]), DAY(Table1[[#This Row],[Date]]))</f>
        <v>46097</v>
      </c>
    </row>
    <row r="67" spans="1:14" x14ac:dyDescent="0.35">
      <c r="A67" t="s">
        <v>215</v>
      </c>
      <c r="B67" s="1" t="s">
        <v>95</v>
      </c>
      <c r="C67" s="1" t="s">
        <v>96</v>
      </c>
      <c r="D67" s="1" t="s">
        <v>13</v>
      </c>
      <c r="E67" s="3">
        <v>45039</v>
      </c>
      <c r="F67" s="1" t="s">
        <v>55</v>
      </c>
      <c r="G67" s="1" t="s">
        <v>216</v>
      </c>
      <c r="H67" s="7">
        <v>800</v>
      </c>
      <c r="I67" s="7">
        <v>720</v>
      </c>
      <c r="J67" s="2">
        <v>0.1</v>
      </c>
      <c r="K67" s="7">
        <f>Table1[[#This Row],[List Price]]-Table1[[#This Row],[Actual Price]]</f>
        <v>80</v>
      </c>
      <c r="L67" s="13">
        <f>YEAR(Table1[[#This Row],[Date]])</f>
        <v>2023</v>
      </c>
      <c r="M67" s="13" t="str">
        <f t="shared" si="1"/>
        <v>Apr</v>
      </c>
      <c r="N67" s="18">
        <f>DATE(YEAR(Table1[[#This Row],[Date]])+6, MONTH(Table1[[#This Row],[Date]]), DAY(Table1[[#This Row],[Date]]))</f>
        <v>47231</v>
      </c>
    </row>
    <row r="68" spans="1:14" x14ac:dyDescent="0.35">
      <c r="A68" t="s">
        <v>217</v>
      </c>
      <c r="B68" s="1" t="s">
        <v>39</v>
      </c>
      <c r="C68" s="1" t="s">
        <v>40</v>
      </c>
      <c r="D68" s="1" t="s">
        <v>35</v>
      </c>
      <c r="E68" s="3">
        <v>43933</v>
      </c>
      <c r="F68" s="1" t="s">
        <v>36</v>
      </c>
      <c r="G68" s="1" t="s">
        <v>42</v>
      </c>
      <c r="H68" s="7">
        <v>50</v>
      </c>
      <c r="I68" s="7">
        <v>39</v>
      </c>
      <c r="J68" s="2">
        <v>0.22</v>
      </c>
      <c r="K68" s="7">
        <f>Table1[[#This Row],[List Price]]-Table1[[#This Row],[Actual Price]]</f>
        <v>11</v>
      </c>
      <c r="L68" s="13">
        <f>YEAR(Table1[[#This Row],[Date]])</f>
        <v>2020</v>
      </c>
      <c r="M68" s="13" t="str">
        <f t="shared" si="1"/>
        <v>Apr</v>
      </c>
      <c r="N68" s="18">
        <f>DATE(YEAR(Table1[[#This Row],[Date]])+6, MONTH(Table1[[#This Row],[Date]]), DAY(Table1[[#This Row],[Date]]))</f>
        <v>46124</v>
      </c>
    </row>
    <row r="69" spans="1:14" x14ac:dyDescent="0.35">
      <c r="A69" t="s">
        <v>218</v>
      </c>
      <c r="B69" s="1" t="s">
        <v>174</v>
      </c>
      <c r="C69" s="1" t="s">
        <v>175</v>
      </c>
      <c r="D69" s="1" t="s">
        <v>13</v>
      </c>
      <c r="E69" s="3">
        <v>44846</v>
      </c>
      <c r="F69" s="1" t="s">
        <v>30</v>
      </c>
      <c r="G69" s="1" t="s">
        <v>219</v>
      </c>
      <c r="H69" s="7">
        <v>150</v>
      </c>
      <c r="I69" s="7">
        <v>144</v>
      </c>
      <c r="J69" s="2">
        <v>0.04</v>
      </c>
      <c r="K69" s="7">
        <f>Table1[[#This Row],[List Price]]-Table1[[#This Row],[Actual Price]]</f>
        <v>6</v>
      </c>
      <c r="L69" s="13">
        <f>YEAR(Table1[[#This Row],[Date]])</f>
        <v>2022</v>
      </c>
      <c r="M69" s="13" t="str">
        <f t="shared" si="1"/>
        <v>Oct</v>
      </c>
      <c r="N69" s="18">
        <f>DATE(YEAR(Table1[[#This Row],[Date]])+6, MONTH(Table1[[#This Row],[Date]]), DAY(Table1[[#This Row],[Date]]))</f>
        <v>47038</v>
      </c>
    </row>
    <row r="70" spans="1:14" x14ac:dyDescent="0.35">
      <c r="A70" t="s">
        <v>220</v>
      </c>
      <c r="B70" s="1" t="s">
        <v>221</v>
      </c>
      <c r="C70" s="1" t="s">
        <v>40</v>
      </c>
      <c r="D70" s="1" t="s">
        <v>35</v>
      </c>
      <c r="E70" s="3">
        <v>44819</v>
      </c>
      <c r="F70" s="1" t="s">
        <v>25</v>
      </c>
      <c r="G70" s="1" t="s">
        <v>222</v>
      </c>
      <c r="H70" s="7">
        <v>700</v>
      </c>
      <c r="I70" s="7">
        <v>693</v>
      </c>
      <c r="J70" s="2">
        <v>0.01</v>
      </c>
      <c r="K70" s="7">
        <f>Table1[[#This Row],[List Price]]-Table1[[#This Row],[Actual Price]]</f>
        <v>7</v>
      </c>
      <c r="L70" s="13">
        <f>YEAR(Table1[[#This Row],[Date]])</f>
        <v>2022</v>
      </c>
      <c r="M70" s="13" t="str">
        <f t="shared" si="1"/>
        <v>Sep</v>
      </c>
      <c r="N70" s="18">
        <f>DATE(YEAR(Table1[[#This Row],[Date]])+6, MONTH(Table1[[#This Row],[Date]]), DAY(Table1[[#This Row],[Date]]))</f>
        <v>47011</v>
      </c>
    </row>
    <row r="71" spans="1:14" x14ac:dyDescent="0.35">
      <c r="A71" t="s">
        <v>223</v>
      </c>
      <c r="B71" s="1" t="s">
        <v>224</v>
      </c>
      <c r="C71" s="1" t="s">
        <v>50</v>
      </c>
      <c r="D71" s="1" t="s">
        <v>24</v>
      </c>
      <c r="E71" s="3">
        <v>45499</v>
      </c>
      <c r="F71" s="1" t="s">
        <v>36</v>
      </c>
      <c r="G71" s="1" t="s">
        <v>225</v>
      </c>
      <c r="H71" s="7">
        <v>50</v>
      </c>
      <c r="I71" s="7">
        <v>45</v>
      </c>
      <c r="J71" s="2">
        <v>0.1</v>
      </c>
      <c r="K71" s="7">
        <f>Table1[[#This Row],[List Price]]-Table1[[#This Row],[Actual Price]]</f>
        <v>5</v>
      </c>
      <c r="L71" s="13">
        <f>YEAR(Table1[[#This Row],[Date]])</f>
        <v>2024</v>
      </c>
      <c r="M71" s="13" t="str">
        <f t="shared" si="1"/>
        <v>Jul</v>
      </c>
      <c r="N71" s="18">
        <f>DATE(YEAR(Table1[[#This Row],[Date]])+6, MONTH(Table1[[#This Row],[Date]]), DAY(Table1[[#This Row],[Date]]))</f>
        <v>47690</v>
      </c>
    </row>
    <row r="72" spans="1:14" x14ac:dyDescent="0.35">
      <c r="A72" t="s">
        <v>226</v>
      </c>
      <c r="B72" s="1" t="s">
        <v>227</v>
      </c>
      <c r="C72" s="1" t="s">
        <v>228</v>
      </c>
      <c r="D72" s="1" t="s">
        <v>24</v>
      </c>
      <c r="E72" s="3">
        <v>45301</v>
      </c>
      <c r="F72" s="1" t="s">
        <v>61</v>
      </c>
      <c r="G72" s="1" t="s">
        <v>229</v>
      </c>
      <c r="H72" s="7">
        <v>1000</v>
      </c>
      <c r="I72" s="7">
        <v>570</v>
      </c>
      <c r="J72" s="2">
        <v>0.43</v>
      </c>
      <c r="K72" s="7">
        <f>Table1[[#This Row],[List Price]]-Table1[[#This Row],[Actual Price]]</f>
        <v>430</v>
      </c>
      <c r="L72" s="13">
        <f>YEAR(Table1[[#This Row],[Date]])</f>
        <v>2024</v>
      </c>
      <c r="M72" s="13" t="str">
        <f t="shared" si="1"/>
        <v>Jan</v>
      </c>
      <c r="N72" s="18">
        <f>DATE(YEAR(Table1[[#This Row],[Date]])+6, MONTH(Table1[[#This Row],[Date]]), DAY(Table1[[#This Row],[Date]]))</f>
        <v>47493</v>
      </c>
    </row>
    <row r="73" spans="1:14" x14ac:dyDescent="0.35">
      <c r="A73" t="s">
        <v>230</v>
      </c>
      <c r="B73" s="1" t="s">
        <v>221</v>
      </c>
      <c r="C73" s="1" t="s">
        <v>40</v>
      </c>
      <c r="D73" s="1" t="s">
        <v>35</v>
      </c>
      <c r="E73" s="3">
        <v>43880</v>
      </c>
      <c r="F73" s="1" t="s">
        <v>122</v>
      </c>
      <c r="G73" s="1" t="s">
        <v>231</v>
      </c>
      <c r="H73" s="7">
        <v>50</v>
      </c>
      <c r="I73" s="7">
        <v>40</v>
      </c>
      <c r="J73" s="2">
        <v>0.2</v>
      </c>
      <c r="K73" s="7">
        <f>Table1[[#This Row],[List Price]]-Table1[[#This Row],[Actual Price]]</f>
        <v>10</v>
      </c>
      <c r="L73" s="13">
        <f>YEAR(Table1[[#This Row],[Date]])</f>
        <v>2020</v>
      </c>
      <c r="M73" s="13" t="str">
        <f t="shared" si="1"/>
        <v>Feb</v>
      </c>
      <c r="N73" s="18">
        <f>DATE(YEAR(Table1[[#This Row],[Date]])+6, MONTH(Table1[[#This Row],[Date]]), DAY(Table1[[#This Row],[Date]]))</f>
        <v>46072</v>
      </c>
    </row>
    <row r="74" spans="1:14" x14ac:dyDescent="0.35">
      <c r="A74" t="s">
        <v>232</v>
      </c>
      <c r="B74" s="1" t="s">
        <v>127</v>
      </c>
      <c r="C74" s="1" t="s">
        <v>128</v>
      </c>
      <c r="D74" s="1" t="s">
        <v>13</v>
      </c>
      <c r="E74" s="3">
        <v>45247</v>
      </c>
      <c r="F74" s="1" t="s">
        <v>55</v>
      </c>
      <c r="G74" s="1" t="s">
        <v>233</v>
      </c>
      <c r="H74" s="7">
        <v>800</v>
      </c>
      <c r="I74" s="7">
        <v>608</v>
      </c>
      <c r="J74" s="2">
        <v>0.24</v>
      </c>
      <c r="K74" s="7">
        <f>Table1[[#This Row],[List Price]]-Table1[[#This Row],[Actual Price]]</f>
        <v>192</v>
      </c>
      <c r="L74" s="13">
        <f>YEAR(Table1[[#This Row],[Date]])</f>
        <v>2023</v>
      </c>
      <c r="M74" s="13" t="str">
        <f t="shared" si="1"/>
        <v>Nov</v>
      </c>
      <c r="N74" s="18">
        <f>DATE(YEAR(Table1[[#This Row],[Date]])+6, MONTH(Table1[[#This Row],[Date]]), DAY(Table1[[#This Row],[Date]]))</f>
        <v>47439</v>
      </c>
    </row>
    <row r="75" spans="1:14" x14ac:dyDescent="0.35">
      <c r="A75" t="s">
        <v>234</v>
      </c>
      <c r="B75" s="1" t="s">
        <v>114</v>
      </c>
      <c r="C75" s="1" t="s">
        <v>54</v>
      </c>
      <c r="D75" s="1" t="s">
        <v>13</v>
      </c>
      <c r="E75" s="3">
        <v>44759</v>
      </c>
      <c r="F75" s="1" t="s">
        <v>14</v>
      </c>
      <c r="G75" s="1" t="s">
        <v>235</v>
      </c>
      <c r="H75" s="7">
        <v>80</v>
      </c>
      <c r="I75" s="7">
        <v>76</v>
      </c>
      <c r="J75" s="2">
        <v>0.05</v>
      </c>
      <c r="K75" s="7">
        <f>Table1[[#This Row],[List Price]]-Table1[[#This Row],[Actual Price]]</f>
        <v>4</v>
      </c>
      <c r="L75" s="13">
        <f>YEAR(Table1[[#This Row],[Date]])</f>
        <v>2022</v>
      </c>
      <c r="M75" s="13" t="str">
        <f t="shared" si="1"/>
        <v>Jul</v>
      </c>
      <c r="N75" s="18">
        <f>DATE(YEAR(Table1[[#This Row],[Date]])+6, MONTH(Table1[[#This Row],[Date]]), DAY(Table1[[#This Row],[Date]]))</f>
        <v>46951</v>
      </c>
    </row>
    <row r="76" spans="1:14" x14ac:dyDescent="0.35">
      <c r="A76" t="s">
        <v>236</v>
      </c>
      <c r="B76" s="1" t="s">
        <v>187</v>
      </c>
      <c r="C76" s="1" t="s">
        <v>188</v>
      </c>
      <c r="D76" s="1" t="s">
        <v>13</v>
      </c>
      <c r="E76" s="3">
        <v>45045</v>
      </c>
      <c r="F76" s="1" t="s">
        <v>25</v>
      </c>
      <c r="G76" s="1" t="s">
        <v>237</v>
      </c>
      <c r="H76" s="7">
        <v>700</v>
      </c>
      <c r="I76" s="7">
        <v>679</v>
      </c>
      <c r="J76" s="2">
        <v>0.03</v>
      </c>
      <c r="K76" s="7">
        <f>Table1[[#This Row],[List Price]]-Table1[[#This Row],[Actual Price]]</f>
        <v>21</v>
      </c>
      <c r="L76" s="13">
        <f>YEAR(Table1[[#This Row],[Date]])</f>
        <v>2023</v>
      </c>
      <c r="M76" s="13" t="str">
        <f t="shared" si="1"/>
        <v>Apr</v>
      </c>
      <c r="N76" s="18">
        <f>DATE(YEAR(Table1[[#This Row],[Date]])+6, MONTH(Table1[[#This Row],[Date]]), DAY(Table1[[#This Row],[Date]]))</f>
        <v>47237</v>
      </c>
    </row>
    <row r="77" spans="1:14" x14ac:dyDescent="0.35">
      <c r="A77" t="s">
        <v>238</v>
      </c>
      <c r="B77" s="1" t="s">
        <v>107</v>
      </c>
      <c r="C77" s="1" t="s">
        <v>108</v>
      </c>
      <c r="D77" s="1" t="s">
        <v>19</v>
      </c>
      <c r="E77" s="3">
        <v>44058</v>
      </c>
      <c r="F77" s="1" t="s">
        <v>14</v>
      </c>
      <c r="G77" s="1" t="s">
        <v>239</v>
      </c>
      <c r="H77" s="7">
        <v>80</v>
      </c>
      <c r="I77" s="7">
        <v>58</v>
      </c>
      <c r="J77" s="2">
        <v>0.27500000000000002</v>
      </c>
      <c r="K77" s="7">
        <f>Table1[[#This Row],[List Price]]-Table1[[#This Row],[Actual Price]]</f>
        <v>22</v>
      </c>
      <c r="L77" s="13">
        <f>YEAR(Table1[[#This Row],[Date]])</f>
        <v>2020</v>
      </c>
      <c r="M77" s="13" t="str">
        <f t="shared" si="1"/>
        <v>Aug</v>
      </c>
      <c r="N77" s="18">
        <f>DATE(YEAR(Table1[[#This Row],[Date]])+6, MONTH(Table1[[#This Row],[Date]]), DAY(Table1[[#This Row],[Date]]))</f>
        <v>46249</v>
      </c>
    </row>
    <row r="78" spans="1:14" x14ac:dyDescent="0.35">
      <c r="A78" t="s">
        <v>240</v>
      </c>
      <c r="B78" s="1" t="s">
        <v>241</v>
      </c>
      <c r="C78" s="1" t="s">
        <v>242</v>
      </c>
      <c r="D78" s="1" t="s">
        <v>13</v>
      </c>
      <c r="E78" s="3">
        <v>45365</v>
      </c>
      <c r="F78" s="1" t="s">
        <v>41</v>
      </c>
      <c r="G78" s="1" t="s">
        <v>243</v>
      </c>
      <c r="H78" s="7">
        <v>30</v>
      </c>
      <c r="I78" s="7">
        <v>26</v>
      </c>
      <c r="J78" s="2">
        <v>0.1333</v>
      </c>
      <c r="K78" s="7">
        <f>Table1[[#This Row],[List Price]]-Table1[[#This Row],[Actual Price]]</f>
        <v>4</v>
      </c>
      <c r="L78" s="13">
        <f>YEAR(Table1[[#This Row],[Date]])</f>
        <v>2024</v>
      </c>
      <c r="M78" s="13" t="str">
        <f t="shared" si="1"/>
        <v>Mar</v>
      </c>
      <c r="N78" s="18">
        <f>DATE(YEAR(Table1[[#This Row],[Date]])+6, MONTH(Table1[[#This Row],[Date]]), DAY(Table1[[#This Row],[Date]]))</f>
        <v>47556</v>
      </c>
    </row>
    <row r="79" spans="1:14" x14ac:dyDescent="0.35">
      <c r="A79" t="s">
        <v>244</v>
      </c>
      <c r="B79" s="1" t="s">
        <v>221</v>
      </c>
      <c r="C79" s="1" t="s">
        <v>40</v>
      </c>
      <c r="D79" s="1" t="s">
        <v>35</v>
      </c>
      <c r="E79" s="3">
        <v>45087</v>
      </c>
      <c r="F79" s="1" t="s">
        <v>30</v>
      </c>
      <c r="G79" s="1" t="s">
        <v>245</v>
      </c>
      <c r="H79" s="7">
        <v>150</v>
      </c>
      <c r="I79" s="7">
        <v>140</v>
      </c>
      <c r="J79" s="2">
        <v>6.6699999999999995E-2</v>
      </c>
      <c r="K79" s="7">
        <f>Table1[[#This Row],[List Price]]-Table1[[#This Row],[Actual Price]]</f>
        <v>10</v>
      </c>
      <c r="L79" s="13">
        <f>YEAR(Table1[[#This Row],[Date]])</f>
        <v>2023</v>
      </c>
      <c r="M79" s="13" t="str">
        <f t="shared" si="1"/>
        <v>Jun</v>
      </c>
      <c r="N79" s="18">
        <f>DATE(YEAR(Table1[[#This Row],[Date]])+6, MONTH(Table1[[#This Row],[Date]]), DAY(Table1[[#This Row],[Date]]))</f>
        <v>47279</v>
      </c>
    </row>
    <row r="80" spans="1:14" x14ac:dyDescent="0.35">
      <c r="A80" t="s">
        <v>246</v>
      </c>
      <c r="B80" s="1" t="s">
        <v>103</v>
      </c>
      <c r="C80" s="1" t="s">
        <v>71</v>
      </c>
      <c r="D80" s="1" t="s">
        <v>35</v>
      </c>
      <c r="E80" s="3">
        <v>44804</v>
      </c>
      <c r="F80" s="1" t="s">
        <v>72</v>
      </c>
      <c r="G80" s="1" t="s">
        <v>247</v>
      </c>
      <c r="H80" s="7">
        <v>500</v>
      </c>
      <c r="I80" s="7">
        <v>490</v>
      </c>
      <c r="J80" s="2">
        <v>0.02</v>
      </c>
      <c r="K80" s="7">
        <f>Table1[[#This Row],[List Price]]-Table1[[#This Row],[Actual Price]]</f>
        <v>10</v>
      </c>
      <c r="L80" s="13">
        <f>YEAR(Table1[[#This Row],[Date]])</f>
        <v>2022</v>
      </c>
      <c r="M80" s="13" t="str">
        <f t="shared" si="1"/>
        <v>Aug</v>
      </c>
      <c r="N80" s="18">
        <f>DATE(YEAR(Table1[[#This Row],[Date]])+6, MONTH(Table1[[#This Row],[Date]]), DAY(Table1[[#This Row],[Date]]))</f>
        <v>46996</v>
      </c>
    </row>
    <row r="81" spans="1:14" x14ac:dyDescent="0.35">
      <c r="A81" t="s">
        <v>248</v>
      </c>
      <c r="B81" s="1" t="s">
        <v>28</v>
      </c>
      <c r="C81" s="1" t="s">
        <v>29</v>
      </c>
      <c r="D81" s="1" t="s">
        <v>13</v>
      </c>
      <c r="E81" s="3">
        <v>44431</v>
      </c>
      <c r="F81" s="1" t="s">
        <v>115</v>
      </c>
      <c r="G81" s="1" t="s">
        <v>249</v>
      </c>
      <c r="H81" s="7">
        <v>250</v>
      </c>
      <c r="I81" s="7">
        <v>155</v>
      </c>
      <c r="J81" s="2">
        <v>0.38</v>
      </c>
      <c r="K81" s="7">
        <f>Table1[[#This Row],[List Price]]-Table1[[#This Row],[Actual Price]]</f>
        <v>95</v>
      </c>
      <c r="L81" s="13">
        <f>YEAR(Table1[[#This Row],[Date]])</f>
        <v>2021</v>
      </c>
      <c r="M81" s="13" t="str">
        <f t="shared" si="1"/>
        <v>Aug</v>
      </c>
      <c r="N81" s="18">
        <f>DATE(YEAR(Table1[[#This Row],[Date]])+6, MONTH(Table1[[#This Row],[Date]]), DAY(Table1[[#This Row],[Date]]))</f>
        <v>46622</v>
      </c>
    </row>
    <row r="82" spans="1:14" x14ac:dyDescent="0.35">
      <c r="A82" t="s">
        <v>250</v>
      </c>
      <c r="B82" s="1" t="s">
        <v>205</v>
      </c>
      <c r="C82" s="1" t="s">
        <v>206</v>
      </c>
      <c r="D82" s="1" t="s">
        <v>24</v>
      </c>
      <c r="E82" s="3">
        <v>44432</v>
      </c>
      <c r="F82" s="1" t="s">
        <v>104</v>
      </c>
      <c r="G82" s="1" t="s">
        <v>251</v>
      </c>
      <c r="H82" s="7">
        <v>70</v>
      </c>
      <c r="I82" s="7">
        <v>48</v>
      </c>
      <c r="J82" s="2">
        <v>0.31430000000000002</v>
      </c>
      <c r="K82" s="7">
        <f>Table1[[#This Row],[List Price]]-Table1[[#This Row],[Actual Price]]</f>
        <v>22</v>
      </c>
      <c r="L82" s="13">
        <f>YEAR(Table1[[#This Row],[Date]])</f>
        <v>2021</v>
      </c>
      <c r="M82" s="13" t="str">
        <f t="shared" si="1"/>
        <v>Aug</v>
      </c>
      <c r="N82" s="18">
        <f>DATE(YEAR(Table1[[#This Row],[Date]])+6, MONTH(Table1[[#This Row],[Date]]), DAY(Table1[[#This Row],[Date]]))</f>
        <v>46623</v>
      </c>
    </row>
    <row r="83" spans="1:14" x14ac:dyDescent="0.35">
      <c r="A83" t="s">
        <v>252</v>
      </c>
      <c r="B83" s="1" t="s">
        <v>44</v>
      </c>
      <c r="C83" s="1" t="s">
        <v>45</v>
      </c>
      <c r="D83" s="1" t="s">
        <v>24</v>
      </c>
      <c r="E83" s="3">
        <v>45600</v>
      </c>
      <c r="F83" s="1" t="s">
        <v>104</v>
      </c>
      <c r="G83" s="1" t="s">
        <v>253</v>
      </c>
      <c r="H83" s="7">
        <v>70</v>
      </c>
      <c r="I83" s="7">
        <v>69</v>
      </c>
      <c r="J83" s="2">
        <v>1.43E-2</v>
      </c>
      <c r="K83" s="7">
        <f>Table1[[#This Row],[List Price]]-Table1[[#This Row],[Actual Price]]</f>
        <v>1</v>
      </c>
      <c r="L83" s="13">
        <f>YEAR(Table1[[#This Row],[Date]])</f>
        <v>2024</v>
      </c>
      <c r="M83" s="13" t="str">
        <f t="shared" si="1"/>
        <v>Nov</v>
      </c>
      <c r="N83" s="18">
        <f>DATE(YEAR(Table1[[#This Row],[Date]])+6, MONTH(Table1[[#This Row],[Date]]), DAY(Table1[[#This Row],[Date]]))</f>
        <v>47791</v>
      </c>
    </row>
    <row r="84" spans="1:14" x14ac:dyDescent="0.35">
      <c r="A84" t="s">
        <v>254</v>
      </c>
      <c r="B84" s="1" t="s">
        <v>255</v>
      </c>
      <c r="C84" s="1" t="s">
        <v>256</v>
      </c>
      <c r="D84" s="1" t="s">
        <v>13</v>
      </c>
      <c r="E84" s="3">
        <v>45276</v>
      </c>
      <c r="F84" s="1" t="s">
        <v>36</v>
      </c>
      <c r="G84" s="1" t="s">
        <v>257</v>
      </c>
      <c r="H84" s="7">
        <v>50</v>
      </c>
      <c r="I84" s="7">
        <v>47</v>
      </c>
      <c r="J84" s="2">
        <v>0.06</v>
      </c>
      <c r="K84" s="7">
        <f>Table1[[#This Row],[List Price]]-Table1[[#This Row],[Actual Price]]</f>
        <v>3</v>
      </c>
      <c r="L84" s="13">
        <f>YEAR(Table1[[#This Row],[Date]])</f>
        <v>2023</v>
      </c>
      <c r="M84" s="13" t="str">
        <f t="shared" si="1"/>
        <v>Dec</v>
      </c>
      <c r="N84" s="18">
        <f>DATE(YEAR(Table1[[#This Row],[Date]])+6, MONTH(Table1[[#This Row],[Date]]), DAY(Table1[[#This Row],[Date]]))</f>
        <v>47468</v>
      </c>
    </row>
    <row r="85" spans="1:14" x14ac:dyDescent="0.35">
      <c r="A85" t="s">
        <v>258</v>
      </c>
      <c r="B85" s="1" t="s">
        <v>22</v>
      </c>
      <c r="C85" s="1" t="s">
        <v>23</v>
      </c>
      <c r="D85" s="1" t="s">
        <v>24</v>
      </c>
      <c r="E85" s="3">
        <v>44160</v>
      </c>
      <c r="F85" s="1" t="s">
        <v>115</v>
      </c>
      <c r="G85" s="1" t="s">
        <v>26</v>
      </c>
      <c r="H85" s="7">
        <v>250</v>
      </c>
      <c r="I85" s="7">
        <v>195</v>
      </c>
      <c r="J85" s="2">
        <v>0.22</v>
      </c>
      <c r="K85" s="7">
        <f>Table1[[#This Row],[List Price]]-Table1[[#This Row],[Actual Price]]</f>
        <v>55</v>
      </c>
      <c r="L85" s="13">
        <f>YEAR(Table1[[#This Row],[Date]])</f>
        <v>2020</v>
      </c>
      <c r="M85" s="13" t="str">
        <f t="shared" si="1"/>
        <v>Nov</v>
      </c>
      <c r="N85" s="18">
        <f>DATE(YEAR(Table1[[#This Row],[Date]])+6, MONTH(Table1[[#This Row],[Date]]), DAY(Table1[[#This Row],[Date]]))</f>
        <v>46351</v>
      </c>
    </row>
    <row r="86" spans="1:14" x14ac:dyDescent="0.35">
      <c r="A86" t="s">
        <v>259</v>
      </c>
      <c r="B86" s="1" t="s">
        <v>221</v>
      </c>
      <c r="C86" s="1" t="s">
        <v>40</v>
      </c>
      <c r="D86" s="1" t="s">
        <v>35</v>
      </c>
      <c r="E86" s="3">
        <v>45485</v>
      </c>
      <c r="F86" s="1" t="s">
        <v>55</v>
      </c>
      <c r="G86" s="1" t="s">
        <v>260</v>
      </c>
      <c r="H86" s="7">
        <v>800</v>
      </c>
      <c r="I86" s="7">
        <v>512</v>
      </c>
      <c r="J86" s="2">
        <v>0.36</v>
      </c>
      <c r="K86" s="7">
        <f>Table1[[#This Row],[List Price]]-Table1[[#This Row],[Actual Price]]</f>
        <v>288</v>
      </c>
      <c r="L86" s="13">
        <f>YEAR(Table1[[#This Row],[Date]])</f>
        <v>2024</v>
      </c>
      <c r="M86" s="13" t="str">
        <f t="shared" si="1"/>
        <v>Jul</v>
      </c>
      <c r="N86" s="18">
        <f>DATE(YEAR(Table1[[#This Row],[Date]])+6, MONTH(Table1[[#This Row],[Date]]), DAY(Table1[[#This Row],[Date]]))</f>
        <v>47676</v>
      </c>
    </row>
    <row r="87" spans="1:14" x14ac:dyDescent="0.35">
      <c r="A87" t="s">
        <v>261</v>
      </c>
      <c r="B87" s="1" t="s">
        <v>221</v>
      </c>
      <c r="C87" s="1" t="s">
        <v>40</v>
      </c>
      <c r="D87" s="1" t="s">
        <v>35</v>
      </c>
      <c r="E87" s="3">
        <v>45367</v>
      </c>
      <c r="F87" s="1" t="s">
        <v>14</v>
      </c>
      <c r="G87" s="1" t="s">
        <v>262</v>
      </c>
      <c r="H87" s="7">
        <v>80</v>
      </c>
      <c r="I87" s="7">
        <v>79</v>
      </c>
      <c r="J87" s="2">
        <v>1.2500000000000001E-2</v>
      </c>
      <c r="K87" s="7">
        <f>Table1[[#This Row],[List Price]]-Table1[[#This Row],[Actual Price]]</f>
        <v>1</v>
      </c>
      <c r="L87" s="13">
        <f>YEAR(Table1[[#This Row],[Date]])</f>
        <v>2024</v>
      </c>
      <c r="M87" s="13" t="str">
        <f t="shared" si="1"/>
        <v>Mar</v>
      </c>
      <c r="N87" s="18">
        <f>DATE(YEAR(Table1[[#This Row],[Date]])+6, MONTH(Table1[[#This Row],[Date]]), DAY(Table1[[#This Row],[Date]]))</f>
        <v>47558</v>
      </c>
    </row>
    <row r="88" spans="1:14" x14ac:dyDescent="0.35">
      <c r="A88" t="s">
        <v>263</v>
      </c>
      <c r="B88" s="1" t="s">
        <v>264</v>
      </c>
      <c r="C88" s="1" t="s">
        <v>265</v>
      </c>
      <c r="D88" s="1" t="s">
        <v>13</v>
      </c>
      <c r="E88" s="3">
        <v>44361</v>
      </c>
      <c r="F88" s="1" t="s">
        <v>104</v>
      </c>
      <c r="G88" s="1" t="s">
        <v>266</v>
      </c>
      <c r="H88" s="7">
        <v>70</v>
      </c>
      <c r="I88" s="7">
        <v>50</v>
      </c>
      <c r="J88" s="2">
        <v>0.28570000000000001</v>
      </c>
      <c r="K88" s="7">
        <f>Table1[[#This Row],[List Price]]-Table1[[#This Row],[Actual Price]]</f>
        <v>20</v>
      </c>
      <c r="L88" s="13">
        <f>YEAR(Table1[[#This Row],[Date]])</f>
        <v>2021</v>
      </c>
      <c r="M88" s="13" t="str">
        <f t="shared" si="1"/>
        <v>Jun</v>
      </c>
      <c r="N88" s="18">
        <f>DATE(YEAR(Table1[[#This Row],[Date]])+6, MONTH(Table1[[#This Row],[Date]]), DAY(Table1[[#This Row],[Date]]))</f>
        <v>46552</v>
      </c>
    </row>
    <row r="89" spans="1:14" x14ac:dyDescent="0.35">
      <c r="A89" t="s">
        <v>267</v>
      </c>
      <c r="B89" s="1" t="s">
        <v>131</v>
      </c>
      <c r="C89" s="1" t="s">
        <v>108</v>
      </c>
      <c r="D89" s="1" t="s">
        <v>19</v>
      </c>
      <c r="E89" s="3">
        <v>44027</v>
      </c>
      <c r="F89" s="1" t="s">
        <v>30</v>
      </c>
      <c r="G89" s="1" t="s">
        <v>268</v>
      </c>
      <c r="H89" s="7">
        <v>150</v>
      </c>
      <c r="I89" s="7">
        <v>150</v>
      </c>
      <c r="J89" s="2">
        <v>0</v>
      </c>
      <c r="K89" s="7">
        <f>Table1[[#This Row],[List Price]]-Table1[[#This Row],[Actual Price]]</f>
        <v>0</v>
      </c>
      <c r="L89" s="13">
        <f>YEAR(Table1[[#This Row],[Date]])</f>
        <v>2020</v>
      </c>
      <c r="M89" s="13" t="str">
        <f t="shared" si="1"/>
        <v>Jul</v>
      </c>
      <c r="N89" s="18">
        <f>DATE(YEAR(Table1[[#This Row],[Date]])+6, MONTH(Table1[[#This Row],[Date]]), DAY(Table1[[#This Row],[Date]]))</f>
        <v>46218</v>
      </c>
    </row>
    <row r="90" spans="1:14" x14ac:dyDescent="0.35">
      <c r="A90" t="s">
        <v>269</v>
      </c>
      <c r="B90" s="1" t="s">
        <v>270</v>
      </c>
      <c r="C90" s="1" t="s">
        <v>271</v>
      </c>
      <c r="D90" s="1" t="s">
        <v>35</v>
      </c>
      <c r="E90" s="3">
        <v>44673</v>
      </c>
      <c r="F90" s="1" t="s">
        <v>104</v>
      </c>
      <c r="G90" s="1" t="s">
        <v>272</v>
      </c>
      <c r="H90" s="7">
        <v>70</v>
      </c>
      <c r="I90" s="7">
        <v>64</v>
      </c>
      <c r="J90" s="2">
        <v>8.5699999999999998E-2</v>
      </c>
      <c r="K90" s="7">
        <f>Table1[[#This Row],[List Price]]-Table1[[#This Row],[Actual Price]]</f>
        <v>6</v>
      </c>
      <c r="L90" s="13">
        <f>YEAR(Table1[[#This Row],[Date]])</f>
        <v>2022</v>
      </c>
      <c r="M90" s="13" t="str">
        <f t="shared" si="1"/>
        <v>Apr</v>
      </c>
      <c r="N90" s="18">
        <f>DATE(YEAR(Table1[[#This Row],[Date]])+6, MONTH(Table1[[#This Row],[Date]]), DAY(Table1[[#This Row],[Date]]))</f>
        <v>46865</v>
      </c>
    </row>
    <row r="91" spans="1:14" x14ac:dyDescent="0.35">
      <c r="A91" t="s">
        <v>273</v>
      </c>
      <c r="B91" s="1" t="s">
        <v>170</v>
      </c>
      <c r="C91" s="1" t="s">
        <v>171</v>
      </c>
      <c r="D91" s="1" t="s">
        <v>13</v>
      </c>
      <c r="E91" s="3">
        <v>44258</v>
      </c>
      <c r="F91" s="1" t="s">
        <v>36</v>
      </c>
      <c r="G91" s="1" t="s">
        <v>274</v>
      </c>
      <c r="H91" s="7">
        <v>50</v>
      </c>
      <c r="I91" s="7">
        <v>46</v>
      </c>
      <c r="J91" s="2">
        <v>0.08</v>
      </c>
      <c r="K91" s="7">
        <f>Table1[[#This Row],[List Price]]-Table1[[#This Row],[Actual Price]]</f>
        <v>4</v>
      </c>
      <c r="L91" s="13">
        <f>YEAR(Table1[[#This Row],[Date]])</f>
        <v>2021</v>
      </c>
      <c r="M91" s="13" t="str">
        <f t="shared" si="1"/>
        <v>Mar</v>
      </c>
      <c r="N91" s="18">
        <f>DATE(YEAR(Table1[[#This Row],[Date]])+6, MONTH(Table1[[#This Row],[Date]]), DAY(Table1[[#This Row],[Date]]))</f>
        <v>46449</v>
      </c>
    </row>
    <row r="92" spans="1:14" x14ac:dyDescent="0.35">
      <c r="A92" t="s">
        <v>275</v>
      </c>
      <c r="B92" s="1" t="s">
        <v>11</v>
      </c>
      <c r="C92" s="1" t="s">
        <v>12</v>
      </c>
      <c r="D92" s="1" t="s">
        <v>13</v>
      </c>
      <c r="E92" s="3">
        <v>44155</v>
      </c>
      <c r="F92" s="1" t="s">
        <v>61</v>
      </c>
      <c r="G92" s="1" t="s">
        <v>276</v>
      </c>
      <c r="H92" s="7">
        <v>1000</v>
      </c>
      <c r="I92" s="7">
        <v>880</v>
      </c>
      <c r="J92" s="2">
        <v>0.12</v>
      </c>
      <c r="K92" s="7">
        <f>Table1[[#This Row],[List Price]]-Table1[[#This Row],[Actual Price]]</f>
        <v>120</v>
      </c>
      <c r="L92" s="13">
        <f>YEAR(Table1[[#This Row],[Date]])</f>
        <v>2020</v>
      </c>
      <c r="M92" s="13" t="str">
        <f t="shared" si="1"/>
        <v>Nov</v>
      </c>
      <c r="N92" s="18">
        <f>DATE(YEAR(Table1[[#This Row],[Date]])+6, MONTH(Table1[[#This Row],[Date]]), DAY(Table1[[#This Row],[Date]]))</f>
        <v>46346</v>
      </c>
    </row>
    <row r="93" spans="1:14" x14ac:dyDescent="0.35">
      <c r="A93" t="s">
        <v>277</v>
      </c>
      <c r="B93" s="1" t="s">
        <v>227</v>
      </c>
      <c r="C93" s="1" t="s">
        <v>228</v>
      </c>
      <c r="D93" s="1" t="s">
        <v>24</v>
      </c>
      <c r="E93" s="3">
        <v>43833</v>
      </c>
      <c r="F93" s="1" t="s">
        <v>55</v>
      </c>
      <c r="G93" s="1" t="s">
        <v>278</v>
      </c>
      <c r="H93" s="7">
        <v>800</v>
      </c>
      <c r="I93" s="7">
        <v>712</v>
      </c>
      <c r="J93" s="2">
        <v>0.11</v>
      </c>
      <c r="K93" s="7">
        <f>Table1[[#This Row],[List Price]]-Table1[[#This Row],[Actual Price]]</f>
        <v>88</v>
      </c>
      <c r="L93" s="13">
        <f>YEAR(Table1[[#This Row],[Date]])</f>
        <v>2020</v>
      </c>
      <c r="M93" s="13" t="str">
        <f t="shared" si="1"/>
        <v>Jan</v>
      </c>
      <c r="N93" s="18">
        <f>DATE(YEAR(Table1[[#This Row],[Date]])+6, MONTH(Table1[[#This Row],[Date]]), DAY(Table1[[#This Row],[Date]]))</f>
        <v>46025</v>
      </c>
    </row>
    <row r="94" spans="1:14" x14ac:dyDescent="0.35">
      <c r="A94" t="s">
        <v>279</v>
      </c>
      <c r="B94" s="1" t="s">
        <v>64</v>
      </c>
      <c r="C94" s="1" t="s">
        <v>65</v>
      </c>
      <c r="D94" s="1" t="s">
        <v>35</v>
      </c>
      <c r="E94" s="3">
        <v>45122</v>
      </c>
      <c r="F94" s="1" t="s">
        <v>61</v>
      </c>
      <c r="G94" s="1" t="s">
        <v>280</v>
      </c>
      <c r="H94" s="7">
        <v>1000</v>
      </c>
      <c r="I94" s="7">
        <v>740</v>
      </c>
      <c r="J94" s="2">
        <v>0.26</v>
      </c>
      <c r="K94" s="7">
        <f>Table1[[#This Row],[List Price]]-Table1[[#This Row],[Actual Price]]</f>
        <v>260</v>
      </c>
      <c r="L94" s="13">
        <f>YEAR(Table1[[#This Row],[Date]])</f>
        <v>2023</v>
      </c>
      <c r="M94" s="13" t="str">
        <f t="shared" si="1"/>
        <v>Jul</v>
      </c>
      <c r="N94" s="18">
        <f>DATE(YEAR(Table1[[#This Row],[Date]])+6, MONTH(Table1[[#This Row],[Date]]), DAY(Table1[[#This Row],[Date]]))</f>
        <v>47314</v>
      </c>
    </row>
    <row r="95" spans="1:14" x14ac:dyDescent="0.35">
      <c r="A95" t="s">
        <v>281</v>
      </c>
      <c r="B95" s="1" t="s">
        <v>81</v>
      </c>
      <c r="C95" s="1" t="s">
        <v>82</v>
      </c>
      <c r="D95" s="1" t="s">
        <v>13</v>
      </c>
      <c r="E95" s="3">
        <v>44242</v>
      </c>
      <c r="F95" s="1" t="s">
        <v>122</v>
      </c>
      <c r="G95" s="1" t="s">
        <v>282</v>
      </c>
      <c r="H95" s="7">
        <v>50</v>
      </c>
      <c r="I95" s="7">
        <v>35</v>
      </c>
      <c r="J95" s="2">
        <v>0.3</v>
      </c>
      <c r="K95" s="7">
        <f>Table1[[#This Row],[List Price]]-Table1[[#This Row],[Actual Price]]</f>
        <v>15</v>
      </c>
      <c r="L95" s="13">
        <f>YEAR(Table1[[#This Row],[Date]])</f>
        <v>2021</v>
      </c>
      <c r="M95" s="13" t="str">
        <f t="shared" si="1"/>
        <v>Feb</v>
      </c>
      <c r="N95" s="18">
        <f>DATE(YEAR(Table1[[#This Row],[Date]])+6, MONTH(Table1[[#This Row],[Date]]), DAY(Table1[[#This Row],[Date]]))</f>
        <v>46433</v>
      </c>
    </row>
    <row r="96" spans="1:14" x14ac:dyDescent="0.35">
      <c r="A96" t="s">
        <v>283</v>
      </c>
      <c r="B96" s="1" t="s">
        <v>95</v>
      </c>
      <c r="C96" s="1" t="s">
        <v>96</v>
      </c>
      <c r="D96" s="1" t="s">
        <v>13</v>
      </c>
      <c r="E96" s="3">
        <v>45257</v>
      </c>
      <c r="F96" s="1" t="s">
        <v>55</v>
      </c>
      <c r="G96" s="1" t="s">
        <v>97</v>
      </c>
      <c r="H96" s="7">
        <v>800</v>
      </c>
      <c r="I96" s="7">
        <v>704</v>
      </c>
      <c r="J96" s="2">
        <v>0.12</v>
      </c>
      <c r="K96" s="7">
        <f>Table1[[#This Row],[List Price]]-Table1[[#This Row],[Actual Price]]</f>
        <v>96</v>
      </c>
      <c r="L96" s="13">
        <f>YEAR(Table1[[#This Row],[Date]])</f>
        <v>2023</v>
      </c>
      <c r="M96" s="13" t="str">
        <f t="shared" si="1"/>
        <v>Nov</v>
      </c>
      <c r="N96" s="18">
        <f>DATE(YEAR(Table1[[#This Row],[Date]])+6, MONTH(Table1[[#This Row],[Date]]), DAY(Table1[[#This Row],[Date]]))</f>
        <v>47449</v>
      </c>
    </row>
    <row r="97" spans="1:14" x14ac:dyDescent="0.35">
      <c r="A97" t="s">
        <v>284</v>
      </c>
      <c r="B97" s="1" t="s">
        <v>91</v>
      </c>
      <c r="C97" s="1" t="s">
        <v>92</v>
      </c>
      <c r="D97" s="1" t="s">
        <v>35</v>
      </c>
      <c r="E97" s="3">
        <v>45508</v>
      </c>
      <c r="F97" s="1" t="s">
        <v>61</v>
      </c>
      <c r="G97" s="1" t="s">
        <v>285</v>
      </c>
      <c r="H97" s="7">
        <v>1000</v>
      </c>
      <c r="I97" s="7">
        <v>930</v>
      </c>
      <c r="J97" s="2">
        <v>7.0000000000000007E-2</v>
      </c>
      <c r="K97" s="7">
        <f>Table1[[#This Row],[List Price]]-Table1[[#This Row],[Actual Price]]</f>
        <v>70</v>
      </c>
      <c r="L97" s="13">
        <f>YEAR(Table1[[#This Row],[Date]])</f>
        <v>2024</v>
      </c>
      <c r="M97" s="13" t="str">
        <f t="shared" si="1"/>
        <v>Aug</v>
      </c>
      <c r="N97" s="18">
        <f>DATE(YEAR(Table1[[#This Row],[Date]])+6, MONTH(Table1[[#This Row],[Date]]), DAY(Table1[[#This Row],[Date]]))</f>
        <v>47699</v>
      </c>
    </row>
    <row r="98" spans="1:14" x14ac:dyDescent="0.35">
      <c r="A98" t="s">
        <v>286</v>
      </c>
      <c r="B98" s="1" t="s">
        <v>241</v>
      </c>
      <c r="C98" s="1" t="s">
        <v>242</v>
      </c>
      <c r="D98" s="1" t="s">
        <v>13</v>
      </c>
      <c r="E98" s="3">
        <v>45107</v>
      </c>
      <c r="F98" s="1" t="s">
        <v>46</v>
      </c>
      <c r="G98" s="1" t="s">
        <v>287</v>
      </c>
      <c r="H98" s="7">
        <v>500</v>
      </c>
      <c r="I98" s="7">
        <v>455</v>
      </c>
      <c r="J98" s="2">
        <v>0.09</v>
      </c>
      <c r="K98" s="7">
        <f>Table1[[#This Row],[List Price]]-Table1[[#This Row],[Actual Price]]</f>
        <v>45</v>
      </c>
      <c r="L98" s="13">
        <f>YEAR(Table1[[#This Row],[Date]])</f>
        <v>2023</v>
      </c>
      <c r="M98" s="13" t="str">
        <f t="shared" si="1"/>
        <v>Jun</v>
      </c>
      <c r="N98" s="18">
        <f>DATE(YEAR(Table1[[#This Row],[Date]])+6, MONTH(Table1[[#This Row],[Date]]), DAY(Table1[[#This Row],[Date]]))</f>
        <v>47299</v>
      </c>
    </row>
    <row r="99" spans="1:14" x14ac:dyDescent="0.35">
      <c r="A99" t="s">
        <v>288</v>
      </c>
      <c r="B99" s="1" t="s">
        <v>289</v>
      </c>
      <c r="C99" s="1" t="s">
        <v>108</v>
      </c>
      <c r="D99" s="1" t="s">
        <v>19</v>
      </c>
      <c r="E99" s="3">
        <v>44133</v>
      </c>
      <c r="F99" s="1" t="s">
        <v>25</v>
      </c>
      <c r="G99" s="1" t="s">
        <v>290</v>
      </c>
      <c r="H99" s="7">
        <v>700</v>
      </c>
      <c r="I99" s="7">
        <v>700</v>
      </c>
      <c r="J99" s="2">
        <v>0</v>
      </c>
      <c r="K99" s="7">
        <f>Table1[[#This Row],[List Price]]-Table1[[#This Row],[Actual Price]]</f>
        <v>0</v>
      </c>
      <c r="L99" s="13">
        <f>YEAR(Table1[[#This Row],[Date]])</f>
        <v>2020</v>
      </c>
      <c r="M99" s="13" t="str">
        <f t="shared" si="1"/>
        <v>Oct</v>
      </c>
      <c r="N99" s="18">
        <f>DATE(YEAR(Table1[[#This Row],[Date]])+6, MONTH(Table1[[#This Row],[Date]]), DAY(Table1[[#This Row],[Date]]))</f>
        <v>46324</v>
      </c>
    </row>
    <row r="100" spans="1:14" x14ac:dyDescent="0.35">
      <c r="A100" t="s">
        <v>291</v>
      </c>
      <c r="B100" s="1" t="s">
        <v>270</v>
      </c>
      <c r="C100" s="1" t="s">
        <v>271</v>
      </c>
      <c r="D100" s="1" t="s">
        <v>35</v>
      </c>
      <c r="E100" s="3">
        <v>44877</v>
      </c>
      <c r="F100" s="1" t="s">
        <v>14</v>
      </c>
      <c r="G100" s="1" t="s">
        <v>272</v>
      </c>
      <c r="H100" s="7">
        <v>80</v>
      </c>
      <c r="I100" s="7">
        <v>77</v>
      </c>
      <c r="J100" s="2">
        <v>3.7499999999999999E-2</v>
      </c>
      <c r="K100" s="7">
        <f>Table1[[#This Row],[List Price]]-Table1[[#This Row],[Actual Price]]</f>
        <v>3</v>
      </c>
      <c r="L100" s="13">
        <f>YEAR(Table1[[#This Row],[Date]])</f>
        <v>2022</v>
      </c>
      <c r="M100" s="13" t="str">
        <f t="shared" si="1"/>
        <v>Nov</v>
      </c>
      <c r="N100" s="18">
        <f>DATE(YEAR(Table1[[#This Row],[Date]])+6, MONTH(Table1[[#This Row],[Date]]), DAY(Table1[[#This Row],[Date]]))</f>
        <v>47069</v>
      </c>
    </row>
    <row r="101" spans="1:14" x14ac:dyDescent="0.35">
      <c r="A101" t="s">
        <v>292</v>
      </c>
      <c r="B101" s="1" t="s">
        <v>11</v>
      </c>
      <c r="C101" s="1" t="s">
        <v>12</v>
      </c>
      <c r="D101" s="1" t="s">
        <v>13</v>
      </c>
      <c r="E101" s="3">
        <v>45409</v>
      </c>
      <c r="F101" s="1" t="s">
        <v>41</v>
      </c>
      <c r="G101" s="1" t="s">
        <v>293</v>
      </c>
      <c r="H101" s="7">
        <v>30</v>
      </c>
      <c r="I101" s="7">
        <v>29</v>
      </c>
      <c r="J101" s="2">
        <v>3.3300000000000003E-2</v>
      </c>
      <c r="K101" s="7">
        <f>Table1[[#This Row],[List Price]]-Table1[[#This Row],[Actual Price]]</f>
        <v>1</v>
      </c>
      <c r="L101" s="13">
        <f>YEAR(Table1[[#This Row],[Date]])</f>
        <v>2024</v>
      </c>
      <c r="M101" s="13" t="str">
        <f t="shared" si="1"/>
        <v>Apr</v>
      </c>
      <c r="N101" s="18">
        <f>DATE(YEAR(Table1[[#This Row],[Date]])+6, MONTH(Table1[[#This Row],[Date]]), DAY(Table1[[#This Row],[Date]]))</f>
        <v>47600</v>
      </c>
    </row>
    <row r="102" spans="1:14" x14ac:dyDescent="0.35">
      <c r="A102" t="s">
        <v>294</v>
      </c>
      <c r="B102" s="1" t="s">
        <v>111</v>
      </c>
      <c r="C102" s="1" t="s">
        <v>82</v>
      </c>
      <c r="D102" s="1" t="s">
        <v>13</v>
      </c>
      <c r="E102" s="3">
        <v>45050</v>
      </c>
      <c r="F102" s="1" t="s">
        <v>122</v>
      </c>
      <c r="G102" s="1" t="s">
        <v>295</v>
      </c>
      <c r="H102" s="7">
        <v>50</v>
      </c>
      <c r="I102" s="7">
        <v>50</v>
      </c>
      <c r="J102" s="2">
        <v>0</v>
      </c>
      <c r="K102" s="7">
        <f>Table1[[#This Row],[List Price]]-Table1[[#This Row],[Actual Price]]</f>
        <v>0</v>
      </c>
      <c r="L102" s="13">
        <f>YEAR(Table1[[#This Row],[Date]])</f>
        <v>2023</v>
      </c>
      <c r="M102" s="13" t="str">
        <f t="shared" si="1"/>
        <v>May</v>
      </c>
      <c r="N102" s="18">
        <f>DATE(YEAR(Table1[[#This Row],[Date]])+6, MONTH(Table1[[#This Row],[Date]]), DAY(Table1[[#This Row],[Date]]))</f>
        <v>47242</v>
      </c>
    </row>
    <row r="103" spans="1:14" x14ac:dyDescent="0.35">
      <c r="A103" t="s">
        <v>296</v>
      </c>
      <c r="B103" s="1" t="s">
        <v>11</v>
      </c>
      <c r="C103" s="1" t="s">
        <v>12</v>
      </c>
      <c r="D103" s="1" t="s">
        <v>13</v>
      </c>
      <c r="E103" s="3">
        <v>45399</v>
      </c>
      <c r="F103" s="1" t="s">
        <v>25</v>
      </c>
      <c r="G103" s="1" t="s">
        <v>193</v>
      </c>
      <c r="H103" s="7">
        <v>700</v>
      </c>
      <c r="I103" s="7">
        <v>679</v>
      </c>
      <c r="J103" s="2">
        <v>0.03</v>
      </c>
      <c r="K103" s="7">
        <f>Table1[[#This Row],[List Price]]-Table1[[#This Row],[Actual Price]]</f>
        <v>21</v>
      </c>
      <c r="L103" s="13">
        <f>YEAR(Table1[[#This Row],[Date]])</f>
        <v>2024</v>
      </c>
      <c r="M103" s="13" t="str">
        <f t="shared" si="1"/>
        <v>Apr</v>
      </c>
      <c r="N103" s="18">
        <f>DATE(YEAR(Table1[[#This Row],[Date]])+6, MONTH(Table1[[#This Row],[Date]]), DAY(Table1[[#This Row],[Date]]))</f>
        <v>47590</v>
      </c>
    </row>
    <row r="104" spans="1:14" x14ac:dyDescent="0.35">
      <c r="A104" t="s">
        <v>297</v>
      </c>
      <c r="B104" s="1" t="s">
        <v>39</v>
      </c>
      <c r="C104" s="1" t="s">
        <v>40</v>
      </c>
      <c r="D104" s="1" t="s">
        <v>35</v>
      </c>
      <c r="E104" s="3">
        <v>44025</v>
      </c>
      <c r="F104" s="1" t="s">
        <v>122</v>
      </c>
      <c r="G104" s="1" t="s">
        <v>42</v>
      </c>
      <c r="H104" s="7">
        <v>50</v>
      </c>
      <c r="I104" s="7">
        <v>45</v>
      </c>
      <c r="J104" s="2">
        <v>0.1</v>
      </c>
      <c r="K104" s="7">
        <f>Table1[[#This Row],[List Price]]-Table1[[#This Row],[Actual Price]]</f>
        <v>5</v>
      </c>
      <c r="L104" s="13">
        <f>YEAR(Table1[[#This Row],[Date]])</f>
        <v>2020</v>
      </c>
      <c r="M104" s="13" t="str">
        <f t="shared" si="1"/>
        <v>Jul</v>
      </c>
      <c r="N104" s="18">
        <f>DATE(YEAR(Table1[[#This Row],[Date]])+6, MONTH(Table1[[#This Row],[Date]]), DAY(Table1[[#This Row],[Date]]))</f>
        <v>46216</v>
      </c>
    </row>
    <row r="105" spans="1:14" x14ac:dyDescent="0.35">
      <c r="A105" t="s">
        <v>298</v>
      </c>
      <c r="B105" s="1" t="s">
        <v>64</v>
      </c>
      <c r="C105" s="1" t="s">
        <v>65</v>
      </c>
      <c r="D105" s="1" t="s">
        <v>35</v>
      </c>
      <c r="E105" s="3">
        <v>44637</v>
      </c>
      <c r="F105" s="1" t="s">
        <v>41</v>
      </c>
      <c r="G105" s="1" t="s">
        <v>299</v>
      </c>
      <c r="H105" s="7">
        <v>30</v>
      </c>
      <c r="I105" s="7">
        <v>30</v>
      </c>
      <c r="J105" s="2">
        <v>0</v>
      </c>
      <c r="K105" s="7">
        <f>Table1[[#This Row],[List Price]]-Table1[[#This Row],[Actual Price]]</f>
        <v>0</v>
      </c>
      <c r="L105" s="13">
        <f>YEAR(Table1[[#This Row],[Date]])</f>
        <v>2022</v>
      </c>
      <c r="M105" s="13" t="str">
        <f t="shared" si="1"/>
        <v>Mar</v>
      </c>
      <c r="N105" s="18">
        <f>DATE(YEAR(Table1[[#This Row],[Date]])+6, MONTH(Table1[[#This Row],[Date]]), DAY(Table1[[#This Row],[Date]]))</f>
        <v>46829</v>
      </c>
    </row>
    <row r="106" spans="1:14" x14ac:dyDescent="0.35">
      <c r="A106" t="s">
        <v>300</v>
      </c>
      <c r="B106" s="1" t="s">
        <v>44</v>
      </c>
      <c r="C106" s="1" t="s">
        <v>45</v>
      </c>
      <c r="D106" s="1" t="s">
        <v>24</v>
      </c>
      <c r="E106" s="3">
        <v>45497</v>
      </c>
      <c r="F106" s="1" t="s">
        <v>41</v>
      </c>
      <c r="G106" s="1" t="s">
        <v>301</v>
      </c>
      <c r="H106" s="7">
        <v>30</v>
      </c>
      <c r="I106" s="7">
        <v>30</v>
      </c>
      <c r="J106" s="2">
        <v>0</v>
      </c>
      <c r="K106" s="7">
        <f>Table1[[#This Row],[List Price]]-Table1[[#This Row],[Actual Price]]</f>
        <v>0</v>
      </c>
      <c r="L106" s="13">
        <f>YEAR(Table1[[#This Row],[Date]])</f>
        <v>2024</v>
      </c>
      <c r="M106" s="13" t="str">
        <f t="shared" si="1"/>
        <v>Jul</v>
      </c>
      <c r="N106" s="18">
        <f>DATE(YEAR(Table1[[#This Row],[Date]])+6, MONTH(Table1[[#This Row],[Date]]), DAY(Table1[[#This Row],[Date]]))</f>
        <v>47688</v>
      </c>
    </row>
    <row r="107" spans="1:14" x14ac:dyDescent="0.35">
      <c r="A107" t="s">
        <v>302</v>
      </c>
      <c r="B107" s="1" t="s">
        <v>127</v>
      </c>
      <c r="C107" s="1" t="s">
        <v>128</v>
      </c>
      <c r="D107" s="1" t="s">
        <v>13</v>
      </c>
      <c r="E107" s="3">
        <v>44518</v>
      </c>
      <c r="F107" s="1" t="s">
        <v>14</v>
      </c>
      <c r="G107" s="1" t="s">
        <v>210</v>
      </c>
      <c r="H107" s="7">
        <v>80</v>
      </c>
      <c r="I107" s="7">
        <v>62</v>
      </c>
      <c r="J107" s="2">
        <v>0.22500000000000001</v>
      </c>
      <c r="K107" s="7">
        <f>Table1[[#This Row],[List Price]]-Table1[[#This Row],[Actual Price]]</f>
        <v>18</v>
      </c>
      <c r="L107" s="13">
        <f>YEAR(Table1[[#This Row],[Date]])</f>
        <v>2021</v>
      </c>
      <c r="M107" s="13" t="str">
        <f t="shared" si="1"/>
        <v>Nov</v>
      </c>
      <c r="N107" s="18">
        <f>DATE(YEAR(Table1[[#This Row],[Date]])+6, MONTH(Table1[[#This Row],[Date]]), DAY(Table1[[#This Row],[Date]]))</f>
        <v>46709</v>
      </c>
    </row>
    <row r="108" spans="1:14" x14ac:dyDescent="0.35">
      <c r="A108" t="s">
        <v>303</v>
      </c>
      <c r="B108" s="1" t="s">
        <v>157</v>
      </c>
      <c r="C108" s="1" t="s">
        <v>108</v>
      </c>
      <c r="D108" s="1" t="s">
        <v>19</v>
      </c>
      <c r="E108" s="3">
        <v>44096</v>
      </c>
      <c r="F108" s="1" t="s">
        <v>14</v>
      </c>
      <c r="G108" s="1" t="s">
        <v>304</v>
      </c>
      <c r="H108" s="7">
        <v>80</v>
      </c>
      <c r="I108" s="7">
        <v>76</v>
      </c>
      <c r="J108" s="2">
        <v>0.05</v>
      </c>
      <c r="K108" s="7">
        <f>Table1[[#This Row],[List Price]]-Table1[[#This Row],[Actual Price]]</f>
        <v>4</v>
      </c>
      <c r="L108" s="13">
        <f>YEAR(Table1[[#This Row],[Date]])</f>
        <v>2020</v>
      </c>
      <c r="M108" s="13" t="str">
        <f t="shared" si="1"/>
        <v>Sep</v>
      </c>
      <c r="N108" s="18">
        <f>DATE(YEAR(Table1[[#This Row],[Date]])+6, MONTH(Table1[[#This Row],[Date]]), DAY(Table1[[#This Row],[Date]]))</f>
        <v>46287</v>
      </c>
    </row>
    <row r="109" spans="1:14" x14ac:dyDescent="0.35">
      <c r="A109" t="s">
        <v>305</v>
      </c>
      <c r="B109" s="1" t="s">
        <v>150</v>
      </c>
      <c r="C109" s="1" t="s">
        <v>151</v>
      </c>
      <c r="D109" s="1" t="s">
        <v>13</v>
      </c>
      <c r="E109" s="3">
        <v>44956</v>
      </c>
      <c r="F109" s="1" t="s">
        <v>36</v>
      </c>
      <c r="G109" s="1" t="s">
        <v>306</v>
      </c>
      <c r="H109" s="7">
        <v>50</v>
      </c>
      <c r="I109" s="7">
        <v>45</v>
      </c>
      <c r="J109" s="2">
        <v>0.1</v>
      </c>
      <c r="K109" s="7">
        <f>Table1[[#This Row],[List Price]]-Table1[[#This Row],[Actual Price]]</f>
        <v>5</v>
      </c>
      <c r="L109" s="13">
        <f>YEAR(Table1[[#This Row],[Date]])</f>
        <v>2023</v>
      </c>
      <c r="M109" s="13" t="str">
        <f t="shared" si="1"/>
        <v>Jan</v>
      </c>
      <c r="N109" s="18">
        <f>DATE(YEAR(Table1[[#This Row],[Date]])+6, MONTH(Table1[[#This Row],[Date]]), DAY(Table1[[#This Row],[Date]]))</f>
        <v>47148</v>
      </c>
    </row>
    <row r="110" spans="1:14" x14ac:dyDescent="0.35">
      <c r="A110" t="s">
        <v>307</v>
      </c>
      <c r="B110" s="1" t="s">
        <v>264</v>
      </c>
      <c r="C110" s="1" t="s">
        <v>265</v>
      </c>
      <c r="D110" s="1" t="s">
        <v>13</v>
      </c>
      <c r="E110" s="3">
        <v>44444</v>
      </c>
      <c r="F110" s="1" t="s">
        <v>61</v>
      </c>
      <c r="G110" s="1" t="s">
        <v>308</v>
      </c>
      <c r="H110" s="7">
        <v>1000</v>
      </c>
      <c r="I110" s="7">
        <v>610</v>
      </c>
      <c r="J110" s="2">
        <v>0.39</v>
      </c>
      <c r="K110" s="7">
        <f>Table1[[#This Row],[List Price]]-Table1[[#This Row],[Actual Price]]</f>
        <v>390</v>
      </c>
      <c r="L110" s="13">
        <f>YEAR(Table1[[#This Row],[Date]])</f>
        <v>2021</v>
      </c>
      <c r="M110" s="13" t="str">
        <f t="shared" si="1"/>
        <v>Sep</v>
      </c>
      <c r="N110" s="18">
        <f>DATE(YEAR(Table1[[#This Row],[Date]])+6, MONTH(Table1[[#This Row],[Date]]), DAY(Table1[[#This Row],[Date]]))</f>
        <v>46635</v>
      </c>
    </row>
    <row r="111" spans="1:14" x14ac:dyDescent="0.35">
      <c r="A111" t="s">
        <v>309</v>
      </c>
      <c r="B111" s="1" t="s">
        <v>22</v>
      </c>
      <c r="C111" s="1" t="s">
        <v>23</v>
      </c>
      <c r="D111" s="1" t="s">
        <v>24</v>
      </c>
      <c r="E111" s="3">
        <v>44486</v>
      </c>
      <c r="F111" s="1" t="s">
        <v>104</v>
      </c>
      <c r="G111" s="1" t="s">
        <v>310</v>
      </c>
      <c r="H111" s="7">
        <v>70</v>
      </c>
      <c r="I111" s="7">
        <v>67</v>
      </c>
      <c r="J111" s="2">
        <v>4.2900000000000001E-2</v>
      </c>
      <c r="K111" s="7">
        <f>Table1[[#This Row],[List Price]]-Table1[[#This Row],[Actual Price]]</f>
        <v>3</v>
      </c>
      <c r="L111" s="13">
        <f>YEAR(Table1[[#This Row],[Date]])</f>
        <v>2021</v>
      </c>
      <c r="M111" s="13" t="str">
        <f t="shared" si="1"/>
        <v>Oct</v>
      </c>
      <c r="N111" s="18">
        <f>DATE(YEAR(Table1[[#This Row],[Date]])+6, MONTH(Table1[[#This Row],[Date]]), DAY(Table1[[#This Row],[Date]]))</f>
        <v>46677</v>
      </c>
    </row>
    <row r="112" spans="1:14" x14ac:dyDescent="0.35">
      <c r="A112" t="s">
        <v>311</v>
      </c>
      <c r="B112" s="1" t="s">
        <v>59</v>
      </c>
      <c r="C112" s="1" t="s">
        <v>60</v>
      </c>
      <c r="D112" s="1" t="s">
        <v>13</v>
      </c>
      <c r="E112" s="3">
        <v>45203</v>
      </c>
      <c r="F112" s="1" t="s">
        <v>104</v>
      </c>
      <c r="G112" s="1" t="s">
        <v>312</v>
      </c>
      <c r="H112" s="7">
        <v>70</v>
      </c>
      <c r="I112" s="7">
        <v>68</v>
      </c>
      <c r="J112" s="2">
        <v>2.86E-2</v>
      </c>
      <c r="K112" s="7">
        <f>Table1[[#This Row],[List Price]]-Table1[[#This Row],[Actual Price]]</f>
        <v>2</v>
      </c>
      <c r="L112" s="13">
        <f>YEAR(Table1[[#This Row],[Date]])</f>
        <v>2023</v>
      </c>
      <c r="M112" s="13" t="str">
        <f t="shared" si="1"/>
        <v>Oct</v>
      </c>
      <c r="N112" s="18">
        <f>DATE(YEAR(Table1[[#This Row],[Date]])+6, MONTH(Table1[[#This Row],[Date]]), DAY(Table1[[#This Row],[Date]]))</f>
        <v>47395</v>
      </c>
    </row>
    <row r="113" spans="1:14" x14ac:dyDescent="0.35">
      <c r="A113" t="s">
        <v>313</v>
      </c>
      <c r="B113" s="1" t="s">
        <v>264</v>
      </c>
      <c r="C113" s="1" t="s">
        <v>265</v>
      </c>
      <c r="D113" s="1" t="s">
        <v>13</v>
      </c>
      <c r="E113" s="3">
        <v>45215</v>
      </c>
      <c r="F113" s="1" t="s">
        <v>36</v>
      </c>
      <c r="G113" s="1" t="s">
        <v>314</v>
      </c>
      <c r="H113" s="7">
        <v>50</v>
      </c>
      <c r="I113" s="7">
        <v>50</v>
      </c>
      <c r="J113" s="2">
        <v>0</v>
      </c>
      <c r="K113" s="7">
        <f>Table1[[#This Row],[List Price]]-Table1[[#This Row],[Actual Price]]</f>
        <v>0</v>
      </c>
      <c r="L113" s="13">
        <f>YEAR(Table1[[#This Row],[Date]])</f>
        <v>2023</v>
      </c>
      <c r="M113" s="13" t="str">
        <f t="shared" si="1"/>
        <v>Oct</v>
      </c>
      <c r="N113" s="18">
        <f>DATE(YEAR(Table1[[#This Row],[Date]])+6, MONTH(Table1[[#This Row],[Date]]), DAY(Table1[[#This Row],[Date]]))</f>
        <v>47407</v>
      </c>
    </row>
    <row r="114" spans="1:14" x14ac:dyDescent="0.35">
      <c r="A114" t="s">
        <v>315</v>
      </c>
      <c r="B114" s="1" t="s">
        <v>127</v>
      </c>
      <c r="C114" s="1" t="s">
        <v>128</v>
      </c>
      <c r="D114" s="1" t="s">
        <v>13</v>
      </c>
      <c r="E114" s="3">
        <v>44033</v>
      </c>
      <c r="F114" s="1" t="s">
        <v>72</v>
      </c>
      <c r="G114" s="1" t="s">
        <v>129</v>
      </c>
      <c r="H114" s="7">
        <v>500</v>
      </c>
      <c r="I114" s="7">
        <v>495</v>
      </c>
      <c r="J114" s="2">
        <v>0.01</v>
      </c>
      <c r="K114" s="7">
        <f>Table1[[#This Row],[List Price]]-Table1[[#This Row],[Actual Price]]</f>
        <v>5</v>
      </c>
      <c r="L114" s="13">
        <f>YEAR(Table1[[#This Row],[Date]])</f>
        <v>2020</v>
      </c>
      <c r="M114" s="13" t="str">
        <f t="shared" si="1"/>
        <v>Jul</v>
      </c>
      <c r="N114" s="18">
        <f>DATE(YEAR(Table1[[#This Row],[Date]])+6, MONTH(Table1[[#This Row],[Date]]), DAY(Table1[[#This Row],[Date]]))</f>
        <v>46224</v>
      </c>
    </row>
    <row r="115" spans="1:14" x14ac:dyDescent="0.35">
      <c r="A115" t="s">
        <v>316</v>
      </c>
      <c r="B115" s="1" t="s">
        <v>77</v>
      </c>
      <c r="C115" s="1" t="s">
        <v>78</v>
      </c>
      <c r="D115" s="1" t="s">
        <v>35</v>
      </c>
      <c r="E115" s="3">
        <v>44021</v>
      </c>
      <c r="F115" s="1" t="s">
        <v>104</v>
      </c>
      <c r="G115" s="1" t="s">
        <v>317</v>
      </c>
      <c r="H115" s="7">
        <v>70</v>
      </c>
      <c r="I115" s="7">
        <v>62</v>
      </c>
      <c r="J115" s="2">
        <v>0.1143</v>
      </c>
      <c r="K115" s="7">
        <f>Table1[[#This Row],[List Price]]-Table1[[#This Row],[Actual Price]]</f>
        <v>8</v>
      </c>
      <c r="L115" s="13">
        <f>YEAR(Table1[[#This Row],[Date]])</f>
        <v>2020</v>
      </c>
      <c r="M115" s="13" t="str">
        <f t="shared" si="1"/>
        <v>Jul</v>
      </c>
      <c r="N115" s="18">
        <f>DATE(YEAR(Table1[[#This Row],[Date]])+6, MONTH(Table1[[#This Row],[Date]]), DAY(Table1[[#This Row],[Date]]))</f>
        <v>46212</v>
      </c>
    </row>
    <row r="116" spans="1:14" x14ac:dyDescent="0.35">
      <c r="A116" t="s">
        <v>318</v>
      </c>
      <c r="B116" s="1" t="s">
        <v>174</v>
      </c>
      <c r="C116" s="1" t="s">
        <v>175</v>
      </c>
      <c r="D116" s="1" t="s">
        <v>13</v>
      </c>
      <c r="E116" s="3">
        <v>45027</v>
      </c>
      <c r="F116" s="1" t="s">
        <v>72</v>
      </c>
      <c r="G116" s="1" t="s">
        <v>319</v>
      </c>
      <c r="H116" s="7">
        <v>500</v>
      </c>
      <c r="I116" s="7">
        <v>490</v>
      </c>
      <c r="J116" s="2">
        <v>0.02</v>
      </c>
      <c r="K116" s="7">
        <f>Table1[[#This Row],[List Price]]-Table1[[#This Row],[Actual Price]]</f>
        <v>10</v>
      </c>
      <c r="L116" s="13">
        <f>YEAR(Table1[[#This Row],[Date]])</f>
        <v>2023</v>
      </c>
      <c r="M116" s="13" t="str">
        <f t="shared" si="1"/>
        <v>Apr</v>
      </c>
      <c r="N116" s="18">
        <f>DATE(YEAR(Table1[[#This Row],[Date]])+6, MONTH(Table1[[#This Row],[Date]]), DAY(Table1[[#This Row],[Date]]))</f>
        <v>47219</v>
      </c>
    </row>
    <row r="117" spans="1:14" x14ac:dyDescent="0.35">
      <c r="A117" t="s">
        <v>320</v>
      </c>
      <c r="B117" s="1" t="s">
        <v>44</v>
      </c>
      <c r="C117" s="1" t="s">
        <v>45</v>
      </c>
      <c r="D117" s="1" t="s">
        <v>24</v>
      </c>
      <c r="E117" s="3">
        <v>45233</v>
      </c>
      <c r="F117" s="1" t="s">
        <v>14</v>
      </c>
      <c r="G117" s="1" t="s">
        <v>321</v>
      </c>
      <c r="H117" s="7">
        <v>80</v>
      </c>
      <c r="I117" s="7">
        <v>73</v>
      </c>
      <c r="J117" s="2">
        <v>8.7499999999999994E-2</v>
      </c>
      <c r="K117" s="7">
        <f>Table1[[#This Row],[List Price]]-Table1[[#This Row],[Actual Price]]</f>
        <v>7</v>
      </c>
      <c r="L117" s="13">
        <f>YEAR(Table1[[#This Row],[Date]])</f>
        <v>2023</v>
      </c>
      <c r="M117" s="13" t="str">
        <f t="shared" si="1"/>
        <v>Nov</v>
      </c>
      <c r="N117" s="18">
        <f>DATE(YEAR(Table1[[#This Row],[Date]])+6, MONTH(Table1[[#This Row],[Date]]), DAY(Table1[[#This Row],[Date]]))</f>
        <v>47425</v>
      </c>
    </row>
    <row r="118" spans="1:14" x14ac:dyDescent="0.35">
      <c r="A118" t="s">
        <v>322</v>
      </c>
      <c r="B118" s="1" t="s">
        <v>28</v>
      </c>
      <c r="C118" s="1" t="s">
        <v>29</v>
      </c>
      <c r="D118" s="1" t="s">
        <v>13</v>
      </c>
      <c r="E118" s="3">
        <v>44866</v>
      </c>
      <c r="F118" s="1" t="s">
        <v>25</v>
      </c>
      <c r="G118" s="1" t="s">
        <v>31</v>
      </c>
      <c r="H118" s="7">
        <v>700</v>
      </c>
      <c r="I118" s="7">
        <v>616</v>
      </c>
      <c r="J118" s="2">
        <v>0.12</v>
      </c>
      <c r="K118" s="7">
        <f>Table1[[#This Row],[List Price]]-Table1[[#This Row],[Actual Price]]</f>
        <v>84</v>
      </c>
      <c r="L118" s="13">
        <f>YEAR(Table1[[#This Row],[Date]])</f>
        <v>2022</v>
      </c>
      <c r="M118" s="13" t="str">
        <f t="shared" si="1"/>
        <v>Nov</v>
      </c>
      <c r="N118" s="18">
        <f>DATE(YEAR(Table1[[#This Row],[Date]])+6, MONTH(Table1[[#This Row],[Date]]), DAY(Table1[[#This Row],[Date]]))</f>
        <v>47058</v>
      </c>
    </row>
    <row r="119" spans="1:14" x14ac:dyDescent="0.35">
      <c r="A119" t="s">
        <v>323</v>
      </c>
      <c r="B119" s="1" t="s">
        <v>324</v>
      </c>
      <c r="C119" s="1" t="s">
        <v>325</v>
      </c>
      <c r="D119" s="1" t="s">
        <v>13</v>
      </c>
      <c r="E119" s="3">
        <v>44907</v>
      </c>
      <c r="F119" s="1" t="s">
        <v>41</v>
      </c>
      <c r="G119" s="1" t="s">
        <v>326</v>
      </c>
      <c r="H119" s="7">
        <v>30</v>
      </c>
      <c r="I119" s="7">
        <v>30</v>
      </c>
      <c r="J119" s="2">
        <v>0</v>
      </c>
      <c r="K119" s="7">
        <f>Table1[[#This Row],[List Price]]-Table1[[#This Row],[Actual Price]]</f>
        <v>0</v>
      </c>
      <c r="L119" s="13">
        <f>YEAR(Table1[[#This Row],[Date]])</f>
        <v>2022</v>
      </c>
      <c r="M119" s="13" t="str">
        <f t="shared" si="1"/>
        <v>Dec</v>
      </c>
      <c r="N119" s="18">
        <f>DATE(YEAR(Table1[[#This Row],[Date]])+6, MONTH(Table1[[#This Row],[Date]]), DAY(Table1[[#This Row],[Date]]))</f>
        <v>47099</v>
      </c>
    </row>
    <row r="120" spans="1:14" x14ac:dyDescent="0.35">
      <c r="A120" t="s">
        <v>327</v>
      </c>
      <c r="B120" s="1" t="s">
        <v>70</v>
      </c>
      <c r="C120" s="1" t="s">
        <v>71</v>
      </c>
      <c r="D120" s="1" t="s">
        <v>35</v>
      </c>
      <c r="E120" s="3">
        <v>44516</v>
      </c>
      <c r="F120" s="1" t="s">
        <v>41</v>
      </c>
      <c r="G120" s="1" t="s">
        <v>328</v>
      </c>
      <c r="H120" s="7">
        <v>30</v>
      </c>
      <c r="I120" s="7">
        <v>23</v>
      </c>
      <c r="J120" s="2">
        <v>0.23330000000000001</v>
      </c>
      <c r="K120" s="7">
        <f>Table1[[#This Row],[List Price]]-Table1[[#This Row],[Actual Price]]</f>
        <v>7</v>
      </c>
      <c r="L120" s="13">
        <f>YEAR(Table1[[#This Row],[Date]])</f>
        <v>2021</v>
      </c>
      <c r="M120" s="13" t="str">
        <f t="shared" si="1"/>
        <v>Nov</v>
      </c>
      <c r="N120" s="18">
        <f>DATE(YEAR(Table1[[#This Row],[Date]])+6, MONTH(Table1[[#This Row],[Date]]), DAY(Table1[[#This Row],[Date]]))</f>
        <v>46707</v>
      </c>
    </row>
    <row r="121" spans="1:14" x14ac:dyDescent="0.35">
      <c r="A121" t="s">
        <v>329</v>
      </c>
      <c r="B121" s="1" t="s">
        <v>131</v>
      </c>
      <c r="C121" s="1" t="s">
        <v>108</v>
      </c>
      <c r="D121" s="1" t="s">
        <v>19</v>
      </c>
      <c r="E121" s="3">
        <v>44458</v>
      </c>
      <c r="F121" s="1" t="s">
        <v>36</v>
      </c>
      <c r="G121" s="1" t="s">
        <v>212</v>
      </c>
      <c r="H121" s="7">
        <v>50</v>
      </c>
      <c r="I121" s="7">
        <v>36</v>
      </c>
      <c r="J121" s="2">
        <v>0.28000000000000003</v>
      </c>
      <c r="K121" s="7">
        <f>Table1[[#This Row],[List Price]]-Table1[[#This Row],[Actual Price]]</f>
        <v>14</v>
      </c>
      <c r="L121" s="13">
        <f>YEAR(Table1[[#This Row],[Date]])</f>
        <v>2021</v>
      </c>
      <c r="M121" s="13" t="str">
        <f t="shared" si="1"/>
        <v>Sep</v>
      </c>
      <c r="N121" s="18">
        <f>DATE(YEAR(Table1[[#This Row],[Date]])+6, MONTH(Table1[[#This Row],[Date]]), DAY(Table1[[#This Row],[Date]]))</f>
        <v>46649</v>
      </c>
    </row>
    <row r="122" spans="1:14" x14ac:dyDescent="0.35">
      <c r="A122" t="s">
        <v>330</v>
      </c>
      <c r="B122" s="1" t="s">
        <v>241</v>
      </c>
      <c r="C122" s="1" t="s">
        <v>242</v>
      </c>
      <c r="D122" s="1" t="s">
        <v>13</v>
      </c>
      <c r="E122" s="3">
        <v>43938</v>
      </c>
      <c r="F122" s="1" t="s">
        <v>72</v>
      </c>
      <c r="G122" s="1" t="s">
        <v>331</v>
      </c>
      <c r="H122" s="7">
        <v>500</v>
      </c>
      <c r="I122" s="7">
        <v>490</v>
      </c>
      <c r="J122" s="2">
        <v>0.02</v>
      </c>
      <c r="K122" s="7">
        <f>Table1[[#This Row],[List Price]]-Table1[[#This Row],[Actual Price]]</f>
        <v>10</v>
      </c>
      <c r="L122" s="13">
        <f>YEAR(Table1[[#This Row],[Date]])</f>
        <v>2020</v>
      </c>
      <c r="M122" s="13" t="str">
        <f t="shared" si="1"/>
        <v>Apr</v>
      </c>
      <c r="N122" s="18">
        <f>DATE(YEAR(Table1[[#This Row],[Date]])+6, MONTH(Table1[[#This Row],[Date]]), DAY(Table1[[#This Row],[Date]]))</f>
        <v>46129</v>
      </c>
    </row>
    <row r="123" spans="1:14" x14ac:dyDescent="0.35">
      <c r="A123" t="s">
        <v>332</v>
      </c>
      <c r="B123" s="1" t="s">
        <v>95</v>
      </c>
      <c r="C123" s="1" t="s">
        <v>96</v>
      </c>
      <c r="D123" s="1" t="s">
        <v>13</v>
      </c>
      <c r="E123" s="3">
        <v>44113</v>
      </c>
      <c r="F123" s="1" t="s">
        <v>55</v>
      </c>
      <c r="G123" s="1" t="s">
        <v>333</v>
      </c>
      <c r="H123" s="7">
        <v>800</v>
      </c>
      <c r="I123" s="7">
        <v>672</v>
      </c>
      <c r="J123" s="2">
        <v>0.16</v>
      </c>
      <c r="K123" s="7">
        <f>Table1[[#This Row],[List Price]]-Table1[[#This Row],[Actual Price]]</f>
        <v>128</v>
      </c>
      <c r="L123" s="13">
        <f>YEAR(Table1[[#This Row],[Date]])</f>
        <v>2020</v>
      </c>
      <c r="M123" s="13" t="str">
        <f t="shared" si="1"/>
        <v>Oct</v>
      </c>
      <c r="N123" s="18">
        <f>DATE(YEAR(Table1[[#This Row],[Date]])+6, MONTH(Table1[[#This Row],[Date]]), DAY(Table1[[#This Row],[Date]]))</f>
        <v>46304</v>
      </c>
    </row>
    <row r="124" spans="1:14" x14ac:dyDescent="0.35">
      <c r="A124" t="s">
        <v>334</v>
      </c>
      <c r="B124" s="1" t="s">
        <v>28</v>
      </c>
      <c r="C124" s="1" t="s">
        <v>29</v>
      </c>
      <c r="D124" s="1" t="s">
        <v>13</v>
      </c>
      <c r="E124" s="3">
        <v>44968</v>
      </c>
      <c r="F124" s="1" t="s">
        <v>72</v>
      </c>
      <c r="G124" s="1" t="s">
        <v>335</v>
      </c>
      <c r="H124" s="7">
        <v>500</v>
      </c>
      <c r="I124" s="7">
        <v>490</v>
      </c>
      <c r="J124" s="2">
        <v>0.02</v>
      </c>
      <c r="K124" s="7">
        <f>Table1[[#This Row],[List Price]]-Table1[[#This Row],[Actual Price]]</f>
        <v>10</v>
      </c>
      <c r="L124" s="13">
        <f>YEAR(Table1[[#This Row],[Date]])</f>
        <v>2023</v>
      </c>
      <c r="M124" s="13" t="str">
        <f t="shared" si="1"/>
        <v>Feb</v>
      </c>
      <c r="N124" s="18">
        <f>DATE(YEAR(Table1[[#This Row],[Date]])+6, MONTH(Table1[[#This Row],[Date]]), DAY(Table1[[#This Row],[Date]]))</f>
        <v>47160</v>
      </c>
    </row>
    <row r="125" spans="1:14" x14ac:dyDescent="0.35">
      <c r="A125" t="s">
        <v>336</v>
      </c>
      <c r="B125" s="1" t="s">
        <v>270</v>
      </c>
      <c r="C125" s="1" t="s">
        <v>271</v>
      </c>
      <c r="D125" s="1" t="s">
        <v>35</v>
      </c>
      <c r="E125" s="3">
        <v>44635</v>
      </c>
      <c r="F125" s="1" t="s">
        <v>30</v>
      </c>
      <c r="G125" s="1" t="s">
        <v>337</v>
      </c>
      <c r="H125" s="7">
        <v>150</v>
      </c>
      <c r="I125" s="7">
        <v>140</v>
      </c>
      <c r="J125" s="2">
        <v>6.6699999999999995E-2</v>
      </c>
      <c r="K125" s="7">
        <f>Table1[[#This Row],[List Price]]-Table1[[#This Row],[Actual Price]]</f>
        <v>10</v>
      </c>
      <c r="L125" s="13">
        <f>YEAR(Table1[[#This Row],[Date]])</f>
        <v>2022</v>
      </c>
      <c r="M125" s="13" t="str">
        <f t="shared" si="1"/>
        <v>Mar</v>
      </c>
      <c r="N125" s="18">
        <f>DATE(YEAR(Table1[[#This Row],[Date]])+6, MONTH(Table1[[#This Row],[Date]]), DAY(Table1[[#This Row],[Date]]))</f>
        <v>46827</v>
      </c>
    </row>
    <row r="126" spans="1:14" x14ac:dyDescent="0.35">
      <c r="A126" t="s">
        <v>338</v>
      </c>
      <c r="B126" s="1" t="s">
        <v>182</v>
      </c>
      <c r="C126" s="1" t="s">
        <v>108</v>
      </c>
      <c r="D126" s="1" t="s">
        <v>19</v>
      </c>
      <c r="E126" s="3">
        <v>45310</v>
      </c>
      <c r="F126" s="1" t="s">
        <v>72</v>
      </c>
      <c r="G126" s="1" t="s">
        <v>203</v>
      </c>
      <c r="H126" s="7">
        <v>500</v>
      </c>
      <c r="I126" s="7">
        <v>495</v>
      </c>
      <c r="J126" s="2">
        <v>0.01</v>
      </c>
      <c r="K126" s="7">
        <f>Table1[[#This Row],[List Price]]-Table1[[#This Row],[Actual Price]]</f>
        <v>5</v>
      </c>
      <c r="L126" s="13">
        <f>YEAR(Table1[[#This Row],[Date]])</f>
        <v>2024</v>
      </c>
      <c r="M126" s="13" t="str">
        <f t="shared" si="1"/>
        <v>Jan</v>
      </c>
      <c r="N126" s="18">
        <f>DATE(YEAR(Table1[[#This Row],[Date]])+6, MONTH(Table1[[#This Row],[Date]]), DAY(Table1[[#This Row],[Date]]))</f>
        <v>47502</v>
      </c>
    </row>
    <row r="127" spans="1:14" x14ac:dyDescent="0.35">
      <c r="A127" t="s">
        <v>339</v>
      </c>
      <c r="B127" s="1" t="s">
        <v>85</v>
      </c>
      <c r="C127" s="1" t="s">
        <v>86</v>
      </c>
      <c r="D127" s="1" t="s">
        <v>13</v>
      </c>
      <c r="E127" s="3">
        <v>45410</v>
      </c>
      <c r="F127" s="1" t="s">
        <v>30</v>
      </c>
      <c r="G127" s="1" t="s">
        <v>340</v>
      </c>
      <c r="H127" s="7">
        <v>150</v>
      </c>
      <c r="I127" s="7">
        <v>150</v>
      </c>
      <c r="J127" s="2">
        <v>0</v>
      </c>
      <c r="K127" s="7">
        <f>Table1[[#This Row],[List Price]]-Table1[[#This Row],[Actual Price]]</f>
        <v>0</v>
      </c>
      <c r="L127" s="13">
        <f>YEAR(Table1[[#This Row],[Date]])</f>
        <v>2024</v>
      </c>
      <c r="M127" s="13" t="str">
        <f t="shared" si="1"/>
        <v>Apr</v>
      </c>
      <c r="N127" s="18">
        <f>DATE(YEAR(Table1[[#This Row],[Date]])+6, MONTH(Table1[[#This Row],[Date]]), DAY(Table1[[#This Row],[Date]]))</f>
        <v>47601</v>
      </c>
    </row>
    <row r="128" spans="1:14" x14ac:dyDescent="0.35">
      <c r="A128" t="s">
        <v>341</v>
      </c>
      <c r="B128" s="1" t="s">
        <v>114</v>
      </c>
      <c r="C128" s="1" t="s">
        <v>54</v>
      </c>
      <c r="D128" s="1" t="s">
        <v>13</v>
      </c>
      <c r="E128" s="3">
        <v>43903</v>
      </c>
      <c r="F128" s="1" t="s">
        <v>41</v>
      </c>
      <c r="G128" s="1" t="s">
        <v>168</v>
      </c>
      <c r="H128" s="7">
        <v>30</v>
      </c>
      <c r="I128" s="7">
        <v>29</v>
      </c>
      <c r="J128" s="2">
        <v>3.3300000000000003E-2</v>
      </c>
      <c r="K128" s="7">
        <f>Table1[[#This Row],[List Price]]-Table1[[#This Row],[Actual Price]]</f>
        <v>1</v>
      </c>
      <c r="L128" s="13">
        <f>YEAR(Table1[[#This Row],[Date]])</f>
        <v>2020</v>
      </c>
      <c r="M128" s="13" t="str">
        <f t="shared" si="1"/>
        <v>Mar</v>
      </c>
      <c r="N128" s="18">
        <f>DATE(YEAR(Table1[[#This Row],[Date]])+6, MONTH(Table1[[#This Row],[Date]]), DAY(Table1[[#This Row],[Date]]))</f>
        <v>46094</v>
      </c>
    </row>
    <row r="129" spans="1:14" x14ac:dyDescent="0.35">
      <c r="A129" t="s">
        <v>342</v>
      </c>
      <c r="B129" s="1" t="s">
        <v>182</v>
      </c>
      <c r="C129" s="1" t="s">
        <v>108</v>
      </c>
      <c r="D129" s="1" t="s">
        <v>19</v>
      </c>
      <c r="E129" s="3">
        <v>44436</v>
      </c>
      <c r="F129" s="1" t="s">
        <v>72</v>
      </c>
      <c r="G129" s="1" t="s">
        <v>183</v>
      </c>
      <c r="H129" s="7">
        <v>500</v>
      </c>
      <c r="I129" s="7">
        <v>500</v>
      </c>
      <c r="J129" s="2">
        <v>0</v>
      </c>
      <c r="K129" s="7">
        <f>Table1[[#This Row],[List Price]]-Table1[[#This Row],[Actual Price]]</f>
        <v>0</v>
      </c>
      <c r="L129" s="13">
        <f>YEAR(Table1[[#This Row],[Date]])</f>
        <v>2021</v>
      </c>
      <c r="M129" s="13" t="str">
        <f t="shared" si="1"/>
        <v>Aug</v>
      </c>
      <c r="N129" s="18">
        <f>DATE(YEAR(Table1[[#This Row],[Date]])+6, MONTH(Table1[[#This Row],[Date]]), DAY(Table1[[#This Row],[Date]]))</f>
        <v>46627</v>
      </c>
    </row>
    <row r="130" spans="1:14" x14ac:dyDescent="0.35">
      <c r="A130" t="s">
        <v>343</v>
      </c>
      <c r="B130" s="1" t="s">
        <v>91</v>
      </c>
      <c r="C130" s="1" t="s">
        <v>92</v>
      </c>
      <c r="D130" s="1" t="s">
        <v>35</v>
      </c>
      <c r="E130" s="3">
        <v>44019</v>
      </c>
      <c r="F130" s="1" t="s">
        <v>61</v>
      </c>
      <c r="G130" s="1" t="s">
        <v>344</v>
      </c>
      <c r="H130" s="7">
        <v>1000</v>
      </c>
      <c r="I130" s="7">
        <v>510</v>
      </c>
      <c r="J130" s="2">
        <v>0.49</v>
      </c>
      <c r="K130" s="7">
        <f>Table1[[#This Row],[List Price]]-Table1[[#This Row],[Actual Price]]</f>
        <v>490</v>
      </c>
      <c r="L130" s="13">
        <f>YEAR(Table1[[#This Row],[Date]])</f>
        <v>2020</v>
      </c>
      <c r="M130" s="13" t="str">
        <f t="shared" ref="M130:M193" si="2">TEXT(E:E, "mmm")</f>
        <v>Jul</v>
      </c>
      <c r="N130" s="18">
        <f>DATE(YEAR(Table1[[#This Row],[Date]])+6, MONTH(Table1[[#This Row],[Date]]), DAY(Table1[[#This Row],[Date]]))</f>
        <v>46210</v>
      </c>
    </row>
    <row r="131" spans="1:14" x14ac:dyDescent="0.35">
      <c r="A131" t="s">
        <v>345</v>
      </c>
      <c r="B131" s="1" t="s">
        <v>289</v>
      </c>
      <c r="C131" s="1" t="s">
        <v>108</v>
      </c>
      <c r="D131" s="1" t="s">
        <v>19</v>
      </c>
      <c r="E131" s="3">
        <v>44614</v>
      </c>
      <c r="F131" s="1" t="s">
        <v>72</v>
      </c>
      <c r="G131" s="1" t="s">
        <v>346</v>
      </c>
      <c r="H131" s="7">
        <v>500</v>
      </c>
      <c r="I131" s="7">
        <v>490</v>
      </c>
      <c r="J131" s="2">
        <v>0.02</v>
      </c>
      <c r="K131" s="7">
        <f>Table1[[#This Row],[List Price]]-Table1[[#This Row],[Actual Price]]</f>
        <v>10</v>
      </c>
      <c r="L131" s="13">
        <f>YEAR(Table1[[#This Row],[Date]])</f>
        <v>2022</v>
      </c>
      <c r="M131" s="13" t="str">
        <f t="shared" si="2"/>
        <v>Feb</v>
      </c>
      <c r="N131" s="18">
        <f>DATE(YEAR(Table1[[#This Row],[Date]])+6, MONTH(Table1[[#This Row],[Date]]), DAY(Table1[[#This Row],[Date]]))</f>
        <v>46805</v>
      </c>
    </row>
    <row r="132" spans="1:14" x14ac:dyDescent="0.35">
      <c r="A132" t="s">
        <v>347</v>
      </c>
      <c r="B132" s="1" t="s">
        <v>11</v>
      </c>
      <c r="C132" s="1" t="s">
        <v>12</v>
      </c>
      <c r="D132" s="1" t="s">
        <v>13</v>
      </c>
      <c r="E132" s="3">
        <v>45242</v>
      </c>
      <c r="F132" s="1" t="s">
        <v>36</v>
      </c>
      <c r="G132" s="1" t="s">
        <v>348</v>
      </c>
      <c r="H132" s="7">
        <v>50</v>
      </c>
      <c r="I132" s="7">
        <v>50</v>
      </c>
      <c r="J132" s="2">
        <v>0</v>
      </c>
      <c r="K132" s="7">
        <f>Table1[[#This Row],[List Price]]-Table1[[#This Row],[Actual Price]]</f>
        <v>0</v>
      </c>
      <c r="L132" s="13">
        <f>YEAR(Table1[[#This Row],[Date]])</f>
        <v>2023</v>
      </c>
      <c r="M132" s="13" t="str">
        <f t="shared" si="2"/>
        <v>Nov</v>
      </c>
      <c r="N132" s="18">
        <f>DATE(YEAR(Table1[[#This Row],[Date]])+6, MONTH(Table1[[#This Row],[Date]]), DAY(Table1[[#This Row],[Date]]))</f>
        <v>47434</v>
      </c>
    </row>
    <row r="133" spans="1:14" x14ac:dyDescent="0.35">
      <c r="A133" t="s">
        <v>349</v>
      </c>
      <c r="B133" s="1" t="s">
        <v>241</v>
      </c>
      <c r="C133" s="1" t="s">
        <v>242</v>
      </c>
      <c r="D133" s="1" t="s">
        <v>13</v>
      </c>
      <c r="E133" s="3">
        <v>44719</v>
      </c>
      <c r="F133" s="1" t="s">
        <v>25</v>
      </c>
      <c r="G133" s="1" t="s">
        <v>350</v>
      </c>
      <c r="H133" s="7">
        <v>700</v>
      </c>
      <c r="I133" s="7">
        <v>665</v>
      </c>
      <c r="J133" s="2">
        <v>0.05</v>
      </c>
      <c r="K133" s="7">
        <f>Table1[[#This Row],[List Price]]-Table1[[#This Row],[Actual Price]]</f>
        <v>35</v>
      </c>
      <c r="L133" s="13">
        <f>YEAR(Table1[[#This Row],[Date]])</f>
        <v>2022</v>
      </c>
      <c r="M133" s="13" t="str">
        <f t="shared" si="2"/>
        <v>Jun</v>
      </c>
      <c r="N133" s="18">
        <f>DATE(YEAR(Table1[[#This Row],[Date]])+6, MONTH(Table1[[#This Row],[Date]]), DAY(Table1[[#This Row],[Date]]))</f>
        <v>46911</v>
      </c>
    </row>
    <row r="134" spans="1:14" x14ac:dyDescent="0.35">
      <c r="A134" t="s">
        <v>351</v>
      </c>
      <c r="B134" s="1" t="s">
        <v>154</v>
      </c>
      <c r="C134" s="1" t="s">
        <v>108</v>
      </c>
      <c r="D134" s="1" t="s">
        <v>19</v>
      </c>
      <c r="E134" s="3">
        <v>43869</v>
      </c>
      <c r="F134" s="1" t="s">
        <v>115</v>
      </c>
      <c r="G134" s="1" t="s">
        <v>352</v>
      </c>
      <c r="H134" s="7">
        <v>250</v>
      </c>
      <c r="I134" s="7">
        <v>175</v>
      </c>
      <c r="J134" s="2">
        <v>0.3</v>
      </c>
      <c r="K134" s="7">
        <f>Table1[[#This Row],[List Price]]-Table1[[#This Row],[Actual Price]]</f>
        <v>75</v>
      </c>
      <c r="L134" s="13">
        <f>YEAR(Table1[[#This Row],[Date]])</f>
        <v>2020</v>
      </c>
      <c r="M134" s="13" t="str">
        <f t="shared" si="2"/>
        <v>Feb</v>
      </c>
      <c r="N134" s="18">
        <f>DATE(YEAR(Table1[[#This Row],[Date]])+6, MONTH(Table1[[#This Row],[Date]]), DAY(Table1[[#This Row],[Date]]))</f>
        <v>46061</v>
      </c>
    </row>
    <row r="135" spans="1:14" x14ac:dyDescent="0.35">
      <c r="A135" t="s">
        <v>353</v>
      </c>
      <c r="B135" s="1" t="s">
        <v>107</v>
      </c>
      <c r="C135" s="1" t="s">
        <v>108</v>
      </c>
      <c r="D135" s="1" t="s">
        <v>19</v>
      </c>
      <c r="E135" s="3">
        <v>44864</v>
      </c>
      <c r="F135" s="1" t="s">
        <v>122</v>
      </c>
      <c r="G135" s="1" t="s">
        <v>354</v>
      </c>
      <c r="H135" s="7">
        <v>50</v>
      </c>
      <c r="I135" s="7">
        <v>48</v>
      </c>
      <c r="J135" s="2">
        <v>0.04</v>
      </c>
      <c r="K135" s="7">
        <f>Table1[[#This Row],[List Price]]-Table1[[#This Row],[Actual Price]]</f>
        <v>2</v>
      </c>
      <c r="L135" s="13">
        <f>YEAR(Table1[[#This Row],[Date]])</f>
        <v>2022</v>
      </c>
      <c r="M135" s="13" t="str">
        <f t="shared" si="2"/>
        <v>Oct</v>
      </c>
      <c r="N135" s="18">
        <f>DATE(YEAR(Table1[[#This Row],[Date]])+6, MONTH(Table1[[#This Row],[Date]]), DAY(Table1[[#This Row],[Date]]))</f>
        <v>47056</v>
      </c>
    </row>
    <row r="136" spans="1:14" x14ac:dyDescent="0.35">
      <c r="A136" t="s">
        <v>355</v>
      </c>
      <c r="B136" s="1" t="s">
        <v>241</v>
      </c>
      <c r="C136" s="1" t="s">
        <v>242</v>
      </c>
      <c r="D136" s="1" t="s">
        <v>13</v>
      </c>
      <c r="E136" s="3">
        <v>44670</v>
      </c>
      <c r="F136" s="1" t="s">
        <v>30</v>
      </c>
      <c r="G136" s="1" t="s">
        <v>243</v>
      </c>
      <c r="H136" s="7">
        <v>150</v>
      </c>
      <c r="I136" s="7">
        <v>146</v>
      </c>
      <c r="J136" s="2">
        <v>2.6700000000000002E-2</v>
      </c>
      <c r="K136" s="7">
        <f>Table1[[#This Row],[List Price]]-Table1[[#This Row],[Actual Price]]</f>
        <v>4</v>
      </c>
      <c r="L136" s="13">
        <f>YEAR(Table1[[#This Row],[Date]])</f>
        <v>2022</v>
      </c>
      <c r="M136" s="13" t="str">
        <f t="shared" si="2"/>
        <v>Apr</v>
      </c>
      <c r="N136" s="18">
        <f>DATE(YEAR(Table1[[#This Row],[Date]])+6, MONTH(Table1[[#This Row],[Date]]), DAY(Table1[[#This Row],[Date]]))</f>
        <v>46862</v>
      </c>
    </row>
    <row r="137" spans="1:14" x14ac:dyDescent="0.35">
      <c r="A137" t="s">
        <v>356</v>
      </c>
      <c r="B137" s="1" t="s">
        <v>64</v>
      </c>
      <c r="C137" s="1" t="s">
        <v>65</v>
      </c>
      <c r="D137" s="1" t="s">
        <v>35</v>
      </c>
      <c r="E137" s="3">
        <v>44341</v>
      </c>
      <c r="F137" s="1" t="s">
        <v>30</v>
      </c>
      <c r="G137" s="1" t="s">
        <v>280</v>
      </c>
      <c r="H137" s="7">
        <v>150</v>
      </c>
      <c r="I137" s="7">
        <v>143</v>
      </c>
      <c r="J137" s="2">
        <v>4.6699999999999998E-2</v>
      </c>
      <c r="K137" s="7">
        <f>Table1[[#This Row],[List Price]]-Table1[[#This Row],[Actual Price]]</f>
        <v>7</v>
      </c>
      <c r="L137" s="13">
        <f>YEAR(Table1[[#This Row],[Date]])</f>
        <v>2021</v>
      </c>
      <c r="M137" s="13" t="str">
        <f t="shared" si="2"/>
        <v>May</v>
      </c>
      <c r="N137" s="18">
        <f>DATE(YEAR(Table1[[#This Row],[Date]])+6, MONTH(Table1[[#This Row],[Date]]), DAY(Table1[[#This Row],[Date]]))</f>
        <v>46532</v>
      </c>
    </row>
    <row r="138" spans="1:14" x14ac:dyDescent="0.35">
      <c r="A138" t="s">
        <v>357</v>
      </c>
      <c r="B138" s="1" t="s">
        <v>146</v>
      </c>
      <c r="C138" s="1" t="s">
        <v>147</v>
      </c>
      <c r="D138" s="1" t="s">
        <v>13</v>
      </c>
      <c r="E138" s="3">
        <v>44326</v>
      </c>
      <c r="F138" s="1" t="s">
        <v>104</v>
      </c>
      <c r="G138" s="1" t="s">
        <v>358</v>
      </c>
      <c r="H138" s="7">
        <v>70</v>
      </c>
      <c r="I138" s="7">
        <v>57</v>
      </c>
      <c r="J138" s="2">
        <v>0.1857</v>
      </c>
      <c r="K138" s="7">
        <f>Table1[[#This Row],[List Price]]-Table1[[#This Row],[Actual Price]]</f>
        <v>13</v>
      </c>
      <c r="L138" s="13">
        <f>YEAR(Table1[[#This Row],[Date]])</f>
        <v>2021</v>
      </c>
      <c r="M138" s="13" t="str">
        <f t="shared" si="2"/>
        <v>May</v>
      </c>
      <c r="N138" s="18">
        <f>DATE(YEAR(Table1[[#This Row],[Date]])+6, MONTH(Table1[[#This Row],[Date]]), DAY(Table1[[#This Row],[Date]]))</f>
        <v>46517</v>
      </c>
    </row>
    <row r="139" spans="1:14" x14ac:dyDescent="0.35">
      <c r="A139" t="s">
        <v>359</v>
      </c>
      <c r="B139" s="1" t="s">
        <v>59</v>
      </c>
      <c r="C139" s="1" t="s">
        <v>60</v>
      </c>
      <c r="D139" s="1" t="s">
        <v>13</v>
      </c>
      <c r="E139" s="3">
        <v>45118</v>
      </c>
      <c r="F139" s="1" t="s">
        <v>122</v>
      </c>
      <c r="G139" s="1" t="s">
        <v>312</v>
      </c>
      <c r="H139" s="7">
        <v>50</v>
      </c>
      <c r="I139" s="7">
        <v>46</v>
      </c>
      <c r="J139" s="2">
        <v>0.08</v>
      </c>
      <c r="K139" s="7">
        <f>Table1[[#This Row],[List Price]]-Table1[[#This Row],[Actual Price]]</f>
        <v>4</v>
      </c>
      <c r="L139" s="13">
        <f>YEAR(Table1[[#This Row],[Date]])</f>
        <v>2023</v>
      </c>
      <c r="M139" s="13" t="str">
        <f t="shared" si="2"/>
        <v>Jul</v>
      </c>
      <c r="N139" s="18">
        <f>DATE(YEAR(Table1[[#This Row],[Date]])+6, MONTH(Table1[[#This Row],[Date]]), DAY(Table1[[#This Row],[Date]]))</f>
        <v>47310</v>
      </c>
    </row>
    <row r="140" spans="1:14" x14ac:dyDescent="0.35">
      <c r="A140" t="s">
        <v>360</v>
      </c>
      <c r="B140" s="1" t="s">
        <v>205</v>
      </c>
      <c r="C140" s="1" t="s">
        <v>206</v>
      </c>
      <c r="D140" s="1" t="s">
        <v>24</v>
      </c>
      <c r="E140" s="3">
        <v>45285</v>
      </c>
      <c r="F140" s="1" t="s">
        <v>41</v>
      </c>
      <c r="G140" s="1" t="s">
        <v>361</v>
      </c>
      <c r="H140" s="7">
        <v>30</v>
      </c>
      <c r="I140" s="7">
        <v>27</v>
      </c>
      <c r="J140" s="2">
        <v>0.1</v>
      </c>
      <c r="K140" s="7">
        <f>Table1[[#This Row],[List Price]]-Table1[[#This Row],[Actual Price]]</f>
        <v>3</v>
      </c>
      <c r="L140" s="13">
        <f>YEAR(Table1[[#This Row],[Date]])</f>
        <v>2023</v>
      </c>
      <c r="M140" s="13" t="str">
        <f t="shared" si="2"/>
        <v>Dec</v>
      </c>
      <c r="N140" s="18">
        <f>DATE(YEAR(Table1[[#This Row],[Date]])+6, MONTH(Table1[[#This Row],[Date]]), DAY(Table1[[#This Row],[Date]]))</f>
        <v>47477</v>
      </c>
    </row>
    <row r="141" spans="1:14" x14ac:dyDescent="0.35">
      <c r="A141" t="s">
        <v>362</v>
      </c>
      <c r="B141" s="1" t="s">
        <v>85</v>
      </c>
      <c r="C141" s="1" t="s">
        <v>86</v>
      </c>
      <c r="D141" s="1" t="s">
        <v>13</v>
      </c>
      <c r="E141" s="3">
        <v>43955</v>
      </c>
      <c r="F141" s="1" t="s">
        <v>46</v>
      </c>
      <c r="G141" s="1" t="s">
        <v>363</v>
      </c>
      <c r="H141" s="7">
        <v>500</v>
      </c>
      <c r="I141" s="7">
        <v>500</v>
      </c>
      <c r="J141" s="2">
        <v>0</v>
      </c>
      <c r="K141" s="7">
        <f>Table1[[#This Row],[List Price]]-Table1[[#This Row],[Actual Price]]</f>
        <v>0</v>
      </c>
      <c r="L141" s="13">
        <f>YEAR(Table1[[#This Row],[Date]])</f>
        <v>2020</v>
      </c>
      <c r="M141" s="13" t="str">
        <f t="shared" si="2"/>
        <v>May</v>
      </c>
      <c r="N141" s="18">
        <f>DATE(YEAR(Table1[[#This Row],[Date]])+6, MONTH(Table1[[#This Row],[Date]]), DAY(Table1[[#This Row],[Date]]))</f>
        <v>46146</v>
      </c>
    </row>
    <row r="142" spans="1:14" x14ac:dyDescent="0.35">
      <c r="A142" t="s">
        <v>364</v>
      </c>
      <c r="B142" s="1" t="s">
        <v>324</v>
      </c>
      <c r="C142" s="1" t="s">
        <v>325</v>
      </c>
      <c r="D142" s="1" t="s">
        <v>13</v>
      </c>
      <c r="E142" s="3">
        <v>45480</v>
      </c>
      <c r="F142" s="1" t="s">
        <v>46</v>
      </c>
      <c r="G142" s="1" t="s">
        <v>365</v>
      </c>
      <c r="H142" s="7">
        <v>500</v>
      </c>
      <c r="I142" s="7">
        <v>500</v>
      </c>
      <c r="J142" s="2">
        <v>0</v>
      </c>
      <c r="K142" s="7">
        <f>Table1[[#This Row],[List Price]]-Table1[[#This Row],[Actual Price]]</f>
        <v>0</v>
      </c>
      <c r="L142" s="13">
        <f>YEAR(Table1[[#This Row],[Date]])</f>
        <v>2024</v>
      </c>
      <c r="M142" s="13" t="str">
        <f t="shared" si="2"/>
        <v>Jul</v>
      </c>
      <c r="N142" s="18">
        <f>DATE(YEAR(Table1[[#This Row],[Date]])+6, MONTH(Table1[[#This Row],[Date]]), DAY(Table1[[#This Row],[Date]]))</f>
        <v>47671</v>
      </c>
    </row>
    <row r="143" spans="1:14" x14ac:dyDescent="0.35">
      <c r="A143" t="s">
        <v>366</v>
      </c>
      <c r="B143" s="1" t="s">
        <v>114</v>
      </c>
      <c r="C143" s="1" t="s">
        <v>54</v>
      </c>
      <c r="D143" s="1" t="s">
        <v>13</v>
      </c>
      <c r="E143" s="3">
        <v>45362</v>
      </c>
      <c r="F143" s="1" t="s">
        <v>115</v>
      </c>
      <c r="G143" s="1" t="s">
        <v>367</v>
      </c>
      <c r="H143" s="7">
        <v>250</v>
      </c>
      <c r="I143" s="7">
        <v>225</v>
      </c>
      <c r="J143" s="2">
        <v>0.1</v>
      </c>
      <c r="K143" s="7">
        <f>Table1[[#This Row],[List Price]]-Table1[[#This Row],[Actual Price]]</f>
        <v>25</v>
      </c>
      <c r="L143" s="13">
        <f>YEAR(Table1[[#This Row],[Date]])</f>
        <v>2024</v>
      </c>
      <c r="M143" s="13" t="str">
        <f t="shared" si="2"/>
        <v>Mar</v>
      </c>
      <c r="N143" s="18">
        <f>DATE(YEAR(Table1[[#This Row],[Date]])+6, MONTH(Table1[[#This Row],[Date]]), DAY(Table1[[#This Row],[Date]]))</f>
        <v>47553</v>
      </c>
    </row>
    <row r="144" spans="1:14" x14ac:dyDescent="0.35">
      <c r="A144" t="s">
        <v>368</v>
      </c>
      <c r="B144" s="1" t="s">
        <v>264</v>
      </c>
      <c r="C144" s="1" t="s">
        <v>265</v>
      </c>
      <c r="D144" s="1" t="s">
        <v>13</v>
      </c>
      <c r="E144" s="3">
        <v>44326</v>
      </c>
      <c r="F144" s="1" t="s">
        <v>41</v>
      </c>
      <c r="G144" s="1" t="s">
        <v>369</v>
      </c>
      <c r="H144" s="7">
        <v>30</v>
      </c>
      <c r="I144" s="7">
        <v>26</v>
      </c>
      <c r="J144" s="2">
        <v>0.1333</v>
      </c>
      <c r="K144" s="7">
        <f>Table1[[#This Row],[List Price]]-Table1[[#This Row],[Actual Price]]</f>
        <v>4</v>
      </c>
      <c r="L144" s="13">
        <f>YEAR(Table1[[#This Row],[Date]])</f>
        <v>2021</v>
      </c>
      <c r="M144" s="13" t="str">
        <f t="shared" si="2"/>
        <v>May</v>
      </c>
      <c r="N144" s="18">
        <f>DATE(YEAR(Table1[[#This Row],[Date]])+6, MONTH(Table1[[#This Row],[Date]]), DAY(Table1[[#This Row],[Date]]))</f>
        <v>46517</v>
      </c>
    </row>
    <row r="145" spans="1:14" x14ac:dyDescent="0.35">
      <c r="A145" t="s">
        <v>370</v>
      </c>
      <c r="B145" s="1" t="s">
        <v>205</v>
      </c>
      <c r="C145" s="1" t="s">
        <v>206</v>
      </c>
      <c r="D145" s="1" t="s">
        <v>24</v>
      </c>
      <c r="E145" s="3">
        <v>44589</v>
      </c>
      <c r="F145" s="1" t="s">
        <v>41</v>
      </c>
      <c r="G145" s="1" t="s">
        <v>361</v>
      </c>
      <c r="H145" s="7">
        <v>30</v>
      </c>
      <c r="I145" s="7">
        <v>27</v>
      </c>
      <c r="J145" s="2">
        <v>0.1</v>
      </c>
      <c r="K145" s="7">
        <f>Table1[[#This Row],[List Price]]-Table1[[#This Row],[Actual Price]]</f>
        <v>3</v>
      </c>
      <c r="L145" s="13">
        <f>YEAR(Table1[[#This Row],[Date]])</f>
        <v>2022</v>
      </c>
      <c r="M145" s="13" t="str">
        <f t="shared" si="2"/>
        <v>Jan</v>
      </c>
      <c r="N145" s="18">
        <f>DATE(YEAR(Table1[[#This Row],[Date]])+6, MONTH(Table1[[#This Row],[Date]]), DAY(Table1[[#This Row],[Date]]))</f>
        <v>46780</v>
      </c>
    </row>
    <row r="146" spans="1:14" x14ac:dyDescent="0.35">
      <c r="A146" t="s">
        <v>371</v>
      </c>
      <c r="B146" s="1" t="s">
        <v>111</v>
      </c>
      <c r="C146" s="1" t="s">
        <v>82</v>
      </c>
      <c r="D146" s="1" t="s">
        <v>13</v>
      </c>
      <c r="E146" s="3">
        <v>44451</v>
      </c>
      <c r="F146" s="1" t="s">
        <v>122</v>
      </c>
      <c r="G146" s="1" t="s">
        <v>372</v>
      </c>
      <c r="H146" s="7">
        <v>50</v>
      </c>
      <c r="I146" s="7">
        <v>34</v>
      </c>
      <c r="J146" s="2">
        <v>0.32</v>
      </c>
      <c r="K146" s="7">
        <f>Table1[[#This Row],[List Price]]-Table1[[#This Row],[Actual Price]]</f>
        <v>16</v>
      </c>
      <c r="L146" s="13">
        <f>YEAR(Table1[[#This Row],[Date]])</f>
        <v>2021</v>
      </c>
      <c r="M146" s="13" t="str">
        <f t="shared" si="2"/>
        <v>Sep</v>
      </c>
      <c r="N146" s="18">
        <f>DATE(YEAR(Table1[[#This Row],[Date]])+6, MONTH(Table1[[#This Row],[Date]]), DAY(Table1[[#This Row],[Date]]))</f>
        <v>46642</v>
      </c>
    </row>
    <row r="147" spans="1:14" x14ac:dyDescent="0.35">
      <c r="A147" t="s">
        <v>373</v>
      </c>
      <c r="B147" s="1" t="s">
        <v>134</v>
      </c>
      <c r="C147" s="1" t="s">
        <v>92</v>
      </c>
      <c r="D147" s="1" t="s">
        <v>35</v>
      </c>
      <c r="E147" s="3">
        <v>45515</v>
      </c>
      <c r="F147" s="1" t="s">
        <v>72</v>
      </c>
      <c r="G147" s="1" t="s">
        <v>374</v>
      </c>
      <c r="H147" s="7">
        <v>500</v>
      </c>
      <c r="I147" s="7">
        <v>500</v>
      </c>
      <c r="J147" s="2">
        <v>0</v>
      </c>
      <c r="K147" s="7">
        <f>Table1[[#This Row],[List Price]]-Table1[[#This Row],[Actual Price]]</f>
        <v>0</v>
      </c>
      <c r="L147" s="13">
        <f>YEAR(Table1[[#This Row],[Date]])</f>
        <v>2024</v>
      </c>
      <c r="M147" s="13" t="str">
        <f t="shared" si="2"/>
        <v>Aug</v>
      </c>
      <c r="N147" s="18">
        <f>DATE(YEAR(Table1[[#This Row],[Date]])+6, MONTH(Table1[[#This Row],[Date]]), DAY(Table1[[#This Row],[Date]]))</f>
        <v>47706</v>
      </c>
    </row>
    <row r="148" spans="1:14" x14ac:dyDescent="0.35">
      <c r="A148" t="s">
        <v>375</v>
      </c>
      <c r="B148" s="1" t="s">
        <v>255</v>
      </c>
      <c r="C148" s="1" t="s">
        <v>256</v>
      </c>
      <c r="D148" s="1" t="s">
        <v>13</v>
      </c>
      <c r="E148" s="3">
        <v>45046</v>
      </c>
      <c r="F148" s="1" t="s">
        <v>61</v>
      </c>
      <c r="G148" s="1" t="s">
        <v>376</v>
      </c>
      <c r="H148" s="7">
        <v>1000</v>
      </c>
      <c r="I148" s="7">
        <v>780</v>
      </c>
      <c r="J148" s="2">
        <v>0.22</v>
      </c>
      <c r="K148" s="7">
        <f>Table1[[#This Row],[List Price]]-Table1[[#This Row],[Actual Price]]</f>
        <v>220</v>
      </c>
      <c r="L148" s="13">
        <f>YEAR(Table1[[#This Row],[Date]])</f>
        <v>2023</v>
      </c>
      <c r="M148" s="13" t="str">
        <f t="shared" si="2"/>
        <v>Apr</v>
      </c>
      <c r="N148" s="18">
        <f>DATE(YEAR(Table1[[#This Row],[Date]])+6, MONTH(Table1[[#This Row],[Date]]), DAY(Table1[[#This Row],[Date]]))</f>
        <v>47238</v>
      </c>
    </row>
    <row r="149" spans="1:14" x14ac:dyDescent="0.35">
      <c r="A149" t="s">
        <v>377</v>
      </c>
      <c r="B149" s="1" t="s">
        <v>49</v>
      </c>
      <c r="C149" s="1" t="s">
        <v>50</v>
      </c>
      <c r="D149" s="1" t="s">
        <v>24</v>
      </c>
      <c r="E149" s="3">
        <v>45049</v>
      </c>
      <c r="F149" s="1" t="s">
        <v>115</v>
      </c>
      <c r="G149" s="1" t="s">
        <v>378</v>
      </c>
      <c r="H149" s="7">
        <v>250</v>
      </c>
      <c r="I149" s="7">
        <v>245</v>
      </c>
      <c r="J149" s="2">
        <v>0.02</v>
      </c>
      <c r="K149" s="7">
        <f>Table1[[#This Row],[List Price]]-Table1[[#This Row],[Actual Price]]</f>
        <v>5</v>
      </c>
      <c r="L149" s="13">
        <f>YEAR(Table1[[#This Row],[Date]])</f>
        <v>2023</v>
      </c>
      <c r="M149" s="13" t="str">
        <f t="shared" si="2"/>
        <v>May</v>
      </c>
      <c r="N149" s="18">
        <f>DATE(YEAR(Table1[[#This Row],[Date]])+6, MONTH(Table1[[#This Row],[Date]]), DAY(Table1[[#This Row],[Date]]))</f>
        <v>47241</v>
      </c>
    </row>
    <row r="150" spans="1:14" x14ac:dyDescent="0.35">
      <c r="A150" t="s">
        <v>379</v>
      </c>
      <c r="B150" s="1" t="s">
        <v>241</v>
      </c>
      <c r="C150" s="1" t="s">
        <v>242</v>
      </c>
      <c r="D150" s="1" t="s">
        <v>13</v>
      </c>
      <c r="E150" s="3">
        <v>44946</v>
      </c>
      <c r="F150" s="1" t="s">
        <v>55</v>
      </c>
      <c r="G150" s="1" t="s">
        <v>380</v>
      </c>
      <c r="H150" s="7">
        <v>800</v>
      </c>
      <c r="I150" s="7">
        <v>784</v>
      </c>
      <c r="J150" s="2">
        <v>0.02</v>
      </c>
      <c r="K150" s="7">
        <f>Table1[[#This Row],[List Price]]-Table1[[#This Row],[Actual Price]]</f>
        <v>16</v>
      </c>
      <c r="L150" s="13">
        <f>YEAR(Table1[[#This Row],[Date]])</f>
        <v>2023</v>
      </c>
      <c r="M150" s="13" t="str">
        <f t="shared" si="2"/>
        <v>Jan</v>
      </c>
      <c r="N150" s="18">
        <f>DATE(YEAR(Table1[[#This Row],[Date]])+6, MONTH(Table1[[#This Row],[Date]]), DAY(Table1[[#This Row],[Date]]))</f>
        <v>47138</v>
      </c>
    </row>
    <row r="151" spans="1:14" x14ac:dyDescent="0.35">
      <c r="A151" t="s">
        <v>381</v>
      </c>
      <c r="B151" s="1" t="s">
        <v>131</v>
      </c>
      <c r="C151" s="1" t="s">
        <v>108</v>
      </c>
      <c r="D151" s="1" t="s">
        <v>19</v>
      </c>
      <c r="E151" s="3">
        <v>45478</v>
      </c>
      <c r="F151" s="1" t="s">
        <v>104</v>
      </c>
      <c r="G151" s="1" t="s">
        <v>382</v>
      </c>
      <c r="H151" s="7">
        <v>70</v>
      </c>
      <c r="I151" s="7">
        <v>60</v>
      </c>
      <c r="J151" s="2">
        <v>0.1429</v>
      </c>
      <c r="K151" s="7">
        <f>Table1[[#This Row],[List Price]]-Table1[[#This Row],[Actual Price]]</f>
        <v>10</v>
      </c>
      <c r="L151" s="13">
        <f>YEAR(Table1[[#This Row],[Date]])</f>
        <v>2024</v>
      </c>
      <c r="M151" s="13" t="str">
        <f t="shared" si="2"/>
        <v>Jul</v>
      </c>
      <c r="N151" s="18">
        <f>DATE(YEAR(Table1[[#This Row],[Date]])+6, MONTH(Table1[[#This Row],[Date]]), DAY(Table1[[#This Row],[Date]]))</f>
        <v>47669</v>
      </c>
    </row>
    <row r="152" spans="1:14" x14ac:dyDescent="0.35">
      <c r="A152" t="s">
        <v>383</v>
      </c>
      <c r="B152" s="1" t="s">
        <v>17</v>
      </c>
      <c r="C152" s="1" t="s">
        <v>18</v>
      </c>
      <c r="D152" s="1" t="s">
        <v>19</v>
      </c>
      <c r="E152" s="3">
        <v>45580</v>
      </c>
      <c r="F152" s="1" t="s">
        <v>72</v>
      </c>
      <c r="G152" s="1" t="s">
        <v>178</v>
      </c>
      <c r="H152" s="7">
        <v>500</v>
      </c>
      <c r="I152" s="7">
        <v>500</v>
      </c>
      <c r="J152" s="2">
        <v>0</v>
      </c>
      <c r="K152" s="7">
        <f>Table1[[#This Row],[List Price]]-Table1[[#This Row],[Actual Price]]</f>
        <v>0</v>
      </c>
      <c r="L152" s="13">
        <f>YEAR(Table1[[#This Row],[Date]])</f>
        <v>2024</v>
      </c>
      <c r="M152" s="13" t="str">
        <f t="shared" si="2"/>
        <v>Oct</v>
      </c>
      <c r="N152" s="18">
        <f>DATE(YEAR(Table1[[#This Row],[Date]])+6, MONTH(Table1[[#This Row],[Date]]), DAY(Table1[[#This Row],[Date]]))</f>
        <v>47771</v>
      </c>
    </row>
    <row r="153" spans="1:14" x14ac:dyDescent="0.35">
      <c r="A153" t="s">
        <v>384</v>
      </c>
      <c r="B153" s="1" t="s">
        <v>127</v>
      </c>
      <c r="C153" s="1" t="s">
        <v>128</v>
      </c>
      <c r="D153" s="1" t="s">
        <v>13</v>
      </c>
      <c r="E153" s="3">
        <v>45391</v>
      </c>
      <c r="F153" s="1" t="s">
        <v>55</v>
      </c>
      <c r="G153" s="1" t="s">
        <v>385</v>
      </c>
      <c r="H153" s="7">
        <v>800</v>
      </c>
      <c r="I153" s="7">
        <v>496</v>
      </c>
      <c r="J153" s="2">
        <v>0.38</v>
      </c>
      <c r="K153" s="7">
        <f>Table1[[#This Row],[List Price]]-Table1[[#This Row],[Actual Price]]</f>
        <v>304</v>
      </c>
      <c r="L153" s="13">
        <f>YEAR(Table1[[#This Row],[Date]])</f>
        <v>2024</v>
      </c>
      <c r="M153" s="13" t="str">
        <f t="shared" si="2"/>
        <v>Apr</v>
      </c>
      <c r="N153" s="18">
        <f>DATE(YEAR(Table1[[#This Row],[Date]])+6, MONTH(Table1[[#This Row],[Date]]), DAY(Table1[[#This Row],[Date]]))</f>
        <v>47582</v>
      </c>
    </row>
    <row r="154" spans="1:14" x14ac:dyDescent="0.35">
      <c r="A154" t="s">
        <v>386</v>
      </c>
      <c r="B154" s="1" t="s">
        <v>81</v>
      </c>
      <c r="C154" s="1" t="s">
        <v>82</v>
      </c>
      <c r="D154" s="1" t="s">
        <v>13</v>
      </c>
      <c r="E154" s="3">
        <v>45535</v>
      </c>
      <c r="F154" s="1" t="s">
        <v>104</v>
      </c>
      <c r="G154" s="1" t="s">
        <v>387</v>
      </c>
      <c r="H154" s="7">
        <v>70</v>
      </c>
      <c r="I154" s="7">
        <v>69</v>
      </c>
      <c r="J154" s="2">
        <v>1.43E-2</v>
      </c>
      <c r="K154" s="7">
        <f>Table1[[#This Row],[List Price]]-Table1[[#This Row],[Actual Price]]</f>
        <v>1</v>
      </c>
      <c r="L154" s="13">
        <f>YEAR(Table1[[#This Row],[Date]])</f>
        <v>2024</v>
      </c>
      <c r="M154" s="13" t="str">
        <f t="shared" si="2"/>
        <v>Aug</v>
      </c>
      <c r="N154" s="18">
        <f>DATE(YEAR(Table1[[#This Row],[Date]])+6, MONTH(Table1[[#This Row],[Date]]), DAY(Table1[[#This Row],[Date]]))</f>
        <v>47726</v>
      </c>
    </row>
    <row r="155" spans="1:14" x14ac:dyDescent="0.35">
      <c r="A155" t="s">
        <v>388</v>
      </c>
      <c r="B155" s="1" t="s">
        <v>103</v>
      </c>
      <c r="C155" s="1" t="s">
        <v>71</v>
      </c>
      <c r="D155" s="1" t="s">
        <v>35</v>
      </c>
      <c r="E155" s="3">
        <v>45522</v>
      </c>
      <c r="F155" s="1" t="s">
        <v>41</v>
      </c>
      <c r="G155" s="1" t="s">
        <v>247</v>
      </c>
      <c r="H155" s="7">
        <v>30</v>
      </c>
      <c r="I155" s="7">
        <v>29</v>
      </c>
      <c r="J155" s="2">
        <v>3.3300000000000003E-2</v>
      </c>
      <c r="K155" s="7">
        <f>Table1[[#This Row],[List Price]]-Table1[[#This Row],[Actual Price]]</f>
        <v>1</v>
      </c>
      <c r="L155" s="13">
        <f>YEAR(Table1[[#This Row],[Date]])</f>
        <v>2024</v>
      </c>
      <c r="M155" s="13" t="str">
        <f t="shared" si="2"/>
        <v>Aug</v>
      </c>
      <c r="N155" s="18">
        <f>DATE(YEAR(Table1[[#This Row],[Date]])+6, MONTH(Table1[[#This Row],[Date]]), DAY(Table1[[#This Row],[Date]]))</f>
        <v>47713</v>
      </c>
    </row>
    <row r="156" spans="1:14" x14ac:dyDescent="0.35">
      <c r="A156" t="s">
        <v>389</v>
      </c>
      <c r="B156" s="1" t="s">
        <v>150</v>
      </c>
      <c r="C156" s="1" t="s">
        <v>151</v>
      </c>
      <c r="D156" s="1" t="s">
        <v>13</v>
      </c>
      <c r="E156" s="3">
        <v>44727</v>
      </c>
      <c r="F156" s="1" t="s">
        <v>104</v>
      </c>
      <c r="G156" s="1" t="s">
        <v>152</v>
      </c>
      <c r="H156" s="7">
        <v>70</v>
      </c>
      <c r="I156" s="7">
        <v>65</v>
      </c>
      <c r="J156" s="2">
        <v>7.1400000000000005E-2</v>
      </c>
      <c r="K156" s="7">
        <f>Table1[[#This Row],[List Price]]-Table1[[#This Row],[Actual Price]]</f>
        <v>5</v>
      </c>
      <c r="L156" s="13">
        <f>YEAR(Table1[[#This Row],[Date]])</f>
        <v>2022</v>
      </c>
      <c r="M156" s="13" t="str">
        <f t="shared" si="2"/>
        <v>Jun</v>
      </c>
      <c r="N156" s="18">
        <f>DATE(YEAR(Table1[[#This Row],[Date]])+6, MONTH(Table1[[#This Row],[Date]]), DAY(Table1[[#This Row],[Date]]))</f>
        <v>46919</v>
      </c>
    </row>
    <row r="157" spans="1:14" x14ac:dyDescent="0.35">
      <c r="A157" t="s">
        <v>390</v>
      </c>
      <c r="B157" s="1" t="s">
        <v>70</v>
      </c>
      <c r="C157" s="1" t="s">
        <v>71</v>
      </c>
      <c r="D157" s="1" t="s">
        <v>35</v>
      </c>
      <c r="E157" s="3">
        <v>44685</v>
      </c>
      <c r="F157" s="1" t="s">
        <v>14</v>
      </c>
      <c r="G157" s="1" t="s">
        <v>391</v>
      </c>
      <c r="H157" s="7">
        <v>80</v>
      </c>
      <c r="I157" s="7">
        <v>78</v>
      </c>
      <c r="J157" s="2">
        <v>2.5000000000000001E-2</v>
      </c>
      <c r="K157" s="7">
        <f>Table1[[#This Row],[List Price]]-Table1[[#This Row],[Actual Price]]</f>
        <v>2</v>
      </c>
      <c r="L157" s="13">
        <f>YEAR(Table1[[#This Row],[Date]])</f>
        <v>2022</v>
      </c>
      <c r="M157" s="13" t="str">
        <f t="shared" si="2"/>
        <v>May</v>
      </c>
      <c r="N157" s="18">
        <f>DATE(YEAR(Table1[[#This Row],[Date]])+6, MONTH(Table1[[#This Row],[Date]]), DAY(Table1[[#This Row],[Date]]))</f>
        <v>46877</v>
      </c>
    </row>
    <row r="158" spans="1:14" x14ac:dyDescent="0.35">
      <c r="A158" t="s">
        <v>392</v>
      </c>
      <c r="B158" s="1" t="s">
        <v>221</v>
      </c>
      <c r="C158" s="1" t="s">
        <v>40</v>
      </c>
      <c r="D158" s="1" t="s">
        <v>35</v>
      </c>
      <c r="E158" s="3">
        <v>44363</v>
      </c>
      <c r="F158" s="1" t="s">
        <v>122</v>
      </c>
      <c r="G158" s="1" t="s">
        <v>231</v>
      </c>
      <c r="H158" s="7">
        <v>50</v>
      </c>
      <c r="I158" s="7">
        <v>39</v>
      </c>
      <c r="J158" s="2">
        <v>0.22</v>
      </c>
      <c r="K158" s="7">
        <f>Table1[[#This Row],[List Price]]-Table1[[#This Row],[Actual Price]]</f>
        <v>11</v>
      </c>
      <c r="L158" s="13">
        <f>YEAR(Table1[[#This Row],[Date]])</f>
        <v>2021</v>
      </c>
      <c r="M158" s="13" t="str">
        <f t="shared" si="2"/>
        <v>Jun</v>
      </c>
      <c r="N158" s="18">
        <f>DATE(YEAR(Table1[[#This Row],[Date]])+6, MONTH(Table1[[#This Row],[Date]]), DAY(Table1[[#This Row],[Date]]))</f>
        <v>46554</v>
      </c>
    </row>
    <row r="159" spans="1:14" x14ac:dyDescent="0.35">
      <c r="A159" t="s">
        <v>393</v>
      </c>
      <c r="B159" s="1" t="s">
        <v>77</v>
      </c>
      <c r="C159" s="1" t="s">
        <v>78</v>
      </c>
      <c r="D159" s="1" t="s">
        <v>35</v>
      </c>
      <c r="E159" s="3">
        <v>45031</v>
      </c>
      <c r="F159" s="1" t="s">
        <v>41</v>
      </c>
      <c r="G159" s="1" t="s">
        <v>394</v>
      </c>
      <c r="H159" s="7">
        <v>30</v>
      </c>
      <c r="I159" s="7">
        <v>28</v>
      </c>
      <c r="J159" s="2">
        <v>6.6699999999999995E-2</v>
      </c>
      <c r="K159" s="7">
        <f>Table1[[#This Row],[List Price]]-Table1[[#This Row],[Actual Price]]</f>
        <v>2</v>
      </c>
      <c r="L159" s="13">
        <f>YEAR(Table1[[#This Row],[Date]])</f>
        <v>2023</v>
      </c>
      <c r="M159" s="13" t="str">
        <f t="shared" si="2"/>
        <v>Apr</v>
      </c>
      <c r="N159" s="18">
        <f>DATE(YEAR(Table1[[#This Row],[Date]])+6, MONTH(Table1[[#This Row],[Date]]), DAY(Table1[[#This Row],[Date]]))</f>
        <v>47223</v>
      </c>
    </row>
    <row r="160" spans="1:14" x14ac:dyDescent="0.35">
      <c r="A160" t="s">
        <v>395</v>
      </c>
      <c r="B160" s="1" t="s">
        <v>28</v>
      </c>
      <c r="C160" s="1" t="s">
        <v>29</v>
      </c>
      <c r="D160" s="1" t="s">
        <v>13</v>
      </c>
      <c r="E160" s="3">
        <v>44372</v>
      </c>
      <c r="F160" s="1" t="s">
        <v>46</v>
      </c>
      <c r="G160" s="1" t="s">
        <v>396</v>
      </c>
      <c r="H160" s="7">
        <v>500</v>
      </c>
      <c r="I160" s="7">
        <v>315</v>
      </c>
      <c r="J160" s="2">
        <v>0.37</v>
      </c>
      <c r="K160" s="7">
        <f>Table1[[#This Row],[List Price]]-Table1[[#This Row],[Actual Price]]</f>
        <v>185</v>
      </c>
      <c r="L160" s="13">
        <f>YEAR(Table1[[#This Row],[Date]])</f>
        <v>2021</v>
      </c>
      <c r="M160" s="13" t="str">
        <f t="shared" si="2"/>
        <v>Jun</v>
      </c>
      <c r="N160" s="18">
        <f>DATE(YEAR(Table1[[#This Row],[Date]])+6, MONTH(Table1[[#This Row],[Date]]), DAY(Table1[[#This Row],[Date]]))</f>
        <v>46563</v>
      </c>
    </row>
    <row r="161" spans="1:14" x14ac:dyDescent="0.35">
      <c r="A161" t="s">
        <v>397</v>
      </c>
      <c r="B161" s="1" t="s">
        <v>49</v>
      </c>
      <c r="C161" s="1" t="s">
        <v>50</v>
      </c>
      <c r="D161" s="1" t="s">
        <v>24</v>
      </c>
      <c r="E161" s="3">
        <v>44686</v>
      </c>
      <c r="F161" s="1" t="s">
        <v>41</v>
      </c>
      <c r="G161" s="1" t="s">
        <v>398</v>
      </c>
      <c r="H161" s="7">
        <v>30</v>
      </c>
      <c r="I161" s="7">
        <v>29</v>
      </c>
      <c r="J161" s="2">
        <v>3.3300000000000003E-2</v>
      </c>
      <c r="K161" s="7">
        <f>Table1[[#This Row],[List Price]]-Table1[[#This Row],[Actual Price]]</f>
        <v>1</v>
      </c>
      <c r="L161" s="13">
        <f>YEAR(Table1[[#This Row],[Date]])</f>
        <v>2022</v>
      </c>
      <c r="M161" s="13" t="str">
        <f t="shared" si="2"/>
        <v>May</v>
      </c>
      <c r="N161" s="18">
        <f>DATE(YEAR(Table1[[#This Row],[Date]])+6, MONTH(Table1[[#This Row],[Date]]), DAY(Table1[[#This Row],[Date]]))</f>
        <v>46878</v>
      </c>
    </row>
    <row r="162" spans="1:14" x14ac:dyDescent="0.35">
      <c r="A162" t="s">
        <v>399</v>
      </c>
      <c r="B162" s="1" t="s">
        <v>400</v>
      </c>
      <c r="C162" s="1" t="s">
        <v>401</v>
      </c>
      <c r="D162" s="1" t="s">
        <v>13</v>
      </c>
      <c r="E162" s="3">
        <v>44700</v>
      </c>
      <c r="F162" s="1" t="s">
        <v>25</v>
      </c>
      <c r="G162" s="1" t="s">
        <v>402</v>
      </c>
      <c r="H162" s="7">
        <v>700</v>
      </c>
      <c r="I162" s="7">
        <v>595</v>
      </c>
      <c r="J162" s="2">
        <v>0.15</v>
      </c>
      <c r="K162" s="7">
        <f>Table1[[#This Row],[List Price]]-Table1[[#This Row],[Actual Price]]</f>
        <v>105</v>
      </c>
      <c r="L162" s="13">
        <f>YEAR(Table1[[#This Row],[Date]])</f>
        <v>2022</v>
      </c>
      <c r="M162" s="13" t="str">
        <f t="shared" si="2"/>
        <v>May</v>
      </c>
      <c r="N162" s="18">
        <f>DATE(YEAR(Table1[[#This Row],[Date]])+6, MONTH(Table1[[#This Row],[Date]]), DAY(Table1[[#This Row],[Date]]))</f>
        <v>46892</v>
      </c>
    </row>
    <row r="163" spans="1:14" x14ac:dyDescent="0.35">
      <c r="A163" t="s">
        <v>403</v>
      </c>
      <c r="B163" s="1" t="s">
        <v>53</v>
      </c>
      <c r="C163" s="1" t="s">
        <v>54</v>
      </c>
      <c r="D163" s="1" t="s">
        <v>13</v>
      </c>
      <c r="E163" s="3">
        <v>43887</v>
      </c>
      <c r="F163" s="1" t="s">
        <v>72</v>
      </c>
      <c r="G163" s="1" t="s">
        <v>404</v>
      </c>
      <c r="H163" s="7">
        <v>500</v>
      </c>
      <c r="I163" s="7">
        <v>500</v>
      </c>
      <c r="J163" s="2">
        <v>0</v>
      </c>
      <c r="K163" s="7">
        <f>Table1[[#This Row],[List Price]]-Table1[[#This Row],[Actual Price]]</f>
        <v>0</v>
      </c>
      <c r="L163" s="13">
        <f>YEAR(Table1[[#This Row],[Date]])</f>
        <v>2020</v>
      </c>
      <c r="M163" s="13" t="str">
        <f t="shared" si="2"/>
        <v>Feb</v>
      </c>
      <c r="N163" s="18">
        <f>DATE(YEAR(Table1[[#This Row],[Date]])+6, MONTH(Table1[[#This Row],[Date]]), DAY(Table1[[#This Row],[Date]]))</f>
        <v>46079</v>
      </c>
    </row>
    <row r="164" spans="1:14" x14ac:dyDescent="0.35">
      <c r="A164" t="s">
        <v>405</v>
      </c>
      <c r="B164" s="1" t="s">
        <v>49</v>
      </c>
      <c r="C164" s="1" t="s">
        <v>50</v>
      </c>
      <c r="D164" s="1" t="s">
        <v>24</v>
      </c>
      <c r="E164" s="3">
        <v>44161</v>
      </c>
      <c r="F164" s="1" t="s">
        <v>115</v>
      </c>
      <c r="G164" s="1" t="s">
        <v>51</v>
      </c>
      <c r="H164" s="7">
        <v>250</v>
      </c>
      <c r="I164" s="7">
        <v>243</v>
      </c>
      <c r="J164" s="2">
        <v>2.8000000000000001E-2</v>
      </c>
      <c r="K164" s="7">
        <f>Table1[[#This Row],[List Price]]-Table1[[#This Row],[Actual Price]]</f>
        <v>7</v>
      </c>
      <c r="L164" s="13">
        <f>YEAR(Table1[[#This Row],[Date]])</f>
        <v>2020</v>
      </c>
      <c r="M164" s="13" t="str">
        <f t="shared" si="2"/>
        <v>Nov</v>
      </c>
      <c r="N164" s="18">
        <f>DATE(YEAR(Table1[[#This Row],[Date]])+6, MONTH(Table1[[#This Row],[Date]]), DAY(Table1[[#This Row],[Date]]))</f>
        <v>46352</v>
      </c>
    </row>
    <row r="165" spans="1:14" x14ac:dyDescent="0.35">
      <c r="A165" t="s">
        <v>406</v>
      </c>
      <c r="B165" s="1" t="s">
        <v>131</v>
      </c>
      <c r="C165" s="1" t="s">
        <v>108</v>
      </c>
      <c r="D165" s="1" t="s">
        <v>19</v>
      </c>
      <c r="E165" s="3">
        <v>43856</v>
      </c>
      <c r="F165" s="1" t="s">
        <v>36</v>
      </c>
      <c r="G165" s="1" t="s">
        <v>132</v>
      </c>
      <c r="H165" s="7">
        <v>50</v>
      </c>
      <c r="I165" s="7">
        <v>40</v>
      </c>
      <c r="J165" s="2">
        <v>0.2</v>
      </c>
      <c r="K165" s="7">
        <f>Table1[[#This Row],[List Price]]-Table1[[#This Row],[Actual Price]]</f>
        <v>10</v>
      </c>
      <c r="L165" s="13">
        <f>YEAR(Table1[[#This Row],[Date]])</f>
        <v>2020</v>
      </c>
      <c r="M165" s="13" t="str">
        <f t="shared" si="2"/>
        <v>Jan</v>
      </c>
      <c r="N165" s="18">
        <f>DATE(YEAR(Table1[[#This Row],[Date]])+6, MONTH(Table1[[#This Row],[Date]]), DAY(Table1[[#This Row],[Date]]))</f>
        <v>46048</v>
      </c>
    </row>
    <row r="166" spans="1:14" x14ac:dyDescent="0.35">
      <c r="A166" t="s">
        <v>407</v>
      </c>
      <c r="B166" s="1" t="s">
        <v>91</v>
      </c>
      <c r="C166" s="1" t="s">
        <v>92</v>
      </c>
      <c r="D166" s="1" t="s">
        <v>35</v>
      </c>
      <c r="E166" s="3">
        <v>44312</v>
      </c>
      <c r="F166" s="1" t="s">
        <v>104</v>
      </c>
      <c r="G166" s="1" t="s">
        <v>285</v>
      </c>
      <c r="H166" s="7">
        <v>70</v>
      </c>
      <c r="I166" s="7">
        <v>47</v>
      </c>
      <c r="J166" s="2">
        <v>0.3286</v>
      </c>
      <c r="K166" s="7">
        <f>Table1[[#This Row],[List Price]]-Table1[[#This Row],[Actual Price]]</f>
        <v>23</v>
      </c>
      <c r="L166" s="13">
        <f>YEAR(Table1[[#This Row],[Date]])</f>
        <v>2021</v>
      </c>
      <c r="M166" s="13" t="str">
        <f t="shared" si="2"/>
        <v>Apr</v>
      </c>
      <c r="N166" s="18">
        <f>DATE(YEAR(Table1[[#This Row],[Date]])+6, MONTH(Table1[[#This Row],[Date]]), DAY(Table1[[#This Row],[Date]]))</f>
        <v>46503</v>
      </c>
    </row>
    <row r="167" spans="1:14" x14ac:dyDescent="0.35">
      <c r="A167" t="s">
        <v>408</v>
      </c>
      <c r="B167" s="1" t="s">
        <v>150</v>
      </c>
      <c r="C167" s="1" t="s">
        <v>151</v>
      </c>
      <c r="D167" s="1" t="s">
        <v>13</v>
      </c>
      <c r="E167" s="3">
        <v>44351</v>
      </c>
      <c r="F167" s="1" t="s">
        <v>122</v>
      </c>
      <c r="G167" s="1" t="s">
        <v>409</v>
      </c>
      <c r="H167" s="7">
        <v>50</v>
      </c>
      <c r="I167" s="7">
        <v>46</v>
      </c>
      <c r="J167" s="2">
        <v>0.08</v>
      </c>
      <c r="K167" s="7">
        <f>Table1[[#This Row],[List Price]]-Table1[[#This Row],[Actual Price]]</f>
        <v>4</v>
      </c>
      <c r="L167" s="13">
        <f>YEAR(Table1[[#This Row],[Date]])</f>
        <v>2021</v>
      </c>
      <c r="M167" s="13" t="str">
        <f t="shared" si="2"/>
        <v>Jun</v>
      </c>
      <c r="N167" s="18">
        <f>DATE(YEAR(Table1[[#This Row],[Date]])+6, MONTH(Table1[[#This Row],[Date]]), DAY(Table1[[#This Row],[Date]]))</f>
        <v>46542</v>
      </c>
    </row>
    <row r="168" spans="1:14" x14ac:dyDescent="0.35">
      <c r="A168" t="s">
        <v>410</v>
      </c>
      <c r="B168" s="1" t="s">
        <v>170</v>
      </c>
      <c r="C168" s="1" t="s">
        <v>171</v>
      </c>
      <c r="D168" s="1" t="s">
        <v>13</v>
      </c>
      <c r="E168" s="3">
        <v>44261</v>
      </c>
      <c r="F168" s="1" t="s">
        <v>72</v>
      </c>
      <c r="G168" s="1" t="s">
        <v>411</v>
      </c>
      <c r="H168" s="7">
        <v>500</v>
      </c>
      <c r="I168" s="7">
        <v>500</v>
      </c>
      <c r="J168" s="2">
        <v>0</v>
      </c>
      <c r="K168" s="7">
        <f>Table1[[#This Row],[List Price]]-Table1[[#This Row],[Actual Price]]</f>
        <v>0</v>
      </c>
      <c r="L168" s="13">
        <f>YEAR(Table1[[#This Row],[Date]])</f>
        <v>2021</v>
      </c>
      <c r="M168" s="13" t="str">
        <f t="shared" si="2"/>
        <v>Mar</v>
      </c>
      <c r="N168" s="18">
        <f>DATE(YEAR(Table1[[#This Row],[Date]])+6, MONTH(Table1[[#This Row],[Date]]), DAY(Table1[[#This Row],[Date]]))</f>
        <v>46452</v>
      </c>
    </row>
    <row r="169" spans="1:14" x14ac:dyDescent="0.35">
      <c r="A169" t="s">
        <v>412</v>
      </c>
      <c r="B169" s="1" t="s">
        <v>224</v>
      </c>
      <c r="C169" s="1" t="s">
        <v>50</v>
      </c>
      <c r="D169" s="1" t="s">
        <v>24</v>
      </c>
      <c r="E169" s="3">
        <v>45010</v>
      </c>
      <c r="F169" s="1" t="s">
        <v>14</v>
      </c>
      <c r="G169" s="1" t="s">
        <v>413</v>
      </c>
      <c r="H169" s="7">
        <v>80</v>
      </c>
      <c r="I169" s="7">
        <v>77</v>
      </c>
      <c r="J169" s="2">
        <v>3.7499999999999999E-2</v>
      </c>
      <c r="K169" s="7">
        <f>Table1[[#This Row],[List Price]]-Table1[[#This Row],[Actual Price]]</f>
        <v>3</v>
      </c>
      <c r="L169" s="13">
        <f>YEAR(Table1[[#This Row],[Date]])</f>
        <v>2023</v>
      </c>
      <c r="M169" s="13" t="str">
        <f t="shared" si="2"/>
        <v>Mar</v>
      </c>
      <c r="N169" s="18">
        <f>DATE(YEAR(Table1[[#This Row],[Date]])+6, MONTH(Table1[[#This Row],[Date]]), DAY(Table1[[#This Row],[Date]]))</f>
        <v>47202</v>
      </c>
    </row>
    <row r="170" spans="1:14" x14ac:dyDescent="0.35">
      <c r="A170" t="s">
        <v>414</v>
      </c>
      <c r="B170" s="1" t="s">
        <v>187</v>
      </c>
      <c r="C170" s="1" t="s">
        <v>188</v>
      </c>
      <c r="D170" s="1" t="s">
        <v>13</v>
      </c>
      <c r="E170" s="3">
        <v>45307</v>
      </c>
      <c r="F170" s="1" t="s">
        <v>122</v>
      </c>
      <c r="G170" s="1" t="s">
        <v>415</v>
      </c>
      <c r="H170" s="7">
        <v>50</v>
      </c>
      <c r="I170" s="7">
        <v>43</v>
      </c>
      <c r="J170" s="2">
        <v>0.14000000000000001</v>
      </c>
      <c r="K170" s="7">
        <f>Table1[[#This Row],[List Price]]-Table1[[#This Row],[Actual Price]]</f>
        <v>7</v>
      </c>
      <c r="L170" s="13">
        <f>YEAR(Table1[[#This Row],[Date]])</f>
        <v>2024</v>
      </c>
      <c r="M170" s="13" t="str">
        <f t="shared" si="2"/>
        <v>Jan</v>
      </c>
      <c r="N170" s="18">
        <f>DATE(YEAR(Table1[[#This Row],[Date]])+6, MONTH(Table1[[#This Row],[Date]]), DAY(Table1[[#This Row],[Date]]))</f>
        <v>47499</v>
      </c>
    </row>
    <row r="171" spans="1:14" x14ac:dyDescent="0.35">
      <c r="A171" t="s">
        <v>416</v>
      </c>
      <c r="B171" s="1" t="s">
        <v>70</v>
      </c>
      <c r="C171" s="1" t="s">
        <v>71</v>
      </c>
      <c r="D171" s="1" t="s">
        <v>35</v>
      </c>
      <c r="E171" s="3">
        <v>45481</v>
      </c>
      <c r="F171" s="1" t="s">
        <v>30</v>
      </c>
      <c r="G171" s="1" t="s">
        <v>417</v>
      </c>
      <c r="H171" s="7">
        <v>150</v>
      </c>
      <c r="I171" s="7">
        <v>143</v>
      </c>
      <c r="J171" s="2">
        <v>4.6699999999999998E-2</v>
      </c>
      <c r="K171" s="7">
        <f>Table1[[#This Row],[List Price]]-Table1[[#This Row],[Actual Price]]</f>
        <v>7</v>
      </c>
      <c r="L171" s="13">
        <f>YEAR(Table1[[#This Row],[Date]])</f>
        <v>2024</v>
      </c>
      <c r="M171" s="13" t="str">
        <f t="shared" si="2"/>
        <v>Jul</v>
      </c>
      <c r="N171" s="18">
        <f>DATE(YEAR(Table1[[#This Row],[Date]])+6, MONTH(Table1[[#This Row],[Date]]), DAY(Table1[[#This Row],[Date]]))</f>
        <v>47672</v>
      </c>
    </row>
    <row r="172" spans="1:14" x14ac:dyDescent="0.35">
      <c r="A172" t="s">
        <v>418</v>
      </c>
      <c r="B172" s="1" t="s">
        <v>64</v>
      </c>
      <c r="C172" s="1" t="s">
        <v>65</v>
      </c>
      <c r="D172" s="1" t="s">
        <v>35</v>
      </c>
      <c r="E172" s="3">
        <v>44445</v>
      </c>
      <c r="F172" s="1" t="s">
        <v>61</v>
      </c>
      <c r="G172" s="1" t="s">
        <v>66</v>
      </c>
      <c r="H172" s="7">
        <v>1000</v>
      </c>
      <c r="I172" s="7">
        <v>610</v>
      </c>
      <c r="J172" s="2">
        <v>0.39</v>
      </c>
      <c r="K172" s="7">
        <f>Table1[[#This Row],[List Price]]-Table1[[#This Row],[Actual Price]]</f>
        <v>390</v>
      </c>
      <c r="L172" s="13">
        <f>YEAR(Table1[[#This Row],[Date]])</f>
        <v>2021</v>
      </c>
      <c r="M172" s="13" t="str">
        <f t="shared" si="2"/>
        <v>Sep</v>
      </c>
      <c r="N172" s="18">
        <f>DATE(YEAR(Table1[[#This Row],[Date]])+6, MONTH(Table1[[#This Row],[Date]]), DAY(Table1[[#This Row],[Date]]))</f>
        <v>46636</v>
      </c>
    </row>
    <row r="173" spans="1:14" x14ac:dyDescent="0.35">
      <c r="A173" t="s">
        <v>419</v>
      </c>
      <c r="B173" s="1" t="s">
        <v>81</v>
      </c>
      <c r="C173" s="1" t="s">
        <v>82</v>
      </c>
      <c r="D173" s="1" t="s">
        <v>13</v>
      </c>
      <c r="E173" s="3">
        <v>43957</v>
      </c>
      <c r="F173" s="1" t="s">
        <v>36</v>
      </c>
      <c r="G173" s="1" t="s">
        <v>387</v>
      </c>
      <c r="H173" s="7">
        <v>50</v>
      </c>
      <c r="I173" s="7">
        <v>41</v>
      </c>
      <c r="J173" s="2">
        <v>0.18</v>
      </c>
      <c r="K173" s="7">
        <f>Table1[[#This Row],[List Price]]-Table1[[#This Row],[Actual Price]]</f>
        <v>9</v>
      </c>
      <c r="L173" s="13">
        <f>YEAR(Table1[[#This Row],[Date]])</f>
        <v>2020</v>
      </c>
      <c r="M173" s="13" t="str">
        <f t="shared" si="2"/>
        <v>May</v>
      </c>
      <c r="N173" s="18">
        <f>DATE(YEAR(Table1[[#This Row],[Date]])+6, MONTH(Table1[[#This Row],[Date]]), DAY(Table1[[#This Row],[Date]]))</f>
        <v>46148</v>
      </c>
    </row>
    <row r="174" spans="1:14" x14ac:dyDescent="0.35">
      <c r="A174" t="s">
        <v>420</v>
      </c>
      <c r="B174" s="1" t="s">
        <v>289</v>
      </c>
      <c r="C174" s="1" t="s">
        <v>108</v>
      </c>
      <c r="D174" s="1" t="s">
        <v>19</v>
      </c>
      <c r="E174" s="3">
        <v>44367</v>
      </c>
      <c r="F174" s="1" t="s">
        <v>41</v>
      </c>
      <c r="G174" s="1" t="s">
        <v>421</v>
      </c>
      <c r="H174" s="7">
        <v>30</v>
      </c>
      <c r="I174" s="7">
        <v>29</v>
      </c>
      <c r="J174" s="2">
        <v>3.3300000000000003E-2</v>
      </c>
      <c r="K174" s="7">
        <f>Table1[[#This Row],[List Price]]-Table1[[#This Row],[Actual Price]]</f>
        <v>1</v>
      </c>
      <c r="L174" s="13">
        <f>YEAR(Table1[[#This Row],[Date]])</f>
        <v>2021</v>
      </c>
      <c r="M174" s="13" t="str">
        <f t="shared" si="2"/>
        <v>Jun</v>
      </c>
      <c r="N174" s="18">
        <f>DATE(YEAR(Table1[[#This Row],[Date]])+6, MONTH(Table1[[#This Row],[Date]]), DAY(Table1[[#This Row],[Date]]))</f>
        <v>46558</v>
      </c>
    </row>
    <row r="175" spans="1:14" x14ac:dyDescent="0.35">
      <c r="A175" t="s">
        <v>422</v>
      </c>
      <c r="B175" s="1" t="s">
        <v>127</v>
      </c>
      <c r="C175" s="1" t="s">
        <v>128</v>
      </c>
      <c r="D175" s="1" t="s">
        <v>13</v>
      </c>
      <c r="E175" s="3">
        <v>44133</v>
      </c>
      <c r="F175" s="1" t="s">
        <v>14</v>
      </c>
      <c r="G175" s="1" t="s">
        <v>385</v>
      </c>
      <c r="H175" s="7">
        <v>80</v>
      </c>
      <c r="I175" s="7">
        <v>70</v>
      </c>
      <c r="J175" s="2">
        <v>0.125</v>
      </c>
      <c r="K175" s="7">
        <f>Table1[[#This Row],[List Price]]-Table1[[#This Row],[Actual Price]]</f>
        <v>10</v>
      </c>
      <c r="L175" s="13">
        <f>YEAR(Table1[[#This Row],[Date]])</f>
        <v>2020</v>
      </c>
      <c r="M175" s="13" t="str">
        <f t="shared" si="2"/>
        <v>Oct</v>
      </c>
      <c r="N175" s="18">
        <f>DATE(YEAR(Table1[[#This Row],[Date]])+6, MONTH(Table1[[#This Row],[Date]]), DAY(Table1[[#This Row],[Date]]))</f>
        <v>46324</v>
      </c>
    </row>
    <row r="176" spans="1:14" x14ac:dyDescent="0.35">
      <c r="A176" t="s">
        <v>423</v>
      </c>
      <c r="B176" s="1" t="s">
        <v>28</v>
      </c>
      <c r="C176" s="1" t="s">
        <v>29</v>
      </c>
      <c r="D176" s="1" t="s">
        <v>13</v>
      </c>
      <c r="E176" s="3">
        <v>45577</v>
      </c>
      <c r="F176" s="1" t="s">
        <v>115</v>
      </c>
      <c r="G176" s="1" t="s">
        <v>424</v>
      </c>
      <c r="H176" s="7">
        <v>250</v>
      </c>
      <c r="I176" s="7">
        <v>240</v>
      </c>
      <c r="J176" s="2">
        <v>0.04</v>
      </c>
      <c r="K176" s="7">
        <f>Table1[[#This Row],[List Price]]-Table1[[#This Row],[Actual Price]]</f>
        <v>10</v>
      </c>
      <c r="L176" s="13">
        <f>YEAR(Table1[[#This Row],[Date]])</f>
        <v>2024</v>
      </c>
      <c r="M176" s="13" t="str">
        <f t="shared" si="2"/>
        <v>Oct</v>
      </c>
      <c r="N176" s="18">
        <f>DATE(YEAR(Table1[[#This Row],[Date]])+6, MONTH(Table1[[#This Row],[Date]]), DAY(Table1[[#This Row],[Date]]))</f>
        <v>47768</v>
      </c>
    </row>
    <row r="177" spans="1:14" x14ac:dyDescent="0.35">
      <c r="A177" t="s">
        <v>425</v>
      </c>
      <c r="B177" s="1" t="s">
        <v>241</v>
      </c>
      <c r="C177" s="1" t="s">
        <v>242</v>
      </c>
      <c r="D177" s="1" t="s">
        <v>13</v>
      </c>
      <c r="E177" s="3">
        <v>45432</v>
      </c>
      <c r="F177" s="1" t="s">
        <v>41</v>
      </c>
      <c r="G177" s="1" t="s">
        <v>426</v>
      </c>
      <c r="H177" s="7">
        <v>30</v>
      </c>
      <c r="I177" s="7">
        <v>28</v>
      </c>
      <c r="J177" s="2">
        <v>6.6699999999999995E-2</v>
      </c>
      <c r="K177" s="7">
        <f>Table1[[#This Row],[List Price]]-Table1[[#This Row],[Actual Price]]</f>
        <v>2</v>
      </c>
      <c r="L177" s="13">
        <f>YEAR(Table1[[#This Row],[Date]])</f>
        <v>2024</v>
      </c>
      <c r="M177" s="13" t="str">
        <f t="shared" si="2"/>
        <v>May</v>
      </c>
      <c r="N177" s="18">
        <f>DATE(YEAR(Table1[[#This Row],[Date]])+6, MONTH(Table1[[#This Row],[Date]]), DAY(Table1[[#This Row],[Date]]))</f>
        <v>47623</v>
      </c>
    </row>
    <row r="178" spans="1:14" x14ac:dyDescent="0.35">
      <c r="A178" t="s">
        <v>427</v>
      </c>
      <c r="B178" s="1" t="s">
        <v>70</v>
      </c>
      <c r="C178" s="1" t="s">
        <v>71</v>
      </c>
      <c r="D178" s="1" t="s">
        <v>35</v>
      </c>
      <c r="E178" s="3">
        <v>45312</v>
      </c>
      <c r="F178" s="1" t="s">
        <v>104</v>
      </c>
      <c r="G178" s="1" t="s">
        <v>142</v>
      </c>
      <c r="H178" s="7">
        <v>70</v>
      </c>
      <c r="I178" s="7">
        <v>64</v>
      </c>
      <c r="J178" s="2">
        <v>8.5699999999999998E-2</v>
      </c>
      <c r="K178" s="7">
        <f>Table1[[#This Row],[List Price]]-Table1[[#This Row],[Actual Price]]</f>
        <v>6</v>
      </c>
      <c r="L178" s="13">
        <f>YEAR(Table1[[#This Row],[Date]])</f>
        <v>2024</v>
      </c>
      <c r="M178" s="13" t="str">
        <f t="shared" si="2"/>
        <v>Jan</v>
      </c>
      <c r="N178" s="18">
        <f>DATE(YEAR(Table1[[#This Row],[Date]])+6, MONTH(Table1[[#This Row],[Date]]), DAY(Table1[[#This Row],[Date]]))</f>
        <v>47504</v>
      </c>
    </row>
    <row r="179" spans="1:14" x14ac:dyDescent="0.35">
      <c r="A179" t="s">
        <v>428</v>
      </c>
      <c r="B179" s="1" t="s">
        <v>107</v>
      </c>
      <c r="C179" s="1" t="s">
        <v>108</v>
      </c>
      <c r="D179" s="1" t="s">
        <v>19</v>
      </c>
      <c r="E179" s="3">
        <v>44392</v>
      </c>
      <c r="F179" s="1" t="s">
        <v>104</v>
      </c>
      <c r="G179" s="1" t="s">
        <v>109</v>
      </c>
      <c r="H179" s="7">
        <v>70</v>
      </c>
      <c r="I179" s="7">
        <v>51</v>
      </c>
      <c r="J179" s="2">
        <v>0.27139999999999997</v>
      </c>
      <c r="K179" s="7">
        <f>Table1[[#This Row],[List Price]]-Table1[[#This Row],[Actual Price]]</f>
        <v>19</v>
      </c>
      <c r="L179" s="13">
        <f>YEAR(Table1[[#This Row],[Date]])</f>
        <v>2021</v>
      </c>
      <c r="M179" s="13" t="str">
        <f t="shared" si="2"/>
        <v>Jul</v>
      </c>
      <c r="N179" s="18">
        <f>DATE(YEAR(Table1[[#This Row],[Date]])+6, MONTH(Table1[[#This Row],[Date]]), DAY(Table1[[#This Row],[Date]]))</f>
        <v>46583</v>
      </c>
    </row>
    <row r="180" spans="1:14" x14ac:dyDescent="0.35">
      <c r="A180" t="s">
        <v>429</v>
      </c>
      <c r="B180" s="1" t="s">
        <v>22</v>
      </c>
      <c r="C180" s="1" t="s">
        <v>23</v>
      </c>
      <c r="D180" s="1" t="s">
        <v>24</v>
      </c>
      <c r="E180" s="3">
        <v>44507</v>
      </c>
      <c r="F180" s="1" t="s">
        <v>36</v>
      </c>
      <c r="G180" s="1" t="s">
        <v>144</v>
      </c>
      <c r="H180" s="7">
        <v>50</v>
      </c>
      <c r="I180" s="7">
        <v>41</v>
      </c>
      <c r="J180" s="2">
        <v>0.18</v>
      </c>
      <c r="K180" s="7">
        <f>Table1[[#This Row],[List Price]]-Table1[[#This Row],[Actual Price]]</f>
        <v>9</v>
      </c>
      <c r="L180" s="13">
        <f>YEAR(Table1[[#This Row],[Date]])</f>
        <v>2021</v>
      </c>
      <c r="M180" s="13" t="str">
        <f t="shared" si="2"/>
        <v>Nov</v>
      </c>
      <c r="N180" s="18">
        <f>DATE(YEAR(Table1[[#This Row],[Date]])+6, MONTH(Table1[[#This Row],[Date]]), DAY(Table1[[#This Row],[Date]]))</f>
        <v>46698</v>
      </c>
    </row>
    <row r="181" spans="1:14" x14ac:dyDescent="0.35">
      <c r="A181" t="s">
        <v>430</v>
      </c>
      <c r="B181" s="1" t="s">
        <v>44</v>
      </c>
      <c r="C181" s="1" t="s">
        <v>45</v>
      </c>
      <c r="D181" s="1" t="s">
        <v>24</v>
      </c>
      <c r="E181" s="3">
        <v>45499</v>
      </c>
      <c r="F181" s="1" t="s">
        <v>72</v>
      </c>
      <c r="G181" s="1" t="s">
        <v>431</v>
      </c>
      <c r="H181" s="7">
        <v>500</v>
      </c>
      <c r="I181" s="7">
        <v>490</v>
      </c>
      <c r="J181" s="2">
        <v>0.02</v>
      </c>
      <c r="K181" s="7">
        <f>Table1[[#This Row],[List Price]]-Table1[[#This Row],[Actual Price]]</f>
        <v>10</v>
      </c>
      <c r="L181" s="13">
        <f>YEAR(Table1[[#This Row],[Date]])</f>
        <v>2024</v>
      </c>
      <c r="M181" s="13" t="str">
        <f t="shared" si="2"/>
        <v>Jul</v>
      </c>
      <c r="N181" s="18">
        <f>DATE(YEAR(Table1[[#This Row],[Date]])+6, MONTH(Table1[[#This Row],[Date]]), DAY(Table1[[#This Row],[Date]]))</f>
        <v>47690</v>
      </c>
    </row>
    <row r="182" spans="1:14" x14ac:dyDescent="0.35">
      <c r="A182" t="s">
        <v>432</v>
      </c>
      <c r="B182" s="1" t="s">
        <v>44</v>
      </c>
      <c r="C182" s="1" t="s">
        <v>45</v>
      </c>
      <c r="D182" s="1" t="s">
        <v>24</v>
      </c>
      <c r="E182" s="3">
        <v>43998</v>
      </c>
      <c r="F182" s="1" t="s">
        <v>72</v>
      </c>
      <c r="G182" s="1" t="s">
        <v>47</v>
      </c>
      <c r="H182" s="7">
        <v>500</v>
      </c>
      <c r="I182" s="7">
        <v>490</v>
      </c>
      <c r="J182" s="2">
        <v>0.02</v>
      </c>
      <c r="K182" s="7">
        <f>Table1[[#This Row],[List Price]]-Table1[[#This Row],[Actual Price]]</f>
        <v>10</v>
      </c>
      <c r="L182" s="13">
        <f>YEAR(Table1[[#This Row],[Date]])</f>
        <v>2020</v>
      </c>
      <c r="M182" s="13" t="str">
        <f t="shared" si="2"/>
        <v>Jun</v>
      </c>
      <c r="N182" s="18">
        <f>DATE(YEAR(Table1[[#This Row],[Date]])+6, MONTH(Table1[[#This Row],[Date]]), DAY(Table1[[#This Row],[Date]]))</f>
        <v>46189</v>
      </c>
    </row>
    <row r="183" spans="1:14" x14ac:dyDescent="0.35">
      <c r="A183" t="s">
        <v>433</v>
      </c>
      <c r="B183" s="1" t="s">
        <v>434</v>
      </c>
      <c r="C183" s="1" t="s">
        <v>435</v>
      </c>
      <c r="D183" s="1" t="s">
        <v>24</v>
      </c>
      <c r="E183" s="3">
        <v>44446</v>
      </c>
      <c r="F183" s="1" t="s">
        <v>61</v>
      </c>
      <c r="G183" s="1" t="s">
        <v>436</v>
      </c>
      <c r="H183" s="7">
        <v>1000</v>
      </c>
      <c r="I183" s="7">
        <v>910</v>
      </c>
      <c r="J183" s="2">
        <v>0.09</v>
      </c>
      <c r="K183" s="7">
        <f>Table1[[#This Row],[List Price]]-Table1[[#This Row],[Actual Price]]</f>
        <v>90</v>
      </c>
      <c r="L183" s="13">
        <f>YEAR(Table1[[#This Row],[Date]])</f>
        <v>2021</v>
      </c>
      <c r="M183" s="13" t="str">
        <f t="shared" si="2"/>
        <v>Sep</v>
      </c>
      <c r="N183" s="18">
        <f>DATE(YEAR(Table1[[#This Row],[Date]])+6, MONTH(Table1[[#This Row],[Date]]), DAY(Table1[[#This Row],[Date]]))</f>
        <v>46637</v>
      </c>
    </row>
    <row r="184" spans="1:14" x14ac:dyDescent="0.35">
      <c r="A184" t="s">
        <v>437</v>
      </c>
      <c r="B184" s="1" t="s">
        <v>227</v>
      </c>
      <c r="C184" s="1" t="s">
        <v>228</v>
      </c>
      <c r="D184" s="1" t="s">
        <v>24</v>
      </c>
      <c r="E184" s="3">
        <v>44792</v>
      </c>
      <c r="F184" s="1" t="s">
        <v>41</v>
      </c>
      <c r="G184" s="1" t="s">
        <v>438</v>
      </c>
      <c r="H184" s="7">
        <v>30</v>
      </c>
      <c r="I184" s="7">
        <v>28</v>
      </c>
      <c r="J184" s="2">
        <v>6.6699999999999995E-2</v>
      </c>
      <c r="K184" s="7">
        <f>Table1[[#This Row],[List Price]]-Table1[[#This Row],[Actual Price]]</f>
        <v>2</v>
      </c>
      <c r="L184" s="13">
        <f>YEAR(Table1[[#This Row],[Date]])</f>
        <v>2022</v>
      </c>
      <c r="M184" s="13" t="str">
        <f t="shared" si="2"/>
        <v>Aug</v>
      </c>
      <c r="N184" s="18">
        <f>DATE(YEAR(Table1[[#This Row],[Date]])+6, MONTH(Table1[[#This Row],[Date]]), DAY(Table1[[#This Row],[Date]]))</f>
        <v>46984</v>
      </c>
    </row>
    <row r="185" spans="1:14" x14ac:dyDescent="0.35">
      <c r="A185" t="s">
        <v>439</v>
      </c>
      <c r="B185" s="1" t="s">
        <v>170</v>
      </c>
      <c r="C185" s="1" t="s">
        <v>171</v>
      </c>
      <c r="D185" s="1" t="s">
        <v>13</v>
      </c>
      <c r="E185" s="3">
        <v>43832</v>
      </c>
      <c r="F185" s="1" t="s">
        <v>36</v>
      </c>
      <c r="G185" s="1" t="s">
        <v>440</v>
      </c>
      <c r="H185" s="7">
        <v>50</v>
      </c>
      <c r="I185" s="7">
        <v>44</v>
      </c>
      <c r="J185" s="2">
        <v>0.12</v>
      </c>
      <c r="K185" s="7">
        <f>Table1[[#This Row],[List Price]]-Table1[[#This Row],[Actual Price]]</f>
        <v>6</v>
      </c>
      <c r="L185" s="13">
        <f>YEAR(Table1[[#This Row],[Date]])</f>
        <v>2020</v>
      </c>
      <c r="M185" s="13" t="str">
        <f t="shared" si="2"/>
        <v>Jan</v>
      </c>
      <c r="N185" s="18">
        <f>DATE(YEAR(Table1[[#This Row],[Date]])+6, MONTH(Table1[[#This Row],[Date]]), DAY(Table1[[#This Row],[Date]]))</f>
        <v>46024</v>
      </c>
    </row>
    <row r="186" spans="1:14" x14ac:dyDescent="0.35">
      <c r="A186" t="s">
        <v>441</v>
      </c>
      <c r="B186" s="1" t="s">
        <v>241</v>
      </c>
      <c r="C186" s="1" t="s">
        <v>242</v>
      </c>
      <c r="D186" s="1" t="s">
        <v>13</v>
      </c>
      <c r="E186" s="3">
        <v>44706</v>
      </c>
      <c r="F186" s="1" t="s">
        <v>14</v>
      </c>
      <c r="G186" s="1" t="s">
        <v>287</v>
      </c>
      <c r="H186" s="7">
        <v>80</v>
      </c>
      <c r="I186" s="7">
        <v>75</v>
      </c>
      <c r="J186" s="2">
        <v>6.25E-2</v>
      </c>
      <c r="K186" s="7">
        <f>Table1[[#This Row],[List Price]]-Table1[[#This Row],[Actual Price]]</f>
        <v>5</v>
      </c>
      <c r="L186" s="13">
        <f>YEAR(Table1[[#This Row],[Date]])</f>
        <v>2022</v>
      </c>
      <c r="M186" s="13" t="str">
        <f t="shared" si="2"/>
        <v>May</v>
      </c>
      <c r="N186" s="18">
        <f>DATE(YEAR(Table1[[#This Row],[Date]])+6, MONTH(Table1[[#This Row],[Date]]), DAY(Table1[[#This Row],[Date]]))</f>
        <v>46898</v>
      </c>
    </row>
    <row r="187" spans="1:14" x14ac:dyDescent="0.35">
      <c r="A187" t="s">
        <v>442</v>
      </c>
      <c r="B187" s="1" t="s">
        <v>400</v>
      </c>
      <c r="C187" s="1" t="s">
        <v>401</v>
      </c>
      <c r="D187" s="1" t="s">
        <v>13</v>
      </c>
      <c r="E187" s="3">
        <v>44369</v>
      </c>
      <c r="F187" s="1" t="s">
        <v>115</v>
      </c>
      <c r="G187" s="1" t="s">
        <v>443</v>
      </c>
      <c r="H187" s="7">
        <v>250</v>
      </c>
      <c r="I187" s="7">
        <v>225</v>
      </c>
      <c r="J187" s="2">
        <v>0.1</v>
      </c>
      <c r="K187" s="7">
        <f>Table1[[#This Row],[List Price]]-Table1[[#This Row],[Actual Price]]</f>
        <v>25</v>
      </c>
      <c r="L187" s="13">
        <f>YEAR(Table1[[#This Row],[Date]])</f>
        <v>2021</v>
      </c>
      <c r="M187" s="13" t="str">
        <f t="shared" si="2"/>
        <v>Jun</v>
      </c>
      <c r="N187" s="18">
        <f>DATE(YEAR(Table1[[#This Row],[Date]])+6, MONTH(Table1[[#This Row],[Date]]), DAY(Table1[[#This Row],[Date]]))</f>
        <v>46560</v>
      </c>
    </row>
    <row r="188" spans="1:14" x14ac:dyDescent="0.35">
      <c r="A188" t="s">
        <v>444</v>
      </c>
      <c r="B188" s="1" t="s">
        <v>28</v>
      </c>
      <c r="C188" s="1" t="s">
        <v>29</v>
      </c>
      <c r="D188" s="1" t="s">
        <v>13</v>
      </c>
      <c r="E188" s="3">
        <v>44828</v>
      </c>
      <c r="F188" s="1" t="s">
        <v>41</v>
      </c>
      <c r="G188" s="1" t="s">
        <v>445</v>
      </c>
      <c r="H188" s="7">
        <v>30</v>
      </c>
      <c r="I188" s="7">
        <v>30</v>
      </c>
      <c r="J188" s="2">
        <v>0</v>
      </c>
      <c r="K188" s="7">
        <f>Table1[[#This Row],[List Price]]-Table1[[#This Row],[Actual Price]]</f>
        <v>0</v>
      </c>
      <c r="L188" s="13">
        <f>YEAR(Table1[[#This Row],[Date]])</f>
        <v>2022</v>
      </c>
      <c r="M188" s="13" t="str">
        <f t="shared" si="2"/>
        <v>Sep</v>
      </c>
      <c r="N188" s="18">
        <f>DATE(YEAR(Table1[[#This Row],[Date]])+6, MONTH(Table1[[#This Row],[Date]]), DAY(Table1[[#This Row],[Date]]))</f>
        <v>47020</v>
      </c>
    </row>
    <row r="189" spans="1:14" x14ac:dyDescent="0.35">
      <c r="A189" t="s">
        <v>446</v>
      </c>
      <c r="B189" s="1" t="s">
        <v>227</v>
      </c>
      <c r="C189" s="1" t="s">
        <v>228</v>
      </c>
      <c r="D189" s="1" t="s">
        <v>24</v>
      </c>
      <c r="E189" s="3">
        <v>44095</v>
      </c>
      <c r="F189" s="1" t="s">
        <v>115</v>
      </c>
      <c r="G189" s="1" t="s">
        <v>278</v>
      </c>
      <c r="H189" s="7">
        <v>250</v>
      </c>
      <c r="I189" s="7">
        <v>210</v>
      </c>
      <c r="J189" s="2">
        <v>0.16</v>
      </c>
      <c r="K189" s="7">
        <f>Table1[[#This Row],[List Price]]-Table1[[#This Row],[Actual Price]]</f>
        <v>40</v>
      </c>
      <c r="L189" s="13">
        <f>YEAR(Table1[[#This Row],[Date]])</f>
        <v>2020</v>
      </c>
      <c r="M189" s="13" t="str">
        <f t="shared" si="2"/>
        <v>Sep</v>
      </c>
      <c r="N189" s="18">
        <f>DATE(YEAR(Table1[[#This Row],[Date]])+6, MONTH(Table1[[#This Row],[Date]]), DAY(Table1[[#This Row],[Date]]))</f>
        <v>46286</v>
      </c>
    </row>
    <row r="190" spans="1:14" x14ac:dyDescent="0.35">
      <c r="A190" t="s">
        <v>447</v>
      </c>
      <c r="B190" s="1" t="s">
        <v>11</v>
      </c>
      <c r="C190" s="1" t="s">
        <v>12</v>
      </c>
      <c r="D190" s="1" t="s">
        <v>13</v>
      </c>
      <c r="E190" s="3">
        <v>45042</v>
      </c>
      <c r="F190" s="1" t="s">
        <v>115</v>
      </c>
      <c r="G190" s="1" t="s">
        <v>193</v>
      </c>
      <c r="H190" s="7">
        <v>250</v>
      </c>
      <c r="I190" s="7">
        <v>250</v>
      </c>
      <c r="J190" s="2">
        <v>0</v>
      </c>
      <c r="K190" s="7">
        <f>Table1[[#This Row],[List Price]]-Table1[[#This Row],[Actual Price]]</f>
        <v>0</v>
      </c>
      <c r="L190" s="13">
        <f>YEAR(Table1[[#This Row],[Date]])</f>
        <v>2023</v>
      </c>
      <c r="M190" s="13" t="str">
        <f t="shared" si="2"/>
        <v>Apr</v>
      </c>
      <c r="N190" s="18">
        <f>DATE(YEAR(Table1[[#This Row],[Date]])+6, MONTH(Table1[[#This Row],[Date]]), DAY(Table1[[#This Row],[Date]]))</f>
        <v>47234</v>
      </c>
    </row>
    <row r="191" spans="1:14" x14ac:dyDescent="0.35">
      <c r="A191" t="s">
        <v>448</v>
      </c>
      <c r="B191" s="1" t="s">
        <v>170</v>
      </c>
      <c r="C191" s="1" t="s">
        <v>171</v>
      </c>
      <c r="D191" s="1" t="s">
        <v>13</v>
      </c>
      <c r="E191" s="3">
        <v>45287</v>
      </c>
      <c r="F191" s="1" t="s">
        <v>46</v>
      </c>
      <c r="G191" s="1" t="s">
        <v>449</v>
      </c>
      <c r="H191" s="7">
        <v>500</v>
      </c>
      <c r="I191" s="7">
        <v>480</v>
      </c>
      <c r="J191" s="2">
        <v>0.04</v>
      </c>
      <c r="K191" s="7">
        <f>Table1[[#This Row],[List Price]]-Table1[[#This Row],[Actual Price]]</f>
        <v>20</v>
      </c>
      <c r="L191" s="13">
        <f>YEAR(Table1[[#This Row],[Date]])</f>
        <v>2023</v>
      </c>
      <c r="M191" s="13" t="str">
        <f t="shared" si="2"/>
        <v>Dec</v>
      </c>
      <c r="N191" s="18">
        <f>DATE(YEAR(Table1[[#This Row],[Date]])+6, MONTH(Table1[[#This Row],[Date]]), DAY(Table1[[#This Row],[Date]]))</f>
        <v>47479</v>
      </c>
    </row>
    <row r="192" spans="1:14" x14ac:dyDescent="0.35">
      <c r="A192" t="s">
        <v>450</v>
      </c>
      <c r="B192" s="1" t="s">
        <v>33</v>
      </c>
      <c r="C192" s="1" t="s">
        <v>34</v>
      </c>
      <c r="D192" s="1" t="s">
        <v>35</v>
      </c>
      <c r="E192" s="3">
        <v>44654</v>
      </c>
      <c r="F192" s="1" t="s">
        <v>61</v>
      </c>
      <c r="G192" s="1" t="s">
        <v>451</v>
      </c>
      <c r="H192" s="7">
        <v>1000</v>
      </c>
      <c r="I192" s="7">
        <v>970</v>
      </c>
      <c r="J192" s="2">
        <v>0.03</v>
      </c>
      <c r="K192" s="7">
        <f>Table1[[#This Row],[List Price]]-Table1[[#This Row],[Actual Price]]</f>
        <v>30</v>
      </c>
      <c r="L192" s="13">
        <f>YEAR(Table1[[#This Row],[Date]])</f>
        <v>2022</v>
      </c>
      <c r="M192" s="13" t="str">
        <f t="shared" si="2"/>
        <v>Apr</v>
      </c>
      <c r="N192" s="18">
        <f>DATE(YEAR(Table1[[#This Row],[Date]])+6, MONTH(Table1[[#This Row],[Date]]), DAY(Table1[[#This Row],[Date]]))</f>
        <v>46846</v>
      </c>
    </row>
    <row r="193" spans="1:14" x14ac:dyDescent="0.35">
      <c r="A193" t="s">
        <v>452</v>
      </c>
      <c r="B193" s="1" t="s">
        <v>324</v>
      </c>
      <c r="C193" s="1" t="s">
        <v>325</v>
      </c>
      <c r="D193" s="1" t="s">
        <v>13</v>
      </c>
      <c r="E193" s="3">
        <v>44033</v>
      </c>
      <c r="F193" s="1" t="s">
        <v>30</v>
      </c>
      <c r="G193" s="1" t="s">
        <v>453</v>
      </c>
      <c r="H193" s="7">
        <v>150</v>
      </c>
      <c r="I193" s="7">
        <v>144</v>
      </c>
      <c r="J193" s="2">
        <v>0.04</v>
      </c>
      <c r="K193" s="7">
        <f>Table1[[#This Row],[List Price]]-Table1[[#This Row],[Actual Price]]</f>
        <v>6</v>
      </c>
      <c r="L193" s="13">
        <f>YEAR(Table1[[#This Row],[Date]])</f>
        <v>2020</v>
      </c>
      <c r="M193" s="13" t="str">
        <f t="shared" si="2"/>
        <v>Jul</v>
      </c>
      <c r="N193" s="18">
        <f>DATE(YEAR(Table1[[#This Row],[Date]])+6, MONTH(Table1[[#This Row],[Date]]), DAY(Table1[[#This Row],[Date]]))</f>
        <v>46224</v>
      </c>
    </row>
    <row r="194" spans="1:14" x14ac:dyDescent="0.35">
      <c r="A194" t="s">
        <v>454</v>
      </c>
      <c r="B194" s="1" t="s">
        <v>131</v>
      </c>
      <c r="C194" s="1" t="s">
        <v>108</v>
      </c>
      <c r="D194" s="1" t="s">
        <v>19</v>
      </c>
      <c r="E194" s="3">
        <v>45011</v>
      </c>
      <c r="F194" s="1" t="s">
        <v>25</v>
      </c>
      <c r="G194" s="1" t="s">
        <v>132</v>
      </c>
      <c r="H194" s="7">
        <v>700</v>
      </c>
      <c r="I194" s="7">
        <v>637</v>
      </c>
      <c r="J194" s="2">
        <v>0.09</v>
      </c>
      <c r="K194" s="7">
        <f>Table1[[#This Row],[List Price]]-Table1[[#This Row],[Actual Price]]</f>
        <v>63</v>
      </c>
      <c r="L194" s="13">
        <f>YEAR(Table1[[#This Row],[Date]])</f>
        <v>2023</v>
      </c>
      <c r="M194" s="13" t="str">
        <f t="shared" ref="M194:M257" si="3">TEXT(E:E, "mmm")</f>
        <v>Mar</v>
      </c>
      <c r="N194" s="18">
        <f>DATE(YEAR(Table1[[#This Row],[Date]])+6, MONTH(Table1[[#This Row],[Date]]), DAY(Table1[[#This Row],[Date]]))</f>
        <v>47203</v>
      </c>
    </row>
    <row r="195" spans="1:14" x14ac:dyDescent="0.35">
      <c r="A195" t="s">
        <v>455</v>
      </c>
      <c r="B195" s="1" t="s">
        <v>111</v>
      </c>
      <c r="C195" s="1" t="s">
        <v>82</v>
      </c>
      <c r="D195" s="1" t="s">
        <v>13</v>
      </c>
      <c r="E195" s="3">
        <v>44664</v>
      </c>
      <c r="F195" s="1" t="s">
        <v>104</v>
      </c>
      <c r="G195" s="1" t="s">
        <v>456</v>
      </c>
      <c r="H195" s="7">
        <v>70</v>
      </c>
      <c r="I195" s="7">
        <v>63</v>
      </c>
      <c r="J195" s="2">
        <v>0.1</v>
      </c>
      <c r="K195" s="7">
        <f>Table1[[#This Row],[List Price]]-Table1[[#This Row],[Actual Price]]</f>
        <v>7</v>
      </c>
      <c r="L195" s="13">
        <f>YEAR(Table1[[#This Row],[Date]])</f>
        <v>2022</v>
      </c>
      <c r="M195" s="13" t="str">
        <f t="shared" si="3"/>
        <v>Apr</v>
      </c>
      <c r="N195" s="18">
        <f>DATE(YEAR(Table1[[#This Row],[Date]])+6, MONTH(Table1[[#This Row],[Date]]), DAY(Table1[[#This Row],[Date]]))</f>
        <v>46856</v>
      </c>
    </row>
    <row r="196" spans="1:14" x14ac:dyDescent="0.35">
      <c r="A196" t="s">
        <v>457</v>
      </c>
      <c r="B196" s="1" t="s">
        <v>111</v>
      </c>
      <c r="C196" s="1" t="s">
        <v>82</v>
      </c>
      <c r="D196" s="1" t="s">
        <v>13</v>
      </c>
      <c r="E196" s="3">
        <v>45419</v>
      </c>
      <c r="F196" s="1" t="s">
        <v>25</v>
      </c>
      <c r="G196" s="1" t="s">
        <v>372</v>
      </c>
      <c r="H196" s="7">
        <v>700</v>
      </c>
      <c r="I196" s="7">
        <v>672</v>
      </c>
      <c r="J196" s="2">
        <v>0.04</v>
      </c>
      <c r="K196" s="7">
        <f>Table1[[#This Row],[List Price]]-Table1[[#This Row],[Actual Price]]</f>
        <v>28</v>
      </c>
      <c r="L196" s="13">
        <f>YEAR(Table1[[#This Row],[Date]])</f>
        <v>2024</v>
      </c>
      <c r="M196" s="13" t="str">
        <f t="shared" si="3"/>
        <v>May</v>
      </c>
      <c r="N196" s="18">
        <f>DATE(YEAR(Table1[[#This Row],[Date]])+6, MONTH(Table1[[#This Row],[Date]]), DAY(Table1[[#This Row],[Date]]))</f>
        <v>47610</v>
      </c>
    </row>
    <row r="197" spans="1:14" x14ac:dyDescent="0.35">
      <c r="A197" t="s">
        <v>458</v>
      </c>
      <c r="B197" s="1" t="s">
        <v>221</v>
      </c>
      <c r="C197" s="1" t="s">
        <v>40</v>
      </c>
      <c r="D197" s="1" t="s">
        <v>35</v>
      </c>
      <c r="E197" s="3">
        <v>44223</v>
      </c>
      <c r="F197" s="1" t="s">
        <v>122</v>
      </c>
      <c r="G197" s="1" t="s">
        <v>262</v>
      </c>
      <c r="H197" s="7">
        <v>50</v>
      </c>
      <c r="I197" s="7">
        <v>42</v>
      </c>
      <c r="J197" s="2">
        <v>0.16</v>
      </c>
      <c r="K197" s="7">
        <f>Table1[[#This Row],[List Price]]-Table1[[#This Row],[Actual Price]]</f>
        <v>8</v>
      </c>
      <c r="L197" s="13">
        <f>YEAR(Table1[[#This Row],[Date]])</f>
        <v>2021</v>
      </c>
      <c r="M197" s="13" t="str">
        <f t="shared" si="3"/>
        <v>Jan</v>
      </c>
      <c r="N197" s="18">
        <f>DATE(YEAR(Table1[[#This Row],[Date]])+6, MONTH(Table1[[#This Row],[Date]]), DAY(Table1[[#This Row],[Date]]))</f>
        <v>46414</v>
      </c>
    </row>
    <row r="198" spans="1:14" x14ac:dyDescent="0.35">
      <c r="A198" t="s">
        <v>459</v>
      </c>
      <c r="B198" s="1" t="s">
        <v>95</v>
      </c>
      <c r="C198" s="1" t="s">
        <v>96</v>
      </c>
      <c r="D198" s="1" t="s">
        <v>13</v>
      </c>
      <c r="E198" s="3">
        <v>45626</v>
      </c>
      <c r="F198" s="1" t="s">
        <v>14</v>
      </c>
      <c r="G198" s="1" t="s">
        <v>460</v>
      </c>
      <c r="H198" s="7">
        <v>80</v>
      </c>
      <c r="I198" s="7">
        <v>78</v>
      </c>
      <c r="J198" s="2">
        <v>2.5000000000000001E-2</v>
      </c>
      <c r="K198" s="7">
        <f>Table1[[#This Row],[List Price]]-Table1[[#This Row],[Actual Price]]</f>
        <v>2</v>
      </c>
      <c r="L198" s="13">
        <f>YEAR(Table1[[#This Row],[Date]])</f>
        <v>2024</v>
      </c>
      <c r="M198" s="13" t="str">
        <f t="shared" si="3"/>
        <v>Nov</v>
      </c>
      <c r="N198" s="18">
        <f>DATE(YEAR(Table1[[#This Row],[Date]])+6, MONTH(Table1[[#This Row],[Date]]), DAY(Table1[[#This Row],[Date]]))</f>
        <v>47817</v>
      </c>
    </row>
    <row r="199" spans="1:14" x14ac:dyDescent="0.35">
      <c r="A199" t="s">
        <v>461</v>
      </c>
      <c r="B199" s="1" t="s">
        <v>434</v>
      </c>
      <c r="C199" s="1" t="s">
        <v>435</v>
      </c>
      <c r="D199" s="1" t="s">
        <v>24</v>
      </c>
      <c r="E199" s="3">
        <v>45255</v>
      </c>
      <c r="F199" s="1" t="s">
        <v>36</v>
      </c>
      <c r="G199" s="1" t="s">
        <v>462</v>
      </c>
      <c r="H199" s="7">
        <v>50</v>
      </c>
      <c r="I199" s="7">
        <v>49</v>
      </c>
      <c r="J199" s="2">
        <v>0.02</v>
      </c>
      <c r="K199" s="7">
        <f>Table1[[#This Row],[List Price]]-Table1[[#This Row],[Actual Price]]</f>
        <v>1</v>
      </c>
      <c r="L199" s="13">
        <f>YEAR(Table1[[#This Row],[Date]])</f>
        <v>2023</v>
      </c>
      <c r="M199" s="13" t="str">
        <f t="shared" si="3"/>
        <v>Nov</v>
      </c>
      <c r="N199" s="18">
        <f>DATE(YEAR(Table1[[#This Row],[Date]])+6, MONTH(Table1[[#This Row],[Date]]), DAY(Table1[[#This Row],[Date]]))</f>
        <v>47447</v>
      </c>
    </row>
    <row r="200" spans="1:14" x14ac:dyDescent="0.35">
      <c r="A200" t="s">
        <v>463</v>
      </c>
      <c r="B200" s="1" t="s">
        <v>157</v>
      </c>
      <c r="C200" s="1" t="s">
        <v>108</v>
      </c>
      <c r="D200" s="1" t="s">
        <v>19</v>
      </c>
      <c r="E200" s="3">
        <v>43952</v>
      </c>
      <c r="F200" s="1" t="s">
        <v>115</v>
      </c>
      <c r="G200" s="1" t="s">
        <v>464</v>
      </c>
      <c r="H200" s="7">
        <v>250</v>
      </c>
      <c r="I200" s="7">
        <v>193</v>
      </c>
      <c r="J200" s="2">
        <v>0.22800000000000001</v>
      </c>
      <c r="K200" s="7">
        <f>Table1[[#This Row],[List Price]]-Table1[[#This Row],[Actual Price]]</f>
        <v>57</v>
      </c>
      <c r="L200" s="13">
        <f>YEAR(Table1[[#This Row],[Date]])</f>
        <v>2020</v>
      </c>
      <c r="M200" s="13" t="str">
        <f t="shared" si="3"/>
        <v>May</v>
      </c>
      <c r="N200" s="18">
        <f>DATE(YEAR(Table1[[#This Row],[Date]])+6, MONTH(Table1[[#This Row],[Date]]), DAY(Table1[[#This Row],[Date]]))</f>
        <v>46143</v>
      </c>
    </row>
    <row r="201" spans="1:14" x14ac:dyDescent="0.35">
      <c r="A201" t="s">
        <v>465</v>
      </c>
      <c r="B201" s="1" t="s">
        <v>11</v>
      </c>
      <c r="C201" s="1" t="s">
        <v>12</v>
      </c>
      <c r="D201" s="1" t="s">
        <v>13</v>
      </c>
      <c r="E201" s="3">
        <v>44973</v>
      </c>
      <c r="F201" s="1" t="s">
        <v>14</v>
      </c>
      <c r="G201" s="1" t="s">
        <v>293</v>
      </c>
      <c r="H201" s="7">
        <v>80</v>
      </c>
      <c r="I201" s="7">
        <v>76</v>
      </c>
      <c r="J201" s="2">
        <v>0.05</v>
      </c>
      <c r="K201" s="7">
        <f>Table1[[#This Row],[List Price]]-Table1[[#This Row],[Actual Price]]</f>
        <v>4</v>
      </c>
      <c r="L201" s="13">
        <f>YEAR(Table1[[#This Row],[Date]])</f>
        <v>2023</v>
      </c>
      <c r="M201" s="13" t="str">
        <f t="shared" si="3"/>
        <v>Feb</v>
      </c>
      <c r="N201" s="18">
        <f>DATE(YEAR(Table1[[#This Row],[Date]])+6, MONTH(Table1[[#This Row],[Date]]), DAY(Table1[[#This Row],[Date]]))</f>
        <v>47165</v>
      </c>
    </row>
    <row r="202" spans="1:14" x14ac:dyDescent="0.35">
      <c r="A202" t="s">
        <v>466</v>
      </c>
      <c r="B202" s="1" t="s">
        <v>131</v>
      </c>
      <c r="C202" s="1" t="s">
        <v>108</v>
      </c>
      <c r="D202" s="1" t="s">
        <v>19</v>
      </c>
      <c r="E202" s="3">
        <v>44492</v>
      </c>
      <c r="F202" s="1" t="s">
        <v>25</v>
      </c>
      <c r="G202" s="1" t="s">
        <v>212</v>
      </c>
      <c r="H202" s="7">
        <v>700</v>
      </c>
      <c r="I202" s="7">
        <v>672</v>
      </c>
      <c r="J202" s="2">
        <v>0.04</v>
      </c>
      <c r="K202" s="7">
        <f>Table1[[#This Row],[List Price]]-Table1[[#This Row],[Actual Price]]</f>
        <v>28</v>
      </c>
      <c r="L202" s="13">
        <f>YEAR(Table1[[#This Row],[Date]])</f>
        <v>2021</v>
      </c>
      <c r="M202" s="13" t="str">
        <f t="shared" si="3"/>
        <v>Oct</v>
      </c>
      <c r="N202" s="18">
        <f>DATE(YEAR(Table1[[#This Row],[Date]])+6, MONTH(Table1[[#This Row],[Date]]), DAY(Table1[[#This Row],[Date]]))</f>
        <v>46683</v>
      </c>
    </row>
    <row r="203" spans="1:14" x14ac:dyDescent="0.35">
      <c r="A203" t="s">
        <v>467</v>
      </c>
      <c r="B203" s="1" t="s">
        <v>174</v>
      </c>
      <c r="C203" s="1" t="s">
        <v>175</v>
      </c>
      <c r="D203" s="1" t="s">
        <v>13</v>
      </c>
      <c r="E203" s="3">
        <v>44556</v>
      </c>
      <c r="F203" s="1" t="s">
        <v>41</v>
      </c>
      <c r="G203" s="1" t="s">
        <v>319</v>
      </c>
      <c r="H203" s="7">
        <v>30</v>
      </c>
      <c r="I203" s="7">
        <v>28</v>
      </c>
      <c r="J203" s="2">
        <v>6.6699999999999995E-2</v>
      </c>
      <c r="K203" s="7">
        <f>Table1[[#This Row],[List Price]]-Table1[[#This Row],[Actual Price]]</f>
        <v>2</v>
      </c>
      <c r="L203" s="13">
        <f>YEAR(Table1[[#This Row],[Date]])</f>
        <v>2021</v>
      </c>
      <c r="M203" s="13" t="str">
        <f t="shared" si="3"/>
        <v>Dec</v>
      </c>
      <c r="N203" s="18">
        <f>DATE(YEAR(Table1[[#This Row],[Date]])+6, MONTH(Table1[[#This Row],[Date]]), DAY(Table1[[#This Row],[Date]]))</f>
        <v>46747</v>
      </c>
    </row>
    <row r="204" spans="1:14" x14ac:dyDescent="0.35">
      <c r="A204" t="s">
        <v>468</v>
      </c>
      <c r="B204" s="1" t="s">
        <v>28</v>
      </c>
      <c r="C204" s="1" t="s">
        <v>29</v>
      </c>
      <c r="D204" s="1" t="s">
        <v>13</v>
      </c>
      <c r="E204" s="3">
        <v>44054</v>
      </c>
      <c r="F204" s="1" t="s">
        <v>14</v>
      </c>
      <c r="G204" s="1" t="s">
        <v>469</v>
      </c>
      <c r="H204" s="7">
        <v>80</v>
      </c>
      <c r="I204" s="7">
        <v>66</v>
      </c>
      <c r="J204" s="2">
        <v>0.17499999999999999</v>
      </c>
      <c r="K204" s="7">
        <f>Table1[[#This Row],[List Price]]-Table1[[#This Row],[Actual Price]]</f>
        <v>14</v>
      </c>
      <c r="L204" s="13">
        <f>YEAR(Table1[[#This Row],[Date]])</f>
        <v>2020</v>
      </c>
      <c r="M204" s="13" t="str">
        <f t="shared" si="3"/>
        <v>Aug</v>
      </c>
      <c r="N204" s="18">
        <f>DATE(YEAR(Table1[[#This Row],[Date]])+6, MONTH(Table1[[#This Row],[Date]]), DAY(Table1[[#This Row],[Date]]))</f>
        <v>46245</v>
      </c>
    </row>
    <row r="205" spans="1:14" x14ac:dyDescent="0.35">
      <c r="A205" t="s">
        <v>470</v>
      </c>
      <c r="B205" s="1" t="s">
        <v>400</v>
      </c>
      <c r="C205" s="1" t="s">
        <v>401</v>
      </c>
      <c r="D205" s="1" t="s">
        <v>13</v>
      </c>
      <c r="E205" s="3">
        <v>44414</v>
      </c>
      <c r="F205" s="1" t="s">
        <v>122</v>
      </c>
      <c r="G205" s="1" t="s">
        <v>402</v>
      </c>
      <c r="H205" s="7">
        <v>50</v>
      </c>
      <c r="I205" s="7">
        <v>48</v>
      </c>
      <c r="J205" s="2">
        <v>0.04</v>
      </c>
      <c r="K205" s="7">
        <f>Table1[[#This Row],[List Price]]-Table1[[#This Row],[Actual Price]]</f>
        <v>2</v>
      </c>
      <c r="L205" s="13">
        <f>YEAR(Table1[[#This Row],[Date]])</f>
        <v>2021</v>
      </c>
      <c r="M205" s="13" t="str">
        <f t="shared" si="3"/>
        <v>Aug</v>
      </c>
      <c r="N205" s="18">
        <f>DATE(YEAR(Table1[[#This Row],[Date]])+6, MONTH(Table1[[#This Row],[Date]]), DAY(Table1[[#This Row],[Date]]))</f>
        <v>46605</v>
      </c>
    </row>
    <row r="206" spans="1:14" x14ac:dyDescent="0.35">
      <c r="A206" t="s">
        <v>471</v>
      </c>
      <c r="B206" s="1" t="s">
        <v>174</v>
      </c>
      <c r="C206" s="1" t="s">
        <v>175</v>
      </c>
      <c r="D206" s="1" t="s">
        <v>13</v>
      </c>
      <c r="E206" s="3">
        <v>44167</v>
      </c>
      <c r="F206" s="1" t="s">
        <v>46</v>
      </c>
      <c r="G206" s="1" t="s">
        <v>472</v>
      </c>
      <c r="H206" s="7">
        <v>500</v>
      </c>
      <c r="I206" s="7">
        <v>370</v>
      </c>
      <c r="J206" s="2">
        <v>0.26</v>
      </c>
      <c r="K206" s="7">
        <f>Table1[[#This Row],[List Price]]-Table1[[#This Row],[Actual Price]]</f>
        <v>130</v>
      </c>
      <c r="L206" s="13">
        <f>YEAR(Table1[[#This Row],[Date]])</f>
        <v>2020</v>
      </c>
      <c r="M206" s="13" t="str">
        <f t="shared" si="3"/>
        <v>Dec</v>
      </c>
      <c r="N206" s="18">
        <f>DATE(YEAR(Table1[[#This Row],[Date]])+6, MONTH(Table1[[#This Row],[Date]]), DAY(Table1[[#This Row],[Date]]))</f>
        <v>46358</v>
      </c>
    </row>
    <row r="207" spans="1:14" x14ac:dyDescent="0.35">
      <c r="A207" t="s">
        <v>473</v>
      </c>
      <c r="B207" s="1" t="s">
        <v>131</v>
      </c>
      <c r="C207" s="1" t="s">
        <v>108</v>
      </c>
      <c r="D207" s="1" t="s">
        <v>19</v>
      </c>
      <c r="E207" s="3">
        <v>44586</v>
      </c>
      <c r="F207" s="1" t="s">
        <v>14</v>
      </c>
      <c r="G207" s="1" t="s">
        <v>474</v>
      </c>
      <c r="H207" s="7">
        <v>80</v>
      </c>
      <c r="I207" s="7">
        <v>72</v>
      </c>
      <c r="J207" s="2">
        <v>0.1</v>
      </c>
      <c r="K207" s="7">
        <f>Table1[[#This Row],[List Price]]-Table1[[#This Row],[Actual Price]]</f>
        <v>8</v>
      </c>
      <c r="L207" s="13">
        <f>YEAR(Table1[[#This Row],[Date]])</f>
        <v>2022</v>
      </c>
      <c r="M207" s="13" t="str">
        <f t="shared" si="3"/>
        <v>Jan</v>
      </c>
      <c r="N207" s="18">
        <f>DATE(YEAR(Table1[[#This Row],[Date]])+6, MONTH(Table1[[#This Row],[Date]]), DAY(Table1[[#This Row],[Date]]))</f>
        <v>46777</v>
      </c>
    </row>
    <row r="208" spans="1:14" x14ac:dyDescent="0.35">
      <c r="A208" t="s">
        <v>475</v>
      </c>
      <c r="B208" s="1" t="s">
        <v>114</v>
      </c>
      <c r="C208" s="1" t="s">
        <v>54</v>
      </c>
      <c r="D208" s="1" t="s">
        <v>13</v>
      </c>
      <c r="E208" s="3">
        <v>44222</v>
      </c>
      <c r="F208" s="1" t="s">
        <v>14</v>
      </c>
      <c r="G208" s="1" t="s">
        <v>476</v>
      </c>
      <c r="H208" s="7">
        <v>80</v>
      </c>
      <c r="I208" s="7">
        <v>58</v>
      </c>
      <c r="J208" s="2">
        <v>0.27500000000000002</v>
      </c>
      <c r="K208" s="7">
        <f>Table1[[#This Row],[List Price]]-Table1[[#This Row],[Actual Price]]</f>
        <v>22</v>
      </c>
      <c r="L208" s="13">
        <f>YEAR(Table1[[#This Row],[Date]])</f>
        <v>2021</v>
      </c>
      <c r="M208" s="13" t="str">
        <f t="shared" si="3"/>
        <v>Jan</v>
      </c>
      <c r="N208" s="18">
        <f>DATE(YEAR(Table1[[#This Row],[Date]])+6, MONTH(Table1[[#This Row],[Date]]), DAY(Table1[[#This Row],[Date]]))</f>
        <v>46413</v>
      </c>
    </row>
    <row r="209" spans="1:14" x14ac:dyDescent="0.35">
      <c r="A209" t="s">
        <v>477</v>
      </c>
      <c r="B209" s="1" t="s">
        <v>17</v>
      </c>
      <c r="C209" s="1" t="s">
        <v>18</v>
      </c>
      <c r="D209" s="1" t="s">
        <v>19</v>
      </c>
      <c r="E209" s="3">
        <v>45361</v>
      </c>
      <c r="F209" s="1" t="s">
        <v>14</v>
      </c>
      <c r="G209" s="1" t="s">
        <v>478</v>
      </c>
      <c r="H209" s="7">
        <v>80</v>
      </c>
      <c r="I209" s="7">
        <v>73</v>
      </c>
      <c r="J209" s="2">
        <v>8.7499999999999994E-2</v>
      </c>
      <c r="K209" s="7">
        <f>Table1[[#This Row],[List Price]]-Table1[[#This Row],[Actual Price]]</f>
        <v>7</v>
      </c>
      <c r="L209" s="13">
        <f>YEAR(Table1[[#This Row],[Date]])</f>
        <v>2024</v>
      </c>
      <c r="M209" s="13" t="str">
        <f t="shared" si="3"/>
        <v>Mar</v>
      </c>
      <c r="N209" s="18">
        <f>DATE(YEAR(Table1[[#This Row],[Date]])+6, MONTH(Table1[[#This Row],[Date]]), DAY(Table1[[#This Row],[Date]]))</f>
        <v>47552</v>
      </c>
    </row>
    <row r="210" spans="1:14" x14ac:dyDescent="0.35">
      <c r="A210" t="s">
        <v>479</v>
      </c>
      <c r="B210" s="1" t="s">
        <v>154</v>
      </c>
      <c r="C210" s="1" t="s">
        <v>108</v>
      </c>
      <c r="D210" s="1" t="s">
        <v>19</v>
      </c>
      <c r="E210" s="3">
        <v>44350</v>
      </c>
      <c r="F210" s="1" t="s">
        <v>55</v>
      </c>
      <c r="G210" s="1" t="s">
        <v>155</v>
      </c>
      <c r="H210" s="7">
        <v>800</v>
      </c>
      <c r="I210" s="7">
        <v>776</v>
      </c>
      <c r="J210" s="2">
        <v>0.03</v>
      </c>
      <c r="K210" s="7">
        <f>Table1[[#This Row],[List Price]]-Table1[[#This Row],[Actual Price]]</f>
        <v>24</v>
      </c>
      <c r="L210" s="13">
        <f>YEAR(Table1[[#This Row],[Date]])</f>
        <v>2021</v>
      </c>
      <c r="M210" s="13" t="str">
        <f t="shared" si="3"/>
        <v>Jun</v>
      </c>
      <c r="N210" s="18">
        <f>DATE(YEAR(Table1[[#This Row],[Date]])+6, MONTH(Table1[[#This Row],[Date]]), DAY(Table1[[#This Row],[Date]]))</f>
        <v>46541</v>
      </c>
    </row>
    <row r="211" spans="1:14" x14ac:dyDescent="0.35">
      <c r="A211" t="s">
        <v>480</v>
      </c>
      <c r="B211" s="1" t="s">
        <v>289</v>
      </c>
      <c r="C211" s="1" t="s">
        <v>108</v>
      </c>
      <c r="D211" s="1" t="s">
        <v>19</v>
      </c>
      <c r="E211" s="3">
        <v>45530</v>
      </c>
      <c r="F211" s="1" t="s">
        <v>30</v>
      </c>
      <c r="G211" s="1" t="s">
        <v>481</v>
      </c>
      <c r="H211" s="7">
        <v>150</v>
      </c>
      <c r="I211" s="7">
        <v>147</v>
      </c>
      <c r="J211" s="2">
        <v>0.02</v>
      </c>
      <c r="K211" s="7">
        <f>Table1[[#This Row],[List Price]]-Table1[[#This Row],[Actual Price]]</f>
        <v>3</v>
      </c>
      <c r="L211" s="13">
        <f>YEAR(Table1[[#This Row],[Date]])</f>
        <v>2024</v>
      </c>
      <c r="M211" s="13" t="str">
        <f t="shared" si="3"/>
        <v>Aug</v>
      </c>
      <c r="N211" s="18">
        <f>DATE(YEAR(Table1[[#This Row],[Date]])+6, MONTH(Table1[[#This Row],[Date]]), DAY(Table1[[#This Row],[Date]]))</f>
        <v>47721</v>
      </c>
    </row>
    <row r="212" spans="1:14" x14ac:dyDescent="0.35">
      <c r="A212" t="s">
        <v>482</v>
      </c>
      <c r="B212" s="1" t="s">
        <v>22</v>
      </c>
      <c r="C212" s="1" t="s">
        <v>23</v>
      </c>
      <c r="D212" s="1" t="s">
        <v>24</v>
      </c>
      <c r="E212" s="3">
        <v>44805</v>
      </c>
      <c r="F212" s="1" t="s">
        <v>30</v>
      </c>
      <c r="G212" s="1" t="s">
        <v>483</v>
      </c>
      <c r="H212" s="7">
        <v>150</v>
      </c>
      <c r="I212" s="7">
        <v>134</v>
      </c>
      <c r="J212" s="2">
        <v>0.1067</v>
      </c>
      <c r="K212" s="7">
        <f>Table1[[#This Row],[List Price]]-Table1[[#This Row],[Actual Price]]</f>
        <v>16</v>
      </c>
      <c r="L212" s="13">
        <f>YEAR(Table1[[#This Row],[Date]])</f>
        <v>2022</v>
      </c>
      <c r="M212" s="13" t="str">
        <f t="shared" si="3"/>
        <v>Sep</v>
      </c>
      <c r="N212" s="18">
        <f>DATE(YEAR(Table1[[#This Row],[Date]])+6, MONTH(Table1[[#This Row],[Date]]), DAY(Table1[[#This Row],[Date]]))</f>
        <v>46997</v>
      </c>
    </row>
    <row r="213" spans="1:14" x14ac:dyDescent="0.35">
      <c r="A213" t="s">
        <v>484</v>
      </c>
      <c r="B213" s="1" t="s">
        <v>170</v>
      </c>
      <c r="C213" s="1" t="s">
        <v>171</v>
      </c>
      <c r="D213" s="1" t="s">
        <v>13</v>
      </c>
      <c r="E213" s="3">
        <v>44757</v>
      </c>
      <c r="F213" s="1" t="s">
        <v>41</v>
      </c>
      <c r="G213" s="1" t="s">
        <v>440</v>
      </c>
      <c r="H213" s="7">
        <v>30</v>
      </c>
      <c r="I213" s="7">
        <v>8</v>
      </c>
      <c r="J213" s="2">
        <v>0.73329999999999995</v>
      </c>
      <c r="K213" s="7">
        <f>Table1[[#This Row],[List Price]]-Table1[[#This Row],[Actual Price]]</f>
        <v>22</v>
      </c>
      <c r="L213" s="13">
        <f>YEAR(Table1[[#This Row],[Date]])</f>
        <v>2022</v>
      </c>
      <c r="M213" s="13" t="str">
        <f t="shared" si="3"/>
        <v>Jul</v>
      </c>
      <c r="N213" s="18">
        <f>DATE(YEAR(Table1[[#This Row],[Date]])+6, MONTH(Table1[[#This Row],[Date]]), DAY(Table1[[#This Row],[Date]]))</f>
        <v>46949</v>
      </c>
    </row>
    <row r="214" spans="1:14" x14ac:dyDescent="0.35">
      <c r="A214" t="s">
        <v>485</v>
      </c>
      <c r="B214" s="1" t="s">
        <v>400</v>
      </c>
      <c r="C214" s="1" t="s">
        <v>401</v>
      </c>
      <c r="D214" s="1" t="s">
        <v>13</v>
      </c>
      <c r="E214" s="3">
        <v>44164</v>
      </c>
      <c r="F214" s="1" t="s">
        <v>30</v>
      </c>
      <c r="G214" s="1" t="s">
        <v>486</v>
      </c>
      <c r="H214" s="7">
        <v>150</v>
      </c>
      <c r="I214" s="7">
        <v>135</v>
      </c>
      <c r="J214" s="2">
        <v>0.1</v>
      </c>
      <c r="K214" s="7">
        <f>Table1[[#This Row],[List Price]]-Table1[[#This Row],[Actual Price]]</f>
        <v>15</v>
      </c>
      <c r="L214" s="13">
        <f>YEAR(Table1[[#This Row],[Date]])</f>
        <v>2020</v>
      </c>
      <c r="M214" s="13" t="str">
        <f t="shared" si="3"/>
        <v>Nov</v>
      </c>
      <c r="N214" s="18">
        <f>DATE(YEAR(Table1[[#This Row],[Date]])+6, MONTH(Table1[[#This Row],[Date]]), DAY(Table1[[#This Row],[Date]]))</f>
        <v>46355</v>
      </c>
    </row>
    <row r="215" spans="1:14" x14ac:dyDescent="0.35">
      <c r="A215" t="s">
        <v>487</v>
      </c>
      <c r="B215" s="1" t="s">
        <v>434</v>
      </c>
      <c r="C215" s="1" t="s">
        <v>435</v>
      </c>
      <c r="D215" s="1" t="s">
        <v>24</v>
      </c>
      <c r="E215" s="3">
        <v>44096</v>
      </c>
      <c r="F215" s="1" t="s">
        <v>104</v>
      </c>
      <c r="G215" s="1" t="s">
        <v>462</v>
      </c>
      <c r="H215" s="7">
        <v>70</v>
      </c>
      <c r="I215" s="7">
        <v>59</v>
      </c>
      <c r="J215" s="2">
        <v>0.15709999999999999</v>
      </c>
      <c r="K215" s="7">
        <f>Table1[[#This Row],[List Price]]-Table1[[#This Row],[Actual Price]]</f>
        <v>11</v>
      </c>
      <c r="L215" s="13">
        <f>YEAR(Table1[[#This Row],[Date]])</f>
        <v>2020</v>
      </c>
      <c r="M215" s="13" t="str">
        <f t="shared" si="3"/>
        <v>Sep</v>
      </c>
      <c r="N215" s="18">
        <f>DATE(YEAR(Table1[[#This Row],[Date]])+6, MONTH(Table1[[#This Row],[Date]]), DAY(Table1[[#This Row],[Date]]))</f>
        <v>46287</v>
      </c>
    </row>
    <row r="216" spans="1:14" x14ac:dyDescent="0.35">
      <c r="A216" t="s">
        <v>488</v>
      </c>
      <c r="B216" s="1" t="s">
        <v>103</v>
      </c>
      <c r="C216" s="1" t="s">
        <v>71</v>
      </c>
      <c r="D216" s="1" t="s">
        <v>35</v>
      </c>
      <c r="E216" s="3">
        <v>45280</v>
      </c>
      <c r="F216" s="1" t="s">
        <v>61</v>
      </c>
      <c r="G216" s="1" t="s">
        <v>247</v>
      </c>
      <c r="H216" s="7">
        <v>1000</v>
      </c>
      <c r="I216" s="7">
        <v>500</v>
      </c>
      <c r="J216" s="2">
        <v>0.5</v>
      </c>
      <c r="K216" s="7">
        <f>Table1[[#This Row],[List Price]]-Table1[[#This Row],[Actual Price]]</f>
        <v>500</v>
      </c>
      <c r="L216" s="13">
        <f>YEAR(Table1[[#This Row],[Date]])</f>
        <v>2023</v>
      </c>
      <c r="M216" s="13" t="str">
        <f t="shared" si="3"/>
        <v>Dec</v>
      </c>
      <c r="N216" s="18">
        <f>DATE(YEAR(Table1[[#This Row],[Date]])+6, MONTH(Table1[[#This Row],[Date]]), DAY(Table1[[#This Row],[Date]]))</f>
        <v>47472</v>
      </c>
    </row>
    <row r="217" spans="1:14" x14ac:dyDescent="0.35">
      <c r="A217" t="s">
        <v>489</v>
      </c>
      <c r="B217" s="1" t="s">
        <v>154</v>
      </c>
      <c r="C217" s="1" t="s">
        <v>108</v>
      </c>
      <c r="D217" s="1" t="s">
        <v>19</v>
      </c>
      <c r="E217" s="3">
        <v>44976</v>
      </c>
      <c r="F217" s="1" t="s">
        <v>46</v>
      </c>
      <c r="G217" s="1" t="s">
        <v>490</v>
      </c>
      <c r="H217" s="7">
        <v>500</v>
      </c>
      <c r="I217" s="7">
        <v>495</v>
      </c>
      <c r="J217" s="2">
        <v>0.01</v>
      </c>
      <c r="K217" s="7">
        <f>Table1[[#This Row],[List Price]]-Table1[[#This Row],[Actual Price]]</f>
        <v>5</v>
      </c>
      <c r="L217" s="13">
        <f>YEAR(Table1[[#This Row],[Date]])</f>
        <v>2023</v>
      </c>
      <c r="M217" s="13" t="str">
        <f t="shared" si="3"/>
        <v>Feb</v>
      </c>
      <c r="N217" s="18">
        <f>DATE(YEAR(Table1[[#This Row],[Date]])+6, MONTH(Table1[[#This Row],[Date]]), DAY(Table1[[#This Row],[Date]]))</f>
        <v>47168</v>
      </c>
    </row>
    <row r="218" spans="1:14" x14ac:dyDescent="0.35">
      <c r="A218" t="s">
        <v>491</v>
      </c>
      <c r="B218" s="1" t="s">
        <v>324</v>
      </c>
      <c r="C218" s="1" t="s">
        <v>325</v>
      </c>
      <c r="D218" s="1" t="s">
        <v>13</v>
      </c>
      <c r="E218" s="3">
        <v>45338</v>
      </c>
      <c r="F218" s="1" t="s">
        <v>36</v>
      </c>
      <c r="G218" s="1" t="s">
        <v>326</v>
      </c>
      <c r="H218" s="7">
        <v>50</v>
      </c>
      <c r="I218" s="7">
        <v>49</v>
      </c>
      <c r="J218" s="2">
        <v>0.02</v>
      </c>
      <c r="K218" s="7">
        <f>Table1[[#This Row],[List Price]]-Table1[[#This Row],[Actual Price]]</f>
        <v>1</v>
      </c>
      <c r="L218" s="13">
        <f>YEAR(Table1[[#This Row],[Date]])</f>
        <v>2024</v>
      </c>
      <c r="M218" s="13" t="str">
        <f t="shared" si="3"/>
        <v>Feb</v>
      </c>
      <c r="N218" s="18">
        <f>DATE(YEAR(Table1[[#This Row],[Date]])+6, MONTH(Table1[[#This Row],[Date]]), DAY(Table1[[#This Row],[Date]]))</f>
        <v>47530</v>
      </c>
    </row>
    <row r="219" spans="1:14" x14ac:dyDescent="0.35">
      <c r="A219" t="s">
        <v>492</v>
      </c>
      <c r="B219" s="1" t="s">
        <v>17</v>
      </c>
      <c r="C219" s="1" t="s">
        <v>18</v>
      </c>
      <c r="D219" s="1" t="s">
        <v>19</v>
      </c>
      <c r="E219" s="3">
        <v>44105</v>
      </c>
      <c r="F219" s="1" t="s">
        <v>122</v>
      </c>
      <c r="G219" s="1" t="s">
        <v>493</v>
      </c>
      <c r="H219" s="7">
        <v>50</v>
      </c>
      <c r="I219" s="7">
        <v>48</v>
      </c>
      <c r="J219" s="2">
        <v>0.04</v>
      </c>
      <c r="K219" s="7">
        <f>Table1[[#This Row],[List Price]]-Table1[[#This Row],[Actual Price]]</f>
        <v>2</v>
      </c>
      <c r="L219" s="13">
        <f>YEAR(Table1[[#This Row],[Date]])</f>
        <v>2020</v>
      </c>
      <c r="M219" s="13" t="str">
        <f t="shared" si="3"/>
        <v>Oct</v>
      </c>
      <c r="N219" s="18">
        <f>DATE(YEAR(Table1[[#This Row],[Date]])+6, MONTH(Table1[[#This Row],[Date]]), DAY(Table1[[#This Row],[Date]]))</f>
        <v>46296</v>
      </c>
    </row>
    <row r="220" spans="1:14" x14ac:dyDescent="0.35">
      <c r="A220" t="s">
        <v>494</v>
      </c>
      <c r="B220" s="1" t="s">
        <v>91</v>
      </c>
      <c r="C220" s="1" t="s">
        <v>92</v>
      </c>
      <c r="D220" s="1" t="s">
        <v>35</v>
      </c>
      <c r="E220" s="3">
        <v>44295</v>
      </c>
      <c r="F220" s="1" t="s">
        <v>25</v>
      </c>
      <c r="G220" s="1" t="s">
        <v>495</v>
      </c>
      <c r="H220" s="7">
        <v>700</v>
      </c>
      <c r="I220" s="7">
        <v>560</v>
      </c>
      <c r="J220" s="2">
        <v>0.2</v>
      </c>
      <c r="K220" s="7">
        <f>Table1[[#This Row],[List Price]]-Table1[[#This Row],[Actual Price]]</f>
        <v>140</v>
      </c>
      <c r="L220" s="13">
        <f>YEAR(Table1[[#This Row],[Date]])</f>
        <v>2021</v>
      </c>
      <c r="M220" s="13" t="str">
        <f t="shared" si="3"/>
        <v>Apr</v>
      </c>
      <c r="N220" s="18">
        <f>DATE(YEAR(Table1[[#This Row],[Date]])+6, MONTH(Table1[[#This Row],[Date]]), DAY(Table1[[#This Row],[Date]]))</f>
        <v>46486</v>
      </c>
    </row>
    <row r="221" spans="1:14" x14ac:dyDescent="0.35">
      <c r="A221" t="s">
        <v>496</v>
      </c>
      <c r="B221" s="1" t="s">
        <v>103</v>
      </c>
      <c r="C221" s="1" t="s">
        <v>71</v>
      </c>
      <c r="D221" s="1" t="s">
        <v>35</v>
      </c>
      <c r="E221" s="3">
        <v>43929</v>
      </c>
      <c r="F221" s="1" t="s">
        <v>61</v>
      </c>
      <c r="G221" s="1" t="s">
        <v>497</v>
      </c>
      <c r="H221" s="7">
        <v>1000</v>
      </c>
      <c r="I221" s="7">
        <v>500</v>
      </c>
      <c r="J221" s="2">
        <v>0.5</v>
      </c>
      <c r="K221" s="7">
        <f>Table1[[#This Row],[List Price]]-Table1[[#This Row],[Actual Price]]</f>
        <v>500</v>
      </c>
      <c r="L221" s="13">
        <f>YEAR(Table1[[#This Row],[Date]])</f>
        <v>2020</v>
      </c>
      <c r="M221" s="13" t="str">
        <f t="shared" si="3"/>
        <v>Apr</v>
      </c>
      <c r="N221" s="18">
        <f>DATE(YEAR(Table1[[#This Row],[Date]])+6, MONTH(Table1[[#This Row],[Date]]), DAY(Table1[[#This Row],[Date]]))</f>
        <v>46120</v>
      </c>
    </row>
    <row r="222" spans="1:14" x14ac:dyDescent="0.35">
      <c r="A222" t="s">
        <v>498</v>
      </c>
      <c r="B222" s="1" t="s">
        <v>154</v>
      </c>
      <c r="C222" s="1" t="s">
        <v>108</v>
      </c>
      <c r="D222" s="1" t="s">
        <v>19</v>
      </c>
      <c r="E222" s="3">
        <v>45517</v>
      </c>
      <c r="F222" s="1" t="s">
        <v>72</v>
      </c>
      <c r="G222" s="1" t="s">
        <v>490</v>
      </c>
      <c r="H222" s="7">
        <v>500</v>
      </c>
      <c r="I222" s="7">
        <v>495</v>
      </c>
      <c r="J222" s="2">
        <v>0.01</v>
      </c>
      <c r="K222" s="7">
        <f>Table1[[#This Row],[List Price]]-Table1[[#This Row],[Actual Price]]</f>
        <v>5</v>
      </c>
      <c r="L222" s="13">
        <f>YEAR(Table1[[#This Row],[Date]])</f>
        <v>2024</v>
      </c>
      <c r="M222" s="13" t="str">
        <f t="shared" si="3"/>
        <v>Aug</v>
      </c>
      <c r="N222" s="18">
        <f>DATE(YEAR(Table1[[#This Row],[Date]])+6, MONTH(Table1[[#This Row],[Date]]), DAY(Table1[[#This Row],[Date]]))</f>
        <v>47708</v>
      </c>
    </row>
    <row r="223" spans="1:14" x14ac:dyDescent="0.35">
      <c r="A223" t="s">
        <v>499</v>
      </c>
      <c r="B223" s="1" t="s">
        <v>289</v>
      </c>
      <c r="C223" s="1" t="s">
        <v>108</v>
      </c>
      <c r="D223" s="1" t="s">
        <v>19</v>
      </c>
      <c r="E223" s="3">
        <v>44661</v>
      </c>
      <c r="F223" s="1" t="s">
        <v>41</v>
      </c>
      <c r="G223" s="1" t="s">
        <v>500</v>
      </c>
      <c r="H223" s="7">
        <v>30</v>
      </c>
      <c r="I223" s="7">
        <v>29</v>
      </c>
      <c r="J223" s="2">
        <v>3.3300000000000003E-2</v>
      </c>
      <c r="K223" s="7">
        <f>Table1[[#This Row],[List Price]]-Table1[[#This Row],[Actual Price]]</f>
        <v>1</v>
      </c>
      <c r="L223" s="13">
        <f>YEAR(Table1[[#This Row],[Date]])</f>
        <v>2022</v>
      </c>
      <c r="M223" s="13" t="str">
        <f t="shared" si="3"/>
        <v>Apr</v>
      </c>
      <c r="N223" s="18">
        <f>DATE(YEAR(Table1[[#This Row],[Date]])+6, MONTH(Table1[[#This Row],[Date]]), DAY(Table1[[#This Row],[Date]]))</f>
        <v>46853</v>
      </c>
    </row>
    <row r="224" spans="1:14" x14ac:dyDescent="0.35">
      <c r="A224" t="s">
        <v>501</v>
      </c>
      <c r="B224" s="1" t="s">
        <v>182</v>
      </c>
      <c r="C224" s="1" t="s">
        <v>108</v>
      </c>
      <c r="D224" s="1" t="s">
        <v>19</v>
      </c>
      <c r="E224" s="3">
        <v>43989</v>
      </c>
      <c r="F224" s="1" t="s">
        <v>122</v>
      </c>
      <c r="G224" s="1" t="s">
        <v>502</v>
      </c>
      <c r="H224" s="7">
        <v>50</v>
      </c>
      <c r="I224" s="7">
        <v>44</v>
      </c>
      <c r="J224" s="2">
        <v>0.12</v>
      </c>
      <c r="K224" s="7">
        <f>Table1[[#This Row],[List Price]]-Table1[[#This Row],[Actual Price]]</f>
        <v>6</v>
      </c>
      <c r="L224" s="13">
        <f>YEAR(Table1[[#This Row],[Date]])</f>
        <v>2020</v>
      </c>
      <c r="M224" s="13" t="str">
        <f t="shared" si="3"/>
        <v>Jun</v>
      </c>
      <c r="N224" s="18">
        <f>DATE(YEAR(Table1[[#This Row],[Date]])+6, MONTH(Table1[[#This Row],[Date]]), DAY(Table1[[#This Row],[Date]]))</f>
        <v>46180</v>
      </c>
    </row>
    <row r="225" spans="1:14" x14ac:dyDescent="0.35">
      <c r="A225" t="s">
        <v>503</v>
      </c>
      <c r="B225" s="1" t="s">
        <v>111</v>
      </c>
      <c r="C225" s="1" t="s">
        <v>82</v>
      </c>
      <c r="D225" s="1" t="s">
        <v>13</v>
      </c>
      <c r="E225" s="3">
        <v>43899</v>
      </c>
      <c r="F225" s="1" t="s">
        <v>61</v>
      </c>
      <c r="G225" s="1" t="s">
        <v>372</v>
      </c>
      <c r="H225" s="7">
        <v>1000</v>
      </c>
      <c r="I225" s="7">
        <v>710</v>
      </c>
      <c r="J225" s="2">
        <v>0.28999999999999998</v>
      </c>
      <c r="K225" s="7">
        <f>Table1[[#This Row],[List Price]]-Table1[[#This Row],[Actual Price]]</f>
        <v>290</v>
      </c>
      <c r="L225" s="13">
        <f>YEAR(Table1[[#This Row],[Date]])</f>
        <v>2020</v>
      </c>
      <c r="M225" s="13" t="str">
        <f t="shared" si="3"/>
        <v>Mar</v>
      </c>
      <c r="N225" s="18">
        <f>DATE(YEAR(Table1[[#This Row],[Date]])+6, MONTH(Table1[[#This Row],[Date]]), DAY(Table1[[#This Row],[Date]]))</f>
        <v>46090</v>
      </c>
    </row>
    <row r="226" spans="1:14" x14ac:dyDescent="0.35">
      <c r="A226" t="s">
        <v>504</v>
      </c>
      <c r="B226" s="1" t="s">
        <v>182</v>
      </c>
      <c r="C226" s="1" t="s">
        <v>108</v>
      </c>
      <c r="D226" s="1" t="s">
        <v>19</v>
      </c>
      <c r="E226" s="3">
        <v>44667</v>
      </c>
      <c r="F226" s="1" t="s">
        <v>30</v>
      </c>
      <c r="G226" s="1" t="s">
        <v>505</v>
      </c>
      <c r="H226" s="7">
        <v>150</v>
      </c>
      <c r="I226" s="7">
        <v>150</v>
      </c>
      <c r="J226" s="2">
        <v>0</v>
      </c>
      <c r="K226" s="7">
        <f>Table1[[#This Row],[List Price]]-Table1[[#This Row],[Actual Price]]</f>
        <v>0</v>
      </c>
      <c r="L226" s="13">
        <f>YEAR(Table1[[#This Row],[Date]])</f>
        <v>2022</v>
      </c>
      <c r="M226" s="13" t="str">
        <f t="shared" si="3"/>
        <v>Apr</v>
      </c>
      <c r="N226" s="18">
        <f>DATE(YEAR(Table1[[#This Row],[Date]])+6, MONTH(Table1[[#This Row],[Date]]), DAY(Table1[[#This Row],[Date]]))</f>
        <v>46859</v>
      </c>
    </row>
    <row r="227" spans="1:14" x14ac:dyDescent="0.35">
      <c r="A227" t="s">
        <v>506</v>
      </c>
      <c r="B227" s="1" t="s">
        <v>91</v>
      </c>
      <c r="C227" s="1" t="s">
        <v>92</v>
      </c>
      <c r="D227" s="1" t="s">
        <v>35</v>
      </c>
      <c r="E227" s="3">
        <v>44857</v>
      </c>
      <c r="F227" s="1" t="s">
        <v>36</v>
      </c>
      <c r="G227" s="1" t="s">
        <v>507</v>
      </c>
      <c r="H227" s="7">
        <v>50</v>
      </c>
      <c r="I227" s="7">
        <v>44</v>
      </c>
      <c r="J227" s="2">
        <v>0.12</v>
      </c>
      <c r="K227" s="7">
        <f>Table1[[#This Row],[List Price]]-Table1[[#This Row],[Actual Price]]</f>
        <v>6</v>
      </c>
      <c r="L227" s="13">
        <f>YEAR(Table1[[#This Row],[Date]])</f>
        <v>2022</v>
      </c>
      <c r="M227" s="13" t="str">
        <f t="shared" si="3"/>
        <v>Oct</v>
      </c>
      <c r="N227" s="18">
        <f>DATE(YEAR(Table1[[#This Row],[Date]])+6, MONTH(Table1[[#This Row],[Date]]), DAY(Table1[[#This Row],[Date]]))</f>
        <v>47049</v>
      </c>
    </row>
    <row r="228" spans="1:14" x14ac:dyDescent="0.35">
      <c r="A228" t="s">
        <v>508</v>
      </c>
      <c r="B228" s="1" t="s">
        <v>224</v>
      </c>
      <c r="C228" s="1" t="s">
        <v>50</v>
      </c>
      <c r="D228" s="1" t="s">
        <v>24</v>
      </c>
      <c r="E228" s="3">
        <v>44319</v>
      </c>
      <c r="F228" s="1" t="s">
        <v>41</v>
      </c>
      <c r="G228" s="1" t="s">
        <v>509</v>
      </c>
      <c r="H228" s="7">
        <v>30</v>
      </c>
      <c r="I228" s="7">
        <v>24</v>
      </c>
      <c r="J228" s="2">
        <v>0.2</v>
      </c>
      <c r="K228" s="7">
        <f>Table1[[#This Row],[List Price]]-Table1[[#This Row],[Actual Price]]</f>
        <v>6</v>
      </c>
      <c r="L228" s="13">
        <f>YEAR(Table1[[#This Row],[Date]])</f>
        <v>2021</v>
      </c>
      <c r="M228" s="13" t="str">
        <f t="shared" si="3"/>
        <v>May</v>
      </c>
      <c r="N228" s="18">
        <f>DATE(YEAR(Table1[[#This Row],[Date]])+6, MONTH(Table1[[#This Row],[Date]]), DAY(Table1[[#This Row],[Date]]))</f>
        <v>46510</v>
      </c>
    </row>
    <row r="229" spans="1:14" x14ac:dyDescent="0.35">
      <c r="A229" t="s">
        <v>510</v>
      </c>
      <c r="B229" s="1" t="s">
        <v>434</v>
      </c>
      <c r="C229" s="1" t="s">
        <v>435</v>
      </c>
      <c r="D229" s="1" t="s">
        <v>24</v>
      </c>
      <c r="E229" s="3">
        <v>44408</v>
      </c>
      <c r="F229" s="1" t="s">
        <v>115</v>
      </c>
      <c r="G229" s="1" t="s">
        <v>462</v>
      </c>
      <c r="H229" s="7">
        <v>250</v>
      </c>
      <c r="I229" s="7">
        <v>163</v>
      </c>
      <c r="J229" s="2">
        <v>0.34799999999999998</v>
      </c>
      <c r="K229" s="7">
        <f>Table1[[#This Row],[List Price]]-Table1[[#This Row],[Actual Price]]</f>
        <v>87</v>
      </c>
      <c r="L229" s="13">
        <f>YEAR(Table1[[#This Row],[Date]])</f>
        <v>2021</v>
      </c>
      <c r="M229" s="13" t="str">
        <f t="shared" si="3"/>
        <v>Jul</v>
      </c>
      <c r="N229" s="18">
        <f>DATE(YEAR(Table1[[#This Row],[Date]])+6, MONTH(Table1[[#This Row],[Date]]), DAY(Table1[[#This Row],[Date]]))</f>
        <v>46599</v>
      </c>
    </row>
    <row r="230" spans="1:14" x14ac:dyDescent="0.35">
      <c r="A230" t="s">
        <v>511</v>
      </c>
      <c r="B230" s="1" t="s">
        <v>64</v>
      </c>
      <c r="C230" s="1" t="s">
        <v>65</v>
      </c>
      <c r="D230" s="1" t="s">
        <v>35</v>
      </c>
      <c r="E230" s="3">
        <v>45514</v>
      </c>
      <c r="F230" s="1" t="s">
        <v>14</v>
      </c>
      <c r="G230" s="1" t="s">
        <v>512</v>
      </c>
      <c r="H230" s="7">
        <v>80</v>
      </c>
      <c r="I230" s="7">
        <v>78</v>
      </c>
      <c r="J230" s="2">
        <v>2.5000000000000001E-2</v>
      </c>
      <c r="K230" s="7">
        <f>Table1[[#This Row],[List Price]]-Table1[[#This Row],[Actual Price]]</f>
        <v>2</v>
      </c>
      <c r="L230" s="13">
        <f>YEAR(Table1[[#This Row],[Date]])</f>
        <v>2024</v>
      </c>
      <c r="M230" s="13" t="str">
        <f t="shared" si="3"/>
        <v>Aug</v>
      </c>
      <c r="N230" s="18">
        <f>DATE(YEAR(Table1[[#This Row],[Date]])+6, MONTH(Table1[[#This Row],[Date]]), DAY(Table1[[#This Row],[Date]]))</f>
        <v>47705</v>
      </c>
    </row>
    <row r="231" spans="1:14" x14ac:dyDescent="0.35">
      <c r="A231" t="s">
        <v>513</v>
      </c>
      <c r="B231" s="1" t="s">
        <v>187</v>
      </c>
      <c r="C231" s="1" t="s">
        <v>188</v>
      </c>
      <c r="D231" s="1" t="s">
        <v>13</v>
      </c>
      <c r="E231" s="3">
        <v>45495</v>
      </c>
      <c r="F231" s="1" t="s">
        <v>14</v>
      </c>
      <c r="G231" s="1" t="s">
        <v>415</v>
      </c>
      <c r="H231" s="7">
        <v>80</v>
      </c>
      <c r="I231" s="7">
        <v>78</v>
      </c>
      <c r="J231" s="2">
        <v>2.5000000000000001E-2</v>
      </c>
      <c r="K231" s="7">
        <f>Table1[[#This Row],[List Price]]-Table1[[#This Row],[Actual Price]]</f>
        <v>2</v>
      </c>
      <c r="L231" s="13">
        <f>YEAR(Table1[[#This Row],[Date]])</f>
        <v>2024</v>
      </c>
      <c r="M231" s="13" t="str">
        <f t="shared" si="3"/>
        <v>Jul</v>
      </c>
      <c r="N231" s="18">
        <f>DATE(YEAR(Table1[[#This Row],[Date]])+6, MONTH(Table1[[#This Row],[Date]]), DAY(Table1[[#This Row],[Date]]))</f>
        <v>47686</v>
      </c>
    </row>
    <row r="232" spans="1:14" x14ac:dyDescent="0.35">
      <c r="A232" t="s">
        <v>514</v>
      </c>
      <c r="B232" s="1" t="s">
        <v>221</v>
      </c>
      <c r="C232" s="1" t="s">
        <v>40</v>
      </c>
      <c r="D232" s="1" t="s">
        <v>35</v>
      </c>
      <c r="E232" s="3">
        <v>45083</v>
      </c>
      <c r="F232" s="1" t="s">
        <v>25</v>
      </c>
      <c r="G232" s="1" t="s">
        <v>231</v>
      </c>
      <c r="H232" s="7">
        <v>700</v>
      </c>
      <c r="I232" s="7">
        <v>651</v>
      </c>
      <c r="J232" s="2">
        <v>7.0000000000000007E-2</v>
      </c>
      <c r="K232" s="7">
        <f>Table1[[#This Row],[List Price]]-Table1[[#This Row],[Actual Price]]</f>
        <v>49</v>
      </c>
      <c r="L232" s="13">
        <f>YEAR(Table1[[#This Row],[Date]])</f>
        <v>2023</v>
      </c>
      <c r="M232" s="13" t="str">
        <f t="shared" si="3"/>
        <v>Jun</v>
      </c>
      <c r="N232" s="18">
        <f>DATE(YEAR(Table1[[#This Row],[Date]])+6, MONTH(Table1[[#This Row],[Date]]), DAY(Table1[[#This Row],[Date]]))</f>
        <v>47275</v>
      </c>
    </row>
    <row r="233" spans="1:14" x14ac:dyDescent="0.35">
      <c r="A233" t="s">
        <v>515</v>
      </c>
      <c r="B233" s="1" t="s">
        <v>85</v>
      </c>
      <c r="C233" s="1" t="s">
        <v>86</v>
      </c>
      <c r="D233" s="1" t="s">
        <v>13</v>
      </c>
      <c r="E233" s="3">
        <v>44391</v>
      </c>
      <c r="F233" s="1" t="s">
        <v>36</v>
      </c>
      <c r="G233" s="1" t="s">
        <v>516</v>
      </c>
      <c r="H233" s="7">
        <v>50</v>
      </c>
      <c r="I233" s="7">
        <v>36</v>
      </c>
      <c r="J233" s="2">
        <v>0.28000000000000003</v>
      </c>
      <c r="K233" s="7">
        <f>Table1[[#This Row],[List Price]]-Table1[[#This Row],[Actual Price]]</f>
        <v>14</v>
      </c>
      <c r="L233" s="13">
        <f>YEAR(Table1[[#This Row],[Date]])</f>
        <v>2021</v>
      </c>
      <c r="M233" s="13" t="str">
        <f t="shared" si="3"/>
        <v>Jul</v>
      </c>
      <c r="N233" s="18">
        <f>DATE(YEAR(Table1[[#This Row],[Date]])+6, MONTH(Table1[[#This Row],[Date]]), DAY(Table1[[#This Row],[Date]]))</f>
        <v>46582</v>
      </c>
    </row>
    <row r="234" spans="1:14" x14ac:dyDescent="0.35">
      <c r="A234" t="s">
        <v>517</v>
      </c>
      <c r="B234" s="1" t="s">
        <v>170</v>
      </c>
      <c r="C234" s="1" t="s">
        <v>171</v>
      </c>
      <c r="D234" s="1" t="s">
        <v>13</v>
      </c>
      <c r="E234" s="3">
        <v>43942</v>
      </c>
      <c r="F234" s="1" t="s">
        <v>72</v>
      </c>
      <c r="G234" s="1" t="s">
        <v>518</v>
      </c>
      <c r="H234" s="7">
        <v>500</v>
      </c>
      <c r="I234" s="7">
        <v>500</v>
      </c>
      <c r="J234" s="2">
        <v>0</v>
      </c>
      <c r="K234" s="7">
        <f>Table1[[#This Row],[List Price]]-Table1[[#This Row],[Actual Price]]</f>
        <v>0</v>
      </c>
      <c r="L234" s="13">
        <f>YEAR(Table1[[#This Row],[Date]])</f>
        <v>2020</v>
      </c>
      <c r="M234" s="13" t="str">
        <f t="shared" si="3"/>
        <v>Apr</v>
      </c>
      <c r="N234" s="18">
        <f>DATE(YEAR(Table1[[#This Row],[Date]])+6, MONTH(Table1[[#This Row],[Date]]), DAY(Table1[[#This Row],[Date]]))</f>
        <v>46133</v>
      </c>
    </row>
    <row r="235" spans="1:14" x14ac:dyDescent="0.35">
      <c r="A235" t="s">
        <v>519</v>
      </c>
      <c r="B235" s="1" t="s">
        <v>241</v>
      </c>
      <c r="C235" s="1" t="s">
        <v>242</v>
      </c>
      <c r="D235" s="1" t="s">
        <v>13</v>
      </c>
      <c r="E235" s="3">
        <v>44403</v>
      </c>
      <c r="F235" s="1" t="s">
        <v>30</v>
      </c>
      <c r="G235" s="1" t="s">
        <v>520</v>
      </c>
      <c r="H235" s="7">
        <v>150</v>
      </c>
      <c r="I235" s="7">
        <v>140</v>
      </c>
      <c r="J235" s="2">
        <v>6.6699999999999995E-2</v>
      </c>
      <c r="K235" s="7">
        <f>Table1[[#This Row],[List Price]]-Table1[[#This Row],[Actual Price]]</f>
        <v>10</v>
      </c>
      <c r="L235" s="13">
        <f>YEAR(Table1[[#This Row],[Date]])</f>
        <v>2021</v>
      </c>
      <c r="M235" s="13" t="str">
        <f t="shared" si="3"/>
        <v>Jul</v>
      </c>
      <c r="N235" s="18">
        <f>DATE(YEAR(Table1[[#This Row],[Date]])+6, MONTH(Table1[[#This Row],[Date]]), DAY(Table1[[#This Row],[Date]]))</f>
        <v>46594</v>
      </c>
    </row>
    <row r="236" spans="1:14" x14ac:dyDescent="0.35">
      <c r="A236" t="s">
        <v>521</v>
      </c>
      <c r="B236" s="1" t="s">
        <v>255</v>
      </c>
      <c r="C236" s="1" t="s">
        <v>256</v>
      </c>
      <c r="D236" s="1" t="s">
        <v>13</v>
      </c>
      <c r="E236" s="3">
        <v>45028</v>
      </c>
      <c r="F236" s="1" t="s">
        <v>25</v>
      </c>
      <c r="G236" s="1" t="s">
        <v>522</v>
      </c>
      <c r="H236" s="7">
        <v>700</v>
      </c>
      <c r="I236" s="7">
        <v>700</v>
      </c>
      <c r="J236" s="2">
        <v>0</v>
      </c>
      <c r="K236" s="7">
        <f>Table1[[#This Row],[List Price]]-Table1[[#This Row],[Actual Price]]</f>
        <v>0</v>
      </c>
      <c r="L236" s="13">
        <f>YEAR(Table1[[#This Row],[Date]])</f>
        <v>2023</v>
      </c>
      <c r="M236" s="13" t="str">
        <f t="shared" si="3"/>
        <v>Apr</v>
      </c>
      <c r="N236" s="18">
        <f>DATE(YEAR(Table1[[#This Row],[Date]])+6, MONTH(Table1[[#This Row],[Date]]), DAY(Table1[[#This Row],[Date]]))</f>
        <v>47220</v>
      </c>
    </row>
    <row r="237" spans="1:14" x14ac:dyDescent="0.35">
      <c r="A237" t="s">
        <v>523</v>
      </c>
      <c r="B237" s="1" t="s">
        <v>77</v>
      </c>
      <c r="C237" s="1" t="s">
        <v>78</v>
      </c>
      <c r="D237" s="1" t="s">
        <v>35</v>
      </c>
      <c r="E237" s="3">
        <v>45264</v>
      </c>
      <c r="F237" s="1" t="s">
        <v>30</v>
      </c>
      <c r="G237" s="1" t="s">
        <v>524</v>
      </c>
      <c r="H237" s="7">
        <v>150</v>
      </c>
      <c r="I237" s="7">
        <v>144</v>
      </c>
      <c r="J237" s="2">
        <v>0.04</v>
      </c>
      <c r="K237" s="7">
        <f>Table1[[#This Row],[List Price]]-Table1[[#This Row],[Actual Price]]</f>
        <v>6</v>
      </c>
      <c r="L237" s="13">
        <f>YEAR(Table1[[#This Row],[Date]])</f>
        <v>2023</v>
      </c>
      <c r="M237" s="13" t="str">
        <f t="shared" si="3"/>
        <v>Dec</v>
      </c>
      <c r="N237" s="18">
        <f>DATE(YEAR(Table1[[#This Row],[Date]])+6, MONTH(Table1[[#This Row],[Date]]), DAY(Table1[[#This Row],[Date]]))</f>
        <v>47456</v>
      </c>
    </row>
    <row r="238" spans="1:14" x14ac:dyDescent="0.35">
      <c r="A238" t="s">
        <v>525</v>
      </c>
      <c r="B238" s="1" t="s">
        <v>127</v>
      </c>
      <c r="C238" s="1" t="s">
        <v>128</v>
      </c>
      <c r="D238" s="1" t="s">
        <v>13</v>
      </c>
      <c r="E238" s="3">
        <v>45192</v>
      </c>
      <c r="F238" s="1" t="s">
        <v>46</v>
      </c>
      <c r="G238" s="1" t="s">
        <v>526</v>
      </c>
      <c r="H238" s="7">
        <v>500</v>
      </c>
      <c r="I238" s="7">
        <v>465</v>
      </c>
      <c r="J238" s="2">
        <v>7.0000000000000007E-2</v>
      </c>
      <c r="K238" s="7">
        <f>Table1[[#This Row],[List Price]]-Table1[[#This Row],[Actual Price]]</f>
        <v>35</v>
      </c>
      <c r="L238" s="13">
        <f>YEAR(Table1[[#This Row],[Date]])</f>
        <v>2023</v>
      </c>
      <c r="M238" s="13" t="str">
        <f t="shared" si="3"/>
        <v>Sep</v>
      </c>
      <c r="N238" s="18">
        <f>DATE(YEAR(Table1[[#This Row],[Date]])+6, MONTH(Table1[[#This Row],[Date]]), DAY(Table1[[#This Row],[Date]]))</f>
        <v>47384</v>
      </c>
    </row>
    <row r="239" spans="1:14" x14ac:dyDescent="0.35">
      <c r="A239" t="s">
        <v>527</v>
      </c>
      <c r="B239" s="1" t="s">
        <v>270</v>
      </c>
      <c r="C239" s="1" t="s">
        <v>271</v>
      </c>
      <c r="D239" s="1" t="s">
        <v>35</v>
      </c>
      <c r="E239" s="3">
        <v>44684</v>
      </c>
      <c r="F239" s="1" t="s">
        <v>36</v>
      </c>
      <c r="G239" s="1" t="s">
        <v>337</v>
      </c>
      <c r="H239" s="7">
        <v>50</v>
      </c>
      <c r="I239" s="7">
        <v>50</v>
      </c>
      <c r="J239" s="2">
        <v>0</v>
      </c>
      <c r="K239" s="7">
        <f>Table1[[#This Row],[List Price]]-Table1[[#This Row],[Actual Price]]</f>
        <v>0</v>
      </c>
      <c r="L239" s="13">
        <f>YEAR(Table1[[#This Row],[Date]])</f>
        <v>2022</v>
      </c>
      <c r="M239" s="13" t="str">
        <f t="shared" si="3"/>
        <v>May</v>
      </c>
      <c r="N239" s="18">
        <f>DATE(YEAR(Table1[[#This Row],[Date]])+6, MONTH(Table1[[#This Row],[Date]]), DAY(Table1[[#This Row],[Date]]))</f>
        <v>46876</v>
      </c>
    </row>
    <row r="240" spans="1:14" x14ac:dyDescent="0.35">
      <c r="A240" t="s">
        <v>528</v>
      </c>
      <c r="B240" s="1" t="s">
        <v>64</v>
      </c>
      <c r="C240" s="1" t="s">
        <v>65</v>
      </c>
      <c r="D240" s="1" t="s">
        <v>35</v>
      </c>
      <c r="E240" s="3">
        <v>44503</v>
      </c>
      <c r="F240" s="1" t="s">
        <v>122</v>
      </c>
      <c r="G240" s="1" t="s">
        <v>529</v>
      </c>
      <c r="H240" s="7">
        <v>50</v>
      </c>
      <c r="I240" s="7">
        <v>49</v>
      </c>
      <c r="J240" s="2">
        <v>0.02</v>
      </c>
      <c r="K240" s="7">
        <f>Table1[[#This Row],[List Price]]-Table1[[#This Row],[Actual Price]]</f>
        <v>1</v>
      </c>
      <c r="L240" s="13">
        <f>YEAR(Table1[[#This Row],[Date]])</f>
        <v>2021</v>
      </c>
      <c r="M240" s="13" t="str">
        <f t="shared" si="3"/>
        <v>Nov</v>
      </c>
      <c r="N240" s="18">
        <f>DATE(YEAR(Table1[[#This Row],[Date]])+6, MONTH(Table1[[#This Row],[Date]]), DAY(Table1[[#This Row],[Date]]))</f>
        <v>46694</v>
      </c>
    </row>
    <row r="241" spans="1:14" x14ac:dyDescent="0.35">
      <c r="A241" t="s">
        <v>530</v>
      </c>
      <c r="B241" s="1" t="s">
        <v>107</v>
      </c>
      <c r="C241" s="1" t="s">
        <v>108</v>
      </c>
      <c r="D241" s="1" t="s">
        <v>19</v>
      </c>
      <c r="E241" s="3">
        <v>44060</v>
      </c>
      <c r="F241" s="1" t="s">
        <v>36</v>
      </c>
      <c r="G241" s="1" t="s">
        <v>531</v>
      </c>
      <c r="H241" s="7">
        <v>50</v>
      </c>
      <c r="I241" s="7">
        <v>44</v>
      </c>
      <c r="J241" s="2">
        <v>0.12</v>
      </c>
      <c r="K241" s="7">
        <f>Table1[[#This Row],[List Price]]-Table1[[#This Row],[Actual Price]]</f>
        <v>6</v>
      </c>
      <c r="L241" s="13">
        <f>YEAR(Table1[[#This Row],[Date]])</f>
        <v>2020</v>
      </c>
      <c r="M241" s="13" t="str">
        <f t="shared" si="3"/>
        <v>Aug</v>
      </c>
      <c r="N241" s="18">
        <f>DATE(YEAR(Table1[[#This Row],[Date]])+6, MONTH(Table1[[#This Row],[Date]]), DAY(Table1[[#This Row],[Date]]))</f>
        <v>46251</v>
      </c>
    </row>
    <row r="242" spans="1:14" x14ac:dyDescent="0.35">
      <c r="A242" t="s">
        <v>532</v>
      </c>
      <c r="B242" s="1" t="s">
        <v>127</v>
      </c>
      <c r="C242" s="1" t="s">
        <v>128</v>
      </c>
      <c r="D242" s="1" t="s">
        <v>13</v>
      </c>
      <c r="E242" s="3">
        <v>44855</v>
      </c>
      <c r="F242" s="1" t="s">
        <v>72</v>
      </c>
      <c r="G242" s="1" t="s">
        <v>385</v>
      </c>
      <c r="H242" s="7">
        <v>500</v>
      </c>
      <c r="I242" s="7">
        <v>490</v>
      </c>
      <c r="J242" s="2">
        <v>0.02</v>
      </c>
      <c r="K242" s="7">
        <f>Table1[[#This Row],[List Price]]-Table1[[#This Row],[Actual Price]]</f>
        <v>10</v>
      </c>
      <c r="L242" s="13">
        <f>YEAR(Table1[[#This Row],[Date]])</f>
        <v>2022</v>
      </c>
      <c r="M242" s="13" t="str">
        <f t="shared" si="3"/>
        <v>Oct</v>
      </c>
      <c r="N242" s="18">
        <f>DATE(YEAR(Table1[[#This Row],[Date]])+6, MONTH(Table1[[#This Row],[Date]]), DAY(Table1[[#This Row],[Date]]))</f>
        <v>47047</v>
      </c>
    </row>
    <row r="243" spans="1:14" x14ac:dyDescent="0.35">
      <c r="A243" t="s">
        <v>533</v>
      </c>
      <c r="B243" s="1" t="s">
        <v>127</v>
      </c>
      <c r="C243" s="1" t="s">
        <v>128</v>
      </c>
      <c r="D243" s="1" t="s">
        <v>13</v>
      </c>
      <c r="E243" s="3">
        <v>45298</v>
      </c>
      <c r="F243" s="1" t="s">
        <v>25</v>
      </c>
      <c r="G243" s="1" t="s">
        <v>534</v>
      </c>
      <c r="H243" s="7">
        <v>700</v>
      </c>
      <c r="I243" s="7">
        <v>623</v>
      </c>
      <c r="J243" s="2">
        <v>0.11</v>
      </c>
      <c r="K243" s="7">
        <f>Table1[[#This Row],[List Price]]-Table1[[#This Row],[Actual Price]]</f>
        <v>77</v>
      </c>
      <c r="L243" s="13">
        <f>YEAR(Table1[[#This Row],[Date]])</f>
        <v>2024</v>
      </c>
      <c r="M243" s="13" t="str">
        <f t="shared" si="3"/>
        <v>Jan</v>
      </c>
      <c r="N243" s="18">
        <f>DATE(YEAR(Table1[[#This Row],[Date]])+6, MONTH(Table1[[#This Row],[Date]]), DAY(Table1[[#This Row],[Date]]))</f>
        <v>47490</v>
      </c>
    </row>
    <row r="244" spans="1:14" x14ac:dyDescent="0.35">
      <c r="A244" t="s">
        <v>535</v>
      </c>
      <c r="B244" s="1" t="s">
        <v>131</v>
      </c>
      <c r="C244" s="1" t="s">
        <v>108</v>
      </c>
      <c r="D244" s="1" t="s">
        <v>19</v>
      </c>
      <c r="E244" s="3">
        <v>44141</v>
      </c>
      <c r="F244" s="1" t="s">
        <v>25</v>
      </c>
      <c r="G244" s="1" t="s">
        <v>536</v>
      </c>
      <c r="H244" s="7">
        <v>700</v>
      </c>
      <c r="I244" s="7">
        <v>574</v>
      </c>
      <c r="J244" s="2">
        <v>0.18</v>
      </c>
      <c r="K244" s="7">
        <f>Table1[[#This Row],[List Price]]-Table1[[#This Row],[Actual Price]]</f>
        <v>126</v>
      </c>
      <c r="L244" s="13">
        <f>YEAR(Table1[[#This Row],[Date]])</f>
        <v>2020</v>
      </c>
      <c r="M244" s="13" t="str">
        <f t="shared" si="3"/>
        <v>Nov</v>
      </c>
      <c r="N244" s="18">
        <f>DATE(YEAR(Table1[[#This Row],[Date]])+6, MONTH(Table1[[#This Row],[Date]]), DAY(Table1[[#This Row],[Date]]))</f>
        <v>46332</v>
      </c>
    </row>
    <row r="245" spans="1:14" x14ac:dyDescent="0.35">
      <c r="A245" t="s">
        <v>537</v>
      </c>
      <c r="B245" s="1" t="s">
        <v>134</v>
      </c>
      <c r="C245" s="1" t="s">
        <v>92</v>
      </c>
      <c r="D245" s="1" t="s">
        <v>35</v>
      </c>
      <c r="E245" s="3">
        <v>44588</v>
      </c>
      <c r="F245" s="1" t="s">
        <v>104</v>
      </c>
      <c r="G245" s="1" t="s">
        <v>538</v>
      </c>
      <c r="H245" s="7">
        <v>70</v>
      </c>
      <c r="I245" s="7">
        <v>68</v>
      </c>
      <c r="J245" s="2">
        <v>2.86E-2</v>
      </c>
      <c r="K245" s="7">
        <f>Table1[[#This Row],[List Price]]-Table1[[#This Row],[Actual Price]]</f>
        <v>2</v>
      </c>
      <c r="L245" s="13">
        <f>YEAR(Table1[[#This Row],[Date]])</f>
        <v>2022</v>
      </c>
      <c r="M245" s="13" t="str">
        <f t="shared" si="3"/>
        <v>Jan</v>
      </c>
      <c r="N245" s="18">
        <f>DATE(YEAR(Table1[[#This Row],[Date]])+6, MONTH(Table1[[#This Row],[Date]]), DAY(Table1[[#This Row],[Date]]))</f>
        <v>46779</v>
      </c>
    </row>
    <row r="246" spans="1:14" x14ac:dyDescent="0.35">
      <c r="A246" t="s">
        <v>539</v>
      </c>
      <c r="B246" s="1" t="s">
        <v>118</v>
      </c>
      <c r="C246" s="1" t="s">
        <v>119</v>
      </c>
      <c r="D246" s="1" t="s">
        <v>35</v>
      </c>
      <c r="E246" s="3">
        <v>45561</v>
      </c>
      <c r="F246" s="1" t="s">
        <v>104</v>
      </c>
      <c r="G246" s="1" t="s">
        <v>540</v>
      </c>
      <c r="H246" s="7">
        <v>70</v>
      </c>
      <c r="I246" s="7">
        <v>69</v>
      </c>
      <c r="J246" s="2">
        <v>1.43E-2</v>
      </c>
      <c r="K246" s="7">
        <f>Table1[[#This Row],[List Price]]-Table1[[#This Row],[Actual Price]]</f>
        <v>1</v>
      </c>
      <c r="L246" s="13">
        <f>YEAR(Table1[[#This Row],[Date]])</f>
        <v>2024</v>
      </c>
      <c r="M246" s="13" t="str">
        <f t="shared" si="3"/>
        <v>Sep</v>
      </c>
      <c r="N246" s="18">
        <f>DATE(YEAR(Table1[[#This Row],[Date]])+6, MONTH(Table1[[#This Row],[Date]]), DAY(Table1[[#This Row],[Date]]))</f>
        <v>47752</v>
      </c>
    </row>
    <row r="247" spans="1:14" x14ac:dyDescent="0.35">
      <c r="A247" t="s">
        <v>541</v>
      </c>
      <c r="B247" s="1" t="s">
        <v>434</v>
      </c>
      <c r="C247" s="1" t="s">
        <v>435</v>
      </c>
      <c r="D247" s="1" t="s">
        <v>24</v>
      </c>
      <c r="E247" s="3">
        <v>44868</v>
      </c>
      <c r="F247" s="1" t="s">
        <v>41</v>
      </c>
      <c r="G247" s="1" t="s">
        <v>436</v>
      </c>
      <c r="H247" s="7">
        <v>30</v>
      </c>
      <c r="I247" s="7">
        <v>29</v>
      </c>
      <c r="J247" s="2">
        <v>3.3300000000000003E-2</v>
      </c>
      <c r="K247" s="7">
        <f>Table1[[#This Row],[List Price]]-Table1[[#This Row],[Actual Price]]</f>
        <v>1</v>
      </c>
      <c r="L247" s="13">
        <f>YEAR(Table1[[#This Row],[Date]])</f>
        <v>2022</v>
      </c>
      <c r="M247" s="13" t="str">
        <f t="shared" si="3"/>
        <v>Nov</v>
      </c>
      <c r="N247" s="18">
        <f>DATE(YEAR(Table1[[#This Row],[Date]])+6, MONTH(Table1[[#This Row],[Date]]), DAY(Table1[[#This Row],[Date]]))</f>
        <v>47060</v>
      </c>
    </row>
    <row r="248" spans="1:14" x14ac:dyDescent="0.35">
      <c r="A248" t="s">
        <v>542</v>
      </c>
      <c r="B248" s="1" t="s">
        <v>17</v>
      </c>
      <c r="C248" s="1" t="s">
        <v>18</v>
      </c>
      <c r="D248" s="1" t="s">
        <v>19</v>
      </c>
      <c r="E248" s="3">
        <v>45551</v>
      </c>
      <c r="F248" s="1" t="s">
        <v>55</v>
      </c>
      <c r="G248" s="1" t="s">
        <v>543</v>
      </c>
      <c r="H248" s="7">
        <v>800</v>
      </c>
      <c r="I248" s="7">
        <v>696</v>
      </c>
      <c r="J248" s="2">
        <v>0.13</v>
      </c>
      <c r="K248" s="7">
        <f>Table1[[#This Row],[List Price]]-Table1[[#This Row],[Actual Price]]</f>
        <v>104</v>
      </c>
      <c r="L248" s="13">
        <f>YEAR(Table1[[#This Row],[Date]])</f>
        <v>2024</v>
      </c>
      <c r="M248" s="13" t="str">
        <f t="shared" si="3"/>
        <v>Sep</v>
      </c>
      <c r="N248" s="18">
        <f>DATE(YEAR(Table1[[#This Row],[Date]])+6, MONTH(Table1[[#This Row],[Date]]), DAY(Table1[[#This Row],[Date]]))</f>
        <v>47742</v>
      </c>
    </row>
    <row r="249" spans="1:14" x14ac:dyDescent="0.35">
      <c r="A249" t="s">
        <v>544</v>
      </c>
      <c r="B249" s="1" t="s">
        <v>28</v>
      </c>
      <c r="C249" s="1" t="s">
        <v>29</v>
      </c>
      <c r="D249" s="1" t="s">
        <v>13</v>
      </c>
      <c r="E249" s="3">
        <v>44665</v>
      </c>
      <c r="F249" s="1" t="s">
        <v>25</v>
      </c>
      <c r="G249" s="1" t="s">
        <v>424</v>
      </c>
      <c r="H249" s="7">
        <v>700</v>
      </c>
      <c r="I249" s="7">
        <v>602</v>
      </c>
      <c r="J249" s="2">
        <v>0.14000000000000001</v>
      </c>
      <c r="K249" s="7">
        <f>Table1[[#This Row],[List Price]]-Table1[[#This Row],[Actual Price]]</f>
        <v>98</v>
      </c>
      <c r="L249" s="13">
        <f>YEAR(Table1[[#This Row],[Date]])</f>
        <v>2022</v>
      </c>
      <c r="M249" s="13" t="str">
        <f t="shared" si="3"/>
        <v>Apr</v>
      </c>
      <c r="N249" s="18">
        <f>DATE(YEAR(Table1[[#This Row],[Date]])+6, MONTH(Table1[[#This Row],[Date]]), DAY(Table1[[#This Row],[Date]]))</f>
        <v>46857</v>
      </c>
    </row>
    <row r="250" spans="1:14" x14ac:dyDescent="0.35">
      <c r="A250" t="s">
        <v>545</v>
      </c>
      <c r="B250" s="1" t="s">
        <v>131</v>
      </c>
      <c r="C250" s="1" t="s">
        <v>108</v>
      </c>
      <c r="D250" s="1" t="s">
        <v>19</v>
      </c>
      <c r="E250" s="3">
        <v>44047</v>
      </c>
      <c r="F250" s="1" t="s">
        <v>36</v>
      </c>
      <c r="G250" s="1" t="s">
        <v>546</v>
      </c>
      <c r="H250" s="7">
        <v>50</v>
      </c>
      <c r="I250" s="7">
        <v>40</v>
      </c>
      <c r="J250" s="2">
        <v>0.2</v>
      </c>
      <c r="K250" s="7">
        <f>Table1[[#This Row],[List Price]]-Table1[[#This Row],[Actual Price]]</f>
        <v>10</v>
      </c>
      <c r="L250" s="13">
        <f>YEAR(Table1[[#This Row],[Date]])</f>
        <v>2020</v>
      </c>
      <c r="M250" s="13" t="str">
        <f t="shared" si="3"/>
        <v>Aug</v>
      </c>
      <c r="N250" s="18">
        <f>DATE(YEAR(Table1[[#This Row],[Date]])+6, MONTH(Table1[[#This Row],[Date]]), DAY(Table1[[#This Row],[Date]]))</f>
        <v>46238</v>
      </c>
    </row>
    <row r="251" spans="1:14" x14ac:dyDescent="0.35">
      <c r="A251" t="s">
        <v>547</v>
      </c>
      <c r="B251" s="1" t="s">
        <v>77</v>
      </c>
      <c r="C251" s="1" t="s">
        <v>78</v>
      </c>
      <c r="D251" s="1" t="s">
        <v>35</v>
      </c>
      <c r="E251" s="3">
        <v>45050</v>
      </c>
      <c r="F251" s="1" t="s">
        <v>122</v>
      </c>
      <c r="G251" s="1" t="s">
        <v>548</v>
      </c>
      <c r="H251" s="7">
        <v>50</v>
      </c>
      <c r="I251" s="7">
        <v>50</v>
      </c>
      <c r="J251" s="2">
        <v>0</v>
      </c>
      <c r="K251" s="7">
        <f>Table1[[#This Row],[List Price]]-Table1[[#This Row],[Actual Price]]</f>
        <v>0</v>
      </c>
      <c r="L251" s="13">
        <f>YEAR(Table1[[#This Row],[Date]])</f>
        <v>2023</v>
      </c>
      <c r="M251" s="13" t="str">
        <f t="shared" si="3"/>
        <v>May</v>
      </c>
      <c r="N251" s="18">
        <f>DATE(YEAR(Table1[[#This Row],[Date]])+6, MONTH(Table1[[#This Row],[Date]]), DAY(Table1[[#This Row],[Date]]))</f>
        <v>47242</v>
      </c>
    </row>
    <row r="252" spans="1:14" x14ac:dyDescent="0.35">
      <c r="A252" t="s">
        <v>549</v>
      </c>
      <c r="B252" s="1" t="s">
        <v>434</v>
      </c>
      <c r="C252" s="1" t="s">
        <v>435</v>
      </c>
      <c r="D252" s="1" t="s">
        <v>24</v>
      </c>
      <c r="E252" s="3">
        <v>45252</v>
      </c>
      <c r="F252" s="1" t="s">
        <v>36</v>
      </c>
      <c r="G252" s="1" t="s">
        <v>550</v>
      </c>
      <c r="H252" s="7">
        <v>50</v>
      </c>
      <c r="I252" s="7">
        <v>49</v>
      </c>
      <c r="J252" s="2">
        <v>0.02</v>
      </c>
      <c r="K252" s="7">
        <f>Table1[[#This Row],[List Price]]-Table1[[#This Row],[Actual Price]]</f>
        <v>1</v>
      </c>
      <c r="L252" s="13">
        <f>YEAR(Table1[[#This Row],[Date]])</f>
        <v>2023</v>
      </c>
      <c r="M252" s="13" t="str">
        <f t="shared" si="3"/>
        <v>Nov</v>
      </c>
      <c r="N252" s="18">
        <f>DATE(YEAR(Table1[[#This Row],[Date]])+6, MONTH(Table1[[#This Row],[Date]]), DAY(Table1[[#This Row],[Date]]))</f>
        <v>47444</v>
      </c>
    </row>
    <row r="253" spans="1:14" x14ac:dyDescent="0.35">
      <c r="A253" t="s">
        <v>551</v>
      </c>
      <c r="B253" s="1" t="s">
        <v>59</v>
      </c>
      <c r="C253" s="1" t="s">
        <v>60</v>
      </c>
      <c r="D253" s="1" t="s">
        <v>13</v>
      </c>
      <c r="E253" s="3">
        <v>44031</v>
      </c>
      <c r="F253" s="1" t="s">
        <v>46</v>
      </c>
      <c r="G253" s="1" t="s">
        <v>312</v>
      </c>
      <c r="H253" s="7">
        <v>500</v>
      </c>
      <c r="I253" s="7">
        <v>425</v>
      </c>
      <c r="J253" s="2">
        <v>0.15</v>
      </c>
      <c r="K253" s="7">
        <f>Table1[[#This Row],[List Price]]-Table1[[#This Row],[Actual Price]]</f>
        <v>75</v>
      </c>
      <c r="L253" s="13">
        <f>YEAR(Table1[[#This Row],[Date]])</f>
        <v>2020</v>
      </c>
      <c r="M253" s="13" t="str">
        <f t="shared" si="3"/>
        <v>Jul</v>
      </c>
      <c r="N253" s="18">
        <f>DATE(YEAR(Table1[[#This Row],[Date]])+6, MONTH(Table1[[#This Row],[Date]]), DAY(Table1[[#This Row],[Date]]))</f>
        <v>46222</v>
      </c>
    </row>
    <row r="254" spans="1:14" x14ac:dyDescent="0.35">
      <c r="A254" t="s">
        <v>552</v>
      </c>
      <c r="B254" s="1" t="s">
        <v>170</v>
      </c>
      <c r="C254" s="1" t="s">
        <v>171</v>
      </c>
      <c r="D254" s="1" t="s">
        <v>13</v>
      </c>
      <c r="E254" s="3">
        <v>45556</v>
      </c>
      <c r="F254" s="1" t="s">
        <v>72</v>
      </c>
      <c r="G254" s="1" t="s">
        <v>518</v>
      </c>
      <c r="H254" s="7">
        <v>500</v>
      </c>
      <c r="I254" s="7">
        <v>500</v>
      </c>
      <c r="J254" s="2">
        <v>0</v>
      </c>
      <c r="K254" s="7">
        <f>Table1[[#This Row],[List Price]]-Table1[[#This Row],[Actual Price]]</f>
        <v>0</v>
      </c>
      <c r="L254" s="13">
        <f>YEAR(Table1[[#This Row],[Date]])</f>
        <v>2024</v>
      </c>
      <c r="M254" s="13" t="str">
        <f t="shared" si="3"/>
        <v>Sep</v>
      </c>
      <c r="N254" s="18">
        <f>DATE(YEAR(Table1[[#This Row],[Date]])+6, MONTH(Table1[[#This Row],[Date]]), DAY(Table1[[#This Row],[Date]]))</f>
        <v>47747</v>
      </c>
    </row>
    <row r="255" spans="1:14" x14ac:dyDescent="0.35">
      <c r="A255" t="s">
        <v>553</v>
      </c>
      <c r="B255" s="1" t="s">
        <v>28</v>
      </c>
      <c r="C255" s="1" t="s">
        <v>29</v>
      </c>
      <c r="D255" s="1" t="s">
        <v>13</v>
      </c>
      <c r="E255" s="3">
        <v>44469</v>
      </c>
      <c r="F255" s="1" t="s">
        <v>55</v>
      </c>
      <c r="G255" s="1" t="s">
        <v>554</v>
      </c>
      <c r="H255" s="7">
        <v>800</v>
      </c>
      <c r="I255" s="7">
        <v>680</v>
      </c>
      <c r="J255" s="2">
        <v>0.15</v>
      </c>
      <c r="K255" s="7">
        <f>Table1[[#This Row],[List Price]]-Table1[[#This Row],[Actual Price]]</f>
        <v>120</v>
      </c>
      <c r="L255" s="13">
        <f>YEAR(Table1[[#This Row],[Date]])</f>
        <v>2021</v>
      </c>
      <c r="M255" s="13" t="str">
        <f t="shared" si="3"/>
        <v>Sep</v>
      </c>
      <c r="N255" s="18">
        <f>DATE(YEAR(Table1[[#This Row],[Date]])+6, MONTH(Table1[[#This Row],[Date]]), DAY(Table1[[#This Row],[Date]]))</f>
        <v>46660</v>
      </c>
    </row>
    <row r="256" spans="1:14" x14ac:dyDescent="0.35">
      <c r="A256" t="s">
        <v>555</v>
      </c>
      <c r="B256" s="1" t="s">
        <v>81</v>
      </c>
      <c r="C256" s="1" t="s">
        <v>82</v>
      </c>
      <c r="D256" s="1" t="s">
        <v>13</v>
      </c>
      <c r="E256" s="3">
        <v>45272</v>
      </c>
      <c r="F256" s="1" t="s">
        <v>30</v>
      </c>
      <c r="G256" s="1" t="s">
        <v>556</v>
      </c>
      <c r="H256" s="7">
        <v>150</v>
      </c>
      <c r="I256" s="7">
        <v>144</v>
      </c>
      <c r="J256" s="2">
        <v>0.04</v>
      </c>
      <c r="K256" s="7">
        <f>Table1[[#This Row],[List Price]]-Table1[[#This Row],[Actual Price]]</f>
        <v>6</v>
      </c>
      <c r="L256" s="13">
        <f>YEAR(Table1[[#This Row],[Date]])</f>
        <v>2023</v>
      </c>
      <c r="M256" s="13" t="str">
        <f t="shared" si="3"/>
        <v>Dec</v>
      </c>
      <c r="N256" s="18">
        <f>DATE(YEAR(Table1[[#This Row],[Date]])+6, MONTH(Table1[[#This Row],[Date]]), DAY(Table1[[#This Row],[Date]]))</f>
        <v>47464</v>
      </c>
    </row>
    <row r="257" spans="1:14" x14ac:dyDescent="0.35">
      <c r="A257" t="s">
        <v>557</v>
      </c>
      <c r="B257" s="1" t="s">
        <v>255</v>
      </c>
      <c r="C257" s="1" t="s">
        <v>256</v>
      </c>
      <c r="D257" s="1" t="s">
        <v>13</v>
      </c>
      <c r="E257" s="3">
        <v>44714</v>
      </c>
      <c r="F257" s="1" t="s">
        <v>61</v>
      </c>
      <c r="G257" s="1" t="s">
        <v>376</v>
      </c>
      <c r="H257" s="7">
        <v>1000</v>
      </c>
      <c r="I257" s="7">
        <v>680</v>
      </c>
      <c r="J257" s="2">
        <v>0.32</v>
      </c>
      <c r="K257" s="7">
        <f>Table1[[#This Row],[List Price]]-Table1[[#This Row],[Actual Price]]</f>
        <v>320</v>
      </c>
      <c r="L257" s="13">
        <f>YEAR(Table1[[#This Row],[Date]])</f>
        <v>2022</v>
      </c>
      <c r="M257" s="13" t="str">
        <f t="shared" si="3"/>
        <v>Jun</v>
      </c>
      <c r="N257" s="18">
        <f>DATE(YEAR(Table1[[#This Row],[Date]])+6, MONTH(Table1[[#This Row],[Date]]), DAY(Table1[[#This Row],[Date]]))</f>
        <v>46906</v>
      </c>
    </row>
    <row r="258" spans="1:14" x14ac:dyDescent="0.35">
      <c r="A258" t="s">
        <v>558</v>
      </c>
      <c r="B258" s="1" t="s">
        <v>22</v>
      </c>
      <c r="C258" s="1" t="s">
        <v>23</v>
      </c>
      <c r="D258" s="1" t="s">
        <v>24</v>
      </c>
      <c r="E258" s="3">
        <v>45290</v>
      </c>
      <c r="F258" s="1" t="s">
        <v>30</v>
      </c>
      <c r="G258" s="1" t="s">
        <v>310</v>
      </c>
      <c r="H258" s="7">
        <v>150</v>
      </c>
      <c r="I258" s="7">
        <v>140</v>
      </c>
      <c r="J258" s="2">
        <v>6.6699999999999995E-2</v>
      </c>
      <c r="K258" s="7">
        <f>Table1[[#This Row],[List Price]]-Table1[[#This Row],[Actual Price]]</f>
        <v>10</v>
      </c>
      <c r="L258" s="13">
        <f>YEAR(Table1[[#This Row],[Date]])</f>
        <v>2023</v>
      </c>
      <c r="M258" s="13" t="str">
        <f t="shared" ref="M258:M321" si="4">TEXT(E:E, "mmm")</f>
        <v>Dec</v>
      </c>
      <c r="N258" s="18">
        <f>DATE(YEAR(Table1[[#This Row],[Date]])+6, MONTH(Table1[[#This Row],[Date]]), DAY(Table1[[#This Row],[Date]]))</f>
        <v>47482</v>
      </c>
    </row>
    <row r="259" spans="1:14" x14ac:dyDescent="0.35">
      <c r="A259" t="s">
        <v>559</v>
      </c>
      <c r="B259" s="1" t="s">
        <v>111</v>
      </c>
      <c r="C259" s="1" t="s">
        <v>82</v>
      </c>
      <c r="D259" s="1" t="s">
        <v>13</v>
      </c>
      <c r="E259" s="3">
        <v>45066</v>
      </c>
      <c r="F259" s="1" t="s">
        <v>41</v>
      </c>
      <c r="G259" s="1" t="s">
        <v>560</v>
      </c>
      <c r="H259" s="7">
        <v>30</v>
      </c>
      <c r="I259" s="7">
        <v>28</v>
      </c>
      <c r="J259" s="2">
        <v>6.6699999999999995E-2</v>
      </c>
      <c r="K259" s="7">
        <f>Table1[[#This Row],[List Price]]-Table1[[#This Row],[Actual Price]]</f>
        <v>2</v>
      </c>
      <c r="L259" s="13">
        <f>YEAR(Table1[[#This Row],[Date]])</f>
        <v>2023</v>
      </c>
      <c r="M259" s="13" t="str">
        <f t="shared" si="4"/>
        <v>May</v>
      </c>
      <c r="N259" s="18">
        <f>DATE(YEAR(Table1[[#This Row],[Date]])+6, MONTH(Table1[[#This Row],[Date]]), DAY(Table1[[#This Row],[Date]]))</f>
        <v>47258</v>
      </c>
    </row>
    <row r="260" spans="1:14" x14ac:dyDescent="0.35">
      <c r="A260" t="s">
        <v>561</v>
      </c>
      <c r="B260" s="1" t="s">
        <v>205</v>
      </c>
      <c r="C260" s="1" t="s">
        <v>206</v>
      </c>
      <c r="D260" s="1" t="s">
        <v>24</v>
      </c>
      <c r="E260" s="3">
        <v>43853</v>
      </c>
      <c r="F260" s="1" t="s">
        <v>55</v>
      </c>
      <c r="G260" s="1" t="s">
        <v>207</v>
      </c>
      <c r="H260" s="7">
        <v>800</v>
      </c>
      <c r="I260" s="7">
        <v>544</v>
      </c>
      <c r="J260" s="2">
        <v>0.32</v>
      </c>
      <c r="K260" s="7">
        <f>Table1[[#This Row],[List Price]]-Table1[[#This Row],[Actual Price]]</f>
        <v>256</v>
      </c>
      <c r="L260" s="13">
        <f>YEAR(Table1[[#This Row],[Date]])</f>
        <v>2020</v>
      </c>
      <c r="M260" s="13" t="str">
        <f t="shared" si="4"/>
        <v>Jan</v>
      </c>
      <c r="N260" s="18">
        <f>DATE(YEAR(Table1[[#This Row],[Date]])+6, MONTH(Table1[[#This Row],[Date]]), DAY(Table1[[#This Row],[Date]]))</f>
        <v>46045</v>
      </c>
    </row>
    <row r="261" spans="1:14" x14ac:dyDescent="0.35">
      <c r="A261" t="s">
        <v>562</v>
      </c>
      <c r="B261" s="1" t="s">
        <v>17</v>
      </c>
      <c r="C261" s="1" t="s">
        <v>18</v>
      </c>
      <c r="D261" s="1" t="s">
        <v>19</v>
      </c>
      <c r="E261" s="3">
        <v>44638</v>
      </c>
      <c r="F261" s="1" t="s">
        <v>36</v>
      </c>
      <c r="G261" s="1" t="s">
        <v>89</v>
      </c>
      <c r="H261" s="7">
        <v>50</v>
      </c>
      <c r="I261" s="7">
        <v>47</v>
      </c>
      <c r="J261" s="2">
        <v>0.06</v>
      </c>
      <c r="K261" s="7">
        <f>Table1[[#This Row],[List Price]]-Table1[[#This Row],[Actual Price]]</f>
        <v>3</v>
      </c>
      <c r="L261" s="13">
        <f>YEAR(Table1[[#This Row],[Date]])</f>
        <v>2022</v>
      </c>
      <c r="M261" s="13" t="str">
        <f t="shared" si="4"/>
        <v>Mar</v>
      </c>
      <c r="N261" s="18">
        <f>DATE(YEAR(Table1[[#This Row],[Date]])+6, MONTH(Table1[[#This Row],[Date]]), DAY(Table1[[#This Row],[Date]]))</f>
        <v>46830</v>
      </c>
    </row>
    <row r="262" spans="1:14" x14ac:dyDescent="0.35">
      <c r="A262" t="s">
        <v>563</v>
      </c>
      <c r="B262" s="1" t="s">
        <v>111</v>
      </c>
      <c r="C262" s="1" t="s">
        <v>82</v>
      </c>
      <c r="D262" s="1" t="s">
        <v>13</v>
      </c>
      <c r="E262" s="3">
        <v>44032</v>
      </c>
      <c r="F262" s="1" t="s">
        <v>14</v>
      </c>
      <c r="G262" s="1" t="s">
        <v>564</v>
      </c>
      <c r="H262" s="7">
        <v>80</v>
      </c>
      <c r="I262" s="7">
        <v>60</v>
      </c>
      <c r="J262" s="2">
        <v>0.25</v>
      </c>
      <c r="K262" s="7">
        <f>Table1[[#This Row],[List Price]]-Table1[[#This Row],[Actual Price]]</f>
        <v>20</v>
      </c>
      <c r="L262" s="13">
        <f>YEAR(Table1[[#This Row],[Date]])</f>
        <v>2020</v>
      </c>
      <c r="M262" s="13" t="str">
        <f t="shared" si="4"/>
        <v>Jul</v>
      </c>
      <c r="N262" s="18">
        <f>DATE(YEAR(Table1[[#This Row],[Date]])+6, MONTH(Table1[[#This Row],[Date]]), DAY(Table1[[#This Row],[Date]]))</f>
        <v>46223</v>
      </c>
    </row>
    <row r="263" spans="1:14" x14ac:dyDescent="0.35">
      <c r="A263" t="s">
        <v>565</v>
      </c>
      <c r="B263" s="1" t="s">
        <v>270</v>
      </c>
      <c r="C263" s="1" t="s">
        <v>271</v>
      </c>
      <c r="D263" s="1" t="s">
        <v>35</v>
      </c>
      <c r="E263" s="3">
        <v>45460</v>
      </c>
      <c r="F263" s="1" t="s">
        <v>41</v>
      </c>
      <c r="G263" s="1" t="s">
        <v>566</v>
      </c>
      <c r="H263" s="7">
        <v>30</v>
      </c>
      <c r="I263" s="7">
        <v>26</v>
      </c>
      <c r="J263" s="2">
        <v>0.1333</v>
      </c>
      <c r="K263" s="7">
        <f>Table1[[#This Row],[List Price]]-Table1[[#This Row],[Actual Price]]</f>
        <v>4</v>
      </c>
      <c r="L263" s="13">
        <f>YEAR(Table1[[#This Row],[Date]])</f>
        <v>2024</v>
      </c>
      <c r="M263" s="13" t="str">
        <f t="shared" si="4"/>
        <v>Jun</v>
      </c>
      <c r="N263" s="18">
        <f>DATE(YEAR(Table1[[#This Row],[Date]])+6, MONTH(Table1[[#This Row],[Date]]), DAY(Table1[[#This Row],[Date]]))</f>
        <v>47651</v>
      </c>
    </row>
    <row r="264" spans="1:14" x14ac:dyDescent="0.35">
      <c r="A264" t="s">
        <v>567</v>
      </c>
      <c r="B264" s="1" t="s">
        <v>131</v>
      </c>
      <c r="C264" s="1" t="s">
        <v>108</v>
      </c>
      <c r="D264" s="1" t="s">
        <v>19</v>
      </c>
      <c r="E264" s="3">
        <v>44827</v>
      </c>
      <c r="F264" s="1" t="s">
        <v>72</v>
      </c>
      <c r="G264" s="1" t="s">
        <v>536</v>
      </c>
      <c r="H264" s="7">
        <v>500</v>
      </c>
      <c r="I264" s="7">
        <v>495</v>
      </c>
      <c r="J264" s="2">
        <v>0.01</v>
      </c>
      <c r="K264" s="7">
        <f>Table1[[#This Row],[List Price]]-Table1[[#This Row],[Actual Price]]</f>
        <v>5</v>
      </c>
      <c r="L264" s="13">
        <f>YEAR(Table1[[#This Row],[Date]])</f>
        <v>2022</v>
      </c>
      <c r="M264" s="13" t="str">
        <f t="shared" si="4"/>
        <v>Sep</v>
      </c>
      <c r="N264" s="18">
        <f>DATE(YEAR(Table1[[#This Row],[Date]])+6, MONTH(Table1[[#This Row],[Date]]), DAY(Table1[[#This Row],[Date]]))</f>
        <v>47019</v>
      </c>
    </row>
    <row r="265" spans="1:14" x14ac:dyDescent="0.35">
      <c r="A265" t="s">
        <v>568</v>
      </c>
      <c r="B265" s="1" t="s">
        <v>124</v>
      </c>
      <c r="C265" s="1" t="s">
        <v>40</v>
      </c>
      <c r="D265" s="1" t="s">
        <v>35</v>
      </c>
      <c r="E265" s="3">
        <v>44079</v>
      </c>
      <c r="F265" s="1" t="s">
        <v>61</v>
      </c>
      <c r="G265" s="1" t="s">
        <v>569</v>
      </c>
      <c r="H265" s="7">
        <v>1000</v>
      </c>
      <c r="I265" s="7">
        <v>620</v>
      </c>
      <c r="J265" s="2">
        <v>0.38</v>
      </c>
      <c r="K265" s="7">
        <f>Table1[[#This Row],[List Price]]-Table1[[#This Row],[Actual Price]]</f>
        <v>380</v>
      </c>
      <c r="L265" s="13">
        <f>YEAR(Table1[[#This Row],[Date]])</f>
        <v>2020</v>
      </c>
      <c r="M265" s="13" t="str">
        <f t="shared" si="4"/>
        <v>Sep</v>
      </c>
      <c r="N265" s="18">
        <f>DATE(YEAR(Table1[[#This Row],[Date]])+6, MONTH(Table1[[#This Row],[Date]]), DAY(Table1[[#This Row],[Date]]))</f>
        <v>46270</v>
      </c>
    </row>
    <row r="266" spans="1:14" x14ac:dyDescent="0.35">
      <c r="A266" t="s">
        <v>570</v>
      </c>
      <c r="B266" s="1" t="s">
        <v>157</v>
      </c>
      <c r="C266" s="1" t="s">
        <v>108</v>
      </c>
      <c r="D266" s="1" t="s">
        <v>19</v>
      </c>
      <c r="E266" s="3">
        <v>45365</v>
      </c>
      <c r="F266" s="1" t="s">
        <v>72</v>
      </c>
      <c r="G266" s="1" t="s">
        <v>571</v>
      </c>
      <c r="H266" s="7">
        <v>500</v>
      </c>
      <c r="I266" s="7">
        <v>490</v>
      </c>
      <c r="J266" s="2">
        <v>0.02</v>
      </c>
      <c r="K266" s="7">
        <f>Table1[[#This Row],[List Price]]-Table1[[#This Row],[Actual Price]]</f>
        <v>10</v>
      </c>
      <c r="L266" s="13">
        <f>YEAR(Table1[[#This Row],[Date]])</f>
        <v>2024</v>
      </c>
      <c r="M266" s="13" t="str">
        <f t="shared" si="4"/>
        <v>Mar</v>
      </c>
      <c r="N266" s="18">
        <f>DATE(YEAR(Table1[[#This Row],[Date]])+6, MONTH(Table1[[#This Row],[Date]]), DAY(Table1[[#This Row],[Date]]))</f>
        <v>47556</v>
      </c>
    </row>
    <row r="267" spans="1:14" x14ac:dyDescent="0.35">
      <c r="A267" t="s">
        <v>572</v>
      </c>
      <c r="B267" s="1" t="s">
        <v>85</v>
      </c>
      <c r="C267" s="1" t="s">
        <v>86</v>
      </c>
      <c r="D267" s="1" t="s">
        <v>13</v>
      </c>
      <c r="E267" s="3">
        <v>44143</v>
      </c>
      <c r="F267" s="1" t="s">
        <v>41</v>
      </c>
      <c r="G267" s="1" t="s">
        <v>573</v>
      </c>
      <c r="H267" s="7">
        <v>30</v>
      </c>
      <c r="I267" s="7">
        <v>21</v>
      </c>
      <c r="J267" s="2">
        <v>0.3</v>
      </c>
      <c r="K267" s="7">
        <f>Table1[[#This Row],[List Price]]-Table1[[#This Row],[Actual Price]]</f>
        <v>9</v>
      </c>
      <c r="L267" s="13">
        <f>YEAR(Table1[[#This Row],[Date]])</f>
        <v>2020</v>
      </c>
      <c r="M267" s="13" t="str">
        <f t="shared" si="4"/>
        <v>Nov</v>
      </c>
      <c r="N267" s="18">
        <f>DATE(YEAR(Table1[[#This Row],[Date]])+6, MONTH(Table1[[#This Row],[Date]]), DAY(Table1[[#This Row],[Date]]))</f>
        <v>46334</v>
      </c>
    </row>
    <row r="268" spans="1:14" x14ac:dyDescent="0.35">
      <c r="A268" t="s">
        <v>574</v>
      </c>
      <c r="B268" s="1" t="s">
        <v>124</v>
      </c>
      <c r="C268" s="1" t="s">
        <v>40</v>
      </c>
      <c r="D268" s="1" t="s">
        <v>35</v>
      </c>
      <c r="E268" s="3">
        <v>44344</v>
      </c>
      <c r="F268" s="1" t="s">
        <v>41</v>
      </c>
      <c r="G268" s="1" t="s">
        <v>575</v>
      </c>
      <c r="H268" s="7">
        <v>30</v>
      </c>
      <c r="I268" s="7">
        <v>20</v>
      </c>
      <c r="J268" s="2">
        <v>0.33329999999999999</v>
      </c>
      <c r="K268" s="7">
        <f>Table1[[#This Row],[List Price]]-Table1[[#This Row],[Actual Price]]</f>
        <v>10</v>
      </c>
      <c r="L268" s="13">
        <f>YEAR(Table1[[#This Row],[Date]])</f>
        <v>2021</v>
      </c>
      <c r="M268" s="13" t="str">
        <f t="shared" si="4"/>
        <v>May</v>
      </c>
      <c r="N268" s="18">
        <f>DATE(YEAR(Table1[[#This Row],[Date]])+6, MONTH(Table1[[#This Row],[Date]]), DAY(Table1[[#This Row],[Date]]))</f>
        <v>46535</v>
      </c>
    </row>
    <row r="269" spans="1:14" x14ac:dyDescent="0.35">
      <c r="A269" t="s">
        <v>576</v>
      </c>
      <c r="B269" s="1" t="s">
        <v>221</v>
      </c>
      <c r="C269" s="1" t="s">
        <v>40</v>
      </c>
      <c r="D269" s="1" t="s">
        <v>35</v>
      </c>
      <c r="E269" s="3">
        <v>44366</v>
      </c>
      <c r="F269" s="1" t="s">
        <v>61</v>
      </c>
      <c r="G269" s="1" t="s">
        <v>245</v>
      </c>
      <c r="H269" s="7">
        <v>1000</v>
      </c>
      <c r="I269" s="7">
        <v>910</v>
      </c>
      <c r="J269" s="2">
        <v>0.09</v>
      </c>
      <c r="K269" s="7">
        <f>Table1[[#This Row],[List Price]]-Table1[[#This Row],[Actual Price]]</f>
        <v>90</v>
      </c>
      <c r="L269" s="13">
        <f>YEAR(Table1[[#This Row],[Date]])</f>
        <v>2021</v>
      </c>
      <c r="M269" s="13" t="str">
        <f t="shared" si="4"/>
        <v>Jun</v>
      </c>
      <c r="N269" s="18">
        <f>DATE(YEAR(Table1[[#This Row],[Date]])+6, MONTH(Table1[[#This Row],[Date]]), DAY(Table1[[#This Row],[Date]]))</f>
        <v>46557</v>
      </c>
    </row>
    <row r="270" spans="1:14" x14ac:dyDescent="0.35">
      <c r="A270" t="s">
        <v>577</v>
      </c>
      <c r="B270" s="1" t="s">
        <v>64</v>
      </c>
      <c r="C270" s="1" t="s">
        <v>65</v>
      </c>
      <c r="D270" s="1" t="s">
        <v>35</v>
      </c>
      <c r="E270" s="3">
        <v>44857</v>
      </c>
      <c r="F270" s="1" t="s">
        <v>104</v>
      </c>
      <c r="G270" s="1" t="s">
        <v>529</v>
      </c>
      <c r="H270" s="7">
        <v>70</v>
      </c>
      <c r="I270" s="7">
        <v>68</v>
      </c>
      <c r="J270" s="2">
        <v>2.86E-2</v>
      </c>
      <c r="K270" s="7">
        <f>Table1[[#This Row],[List Price]]-Table1[[#This Row],[Actual Price]]</f>
        <v>2</v>
      </c>
      <c r="L270" s="13">
        <f>YEAR(Table1[[#This Row],[Date]])</f>
        <v>2022</v>
      </c>
      <c r="M270" s="13" t="str">
        <f t="shared" si="4"/>
        <v>Oct</v>
      </c>
      <c r="N270" s="18">
        <f>DATE(YEAR(Table1[[#This Row],[Date]])+6, MONTH(Table1[[#This Row],[Date]]), DAY(Table1[[#This Row],[Date]]))</f>
        <v>47049</v>
      </c>
    </row>
    <row r="271" spans="1:14" x14ac:dyDescent="0.35">
      <c r="A271" t="s">
        <v>578</v>
      </c>
      <c r="B271" s="1" t="s">
        <v>205</v>
      </c>
      <c r="C271" s="1" t="s">
        <v>206</v>
      </c>
      <c r="D271" s="1" t="s">
        <v>24</v>
      </c>
      <c r="E271" s="3">
        <v>44647</v>
      </c>
      <c r="F271" s="1" t="s">
        <v>25</v>
      </c>
      <c r="G271" s="1" t="s">
        <v>579</v>
      </c>
      <c r="H271" s="7">
        <v>700</v>
      </c>
      <c r="I271" s="7">
        <v>623</v>
      </c>
      <c r="J271" s="2">
        <v>0.11</v>
      </c>
      <c r="K271" s="7">
        <f>Table1[[#This Row],[List Price]]-Table1[[#This Row],[Actual Price]]</f>
        <v>77</v>
      </c>
      <c r="L271" s="13">
        <f>YEAR(Table1[[#This Row],[Date]])</f>
        <v>2022</v>
      </c>
      <c r="M271" s="13" t="str">
        <f t="shared" si="4"/>
        <v>Mar</v>
      </c>
      <c r="N271" s="18">
        <f>DATE(YEAR(Table1[[#This Row],[Date]])+6, MONTH(Table1[[#This Row],[Date]]), DAY(Table1[[#This Row],[Date]]))</f>
        <v>46839</v>
      </c>
    </row>
    <row r="272" spans="1:14" x14ac:dyDescent="0.35">
      <c r="A272" t="s">
        <v>580</v>
      </c>
      <c r="B272" s="1" t="s">
        <v>85</v>
      </c>
      <c r="C272" s="1" t="s">
        <v>86</v>
      </c>
      <c r="D272" s="1" t="s">
        <v>13</v>
      </c>
      <c r="E272" s="3">
        <v>43889</v>
      </c>
      <c r="F272" s="1" t="s">
        <v>72</v>
      </c>
      <c r="G272" s="1" t="s">
        <v>581</v>
      </c>
      <c r="H272" s="7">
        <v>500</v>
      </c>
      <c r="I272" s="7">
        <v>490</v>
      </c>
      <c r="J272" s="2">
        <v>0.02</v>
      </c>
      <c r="K272" s="7">
        <f>Table1[[#This Row],[List Price]]-Table1[[#This Row],[Actual Price]]</f>
        <v>10</v>
      </c>
      <c r="L272" s="13">
        <f>YEAR(Table1[[#This Row],[Date]])</f>
        <v>2020</v>
      </c>
      <c r="M272" s="13" t="str">
        <f t="shared" si="4"/>
        <v>Feb</v>
      </c>
      <c r="N272" s="18">
        <f>DATE(YEAR(Table1[[#This Row],[Date]])+6, MONTH(Table1[[#This Row],[Date]]), DAY(Table1[[#This Row],[Date]]))</f>
        <v>46081</v>
      </c>
    </row>
    <row r="273" spans="1:14" x14ac:dyDescent="0.35">
      <c r="A273" t="s">
        <v>582</v>
      </c>
      <c r="B273" s="1" t="s">
        <v>118</v>
      </c>
      <c r="C273" s="1" t="s">
        <v>119</v>
      </c>
      <c r="D273" s="1" t="s">
        <v>35</v>
      </c>
      <c r="E273" s="3">
        <v>44662</v>
      </c>
      <c r="F273" s="1" t="s">
        <v>36</v>
      </c>
      <c r="G273" s="1" t="s">
        <v>583</v>
      </c>
      <c r="H273" s="7">
        <v>50</v>
      </c>
      <c r="I273" s="7">
        <v>50</v>
      </c>
      <c r="J273" s="2">
        <v>0</v>
      </c>
      <c r="K273" s="7">
        <f>Table1[[#This Row],[List Price]]-Table1[[#This Row],[Actual Price]]</f>
        <v>0</v>
      </c>
      <c r="L273" s="13">
        <f>YEAR(Table1[[#This Row],[Date]])</f>
        <v>2022</v>
      </c>
      <c r="M273" s="13" t="str">
        <f t="shared" si="4"/>
        <v>Apr</v>
      </c>
      <c r="N273" s="18">
        <f>DATE(YEAR(Table1[[#This Row],[Date]])+6, MONTH(Table1[[#This Row],[Date]]), DAY(Table1[[#This Row],[Date]]))</f>
        <v>46854</v>
      </c>
    </row>
    <row r="274" spans="1:14" x14ac:dyDescent="0.35">
      <c r="A274" t="s">
        <v>584</v>
      </c>
      <c r="B274" s="1" t="s">
        <v>434</v>
      </c>
      <c r="C274" s="1" t="s">
        <v>435</v>
      </c>
      <c r="D274" s="1" t="s">
        <v>24</v>
      </c>
      <c r="E274" s="3">
        <v>44373</v>
      </c>
      <c r="F274" s="1" t="s">
        <v>61</v>
      </c>
      <c r="G274" s="1" t="s">
        <v>585</v>
      </c>
      <c r="H274" s="7">
        <v>1000</v>
      </c>
      <c r="I274" s="7">
        <v>790</v>
      </c>
      <c r="J274" s="2">
        <v>0.21</v>
      </c>
      <c r="K274" s="7">
        <f>Table1[[#This Row],[List Price]]-Table1[[#This Row],[Actual Price]]</f>
        <v>210</v>
      </c>
      <c r="L274" s="13">
        <f>YEAR(Table1[[#This Row],[Date]])</f>
        <v>2021</v>
      </c>
      <c r="M274" s="13" t="str">
        <f t="shared" si="4"/>
        <v>Jun</v>
      </c>
      <c r="N274" s="18">
        <f>DATE(YEAR(Table1[[#This Row],[Date]])+6, MONTH(Table1[[#This Row],[Date]]), DAY(Table1[[#This Row],[Date]]))</f>
        <v>46564</v>
      </c>
    </row>
    <row r="275" spans="1:14" x14ac:dyDescent="0.35">
      <c r="A275" t="s">
        <v>586</v>
      </c>
      <c r="B275" s="1" t="s">
        <v>33</v>
      </c>
      <c r="C275" s="1" t="s">
        <v>34</v>
      </c>
      <c r="D275" s="1" t="s">
        <v>35</v>
      </c>
      <c r="E275" s="3">
        <v>44093</v>
      </c>
      <c r="F275" s="1" t="s">
        <v>30</v>
      </c>
      <c r="G275" s="1" t="s">
        <v>37</v>
      </c>
      <c r="H275" s="7">
        <v>150</v>
      </c>
      <c r="I275" s="7">
        <v>144</v>
      </c>
      <c r="J275" s="2">
        <v>0.04</v>
      </c>
      <c r="K275" s="7">
        <f>Table1[[#This Row],[List Price]]-Table1[[#This Row],[Actual Price]]</f>
        <v>6</v>
      </c>
      <c r="L275" s="13">
        <f>YEAR(Table1[[#This Row],[Date]])</f>
        <v>2020</v>
      </c>
      <c r="M275" s="13" t="str">
        <f t="shared" si="4"/>
        <v>Sep</v>
      </c>
      <c r="N275" s="18">
        <f>DATE(YEAR(Table1[[#This Row],[Date]])+6, MONTH(Table1[[#This Row],[Date]]), DAY(Table1[[#This Row],[Date]]))</f>
        <v>46284</v>
      </c>
    </row>
    <row r="276" spans="1:14" x14ac:dyDescent="0.35">
      <c r="A276" t="s">
        <v>587</v>
      </c>
      <c r="B276" s="1" t="s">
        <v>324</v>
      </c>
      <c r="C276" s="1" t="s">
        <v>325</v>
      </c>
      <c r="D276" s="1" t="s">
        <v>13</v>
      </c>
      <c r="E276" s="3">
        <v>44391</v>
      </c>
      <c r="F276" s="1" t="s">
        <v>61</v>
      </c>
      <c r="G276" s="1" t="s">
        <v>588</v>
      </c>
      <c r="H276" s="7">
        <v>1000</v>
      </c>
      <c r="I276" s="7">
        <v>960</v>
      </c>
      <c r="J276" s="2">
        <v>0.04</v>
      </c>
      <c r="K276" s="7">
        <f>Table1[[#This Row],[List Price]]-Table1[[#This Row],[Actual Price]]</f>
        <v>40</v>
      </c>
      <c r="L276" s="13">
        <f>YEAR(Table1[[#This Row],[Date]])</f>
        <v>2021</v>
      </c>
      <c r="M276" s="13" t="str">
        <f t="shared" si="4"/>
        <v>Jul</v>
      </c>
      <c r="N276" s="18">
        <f>DATE(YEAR(Table1[[#This Row],[Date]])+6, MONTH(Table1[[#This Row],[Date]]), DAY(Table1[[#This Row],[Date]]))</f>
        <v>46582</v>
      </c>
    </row>
    <row r="277" spans="1:14" x14ac:dyDescent="0.35">
      <c r="A277" t="s">
        <v>589</v>
      </c>
      <c r="B277" s="1" t="s">
        <v>255</v>
      </c>
      <c r="C277" s="1" t="s">
        <v>256</v>
      </c>
      <c r="D277" s="1" t="s">
        <v>13</v>
      </c>
      <c r="E277" s="3">
        <v>45308</v>
      </c>
      <c r="F277" s="1" t="s">
        <v>46</v>
      </c>
      <c r="G277" s="1" t="s">
        <v>590</v>
      </c>
      <c r="H277" s="7">
        <v>500</v>
      </c>
      <c r="I277" s="7">
        <v>445</v>
      </c>
      <c r="J277" s="2">
        <v>0.11</v>
      </c>
      <c r="K277" s="7">
        <f>Table1[[#This Row],[List Price]]-Table1[[#This Row],[Actual Price]]</f>
        <v>55</v>
      </c>
      <c r="L277" s="13">
        <f>YEAR(Table1[[#This Row],[Date]])</f>
        <v>2024</v>
      </c>
      <c r="M277" s="13" t="str">
        <f t="shared" si="4"/>
        <v>Jan</v>
      </c>
      <c r="N277" s="18">
        <f>DATE(YEAR(Table1[[#This Row],[Date]])+6, MONTH(Table1[[#This Row],[Date]]), DAY(Table1[[#This Row],[Date]]))</f>
        <v>47500</v>
      </c>
    </row>
    <row r="278" spans="1:14" x14ac:dyDescent="0.35">
      <c r="A278" t="s">
        <v>591</v>
      </c>
      <c r="B278" s="1" t="s">
        <v>103</v>
      </c>
      <c r="C278" s="1" t="s">
        <v>71</v>
      </c>
      <c r="D278" s="1" t="s">
        <v>35</v>
      </c>
      <c r="E278" s="3">
        <v>45588</v>
      </c>
      <c r="F278" s="1" t="s">
        <v>46</v>
      </c>
      <c r="G278" s="1" t="s">
        <v>592</v>
      </c>
      <c r="H278" s="7">
        <v>500</v>
      </c>
      <c r="I278" s="7">
        <v>435</v>
      </c>
      <c r="J278" s="2">
        <v>0.13</v>
      </c>
      <c r="K278" s="7">
        <f>Table1[[#This Row],[List Price]]-Table1[[#This Row],[Actual Price]]</f>
        <v>65</v>
      </c>
      <c r="L278" s="13">
        <f>YEAR(Table1[[#This Row],[Date]])</f>
        <v>2024</v>
      </c>
      <c r="M278" s="13" t="str">
        <f t="shared" si="4"/>
        <v>Oct</v>
      </c>
      <c r="N278" s="18">
        <f>DATE(YEAR(Table1[[#This Row],[Date]])+6, MONTH(Table1[[#This Row],[Date]]), DAY(Table1[[#This Row],[Date]]))</f>
        <v>47779</v>
      </c>
    </row>
    <row r="279" spans="1:14" x14ac:dyDescent="0.35">
      <c r="A279" t="s">
        <v>593</v>
      </c>
      <c r="B279" s="1" t="s">
        <v>99</v>
      </c>
      <c r="C279" s="1" t="s">
        <v>100</v>
      </c>
      <c r="D279" s="1" t="s">
        <v>13</v>
      </c>
      <c r="E279" s="3">
        <v>44070</v>
      </c>
      <c r="F279" s="1" t="s">
        <v>72</v>
      </c>
      <c r="G279" s="1" t="s">
        <v>594</v>
      </c>
      <c r="H279" s="7">
        <v>500</v>
      </c>
      <c r="I279" s="7">
        <v>490</v>
      </c>
      <c r="J279" s="2">
        <v>0.02</v>
      </c>
      <c r="K279" s="7">
        <f>Table1[[#This Row],[List Price]]-Table1[[#This Row],[Actual Price]]</f>
        <v>10</v>
      </c>
      <c r="L279" s="13">
        <f>YEAR(Table1[[#This Row],[Date]])</f>
        <v>2020</v>
      </c>
      <c r="M279" s="13" t="str">
        <f t="shared" si="4"/>
        <v>Aug</v>
      </c>
      <c r="N279" s="18">
        <f>DATE(YEAR(Table1[[#This Row],[Date]])+6, MONTH(Table1[[#This Row],[Date]]), DAY(Table1[[#This Row],[Date]]))</f>
        <v>46261</v>
      </c>
    </row>
    <row r="280" spans="1:14" x14ac:dyDescent="0.35">
      <c r="A280" t="s">
        <v>595</v>
      </c>
      <c r="B280" s="1" t="s">
        <v>205</v>
      </c>
      <c r="C280" s="1" t="s">
        <v>206</v>
      </c>
      <c r="D280" s="1" t="s">
        <v>24</v>
      </c>
      <c r="E280" s="3">
        <v>45213</v>
      </c>
      <c r="F280" s="1" t="s">
        <v>115</v>
      </c>
      <c r="G280" s="1" t="s">
        <v>596</v>
      </c>
      <c r="H280" s="7">
        <v>250</v>
      </c>
      <c r="I280" s="7">
        <v>230</v>
      </c>
      <c r="J280" s="2">
        <v>0.08</v>
      </c>
      <c r="K280" s="7">
        <f>Table1[[#This Row],[List Price]]-Table1[[#This Row],[Actual Price]]</f>
        <v>20</v>
      </c>
      <c r="L280" s="13">
        <f>YEAR(Table1[[#This Row],[Date]])</f>
        <v>2023</v>
      </c>
      <c r="M280" s="13" t="str">
        <f t="shared" si="4"/>
        <v>Oct</v>
      </c>
      <c r="N280" s="18">
        <f>DATE(YEAR(Table1[[#This Row],[Date]])+6, MONTH(Table1[[#This Row],[Date]]), DAY(Table1[[#This Row],[Date]]))</f>
        <v>47405</v>
      </c>
    </row>
    <row r="281" spans="1:14" x14ac:dyDescent="0.35">
      <c r="A281" t="s">
        <v>597</v>
      </c>
      <c r="B281" s="1" t="s">
        <v>434</v>
      </c>
      <c r="C281" s="1" t="s">
        <v>435</v>
      </c>
      <c r="D281" s="1" t="s">
        <v>24</v>
      </c>
      <c r="E281" s="3">
        <v>44542</v>
      </c>
      <c r="F281" s="1" t="s">
        <v>55</v>
      </c>
      <c r="G281" s="1" t="s">
        <v>436</v>
      </c>
      <c r="H281" s="7">
        <v>800</v>
      </c>
      <c r="I281" s="7">
        <v>472</v>
      </c>
      <c r="J281" s="2">
        <v>0.41</v>
      </c>
      <c r="K281" s="7">
        <f>Table1[[#This Row],[List Price]]-Table1[[#This Row],[Actual Price]]</f>
        <v>328</v>
      </c>
      <c r="L281" s="13">
        <f>YEAR(Table1[[#This Row],[Date]])</f>
        <v>2021</v>
      </c>
      <c r="M281" s="13" t="str">
        <f t="shared" si="4"/>
        <v>Dec</v>
      </c>
      <c r="N281" s="18">
        <f>DATE(YEAR(Table1[[#This Row],[Date]])+6, MONTH(Table1[[#This Row],[Date]]), DAY(Table1[[#This Row],[Date]]))</f>
        <v>46733</v>
      </c>
    </row>
    <row r="282" spans="1:14" x14ac:dyDescent="0.35">
      <c r="A282" t="s">
        <v>598</v>
      </c>
      <c r="B282" s="1" t="s">
        <v>264</v>
      </c>
      <c r="C282" s="1" t="s">
        <v>265</v>
      </c>
      <c r="D282" s="1" t="s">
        <v>13</v>
      </c>
      <c r="E282" s="3">
        <v>44867</v>
      </c>
      <c r="F282" s="1" t="s">
        <v>61</v>
      </c>
      <c r="G282" s="1" t="s">
        <v>599</v>
      </c>
      <c r="H282" s="7">
        <v>1000</v>
      </c>
      <c r="I282" s="7">
        <v>510</v>
      </c>
      <c r="J282" s="2">
        <v>0.49</v>
      </c>
      <c r="K282" s="7">
        <f>Table1[[#This Row],[List Price]]-Table1[[#This Row],[Actual Price]]</f>
        <v>490</v>
      </c>
      <c r="L282" s="13">
        <f>YEAR(Table1[[#This Row],[Date]])</f>
        <v>2022</v>
      </c>
      <c r="M282" s="13" t="str">
        <f t="shared" si="4"/>
        <v>Nov</v>
      </c>
      <c r="N282" s="18">
        <f>DATE(YEAR(Table1[[#This Row],[Date]])+6, MONTH(Table1[[#This Row],[Date]]), DAY(Table1[[#This Row],[Date]]))</f>
        <v>47059</v>
      </c>
    </row>
    <row r="283" spans="1:14" x14ac:dyDescent="0.35">
      <c r="A283" t="s">
        <v>600</v>
      </c>
      <c r="B283" s="1" t="s">
        <v>59</v>
      </c>
      <c r="C283" s="1" t="s">
        <v>60</v>
      </c>
      <c r="D283" s="1" t="s">
        <v>13</v>
      </c>
      <c r="E283" s="3">
        <v>44826</v>
      </c>
      <c r="F283" s="1" t="s">
        <v>115</v>
      </c>
      <c r="G283" s="1" t="s">
        <v>62</v>
      </c>
      <c r="H283" s="7">
        <v>250</v>
      </c>
      <c r="I283" s="7">
        <v>230</v>
      </c>
      <c r="J283" s="2">
        <v>0.08</v>
      </c>
      <c r="K283" s="7">
        <f>Table1[[#This Row],[List Price]]-Table1[[#This Row],[Actual Price]]</f>
        <v>20</v>
      </c>
      <c r="L283" s="13">
        <f>YEAR(Table1[[#This Row],[Date]])</f>
        <v>2022</v>
      </c>
      <c r="M283" s="13" t="str">
        <f t="shared" si="4"/>
        <v>Sep</v>
      </c>
      <c r="N283" s="18">
        <f>DATE(YEAR(Table1[[#This Row],[Date]])+6, MONTH(Table1[[#This Row],[Date]]), DAY(Table1[[#This Row],[Date]]))</f>
        <v>47018</v>
      </c>
    </row>
    <row r="284" spans="1:14" x14ac:dyDescent="0.35">
      <c r="A284" t="s">
        <v>601</v>
      </c>
      <c r="B284" s="1" t="s">
        <v>264</v>
      </c>
      <c r="C284" s="1" t="s">
        <v>265</v>
      </c>
      <c r="D284" s="1" t="s">
        <v>13</v>
      </c>
      <c r="E284" s="3">
        <v>45295</v>
      </c>
      <c r="F284" s="1" t="s">
        <v>122</v>
      </c>
      <c r="G284" s="1" t="s">
        <v>266</v>
      </c>
      <c r="H284" s="7">
        <v>50</v>
      </c>
      <c r="I284" s="7">
        <v>48</v>
      </c>
      <c r="J284" s="2">
        <v>0.04</v>
      </c>
      <c r="K284" s="7">
        <f>Table1[[#This Row],[List Price]]-Table1[[#This Row],[Actual Price]]</f>
        <v>2</v>
      </c>
      <c r="L284" s="13">
        <f>YEAR(Table1[[#This Row],[Date]])</f>
        <v>2024</v>
      </c>
      <c r="M284" s="13" t="str">
        <f t="shared" si="4"/>
        <v>Jan</v>
      </c>
      <c r="N284" s="18">
        <f>DATE(YEAR(Table1[[#This Row],[Date]])+6, MONTH(Table1[[#This Row],[Date]]), DAY(Table1[[#This Row],[Date]]))</f>
        <v>47487</v>
      </c>
    </row>
    <row r="285" spans="1:14" x14ac:dyDescent="0.35">
      <c r="A285" t="s">
        <v>602</v>
      </c>
      <c r="B285" s="1" t="s">
        <v>103</v>
      </c>
      <c r="C285" s="1" t="s">
        <v>71</v>
      </c>
      <c r="D285" s="1" t="s">
        <v>35</v>
      </c>
      <c r="E285" s="3">
        <v>44230</v>
      </c>
      <c r="F285" s="1" t="s">
        <v>14</v>
      </c>
      <c r="G285" s="1" t="s">
        <v>603</v>
      </c>
      <c r="H285" s="7">
        <v>80</v>
      </c>
      <c r="I285" s="7">
        <v>49</v>
      </c>
      <c r="J285" s="2">
        <v>0.38750000000000001</v>
      </c>
      <c r="K285" s="7">
        <f>Table1[[#This Row],[List Price]]-Table1[[#This Row],[Actual Price]]</f>
        <v>31</v>
      </c>
      <c r="L285" s="13">
        <f>YEAR(Table1[[#This Row],[Date]])</f>
        <v>2021</v>
      </c>
      <c r="M285" s="13" t="str">
        <f t="shared" si="4"/>
        <v>Feb</v>
      </c>
      <c r="N285" s="18">
        <f>DATE(YEAR(Table1[[#This Row],[Date]])+6, MONTH(Table1[[#This Row],[Date]]), DAY(Table1[[#This Row],[Date]]))</f>
        <v>46421</v>
      </c>
    </row>
    <row r="286" spans="1:14" x14ac:dyDescent="0.35">
      <c r="A286" t="s">
        <v>604</v>
      </c>
      <c r="B286" s="1" t="s">
        <v>264</v>
      </c>
      <c r="C286" s="1" t="s">
        <v>265</v>
      </c>
      <c r="D286" s="1" t="s">
        <v>13</v>
      </c>
      <c r="E286" s="3">
        <v>44518</v>
      </c>
      <c r="F286" s="1" t="s">
        <v>72</v>
      </c>
      <c r="G286" s="1" t="s">
        <v>314</v>
      </c>
      <c r="H286" s="7">
        <v>500</v>
      </c>
      <c r="I286" s="7">
        <v>490</v>
      </c>
      <c r="J286" s="2">
        <v>0.02</v>
      </c>
      <c r="K286" s="7">
        <f>Table1[[#This Row],[List Price]]-Table1[[#This Row],[Actual Price]]</f>
        <v>10</v>
      </c>
      <c r="L286" s="13">
        <f>YEAR(Table1[[#This Row],[Date]])</f>
        <v>2021</v>
      </c>
      <c r="M286" s="13" t="str">
        <f t="shared" si="4"/>
        <v>Nov</v>
      </c>
      <c r="N286" s="18">
        <f>DATE(YEAR(Table1[[#This Row],[Date]])+6, MONTH(Table1[[#This Row],[Date]]), DAY(Table1[[#This Row],[Date]]))</f>
        <v>46709</v>
      </c>
    </row>
    <row r="287" spans="1:14" x14ac:dyDescent="0.35">
      <c r="A287" t="s">
        <v>605</v>
      </c>
      <c r="B287" s="1" t="s">
        <v>227</v>
      </c>
      <c r="C287" s="1" t="s">
        <v>228</v>
      </c>
      <c r="D287" s="1" t="s">
        <v>24</v>
      </c>
      <c r="E287" s="3">
        <v>45415</v>
      </c>
      <c r="F287" s="1" t="s">
        <v>115</v>
      </c>
      <c r="G287" s="1" t="s">
        <v>229</v>
      </c>
      <c r="H287" s="7">
        <v>250</v>
      </c>
      <c r="I287" s="7">
        <v>248</v>
      </c>
      <c r="J287" s="2">
        <v>8.0000000000000002E-3</v>
      </c>
      <c r="K287" s="7">
        <f>Table1[[#This Row],[List Price]]-Table1[[#This Row],[Actual Price]]</f>
        <v>2</v>
      </c>
      <c r="L287" s="13">
        <f>YEAR(Table1[[#This Row],[Date]])</f>
        <v>2024</v>
      </c>
      <c r="M287" s="13" t="str">
        <f t="shared" si="4"/>
        <v>May</v>
      </c>
      <c r="N287" s="18">
        <f>DATE(YEAR(Table1[[#This Row],[Date]])+6, MONTH(Table1[[#This Row],[Date]]), DAY(Table1[[#This Row],[Date]]))</f>
        <v>47606</v>
      </c>
    </row>
    <row r="288" spans="1:14" x14ac:dyDescent="0.35">
      <c r="A288" t="s">
        <v>606</v>
      </c>
      <c r="B288" s="1" t="s">
        <v>174</v>
      </c>
      <c r="C288" s="1" t="s">
        <v>175</v>
      </c>
      <c r="D288" s="1" t="s">
        <v>13</v>
      </c>
      <c r="E288" s="3">
        <v>44557</v>
      </c>
      <c r="F288" s="1" t="s">
        <v>61</v>
      </c>
      <c r="G288" s="1" t="s">
        <v>607</v>
      </c>
      <c r="H288" s="7">
        <v>1000</v>
      </c>
      <c r="I288" s="7">
        <v>900</v>
      </c>
      <c r="J288" s="2">
        <v>0.1</v>
      </c>
      <c r="K288" s="7">
        <f>Table1[[#This Row],[List Price]]-Table1[[#This Row],[Actual Price]]</f>
        <v>100</v>
      </c>
      <c r="L288" s="13">
        <f>YEAR(Table1[[#This Row],[Date]])</f>
        <v>2021</v>
      </c>
      <c r="M288" s="13" t="str">
        <f t="shared" si="4"/>
        <v>Dec</v>
      </c>
      <c r="N288" s="18">
        <f>DATE(YEAR(Table1[[#This Row],[Date]])+6, MONTH(Table1[[#This Row],[Date]]), DAY(Table1[[#This Row],[Date]]))</f>
        <v>46748</v>
      </c>
    </row>
    <row r="289" spans="1:14" x14ac:dyDescent="0.35">
      <c r="A289" t="s">
        <v>608</v>
      </c>
      <c r="B289" s="1" t="s">
        <v>59</v>
      </c>
      <c r="C289" s="1" t="s">
        <v>60</v>
      </c>
      <c r="D289" s="1" t="s">
        <v>13</v>
      </c>
      <c r="E289" s="3">
        <v>45566</v>
      </c>
      <c r="F289" s="1" t="s">
        <v>122</v>
      </c>
      <c r="G289" s="1" t="s">
        <v>62</v>
      </c>
      <c r="H289" s="7">
        <v>50</v>
      </c>
      <c r="I289" s="7">
        <v>45</v>
      </c>
      <c r="J289" s="2">
        <v>0.1</v>
      </c>
      <c r="K289" s="7">
        <f>Table1[[#This Row],[List Price]]-Table1[[#This Row],[Actual Price]]</f>
        <v>5</v>
      </c>
      <c r="L289" s="13">
        <f>YEAR(Table1[[#This Row],[Date]])</f>
        <v>2024</v>
      </c>
      <c r="M289" s="13" t="str">
        <f t="shared" si="4"/>
        <v>Oct</v>
      </c>
      <c r="N289" s="18">
        <f>DATE(YEAR(Table1[[#This Row],[Date]])+6, MONTH(Table1[[#This Row],[Date]]), DAY(Table1[[#This Row],[Date]]))</f>
        <v>47757</v>
      </c>
    </row>
    <row r="290" spans="1:14" x14ac:dyDescent="0.35">
      <c r="A290" t="s">
        <v>609</v>
      </c>
      <c r="B290" s="1" t="s">
        <v>111</v>
      </c>
      <c r="C290" s="1" t="s">
        <v>82</v>
      </c>
      <c r="D290" s="1" t="s">
        <v>13</v>
      </c>
      <c r="E290" s="3">
        <v>45079</v>
      </c>
      <c r="F290" s="1" t="s">
        <v>30</v>
      </c>
      <c r="G290" s="1" t="s">
        <v>610</v>
      </c>
      <c r="H290" s="7">
        <v>150</v>
      </c>
      <c r="I290" s="7">
        <v>144</v>
      </c>
      <c r="J290" s="2">
        <v>0.04</v>
      </c>
      <c r="K290" s="7">
        <f>Table1[[#This Row],[List Price]]-Table1[[#This Row],[Actual Price]]</f>
        <v>6</v>
      </c>
      <c r="L290" s="13">
        <f>YEAR(Table1[[#This Row],[Date]])</f>
        <v>2023</v>
      </c>
      <c r="M290" s="13" t="str">
        <f t="shared" si="4"/>
        <v>Jun</v>
      </c>
      <c r="N290" s="18">
        <f>DATE(YEAR(Table1[[#This Row],[Date]])+6, MONTH(Table1[[#This Row],[Date]]), DAY(Table1[[#This Row],[Date]]))</f>
        <v>47271</v>
      </c>
    </row>
    <row r="291" spans="1:14" x14ac:dyDescent="0.35">
      <c r="A291" t="s">
        <v>611</v>
      </c>
      <c r="B291" s="1" t="s">
        <v>134</v>
      </c>
      <c r="C291" s="1" t="s">
        <v>92</v>
      </c>
      <c r="D291" s="1" t="s">
        <v>35</v>
      </c>
      <c r="E291" s="3">
        <v>45597</v>
      </c>
      <c r="F291" s="1" t="s">
        <v>72</v>
      </c>
      <c r="G291" s="1" t="s">
        <v>135</v>
      </c>
      <c r="H291" s="7">
        <v>500</v>
      </c>
      <c r="I291" s="7">
        <v>495</v>
      </c>
      <c r="J291" s="2">
        <v>0.01</v>
      </c>
      <c r="K291" s="7">
        <f>Table1[[#This Row],[List Price]]-Table1[[#This Row],[Actual Price]]</f>
        <v>5</v>
      </c>
      <c r="L291" s="13">
        <f>YEAR(Table1[[#This Row],[Date]])</f>
        <v>2024</v>
      </c>
      <c r="M291" s="13" t="str">
        <f t="shared" si="4"/>
        <v>Nov</v>
      </c>
      <c r="N291" s="18">
        <f>DATE(YEAR(Table1[[#This Row],[Date]])+6, MONTH(Table1[[#This Row],[Date]]), DAY(Table1[[#This Row],[Date]]))</f>
        <v>47788</v>
      </c>
    </row>
    <row r="292" spans="1:14" x14ac:dyDescent="0.35">
      <c r="A292" t="s">
        <v>612</v>
      </c>
      <c r="B292" s="1" t="s">
        <v>95</v>
      </c>
      <c r="C292" s="1" t="s">
        <v>96</v>
      </c>
      <c r="D292" s="1" t="s">
        <v>13</v>
      </c>
      <c r="E292" s="3">
        <v>44094</v>
      </c>
      <c r="F292" s="1" t="s">
        <v>46</v>
      </c>
      <c r="G292" s="1" t="s">
        <v>216</v>
      </c>
      <c r="H292" s="7">
        <v>500</v>
      </c>
      <c r="I292" s="7">
        <v>425</v>
      </c>
      <c r="J292" s="2">
        <v>0.15</v>
      </c>
      <c r="K292" s="7">
        <f>Table1[[#This Row],[List Price]]-Table1[[#This Row],[Actual Price]]</f>
        <v>75</v>
      </c>
      <c r="L292" s="13">
        <f>YEAR(Table1[[#This Row],[Date]])</f>
        <v>2020</v>
      </c>
      <c r="M292" s="13" t="str">
        <f t="shared" si="4"/>
        <v>Sep</v>
      </c>
      <c r="N292" s="18">
        <f>DATE(YEAR(Table1[[#This Row],[Date]])+6, MONTH(Table1[[#This Row],[Date]]), DAY(Table1[[#This Row],[Date]]))</f>
        <v>46285</v>
      </c>
    </row>
    <row r="293" spans="1:14" x14ac:dyDescent="0.35">
      <c r="A293" t="s">
        <v>613</v>
      </c>
      <c r="B293" s="1" t="s">
        <v>59</v>
      </c>
      <c r="C293" s="1" t="s">
        <v>60</v>
      </c>
      <c r="D293" s="1" t="s">
        <v>13</v>
      </c>
      <c r="E293" s="3">
        <v>45471</v>
      </c>
      <c r="F293" s="1" t="s">
        <v>104</v>
      </c>
      <c r="G293" s="1" t="s">
        <v>614</v>
      </c>
      <c r="H293" s="7">
        <v>70</v>
      </c>
      <c r="I293" s="7">
        <v>60</v>
      </c>
      <c r="J293" s="2">
        <v>0.1429</v>
      </c>
      <c r="K293" s="7">
        <f>Table1[[#This Row],[List Price]]-Table1[[#This Row],[Actual Price]]</f>
        <v>10</v>
      </c>
      <c r="L293" s="13">
        <f>YEAR(Table1[[#This Row],[Date]])</f>
        <v>2024</v>
      </c>
      <c r="M293" s="13" t="str">
        <f t="shared" si="4"/>
        <v>Jun</v>
      </c>
      <c r="N293" s="18">
        <f>DATE(YEAR(Table1[[#This Row],[Date]])+6, MONTH(Table1[[#This Row],[Date]]), DAY(Table1[[#This Row],[Date]]))</f>
        <v>47662</v>
      </c>
    </row>
    <row r="294" spans="1:14" x14ac:dyDescent="0.35">
      <c r="A294" t="s">
        <v>615</v>
      </c>
      <c r="B294" s="1" t="s">
        <v>17</v>
      </c>
      <c r="C294" s="1" t="s">
        <v>18</v>
      </c>
      <c r="D294" s="1" t="s">
        <v>19</v>
      </c>
      <c r="E294" s="3">
        <v>44162</v>
      </c>
      <c r="F294" s="1" t="s">
        <v>55</v>
      </c>
      <c r="G294" s="1" t="s">
        <v>616</v>
      </c>
      <c r="H294" s="7">
        <v>800</v>
      </c>
      <c r="I294" s="7">
        <v>624</v>
      </c>
      <c r="J294" s="2">
        <v>0.22</v>
      </c>
      <c r="K294" s="7">
        <f>Table1[[#This Row],[List Price]]-Table1[[#This Row],[Actual Price]]</f>
        <v>176</v>
      </c>
      <c r="L294" s="13">
        <f>YEAR(Table1[[#This Row],[Date]])</f>
        <v>2020</v>
      </c>
      <c r="M294" s="13" t="str">
        <f t="shared" si="4"/>
        <v>Nov</v>
      </c>
      <c r="N294" s="18">
        <f>DATE(YEAR(Table1[[#This Row],[Date]])+6, MONTH(Table1[[#This Row],[Date]]), DAY(Table1[[#This Row],[Date]]))</f>
        <v>46353</v>
      </c>
    </row>
    <row r="295" spans="1:14" x14ac:dyDescent="0.35">
      <c r="A295" t="s">
        <v>617</v>
      </c>
      <c r="B295" s="1" t="s">
        <v>400</v>
      </c>
      <c r="C295" s="1" t="s">
        <v>401</v>
      </c>
      <c r="D295" s="1" t="s">
        <v>13</v>
      </c>
      <c r="E295" s="3">
        <v>45299</v>
      </c>
      <c r="F295" s="1" t="s">
        <v>36</v>
      </c>
      <c r="G295" s="1" t="s">
        <v>618</v>
      </c>
      <c r="H295" s="7">
        <v>50</v>
      </c>
      <c r="I295" s="7">
        <v>47</v>
      </c>
      <c r="J295" s="2">
        <v>0.06</v>
      </c>
      <c r="K295" s="7">
        <f>Table1[[#This Row],[List Price]]-Table1[[#This Row],[Actual Price]]</f>
        <v>3</v>
      </c>
      <c r="L295" s="13">
        <f>YEAR(Table1[[#This Row],[Date]])</f>
        <v>2024</v>
      </c>
      <c r="M295" s="13" t="str">
        <f t="shared" si="4"/>
        <v>Jan</v>
      </c>
      <c r="N295" s="18">
        <f>DATE(YEAR(Table1[[#This Row],[Date]])+6, MONTH(Table1[[#This Row],[Date]]), DAY(Table1[[#This Row],[Date]]))</f>
        <v>47491</v>
      </c>
    </row>
    <row r="296" spans="1:14" x14ac:dyDescent="0.35">
      <c r="A296" t="s">
        <v>619</v>
      </c>
      <c r="B296" s="1" t="s">
        <v>103</v>
      </c>
      <c r="C296" s="1" t="s">
        <v>71</v>
      </c>
      <c r="D296" s="1" t="s">
        <v>35</v>
      </c>
      <c r="E296" s="3">
        <v>45088</v>
      </c>
      <c r="F296" s="1" t="s">
        <v>41</v>
      </c>
      <c r="G296" s="1" t="s">
        <v>191</v>
      </c>
      <c r="H296" s="7">
        <v>30</v>
      </c>
      <c r="I296" s="7">
        <v>29</v>
      </c>
      <c r="J296" s="2">
        <v>3.3300000000000003E-2</v>
      </c>
      <c r="K296" s="7">
        <f>Table1[[#This Row],[List Price]]-Table1[[#This Row],[Actual Price]]</f>
        <v>1</v>
      </c>
      <c r="L296" s="13">
        <f>YEAR(Table1[[#This Row],[Date]])</f>
        <v>2023</v>
      </c>
      <c r="M296" s="13" t="str">
        <f t="shared" si="4"/>
        <v>Jun</v>
      </c>
      <c r="N296" s="18">
        <f>DATE(YEAR(Table1[[#This Row],[Date]])+6, MONTH(Table1[[#This Row],[Date]]), DAY(Table1[[#This Row],[Date]]))</f>
        <v>47280</v>
      </c>
    </row>
    <row r="297" spans="1:14" x14ac:dyDescent="0.35">
      <c r="A297" t="s">
        <v>620</v>
      </c>
      <c r="B297" s="1" t="s">
        <v>227</v>
      </c>
      <c r="C297" s="1" t="s">
        <v>228</v>
      </c>
      <c r="D297" s="1" t="s">
        <v>24</v>
      </c>
      <c r="E297" s="3">
        <v>44877</v>
      </c>
      <c r="F297" s="1" t="s">
        <v>122</v>
      </c>
      <c r="G297" s="1" t="s">
        <v>621</v>
      </c>
      <c r="H297" s="7">
        <v>50</v>
      </c>
      <c r="I297" s="7">
        <v>50</v>
      </c>
      <c r="J297" s="2">
        <v>0</v>
      </c>
      <c r="K297" s="7">
        <f>Table1[[#This Row],[List Price]]-Table1[[#This Row],[Actual Price]]</f>
        <v>0</v>
      </c>
      <c r="L297" s="13">
        <f>YEAR(Table1[[#This Row],[Date]])</f>
        <v>2022</v>
      </c>
      <c r="M297" s="13" t="str">
        <f t="shared" si="4"/>
        <v>Nov</v>
      </c>
      <c r="N297" s="18">
        <f>DATE(YEAR(Table1[[#This Row],[Date]])+6, MONTH(Table1[[#This Row],[Date]]), DAY(Table1[[#This Row],[Date]]))</f>
        <v>47069</v>
      </c>
    </row>
    <row r="298" spans="1:14" x14ac:dyDescent="0.35">
      <c r="A298" t="s">
        <v>622</v>
      </c>
      <c r="B298" s="1" t="s">
        <v>187</v>
      </c>
      <c r="C298" s="1" t="s">
        <v>188</v>
      </c>
      <c r="D298" s="1" t="s">
        <v>13</v>
      </c>
      <c r="E298" s="3">
        <v>45185</v>
      </c>
      <c r="F298" s="1" t="s">
        <v>14</v>
      </c>
      <c r="G298" s="1" t="s">
        <v>415</v>
      </c>
      <c r="H298" s="7">
        <v>80</v>
      </c>
      <c r="I298" s="7">
        <v>72</v>
      </c>
      <c r="J298" s="2">
        <v>0.1</v>
      </c>
      <c r="K298" s="7">
        <f>Table1[[#This Row],[List Price]]-Table1[[#This Row],[Actual Price]]</f>
        <v>8</v>
      </c>
      <c r="L298" s="13">
        <f>YEAR(Table1[[#This Row],[Date]])</f>
        <v>2023</v>
      </c>
      <c r="M298" s="13" t="str">
        <f t="shared" si="4"/>
        <v>Sep</v>
      </c>
      <c r="N298" s="18">
        <f>DATE(YEAR(Table1[[#This Row],[Date]])+6, MONTH(Table1[[#This Row],[Date]]), DAY(Table1[[#This Row],[Date]]))</f>
        <v>47377</v>
      </c>
    </row>
    <row r="299" spans="1:14" x14ac:dyDescent="0.35">
      <c r="A299" t="s">
        <v>623</v>
      </c>
      <c r="B299" s="1" t="s">
        <v>22</v>
      </c>
      <c r="C299" s="1" t="s">
        <v>23</v>
      </c>
      <c r="D299" s="1" t="s">
        <v>24</v>
      </c>
      <c r="E299" s="3">
        <v>44198</v>
      </c>
      <c r="F299" s="1" t="s">
        <v>61</v>
      </c>
      <c r="G299" s="1" t="s">
        <v>624</v>
      </c>
      <c r="H299" s="7">
        <v>1000</v>
      </c>
      <c r="I299" s="7">
        <v>580</v>
      </c>
      <c r="J299" s="2">
        <v>0.42</v>
      </c>
      <c r="K299" s="7">
        <f>Table1[[#This Row],[List Price]]-Table1[[#This Row],[Actual Price]]</f>
        <v>420</v>
      </c>
      <c r="L299" s="13">
        <f>YEAR(Table1[[#This Row],[Date]])</f>
        <v>2021</v>
      </c>
      <c r="M299" s="13" t="str">
        <f t="shared" si="4"/>
        <v>Jan</v>
      </c>
      <c r="N299" s="18">
        <f>DATE(YEAR(Table1[[#This Row],[Date]])+6, MONTH(Table1[[#This Row],[Date]]), DAY(Table1[[#This Row],[Date]]))</f>
        <v>46389</v>
      </c>
    </row>
    <row r="300" spans="1:14" x14ac:dyDescent="0.35">
      <c r="A300" t="s">
        <v>625</v>
      </c>
      <c r="B300" s="1" t="s">
        <v>241</v>
      </c>
      <c r="C300" s="1" t="s">
        <v>242</v>
      </c>
      <c r="D300" s="1" t="s">
        <v>13</v>
      </c>
      <c r="E300" s="3">
        <v>44900</v>
      </c>
      <c r="F300" s="1" t="s">
        <v>55</v>
      </c>
      <c r="G300" s="1" t="s">
        <v>626</v>
      </c>
      <c r="H300" s="7">
        <v>800</v>
      </c>
      <c r="I300" s="7">
        <v>552</v>
      </c>
      <c r="J300" s="2">
        <v>0.31</v>
      </c>
      <c r="K300" s="7">
        <f>Table1[[#This Row],[List Price]]-Table1[[#This Row],[Actual Price]]</f>
        <v>248</v>
      </c>
      <c r="L300" s="13">
        <f>YEAR(Table1[[#This Row],[Date]])</f>
        <v>2022</v>
      </c>
      <c r="M300" s="13" t="str">
        <f t="shared" si="4"/>
        <v>Dec</v>
      </c>
      <c r="N300" s="18">
        <f>DATE(YEAR(Table1[[#This Row],[Date]])+6, MONTH(Table1[[#This Row],[Date]]), DAY(Table1[[#This Row],[Date]]))</f>
        <v>47092</v>
      </c>
    </row>
    <row r="301" spans="1:14" x14ac:dyDescent="0.35">
      <c r="A301" t="s">
        <v>627</v>
      </c>
      <c r="B301" s="1" t="s">
        <v>85</v>
      </c>
      <c r="C301" s="1" t="s">
        <v>86</v>
      </c>
      <c r="D301" s="1" t="s">
        <v>13</v>
      </c>
      <c r="E301" s="3">
        <v>44535</v>
      </c>
      <c r="F301" s="1" t="s">
        <v>104</v>
      </c>
      <c r="G301" s="1" t="s">
        <v>628</v>
      </c>
      <c r="H301" s="7">
        <v>70</v>
      </c>
      <c r="I301" s="7">
        <v>67</v>
      </c>
      <c r="J301" s="2">
        <v>4.2900000000000001E-2</v>
      </c>
      <c r="K301" s="7">
        <f>Table1[[#This Row],[List Price]]-Table1[[#This Row],[Actual Price]]</f>
        <v>3</v>
      </c>
      <c r="L301" s="13">
        <f>YEAR(Table1[[#This Row],[Date]])</f>
        <v>2021</v>
      </c>
      <c r="M301" s="13" t="str">
        <f t="shared" si="4"/>
        <v>Dec</v>
      </c>
      <c r="N301" s="18">
        <f>DATE(YEAR(Table1[[#This Row],[Date]])+6, MONTH(Table1[[#This Row],[Date]]), DAY(Table1[[#This Row],[Date]]))</f>
        <v>46726</v>
      </c>
    </row>
    <row r="302" spans="1:14" x14ac:dyDescent="0.35">
      <c r="A302" t="s">
        <v>629</v>
      </c>
      <c r="B302" s="1" t="s">
        <v>49</v>
      </c>
      <c r="C302" s="1" t="s">
        <v>50</v>
      </c>
      <c r="D302" s="1" t="s">
        <v>24</v>
      </c>
      <c r="E302" s="3">
        <v>45467</v>
      </c>
      <c r="F302" s="1" t="s">
        <v>55</v>
      </c>
      <c r="G302" s="1" t="s">
        <v>51</v>
      </c>
      <c r="H302" s="7">
        <v>800</v>
      </c>
      <c r="I302" s="7">
        <v>704</v>
      </c>
      <c r="J302" s="2">
        <v>0.12</v>
      </c>
      <c r="K302" s="7">
        <f>Table1[[#This Row],[List Price]]-Table1[[#This Row],[Actual Price]]</f>
        <v>96</v>
      </c>
      <c r="L302" s="13">
        <f>YEAR(Table1[[#This Row],[Date]])</f>
        <v>2024</v>
      </c>
      <c r="M302" s="13" t="str">
        <f t="shared" si="4"/>
        <v>Jun</v>
      </c>
      <c r="N302" s="18">
        <f>DATE(YEAR(Table1[[#This Row],[Date]])+6, MONTH(Table1[[#This Row],[Date]]), DAY(Table1[[#This Row],[Date]]))</f>
        <v>47658</v>
      </c>
    </row>
    <row r="303" spans="1:14" x14ac:dyDescent="0.35">
      <c r="A303" t="s">
        <v>630</v>
      </c>
      <c r="B303" s="1" t="s">
        <v>224</v>
      </c>
      <c r="C303" s="1" t="s">
        <v>50</v>
      </c>
      <c r="D303" s="1" t="s">
        <v>24</v>
      </c>
      <c r="E303" s="3">
        <v>44336</v>
      </c>
      <c r="F303" s="1" t="s">
        <v>61</v>
      </c>
      <c r="G303" s="1" t="s">
        <v>631</v>
      </c>
      <c r="H303" s="7">
        <v>1000</v>
      </c>
      <c r="I303" s="7">
        <v>590</v>
      </c>
      <c r="J303" s="2">
        <v>0.41</v>
      </c>
      <c r="K303" s="7">
        <f>Table1[[#This Row],[List Price]]-Table1[[#This Row],[Actual Price]]</f>
        <v>410</v>
      </c>
      <c r="L303" s="13">
        <f>YEAR(Table1[[#This Row],[Date]])</f>
        <v>2021</v>
      </c>
      <c r="M303" s="13" t="str">
        <f t="shared" si="4"/>
        <v>May</v>
      </c>
      <c r="N303" s="18">
        <f>DATE(YEAR(Table1[[#This Row],[Date]])+6, MONTH(Table1[[#This Row],[Date]]), DAY(Table1[[#This Row],[Date]]))</f>
        <v>46527</v>
      </c>
    </row>
    <row r="304" spans="1:14" x14ac:dyDescent="0.35">
      <c r="A304" t="s">
        <v>632</v>
      </c>
      <c r="B304" s="1" t="s">
        <v>157</v>
      </c>
      <c r="C304" s="1" t="s">
        <v>108</v>
      </c>
      <c r="D304" s="1" t="s">
        <v>19</v>
      </c>
      <c r="E304" s="3">
        <v>43967</v>
      </c>
      <c r="F304" s="1" t="s">
        <v>41</v>
      </c>
      <c r="G304" s="1" t="s">
        <v>633</v>
      </c>
      <c r="H304" s="7">
        <v>30</v>
      </c>
      <c r="I304" s="7">
        <v>28</v>
      </c>
      <c r="J304" s="2">
        <v>6.6699999999999995E-2</v>
      </c>
      <c r="K304" s="7">
        <f>Table1[[#This Row],[List Price]]-Table1[[#This Row],[Actual Price]]</f>
        <v>2</v>
      </c>
      <c r="L304" s="13">
        <f>YEAR(Table1[[#This Row],[Date]])</f>
        <v>2020</v>
      </c>
      <c r="M304" s="13" t="str">
        <f t="shared" si="4"/>
        <v>May</v>
      </c>
      <c r="N304" s="18">
        <f>DATE(YEAR(Table1[[#This Row],[Date]])+6, MONTH(Table1[[#This Row],[Date]]), DAY(Table1[[#This Row],[Date]]))</f>
        <v>46158</v>
      </c>
    </row>
    <row r="305" spans="1:14" x14ac:dyDescent="0.35">
      <c r="A305" t="s">
        <v>634</v>
      </c>
      <c r="B305" s="1" t="s">
        <v>205</v>
      </c>
      <c r="C305" s="1" t="s">
        <v>206</v>
      </c>
      <c r="D305" s="1" t="s">
        <v>24</v>
      </c>
      <c r="E305" s="3">
        <v>45290</v>
      </c>
      <c r="F305" s="1" t="s">
        <v>55</v>
      </c>
      <c r="G305" s="1" t="s">
        <v>635</v>
      </c>
      <c r="H305" s="7">
        <v>800</v>
      </c>
      <c r="I305" s="7">
        <v>488</v>
      </c>
      <c r="J305" s="2">
        <v>0.39</v>
      </c>
      <c r="K305" s="7">
        <f>Table1[[#This Row],[List Price]]-Table1[[#This Row],[Actual Price]]</f>
        <v>312</v>
      </c>
      <c r="L305" s="13">
        <f>YEAR(Table1[[#This Row],[Date]])</f>
        <v>2023</v>
      </c>
      <c r="M305" s="13" t="str">
        <f t="shared" si="4"/>
        <v>Dec</v>
      </c>
      <c r="N305" s="18">
        <f>DATE(YEAR(Table1[[#This Row],[Date]])+6, MONTH(Table1[[#This Row],[Date]]), DAY(Table1[[#This Row],[Date]]))</f>
        <v>47482</v>
      </c>
    </row>
    <row r="306" spans="1:14" x14ac:dyDescent="0.35">
      <c r="A306" t="s">
        <v>636</v>
      </c>
      <c r="B306" s="1" t="s">
        <v>17</v>
      </c>
      <c r="C306" s="1" t="s">
        <v>18</v>
      </c>
      <c r="D306" s="1" t="s">
        <v>19</v>
      </c>
      <c r="E306" s="3">
        <v>44301</v>
      </c>
      <c r="F306" s="1" t="s">
        <v>30</v>
      </c>
      <c r="G306" s="1" t="s">
        <v>616</v>
      </c>
      <c r="H306" s="7">
        <v>150</v>
      </c>
      <c r="I306" s="7">
        <v>134</v>
      </c>
      <c r="J306" s="2">
        <v>0.1067</v>
      </c>
      <c r="K306" s="7">
        <f>Table1[[#This Row],[List Price]]-Table1[[#This Row],[Actual Price]]</f>
        <v>16</v>
      </c>
      <c r="L306" s="13">
        <f>YEAR(Table1[[#This Row],[Date]])</f>
        <v>2021</v>
      </c>
      <c r="M306" s="13" t="str">
        <f t="shared" si="4"/>
        <v>Apr</v>
      </c>
      <c r="N306" s="18">
        <f>DATE(YEAR(Table1[[#This Row],[Date]])+6, MONTH(Table1[[#This Row],[Date]]), DAY(Table1[[#This Row],[Date]]))</f>
        <v>46492</v>
      </c>
    </row>
    <row r="307" spans="1:14" x14ac:dyDescent="0.35">
      <c r="A307" t="s">
        <v>637</v>
      </c>
      <c r="B307" s="1" t="s">
        <v>77</v>
      </c>
      <c r="C307" s="1" t="s">
        <v>78</v>
      </c>
      <c r="D307" s="1" t="s">
        <v>35</v>
      </c>
      <c r="E307" s="3">
        <v>45074</v>
      </c>
      <c r="F307" s="1" t="s">
        <v>122</v>
      </c>
      <c r="G307" s="1" t="s">
        <v>394</v>
      </c>
      <c r="H307" s="7">
        <v>50</v>
      </c>
      <c r="I307" s="7">
        <v>50</v>
      </c>
      <c r="J307" s="2">
        <v>0</v>
      </c>
      <c r="K307" s="7">
        <f>Table1[[#This Row],[List Price]]-Table1[[#This Row],[Actual Price]]</f>
        <v>0</v>
      </c>
      <c r="L307" s="13">
        <f>YEAR(Table1[[#This Row],[Date]])</f>
        <v>2023</v>
      </c>
      <c r="M307" s="13" t="str">
        <f t="shared" si="4"/>
        <v>May</v>
      </c>
      <c r="N307" s="18">
        <f>DATE(YEAR(Table1[[#This Row],[Date]])+6, MONTH(Table1[[#This Row],[Date]]), DAY(Table1[[#This Row],[Date]]))</f>
        <v>47266</v>
      </c>
    </row>
    <row r="308" spans="1:14" x14ac:dyDescent="0.35">
      <c r="A308" t="s">
        <v>638</v>
      </c>
      <c r="B308" s="1" t="s">
        <v>157</v>
      </c>
      <c r="C308" s="1" t="s">
        <v>108</v>
      </c>
      <c r="D308" s="1" t="s">
        <v>19</v>
      </c>
      <c r="E308" s="3">
        <v>45016</v>
      </c>
      <c r="F308" s="1" t="s">
        <v>61</v>
      </c>
      <c r="G308" s="1" t="s">
        <v>633</v>
      </c>
      <c r="H308" s="7">
        <v>1000</v>
      </c>
      <c r="I308" s="7">
        <v>670</v>
      </c>
      <c r="J308" s="2">
        <v>0.33</v>
      </c>
      <c r="K308" s="7">
        <f>Table1[[#This Row],[List Price]]-Table1[[#This Row],[Actual Price]]</f>
        <v>330</v>
      </c>
      <c r="L308" s="13">
        <f>YEAR(Table1[[#This Row],[Date]])</f>
        <v>2023</v>
      </c>
      <c r="M308" s="13" t="str">
        <f t="shared" si="4"/>
        <v>Mar</v>
      </c>
      <c r="N308" s="18">
        <f>DATE(YEAR(Table1[[#This Row],[Date]])+6, MONTH(Table1[[#This Row],[Date]]), DAY(Table1[[#This Row],[Date]]))</f>
        <v>47208</v>
      </c>
    </row>
    <row r="309" spans="1:14" x14ac:dyDescent="0.35">
      <c r="A309" t="s">
        <v>639</v>
      </c>
      <c r="B309" s="1" t="s">
        <v>103</v>
      </c>
      <c r="C309" s="1" t="s">
        <v>71</v>
      </c>
      <c r="D309" s="1" t="s">
        <v>35</v>
      </c>
      <c r="E309" s="3">
        <v>43906</v>
      </c>
      <c r="F309" s="1" t="s">
        <v>30</v>
      </c>
      <c r="G309" s="1" t="s">
        <v>497</v>
      </c>
      <c r="H309" s="7">
        <v>150</v>
      </c>
      <c r="I309" s="7">
        <v>149</v>
      </c>
      <c r="J309" s="2">
        <v>6.7000000000000002E-3</v>
      </c>
      <c r="K309" s="7">
        <f>Table1[[#This Row],[List Price]]-Table1[[#This Row],[Actual Price]]</f>
        <v>1</v>
      </c>
      <c r="L309" s="13">
        <f>YEAR(Table1[[#This Row],[Date]])</f>
        <v>2020</v>
      </c>
      <c r="M309" s="13" t="str">
        <f t="shared" si="4"/>
        <v>Mar</v>
      </c>
      <c r="N309" s="18">
        <f>DATE(YEAR(Table1[[#This Row],[Date]])+6, MONTH(Table1[[#This Row],[Date]]), DAY(Table1[[#This Row],[Date]]))</f>
        <v>46097</v>
      </c>
    </row>
    <row r="310" spans="1:14" x14ac:dyDescent="0.35">
      <c r="A310" t="s">
        <v>640</v>
      </c>
      <c r="B310" s="1" t="s">
        <v>81</v>
      </c>
      <c r="C310" s="1" t="s">
        <v>82</v>
      </c>
      <c r="D310" s="1" t="s">
        <v>13</v>
      </c>
      <c r="E310" s="3">
        <v>45552</v>
      </c>
      <c r="F310" s="1" t="s">
        <v>72</v>
      </c>
      <c r="G310" s="1" t="s">
        <v>83</v>
      </c>
      <c r="H310" s="7">
        <v>500</v>
      </c>
      <c r="I310" s="7">
        <v>500</v>
      </c>
      <c r="J310" s="2">
        <v>0</v>
      </c>
      <c r="K310" s="7">
        <f>Table1[[#This Row],[List Price]]-Table1[[#This Row],[Actual Price]]</f>
        <v>0</v>
      </c>
      <c r="L310" s="13">
        <f>YEAR(Table1[[#This Row],[Date]])</f>
        <v>2024</v>
      </c>
      <c r="M310" s="13" t="str">
        <f t="shared" si="4"/>
        <v>Sep</v>
      </c>
      <c r="N310" s="18">
        <f>DATE(YEAR(Table1[[#This Row],[Date]])+6, MONTH(Table1[[#This Row],[Date]]), DAY(Table1[[#This Row],[Date]]))</f>
        <v>47743</v>
      </c>
    </row>
    <row r="311" spans="1:14" x14ac:dyDescent="0.35">
      <c r="A311" t="s">
        <v>641</v>
      </c>
      <c r="B311" s="1" t="s">
        <v>81</v>
      </c>
      <c r="C311" s="1" t="s">
        <v>82</v>
      </c>
      <c r="D311" s="1" t="s">
        <v>13</v>
      </c>
      <c r="E311" s="3">
        <v>45129</v>
      </c>
      <c r="F311" s="1" t="s">
        <v>30</v>
      </c>
      <c r="G311" s="1" t="s">
        <v>83</v>
      </c>
      <c r="H311" s="7">
        <v>150</v>
      </c>
      <c r="I311" s="7">
        <v>146</v>
      </c>
      <c r="J311" s="2">
        <v>2.6700000000000002E-2</v>
      </c>
      <c r="K311" s="7">
        <f>Table1[[#This Row],[List Price]]-Table1[[#This Row],[Actual Price]]</f>
        <v>4</v>
      </c>
      <c r="L311" s="13">
        <f>YEAR(Table1[[#This Row],[Date]])</f>
        <v>2023</v>
      </c>
      <c r="M311" s="13" t="str">
        <f t="shared" si="4"/>
        <v>Jul</v>
      </c>
      <c r="N311" s="18">
        <f>DATE(YEAR(Table1[[#This Row],[Date]])+6, MONTH(Table1[[#This Row],[Date]]), DAY(Table1[[#This Row],[Date]]))</f>
        <v>47321</v>
      </c>
    </row>
    <row r="312" spans="1:14" x14ac:dyDescent="0.35">
      <c r="A312" t="s">
        <v>642</v>
      </c>
      <c r="B312" s="1" t="s">
        <v>53</v>
      </c>
      <c r="C312" s="1" t="s">
        <v>54</v>
      </c>
      <c r="D312" s="1" t="s">
        <v>13</v>
      </c>
      <c r="E312" s="3">
        <v>45455</v>
      </c>
      <c r="F312" s="1" t="s">
        <v>61</v>
      </c>
      <c r="G312" s="1" t="s">
        <v>643</v>
      </c>
      <c r="H312" s="7">
        <v>1000</v>
      </c>
      <c r="I312" s="7">
        <v>810</v>
      </c>
      <c r="J312" s="2">
        <v>0.19</v>
      </c>
      <c r="K312" s="7">
        <f>Table1[[#This Row],[List Price]]-Table1[[#This Row],[Actual Price]]</f>
        <v>190</v>
      </c>
      <c r="L312" s="13">
        <f>YEAR(Table1[[#This Row],[Date]])</f>
        <v>2024</v>
      </c>
      <c r="M312" s="13" t="str">
        <f t="shared" si="4"/>
        <v>Jun</v>
      </c>
      <c r="N312" s="18">
        <f>DATE(YEAR(Table1[[#This Row],[Date]])+6, MONTH(Table1[[#This Row],[Date]]), DAY(Table1[[#This Row],[Date]]))</f>
        <v>47646</v>
      </c>
    </row>
    <row r="313" spans="1:14" x14ac:dyDescent="0.35">
      <c r="A313" t="s">
        <v>644</v>
      </c>
      <c r="B313" s="1" t="s">
        <v>95</v>
      </c>
      <c r="C313" s="1" t="s">
        <v>96</v>
      </c>
      <c r="D313" s="1" t="s">
        <v>13</v>
      </c>
      <c r="E313" s="3">
        <v>44371</v>
      </c>
      <c r="F313" s="1" t="s">
        <v>30</v>
      </c>
      <c r="G313" s="1" t="s">
        <v>645</v>
      </c>
      <c r="H313" s="7">
        <v>150</v>
      </c>
      <c r="I313" s="7">
        <v>147</v>
      </c>
      <c r="J313" s="2">
        <v>0.02</v>
      </c>
      <c r="K313" s="7">
        <f>Table1[[#This Row],[List Price]]-Table1[[#This Row],[Actual Price]]</f>
        <v>3</v>
      </c>
      <c r="L313" s="13">
        <f>YEAR(Table1[[#This Row],[Date]])</f>
        <v>2021</v>
      </c>
      <c r="M313" s="13" t="str">
        <f t="shared" si="4"/>
        <v>Jun</v>
      </c>
      <c r="N313" s="18">
        <f>DATE(YEAR(Table1[[#This Row],[Date]])+6, MONTH(Table1[[#This Row],[Date]]), DAY(Table1[[#This Row],[Date]]))</f>
        <v>46562</v>
      </c>
    </row>
    <row r="314" spans="1:14" x14ac:dyDescent="0.35">
      <c r="A314" t="s">
        <v>646</v>
      </c>
      <c r="B314" s="1" t="s">
        <v>53</v>
      </c>
      <c r="C314" s="1" t="s">
        <v>54</v>
      </c>
      <c r="D314" s="1" t="s">
        <v>13</v>
      </c>
      <c r="E314" s="3">
        <v>45639</v>
      </c>
      <c r="F314" s="1" t="s">
        <v>61</v>
      </c>
      <c r="G314" s="1" t="s">
        <v>647</v>
      </c>
      <c r="H314" s="7">
        <v>1000</v>
      </c>
      <c r="I314" s="7">
        <v>730</v>
      </c>
      <c r="J314" s="2">
        <v>0.27</v>
      </c>
      <c r="K314" s="7">
        <f>Table1[[#This Row],[List Price]]-Table1[[#This Row],[Actual Price]]</f>
        <v>270</v>
      </c>
      <c r="L314" s="13">
        <f>YEAR(Table1[[#This Row],[Date]])</f>
        <v>2024</v>
      </c>
      <c r="M314" s="13" t="str">
        <f t="shared" si="4"/>
        <v>Dec</v>
      </c>
      <c r="N314" s="18">
        <f>DATE(YEAR(Table1[[#This Row],[Date]])+6, MONTH(Table1[[#This Row],[Date]]), DAY(Table1[[#This Row],[Date]]))</f>
        <v>47830</v>
      </c>
    </row>
    <row r="315" spans="1:14" x14ac:dyDescent="0.35">
      <c r="A315" t="s">
        <v>648</v>
      </c>
      <c r="B315" s="1" t="s">
        <v>64</v>
      </c>
      <c r="C315" s="1" t="s">
        <v>65</v>
      </c>
      <c r="D315" s="1" t="s">
        <v>35</v>
      </c>
      <c r="E315" s="3">
        <v>44688</v>
      </c>
      <c r="F315" s="1" t="s">
        <v>115</v>
      </c>
      <c r="G315" s="1" t="s">
        <v>280</v>
      </c>
      <c r="H315" s="7">
        <v>250</v>
      </c>
      <c r="I315" s="7">
        <v>248</v>
      </c>
      <c r="J315" s="2">
        <v>8.0000000000000002E-3</v>
      </c>
      <c r="K315" s="7">
        <f>Table1[[#This Row],[List Price]]-Table1[[#This Row],[Actual Price]]</f>
        <v>2</v>
      </c>
      <c r="L315" s="13">
        <f>YEAR(Table1[[#This Row],[Date]])</f>
        <v>2022</v>
      </c>
      <c r="M315" s="13" t="str">
        <f t="shared" si="4"/>
        <v>May</v>
      </c>
      <c r="N315" s="18">
        <f>DATE(YEAR(Table1[[#This Row],[Date]])+6, MONTH(Table1[[#This Row],[Date]]), DAY(Table1[[#This Row],[Date]]))</f>
        <v>46880</v>
      </c>
    </row>
    <row r="316" spans="1:14" x14ac:dyDescent="0.35">
      <c r="A316" t="s">
        <v>649</v>
      </c>
      <c r="B316" s="1" t="s">
        <v>187</v>
      </c>
      <c r="C316" s="1" t="s">
        <v>188</v>
      </c>
      <c r="D316" s="1" t="s">
        <v>13</v>
      </c>
      <c r="E316" s="3">
        <v>45608</v>
      </c>
      <c r="F316" s="1" t="s">
        <v>25</v>
      </c>
      <c r="G316" s="1" t="s">
        <v>415</v>
      </c>
      <c r="H316" s="7">
        <v>700</v>
      </c>
      <c r="I316" s="7">
        <v>609</v>
      </c>
      <c r="J316" s="2">
        <v>0.13</v>
      </c>
      <c r="K316" s="7">
        <f>Table1[[#This Row],[List Price]]-Table1[[#This Row],[Actual Price]]</f>
        <v>91</v>
      </c>
      <c r="L316" s="13">
        <f>YEAR(Table1[[#This Row],[Date]])</f>
        <v>2024</v>
      </c>
      <c r="M316" s="13" t="str">
        <f t="shared" si="4"/>
        <v>Nov</v>
      </c>
      <c r="N316" s="18">
        <f>DATE(YEAR(Table1[[#This Row],[Date]])+6, MONTH(Table1[[#This Row],[Date]]), DAY(Table1[[#This Row],[Date]]))</f>
        <v>47799</v>
      </c>
    </row>
    <row r="317" spans="1:14" x14ac:dyDescent="0.35">
      <c r="A317" t="s">
        <v>650</v>
      </c>
      <c r="B317" s="1" t="s">
        <v>28</v>
      </c>
      <c r="C317" s="1" t="s">
        <v>29</v>
      </c>
      <c r="D317" s="1" t="s">
        <v>13</v>
      </c>
      <c r="E317" s="3">
        <v>44890</v>
      </c>
      <c r="F317" s="1" t="s">
        <v>30</v>
      </c>
      <c r="G317" s="1" t="s">
        <v>445</v>
      </c>
      <c r="H317" s="7">
        <v>150</v>
      </c>
      <c r="I317" s="7">
        <v>140</v>
      </c>
      <c r="J317" s="2">
        <v>6.6699999999999995E-2</v>
      </c>
      <c r="K317" s="7">
        <f>Table1[[#This Row],[List Price]]-Table1[[#This Row],[Actual Price]]</f>
        <v>10</v>
      </c>
      <c r="L317" s="13">
        <f>YEAR(Table1[[#This Row],[Date]])</f>
        <v>2022</v>
      </c>
      <c r="M317" s="13" t="str">
        <f t="shared" si="4"/>
        <v>Nov</v>
      </c>
      <c r="N317" s="18">
        <f>DATE(YEAR(Table1[[#This Row],[Date]])+6, MONTH(Table1[[#This Row],[Date]]), DAY(Table1[[#This Row],[Date]]))</f>
        <v>47082</v>
      </c>
    </row>
    <row r="318" spans="1:14" x14ac:dyDescent="0.35">
      <c r="A318" t="s">
        <v>651</v>
      </c>
      <c r="B318" s="1" t="s">
        <v>103</v>
      </c>
      <c r="C318" s="1" t="s">
        <v>71</v>
      </c>
      <c r="D318" s="1" t="s">
        <v>35</v>
      </c>
      <c r="E318" s="3">
        <v>43881</v>
      </c>
      <c r="F318" s="1" t="s">
        <v>72</v>
      </c>
      <c r="G318" s="1" t="s">
        <v>191</v>
      </c>
      <c r="H318" s="7">
        <v>500</v>
      </c>
      <c r="I318" s="7">
        <v>500</v>
      </c>
      <c r="J318" s="2">
        <v>0</v>
      </c>
      <c r="K318" s="7">
        <f>Table1[[#This Row],[List Price]]-Table1[[#This Row],[Actual Price]]</f>
        <v>0</v>
      </c>
      <c r="L318" s="13">
        <f>YEAR(Table1[[#This Row],[Date]])</f>
        <v>2020</v>
      </c>
      <c r="M318" s="13" t="str">
        <f t="shared" si="4"/>
        <v>Feb</v>
      </c>
      <c r="N318" s="18">
        <f>DATE(YEAR(Table1[[#This Row],[Date]])+6, MONTH(Table1[[#This Row],[Date]]), DAY(Table1[[#This Row],[Date]]))</f>
        <v>46073</v>
      </c>
    </row>
    <row r="319" spans="1:14" x14ac:dyDescent="0.35">
      <c r="A319" t="s">
        <v>652</v>
      </c>
      <c r="B319" s="1" t="s">
        <v>264</v>
      </c>
      <c r="C319" s="1" t="s">
        <v>265</v>
      </c>
      <c r="D319" s="1" t="s">
        <v>13</v>
      </c>
      <c r="E319" s="3">
        <v>45360</v>
      </c>
      <c r="F319" s="1" t="s">
        <v>61</v>
      </c>
      <c r="G319" s="1" t="s">
        <v>266</v>
      </c>
      <c r="H319" s="7">
        <v>1000</v>
      </c>
      <c r="I319" s="7">
        <v>960</v>
      </c>
      <c r="J319" s="2">
        <v>0.04</v>
      </c>
      <c r="K319" s="7">
        <f>Table1[[#This Row],[List Price]]-Table1[[#This Row],[Actual Price]]</f>
        <v>40</v>
      </c>
      <c r="L319" s="13">
        <f>YEAR(Table1[[#This Row],[Date]])</f>
        <v>2024</v>
      </c>
      <c r="M319" s="13" t="str">
        <f t="shared" si="4"/>
        <v>Mar</v>
      </c>
      <c r="N319" s="18">
        <f>DATE(YEAR(Table1[[#This Row],[Date]])+6, MONTH(Table1[[#This Row],[Date]]), DAY(Table1[[#This Row],[Date]]))</f>
        <v>47551</v>
      </c>
    </row>
    <row r="320" spans="1:14" x14ac:dyDescent="0.35">
      <c r="A320" t="s">
        <v>653</v>
      </c>
      <c r="B320" s="1" t="s">
        <v>224</v>
      </c>
      <c r="C320" s="1" t="s">
        <v>50</v>
      </c>
      <c r="D320" s="1" t="s">
        <v>24</v>
      </c>
      <c r="E320" s="3">
        <v>44111</v>
      </c>
      <c r="F320" s="1" t="s">
        <v>14</v>
      </c>
      <c r="G320" s="1" t="s">
        <v>509</v>
      </c>
      <c r="H320" s="7">
        <v>80</v>
      </c>
      <c r="I320" s="7">
        <v>73</v>
      </c>
      <c r="J320" s="2">
        <v>8.7499999999999994E-2</v>
      </c>
      <c r="K320" s="7">
        <f>Table1[[#This Row],[List Price]]-Table1[[#This Row],[Actual Price]]</f>
        <v>7</v>
      </c>
      <c r="L320" s="13">
        <f>YEAR(Table1[[#This Row],[Date]])</f>
        <v>2020</v>
      </c>
      <c r="M320" s="13" t="str">
        <f t="shared" si="4"/>
        <v>Oct</v>
      </c>
      <c r="N320" s="18">
        <f>DATE(YEAR(Table1[[#This Row],[Date]])+6, MONTH(Table1[[#This Row],[Date]]), DAY(Table1[[#This Row],[Date]]))</f>
        <v>46302</v>
      </c>
    </row>
    <row r="321" spans="1:14" x14ac:dyDescent="0.35">
      <c r="A321" t="s">
        <v>654</v>
      </c>
      <c r="B321" s="1" t="s">
        <v>64</v>
      </c>
      <c r="C321" s="1" t="s">
        <v>65</v>
      </c>
      <c r="D321" s="1" t="s">
        <v>35</v>
      </c>
      <c r="E321" s="3">
        <v>44843</v>
      </c>
      <c r="F321" s="1" t="s">
        <v>25</v>
      </c>
      <c r="G321" s="1" t="s">
        <v>529</v>
      </c>
      <c r="H321" s="7">
        <v>700</v>
      </c>
      <c r="I321" s="7">
        <v>700</v>
      </c>
      <c r="J321" s="2">
        <v>0</v>
      </c>
      <c r="K321" s="7">
        <f>Table1[[#This Row],[List Price]]-Table1[[#This Row],[Actual Price]]</f>
        <v>0</v>
      </c>
      <c r="L321" s="13">
        <f>YEAR(Table1[[#This Row],[Date]])</f>
        <v>2022</v>
      </c>
      <c r="M321" s="13" t="str">
        <f t="shared" si="4"/>
        <v>Oct</v>
      </c>
      <c r="N321" s="18">
        <f>DATE(YEAR(Table1[[#This Row],[Date]])+6, MONTH(Table1[[#This Row],[Date]]), DAY(Table1[[#This Row],[Date]]))</f>
        <v>47035</v>
      </c>
    </row>
    <row r="322" spans="1:14" x14ac:dyDescent="0.35">
      <c r="A322" t="s">
        <v>655</v>
      </c>
      <c r="B322" s="1" t="s">
        <v>127</v>
      </c>
      <c r="C322" s="1" t="s">
        <v>128</v>
      </c>
      <c r="D322" s="1" t="s">
        <v>13</v>
      </c>
      <c r="E322" s="3">
        <v>44984</v>
      </c>
      <c r="F322" s="1" t="s">
        <v>25</v>
      </c>
      <c r="G322" s="1" t="s">
        <v>233</v>
      </c>
      <c r="H322" s="7">
        <v>700</v>
      </c>
      <c r="I322" s="7">
        <v>672</v>
      </c>
      <c r="J322" s="2">
        <v>0.04</v>
      </c>
      <c r="K322" s="7">
        <f>Table1[[#This Row],[List Price]]-Table1[[#This Row],[Actual Price]]</f>
        <v>28</v>
      </c>
      <c r="L322" s="13">
        <f>YEAR(Table1[[#This Row],[Date]])</f>
        <v>2023</v>
      </c>
      <c r="M322" s="13" t="str">
        <f t="shared" ref="M322:M385" si="5">TEXT(E:E, "mmm")</f>
        <v>Feb</v>
      </c>
      <c r="N322" s="18">
        <f>DATE(YEAR(Table1[[#This Row],[Date]])+6, MONTH(Table1[[#This Row],[Date]]), DAY(Table1[[#This Row],[Date]]))</f>
        <v>47176</v>
      </c>
    </row>
    <row r="323" spans="1:14" x14ac:dyDescent="0.35">
      <c r="A323" t="s">
        <v>656</v>
      </c>
      <c r="B323" s="1" t="s">
        <v>270</v>
      </c>
      <c r="C323" s="1" t="s">
        <v>271</v>
      </c>
      <c r="D323" s="1" t="s">
        <v>35</v>
      </c>
      <c r="E323" s="3">
        <v>45068</v>
      </c>
      <c r="F323" s="1" t="s">
        <v>25</v>
      </c>
      <c r="G323" s="1" t="s">
        <v>272</v>
      </c>
      <c r="H323" s="7">
        <v>700</v>
      </c>
      <c r="I323" s="7">
        <v>651</v>
      </c>
      <c r="J323" s="2">
        <v>7.0000000000000007E-2</v>
      </c>
      <c r="K323" s="7">
        <f>Table1[[#This Row],[List Price]]-Table1[[#This Row],[Actual Price]]</f>
        <v>49</v>
      </c>
      <c r="L323" s="13">
        <f>YEAR(Table1[[#This Row],[Date]])</f>
        <v>2023</v>
      </c>
      <c r="M323" s="13" t="str">
        <f t="shared" si="5"/>
        <v>May</v>
      </c>
      <c r="N323" s="18">
        <f>DATE(YEAR(Table1[[#This Row],[Date]])+6, MONTH(Table1[[#This Row],[Date]]), DAY(Table1[[#This Row],[Date]]))</f>
        <v>47260</v>
      </c>
    </row>
    <row r="324" spans="1:14" x14ac:dyDescent="0.35">
      <c r="A324" t="s">
        <v>657</v>
      </c>
      <c r="B324" s="1" t="s">
        <v>49</v>
      </c>
      <c r="C324" s="1" t="s">
        <v>50</v>
      </c>
      <c r="D324" s="1" t="s">
        <v>24</v>
      </c>
      <c r="E324" s="3">
        <v>44088</v>
      </c>
      <c r="F324" s="1" t="s">
        <v>30</v>
      </c>
      <c r="G324" s="1" t="s">
        <v>658</v>
      </c>
      <c r="H324" s="7">
        <v>150</v>
      </c>
      <c r="I324" s="7">
        <v>137</v>
      </c>
      <c r="J324" s="2">
        <v>8.6699999999999999E-2</v>
      </c>
      <c r="K324" s="7">
        <f>Table1[[#This Row],[List Price]]-Table1[[#This Row],[Actual Price]]</f>
        <v>13</v>
      </c>
      <c r="L324" s="13">
        <f>YEAR(Table1[[#This Row],[Date]])</f>
        <v>2020</v>
      </c>
      <c r="M324" s="13" t="str">
        <f t="shared" si="5"/>
        <v>Sep</v>
      </c>
      <c r="N324" s="18">
        <f>DATE(YEAR(Table1[[#This Row],[Date]])+6, MONTH(Table1[[#This Row],[Date]]), DAY(Table1[[#This Row],[Date]]))</f>
        <v>46279</v>
      </c>
    </row>
    <row r="325" spans="1:14" x14ac:dyDescent="0.35">
      <c r="A325" t="s">
        <v>659</v>
      </c>
      <c r="B325" s="1" t="s">
        <v>205</v>
      </c>
      <c r="C325" s="1" t="s">
        <v>206</v>
      </c>
      <c r="D325" s="1" t="s">
        <v>24</v>
      </c>
      <c r="E325" s="3">
        <v>45456</v>
      </c>
      <c r="F325" s="1" t="s">
        <v>25</v>
      </c>
      <c r="G325" s="1" t="s">
        <v>660</v>
      </c>
      <c r="H325" s="7">
        <v>700</v>
      </c>
      <c r="I325" s="7">
        <v>651</v>
      </c>
      <c r="J325" s="2">
        <v>7.0000000000000007E-2</v>
      </c>
      <c r="K325" s="7">
        <f>Table1[[#This Row],[List Price]]-Table1[[#This Row],[Actual Price]]</f>
        <v>49</v>
      </c>
      <c r="L325" s="13">
        <f>YEAR(Table1[[#This Row],[Date]])</f>
        <v>2024</v>
      </c>
      <c r="M325" s="13" t="str">
        <f t="shared" si="5"/>
        <v>Jun</v>
      </c>
      <c r="N325" s="18">
        <f>DATE(YEAR(Table1[[#This Row],[Date]])+6, MONTH(Table1[[#This Row],[Date]]), DAY(Table1[[#This Row],[Date]]))</f>
        <v>47647</v>
      </c>
    </row>
    <row r="326" spans="1:14" x14ac:dyDescent="0.35">
      <c r="A326" t="s">
        <v>661</v>
      </c>
      <c r="B326" s="1" t="s">
        <v>39</v>
      </c>
      <c r="C326" s="1" t="s">
        <v>40</v>
      </c>
      <c r="D326" s="1" t="s">
        <v>35</v>
      </c>
      <c r="E326" s="3">
        <v>45386</v>
      </c>
      <c r="F326" s="1" t="s">
        <v>115</v>
      </c>
      <c r="G326" s="1" t="s">
        <v>42</v>
      </c>
      <c r="H326" s="7">
        <v>250</v>
      </c>
      <c r="I326" s="7">
        <v>238</v>
      </c>
      <c r="J326" s="2">
        <v>4.8000000000000001E-2</v>
      </c>
      <c r="K326" s="7">
        <f>Table1[[#This Row],[List Price]]-Table1[[#This Row],[Actual Price]]</f>
        <v>12</v>
      </c>
      <c r="L326" s="13">
        <f>YEAR(Table1[[#This Row],[Date]])</f>
        <v>2024</v>
      </c>
      <c r="M326" s="13" t="str">
        <f t="shared" si="5"/>
        <v>Apr</v>
      </c>
      <c r="N326" s="18">
        <f>DATE(YEAR(Table1[[#This Row],[Date]])+6, MONTH(Table1[[#This Row],[Date]]), DAY(Table1[[#This Row],[Date]]))</f>
        <v>47577</v>
      </c>
    </row>
    <row r="327" spans="1:14" x14ac:dyDescent="0.35">
      <c r="A327" t="s">
        <v>662</v>
      </c>
      <c r="B327" s="1" t="s">
        <v>22</v>
      </c>
      <c r="C327" s="1" t="s">
        <v>23</v>
      </c>
      <c r="D327" s="1" t="s">
        <v>24</v>
      </c>
      <c r="E327" s="3">
        <v>44089</v>
      </c>
      <c r="F327" s="1" t="s">
        <v>55</v>
      </c>
      <c r="G327" s="1" t="s">
        <v>26</v>
      </c>
      <c r="H327" s="7">
        <v>800</v>
      </c>
      <c r="I327" s="7">
        <v>696</v>
      </c>
      <c r="J327" s="2">
        <v>0.13</v>
      </c>
      <c r="K327" s="7">
        <f>Table1[[#This Row],[List Price]]-Table1[[#This Row],[Actual Price]]</f>
        <v>104</v>
      </c>
      <c r="L327" s="13">
        <f>YEAR(Table1[[#This Row],[Date]])</f>
        <v>2020</v>
      </c>
      <c r="M327" s="13" t="str">
        <f t="shared" si="5"/>
        <v>Sep</v>
      </c>
      <c r="N327" s="18">
        <f>DATE(YEAR(Table1[[#This Row],[Date]])+6, MONTH(Table1[[#This Row],[Date]]), DAY(Table1[[#This Row],[Date]]))</f>
        <v>46280</v>
      </c>
    </row>
    <row r="328" spans="1:14" x14ac:dyDescent="0.35">
      <c r="A328" t="s">
        <v>663</v>
      </c>
      <c r="B328" s="1" t="s">
        <v>49</v>
      </c>
      <c r="C328" s="1" t="s">
        <v>50</v>
      </c>
      <c r="D328" s="1" t="s">
        <v>24</v>
      </c>
      <c r="E328" s="3">
        <v>44171</v>
      </c>
      <c r="F328" s="1" t="s">
        <v>41</v>
      </c>
      <c r="G328" s="1" t="s">
        <v>398</v>
      </c>
      <c r="H328" s="7">
        <v>30</v>
      </c>
      <c r="I328" s="7">
        <v>21</v>
      </c>
      <c r="J328" s="2">
        <v>0.3</v>
      </c>
      <c r="K328" s="7">
        <f>Table1[[#This Row],[List Price]]-Table1[[#This Row],[Actual Price]]</f>
        <v>9</v>
      </c>
      <c r="L328" s="13">
        <f>YEAR(Table1[[#This Row],[Date]])</f>
        <v>2020</v>
      </c>
      <c r="M328" s="13" t="str">
        <f t="shared" si="5"/>
        <v>Dec</v>
      </c>
      <c r="N328" s="18">
        <f>DATE(YEAR(Table1[[#This Row],[Date]])+6, MONTH(Table1[[#This Row],[Date]]), DAY(Table1[[#This Row],[Date]]))</f>
        <v>46362</v>
      </c>
    </row>
    <row r="329" spans="1:14" x14ac:dyDescent="0.35">
      <c r="A329" t="s">
        <v>664</v>
      </c>
      <c r="B329" s="1" t="s">
        <v>127</v>
      </c>
      <c r="C329" s="1" t="s">
        <v>128</v>
      </c>
      <c r="D329" s="1" t="s">
        <v>13</v>
      </c>
      <c r="E329" s="3">
        <v>45256</v>
      </c>
      <c r="F329" s="1" t="s">
        <v>14</v>
      </c>
      <c r="G329" s="1" t="s">
        <v>233</v>
      </c>
      <c r="H329" s="7">
        <v>80</v>
      </c>
      <c r="I329" s="7">
        <v>74</v>
      </c>
      <c r="J329" s="2">
        <v>7.4999999999999997E-2</v>
      </c>
      <c r="K329" s="7">
        <f>Table1[[#This Row],[List Price]]-Table1[[#This Row],[Actual Price]]</f>
        <v>6</v>
      </c>
      <c r="L329" s="13">
        <f>YEAR(Table1[[#This Row],[Date]])</f>
        <v>2023</v>
      </c>
      <c r="M329" s="13" t="str">
        <f t="shared" si="5"/>
        <v>Nov</v>
      </c>
      <c r="N329" s="18">
        <f>DATE(YEAR(Table1[[#This Row],[Date]])+6, MONTH(Table1[[#This Row],[Date]]), DAY(Table1[[#This Row],[Date]]))</f>
        <v>47448</v>
      </c>
    </row>
    <row r="330" spans="1:14" x14ac:dyDescent="0.35">
      <c r="A330" t="s">
        <v>665</v>
      </c>
      <c r="B330" s="1" t="s">
        <v>22</v>
      </c>
      <c r="C330" s="1" t="s">
        <v>23</v>
      </c>
      <c r="D330" s="1" t="s">
        <v>24</v>
      </c>
      <c r="E330" s="3">
        <v>45050</v>
      </c>
      <c r="F330" s="1" t="s">
        <v>115</v>
      </c>
      <c r="G330" s="1" t="s">
        <v>144</v>
      </c>
      <c r="H330" s="7">
        <v>250</v>
      </c>
      <c r="I330" s="7">
        <v>228</v>
      </c>
      <c r="J330" s="2">
        <v>8.7999999999999995E-2</v>
      </c>
      <c r="K330" s="7">
        <f>Table1[[#This Row],[List Price]]-Table1[[#This Row],[Actual Price]]</f>
        <v>22</v>
      </c>
      <c r="L330" s="13">
        <f>YEAR(Table1[[#This Row],[Date]])</f>
        <v>2023</v>
      </c>
      <c r="M330" s="13" t="str">
        <f t="shared" si="5"/>
        <v>May</v>
      </c>
      <c r="N330" s="18">
        <f>DATE(YEAR(Table1[[#This Row],[Date]])+6, MONTH(Table1[[#This Row],[Date]]), DAY(Table1[[#This Row],[Date]]))</f>
        <v>47242</v>
      </c>
    </row>
    <row r="331" spans="1:14" x14ac:dyDescent="0.35">
      <c r="A331" t="s">
        <v>666</v>
      </c>
      <c r="B331" s="1" t="s">
        <v>174</v>
      </c>
      <c r="C331" s="1" t="s">
        <v>175</v>
      </c>
      <c r="D331" s="1" t="s">
        <v>13</v>
      </c>
      <c r="E331" s="3">
        <v>44758</v>
      </c>
      <c r="F331" s="1" t="s">
        <v>25</v>
      </c>
      <c r="G331" s="1" t="s">
        <v>607</v>
      </c>
      <c r="H331" s="7">
        <v>700</v>
      </c>
      <c r="I331" s="7">
        <v>644</v>
      </c>
      <c r="J331" s="2">
        <v>0.08</v>
      </c>
      <c r="K331" s="7">
        <f>Table1[[#This Row],[List Price]]-Table1[[#This Row],[Actual Price]]</f>
        <v>56</v>
      </c>
      <c r="L331" s="13">
        <f>YEAR(Table1[[#This Row],[Date]])</f>
        <v>2022</v>
      </c>
      <c r="M331" s="13" t="str">
        <f t="shared" si="5"/>
        <v>Jul</v>
      </c>
      <c r="N331" s="18">
        <f>DATE(YEAR(Table1[[#This Row],[Date]])+6, MONTH(Table1[[#This Row],[Date]]), DAY(Table1[[#This Row],[Date]]))</f>
        <v>46950</v>
      </c>
    </row>
    <row r="332" spans="1:14" x14ac:dyDescent="0.35">
      <c r="A332" t="s">
        <v>667</v>
      </c>
      <c r="B332" s="1" t="s">
        <v>77</v>
      </c>
      <c r="C332" s="1" t="s">
        <v>78</v>
      </c>
      <c r="D332" s="1" t="s">
        <v>35</v>
      </c>
      <c r="E332" s="3">
        <v>43857</v>
      </c>
      <c r="F332" s="1" t="s">
        <v>41</v>
      </c>
      <c r="G332" s="1" t="s">
        <v>668</v>
      </c>
      <c r="H332" s="7">
        <v>30</v>
      </c>
      <c r="I332" s="7">
        <v>29</v>
      </c>
      <c r="J332" s="2">
        <v>3.3300000000000003E-2</v>
      </c>
      <c r="K332" s="7">
        <f>Table1[[#This Row],[List Price]]-Table1[[#This Row],[Actual Price]]</f>
        <v>1</v>
      </c>
      <c r="L332" s="13">
        <f>YEAR(Table1[[#This Row],[Date]])</f>
        <v>2020</v>
      </c>
      <c r="M332" s="13" t="str">
        <f t="shared" si="5"/>
        <v>Jan</v>
      </c>
      <c r="N332" s="18">
        <f>DATE(YEAR(Table1[[#This Row],[Date]])+6, MONTH(Table1[[#This Row],[Date]]), DAY(Table1[[#This Row],[Date]]))</f>
        <v>46049</v>
      </c>
    </row>
    <row r="333" spans="1:14" x14ac:dyDescent="0.35">
      <c r="A333" t="s">
        <v>669</v>
      </c>
      <c r="B333" s="1" t="s">
        <v>70</v>
      </c>
      <c r="C333" s="1" t="s">
        <v>71</v>
      </c>
      <c r="D333" s="1" t="s">
        <v>35</v>
      </c>
      <c r="E333" s="3">
        <v>43989</v>
      </c>
      <c r="F333" s="1" t="s">
        <v>55</v>
      </c>
      <c r="G333" s="1" t="s">
        <v>670</v>
      </c>
      <c r="H333" s="7">
        <v>800</v>
      </c>
      <c r="I333" s="7">
        <v>656</v>
      </c>
      <c r="J333" s="2">
        <v>0.18</v>
      </c>
      <c r="K333" s="7">
        <f>Table1[[#This Row],[List Price]]-Table1[[#This Row],[Actual Price]]</f>
        <v>144</v>
      </c>
      <c r="L333" s="13">
        <f>YEAR(Table1[[#This Row],[Date]])</f>
        <v>2020</v>
      </c>
      <c r="M333" s="13" t="str">
        <f t="shared" si="5"/>
        <v>Jun</v>
      </c>
      <c r="N333" s="18">
        <f>DATE(YEAR(Table1[[#This Row],[Date]])+6, MONTH(Table1[[#This Row],[Date]]), DAY(Table1[[#This Row],[Date]]))</f>
        <v>46180</v>
      </c>
    </row>
    <row r="334" spans="1:14" x14ac:dyDescent="0.35">
      <c r="A334" t="s">
        <v>671</v>
      </c>
      <c r="B334" s="1" t="s">
        <v>150</v>
      </c>
      <c r="C334" s="1" t="s">
        <v>151</v>
      </c>
      <c r="D334" s="1" t="s">
        <v>13</v>
      </c>
      <c r="E334" s="3">
        <v>45117</v>
      </c>
      <c r="F334" s="1" t="s">
        <v>30</v>
      </c>
      <c r="G334" s="1" t="s">
        <v>185</v>
      </c>
      <c r="H334" s="7">
        <v>150</v>
      </c>
      <c r="I334" s="7">
        <v>149</v>
      </c>
      <c r="J334" s="2">
        <v>6.7000000000000002E-3</v>
      </c>
      <c r="K334" s="7">
        <f>Table1[[#This Row],[List Price]]-Table1[[#This Row],[Actual Price]]</f>
        <v>1</v>
      </c>
      <c r="L334" s="13">
        <f>YEAR(Table1[[#This Row],[Date]])</f>
        <v>2023</v>
      </c>
      <c r="M334" s="13" t="str">
        <f t="shared" si="5"/>
        <v>Jul</v>
      </c>
      <c r="N334" s="18">
        <f>DATE(YEAR(Table1[[#This Row],[Date]])+6, MONTH(Table1[[#This Row],[Date]]), DAY(Table1[[#This Row],[Date]]))</f>
        <v>47309</v>
      </c>
    </row>
    <row r="335" spans="1:14" x14ac:dyDescent="0.35">
      <c r="A335" t="s">
        <v>672</v>
      </c>
      <c r="B335" s="1" t="s">
        <v>182</v>
      </c>
      <c r="C335" s="1" t="s">
        <v>108</v>
      </c>
      <c r="D335" s="1" t="s">
        <v>19</v>
      </c>
      <c r="E335" s="3">
        <v>45572</v>
      </c>
      <c r="F335" s="1" t="s">
        <v>30</v>
      </c>
      <c r="G335" s="1" t="s">
        <v>673</v>
      </c>
      <c r="H335" s="7">
        <v>150</v>
      </c>
      <c r="I335" s="7">
        <v>147</v>
      </c>
      <c r="J335" s="2">
        <v>0.02</v>
      </c>
      <c r="K335" s="7">
        <f>Table1[[#This Row],[List Price]]-Table1[[#This Row],[Actual Price]]</f>
        <v>3</v>
      </c>
      <c r="L335" s="13">
        <f>YEAR(Table1[[#This Row],[Date]])</f>
        <v>2024</v>
      </c>
      <c r="M335" s="13" t="str">
        <f t="shared" si="5"/>
        <v>Oct</v>
      </c>
      <c r="N335" s="18">
        <f>DATE(YEAR(Table1[[#This Row],[Date]])+6, MONTH(Table1[[#This Row],[Date]]), DAY(Table1[[#This Row],[Date]]))</f>
        <v>47763</v>
      </c>
    </row>
    <row r="336" spans="1:14" x14ac:dyDescent="0.35">
      <c r="A336" t="s">
        <v>674</v>
      </c>
      <c r="B336" s="1" t="s">
        <v>111</v>
      </c>
      <c r="C336" s="1" t="s">
        <v>82</v>
      </c>
      <c r="D336" s="1" t="s">
        <v>13</v>
      </c>
      <c r="E336" s="3">
        <v>44481</v>
      </c>
      <c r="F336" s="1" t="s">
        <v>14</v>
      </c>
      <c r="G336" s="1" t="s">
        <v>112</v>
      </c>
      <c r="H336" s="7">
        <v>80</v>
      </c>
      <c r="I336" s="7">
        <v>78</v>
      </c>
      <c r="J336" s="2">
        <v>2.5000000000000001E-2</v>
      </c>
      <c r="K336" s="7">
        <f>Table1[[#This Row],[List Price]]-Table1[[#This Row],[Actual Price]]</f>
        <v>2</v>
      </c>
      <c r="L336" s="13">
        <f>YEAR(Table1[[#This Row],[Date]])</f>
        <v>2021</v>
      </c>
      <c r="M336" s="13" t="str">
        <f t="shared" si="5"/>
        <v>Oct</v>
      </c>
      <c r="N336" s="18">
        <f>DATE(YEAR(Table1[[#This Row],[Date]])+6, MONTH(Table1[[#This Row],[Date]]), DAY(Table1[[#This Row],[Date]]))</f>
        <v>46672</v>
      </c>
    </row>
    <row r="337" spans="1:14" x14ac:dyDescent="0.35">
      <c r="A337" t="s">
        <v>675</v>
      </c>
      <c r="B337" s="1" t="s">
        <v>324</v>
      </c>
      <c r="C337" s="1" t="s">
        <v>325</v>
      </c>
      <c r="D337" s="1" t="s">
        <v>13</v>
      </c>
      <c r="E337" s="3">
        <v>44437</v>
      </c>
      <c r="F337" s="1" t="s">
        <v>30</v>
      </c>
      <c r="G337" s="1" t="s">
        <v>365</v>
      </c>
      <c r="H337" s="7">
        <v>150</v>
      </c>
      <c r="I337" s="7">
        <v>147</v>
      </c>
      <c r="J337" s="2">
        <v>0.02</v>
      </c>
      <c r="K337" s="7">
        <f>Table1[[#This Row],[List Price]]-Table1[[#This Row],[Actual Price]]</f>
        <v>3</v>
      </c>
      <c r="L337" s="13">
        <f>YEAR(Table1[[#This Row],[Date]])</f>
        <v>2021</v>
      </c>
      <c r="M337" s="13" t="str">
        <f t="shared" si="5"/>
        <v>Aug</v>
      </c>
      <c r="N337" s="18">
        <f>DATE(YEAR(Table1[[#This Row],[Date]])+6, MONTH(Table1[[#This Row],[Date]]), DAY(Table1[[#This Row],[Date]]))</f>
        <v>46628</v>
      </c>
    </row>
    <row r="338" spans="1:14" x14ac:dyDescent="0.35">
      <c r="A338" t="s">
        <v>676</v>
      </c>
      <c r="B338" s="1" t="s">
        <v>77</v>
      </c>
      <c r="C338" s="1" t="s">
        <v>78</v>
      </c>
      <c r="D338" s="1" t="s">
        <v>35</v>
      </c>
      <c r="E338" s="3">
        <v>44293</v>
      </c>
      <c r="F338" s="1" t="s">
        <v>46</v>
      </c>
      <c r="G338" s="1" t="s">
        <v>548</v>
      </c>
      <c r="H338" s="7">
        <v>500</v>
      </c>
      <c r="I338" s="7">
        <v>360</v>
      </c>
      <c r="J338" s="2">
        <v>0.28000000000000003</v>
      </c>
      <c r="K338" s="7">
        <f>Table1[[#This Row],[List Price]]-Table1[[#This Row],[Actual Price]]</f>
        <v>140</v>
      </c>
      <c r="L338" s="13">
        <f>YEAR(Table1[[#This Row],[Date]])</f>
        <v>2021</v>
      </c>
      <c r="M338" s="13" t="str">
        <f t="shared" si="5"/>
        <v>Apr</v>
      </c>
      <c r="N338" s="18">
        <f>DATE(YEAR(Table1[[#This Row],[Date]])+6, MONTH(Table1[[#This Row],[Date]]), DAY(Table1[[#This Row],[Date]]))</f>
        <v>46484</v>
      </c>
    </row>
    <row r="339" spans="1:14" x14ac:dyDescent="0.35">
      <c r="A339" t="s">
        <v>677</v>
      </c>
      <c r="B339" s="1" t="s">
        <v>134</v>
      </c>
      <c r="C339" s="1" t="s">
        <v>92</v>
      </c>
      <c r="D339" s="1" t="s">
        <v>35</v>
      </c>
      <c r="E339" s="3">
        <v>45530</v>
      </c>
      <c r="F339" s="1" t="s">
        <v>122</v>
      </c>
      <c r="G339" s="1" t="s">
        <v>678</v>
      </c>
      <c r="H339" s="7">
        <v>50</v>
      </c>
      <c r="I339" s="7">
        <v>45</v>
      </c>
      <c r="J339" s="2">
        <v>0.1</v>
      </c>
      <c r="K339" s="7">
        <f>Table1[[#This Row],[List Price]]-Table1[[#This Row],[Actual Price]]</f>
        <v>5</v>
      </c>
      <c r="L339" s="13">
        <f>YEAR(Table1[[#This Row],[Date]])</f>
        <v>2024</v>
      </c>
      <c r="M339" s="13" t="str">
        <f t="shared" si="5"/>
        <v>Aug</v>
      </c>
      <c r="N339" s="18">
        <f>DATE(YEAR(Table1[[#This Row],[Date]])+6, MONTH(Table1[[#This Row],[Date]]), DAY(Table1[[#This Row],[Date]]))</f>
        <v>47721</v>
      </c>
    </row>
    <row r="340" spans="1:14" x14ac:dyDescent="0.35">
      <c r="A340" t="s">
        <v>679</v>
      </c>
      <c r="B340" s="1" t="s">
        <v>70</v>
      </c>
      <c r="C340" s="1" t="s">
        <v>71</v>
      </c>
      <c r="D340" s="1" t="s">
        <v>35</v>
      </c>
      <c r="E340" s="3">
        <v>45372</v>
      </c>
      <c r="F340" s="1" t="s">
        <v>122</v>
      </c>
      <c r="G340" s="1" t="s">
        <v>328</v>
      </c>
      <c r="H340" s="7">
        <v>50</v>
      </c>
      <c r="I340" s="7">
        <v>43</v>
      </c>
      <c r="J340" s="2">
        <v>0.14000000000000001</v>
      </c>
      <c r="K340" s="7">
        <f>Table1[[#This Row],[List Price]]-Table1[[#This Row],[Actual Price]]</f>
        <v>7</v>
      </c>
      <c r="L340" s="13">
        <f>YEAR(Table1[[#This Row],[Date]])</f>
        <v>2024</v>
      </c>
      <c r="M340" s="13" t="str">
        <f t="shared" si="5"/>
        <v>Mar</v>
      </c>
      <c r="N340" s="18">
        <f>DATE(YEAR(Table1[[#This Row],[Date]])+6, MONTH(Table1[[#This Row],[Date]]), DAY(Table1[[#This Row],[Date]]))</f>
        <v>47563</v>
      </c>
    </row>
    <row r="341" spans="1:14" x14ac:dyDescent="0.35">
      <c r="A341" t="s">
        <v>680</v>
      </c>
      <c r="B341" s="1" t="s">
        <v>205</v>
      </c>
      <c r="C341" s="1" t="s">
        <v>206</v>
      </c>
      <c r="D341" s="1" t="s">
        <v>24</v>
      </c>
      <c r="E341" s="3">
        <v>44156</v>
      </c>
      <c r="F341" s="1" t="s">
        <v>14</v>
      </c>
      <c r="G341" s="1" t="s">
        <v>681</v>
      </c>
      <c r="H341" s="7">
        <v>80</v>
      </c>
      <c r="I341" s="7">
        <v>75</v>
      </c>
      <c r="J341" s="2">
        <v>6.25E-2</v>
      </c>
      <c r="K341" s="7">
        <f>Table1[[#This Row],[List Price]]-Table1[[#This Row],[Actual Price]]</f>
        <v>5</v>
      </c>
      <c r="L341" s="13">
        <f>YEAR(Table1[[#This Row],[Date]])</f>
        <v>2020</v>
      </c>
      <c r="M341" s="13" t="str">
        <f t="shared" si="5"/>
        <v>Nov</v>
      </c>
      <c r="N341" s="18">
        <f>DATE(YEAR(Table1[[#This Row],[Date]])+6, MONTH(Table1[[#This Row],[Date]]), DAY(Table1[[#This Row],[Date]]))</f>
        <v>46347</v>
      </c>
    </row>
    <row r="342" spans="1:14" x14ac:dyDescent="0.35">
      <c r="A342" t="s">
        <v>682</v>
      </c>
      <c r="B342" s="1" t="s">
        <v>187</v>
      </c>
      <c r="C342" s="1" t="s">
        <v>188</v>
      </c>
      <c r="D342" s="1" t="s">
        <v>13</v>
      </c>
      <c r="E342" s="3">
        <v>44263</v>
      </c>
      <c r="F342" s="1" t="s">
        <v>122</v>
      </c>
      <c r="G342" s="1" t="s">
        <v>683</v>
      </c>
      <c r="H342" s="7">
        <v>50</v>
      </c>
      <c r="I342" s="7">
        <v>36</v>
      </c>
      <c r="J342" s="2">
        <v>0.28000000000000003</v>
      </c>
      <c r="K342" s="7">
        <f>Table1[[#This Row],[List Price]]-Table1[[#This Row],[Actual Price]]</f>
        <v>14</v>
      </c>
      <c r="L342" s="13">
        <f>YEAR(Table1[[#This Row],[Date]])</f>
        <v>2021</v>
      </c>
      <c r="M342" s="13" t="str">
        <f t="shared" si="5"/>
        <v>Mar</v>
      </c>
      <c r="N342" s="18">
        <f>DATE(YEAR(Table1[[#This Row],[Date]])+6, MONTH(Table1[[#This Row],[Date]]), DAY(Table1[[#This Row],[Date]]))</f>
        <v>46454</v>
      </c>
    </row>
    <row r="343" spans="1:14" x14ac:dyDescent="0.35">
      <c r="A343" t="s">
        <v>684</v>
      </c>
      <c r="B343" s="1" t="s">
        <v>227</v>
      </c>
      <c r="C343" s="1" t="s">
        <v>228</v>
      </c>
      <c r="D343" s="1" t="s">
        <v>24</v>
      </c>
      <c r="E343" s="3">
        <v>44678</v>
      </c>
      <c r="F343" s="1" t="s">
        <v>55</v>
      </c>
      <c r="G343" s="1" t="s">
        <v>685</v>
      </c>
      <c r="H343" s="7">
        <v>800</v>
      </c>
      <c r="I343" s="7">
        <v>448</v>
      </c>
      <c r="J343" s="2">
        <v>0.44</v>
      </c>
      <c r="K343" s="7">
        <f>Table1[[#This Row],[List Price]]-Table1[[#This Row],[Actual Price]]</f>
        <v>352</v>
      </c>
      <c r="L343" s="13">
        <f>YEAR(Table1[[#This Row],[Date]])</f>
        <v>2022</v>
      </c>
      <c r="M343" s="13" t="str">
        <f t="shared" si="5"/>
        <v>Apr</v>
      </c>
      <c r="N343" s="18">
        <f>DATE(YEAR(Table1[[#This Row],[Date]])+6, MONTH(Table1[[#This Row],[Date]]), DAY(Table1[[#This Row],[Date]]))</f>
        <v>46870</v>
      </c>
    </row>
    <row r="344" spans="1:14" x14ac:dyDescent="0.35">
      <c r="A344" t="s">
        <v>686</v>
      </c>
      <c r="B344" s="1" t="s">
        <v>241</v>
      </c>
      <c r="C344" s="1" t="s">
        <v>242</v>
      </c>
      <c r="D344" s="1" t="s">
        <v>13</v>
      </c>
      <c r="E344" s="3">
        <v>45017</v>
      </c>
      <c r="F344" s="1" t="s">
        <v>30</v>
      </c>
      <c r="G344" s="1" t="s">
        <v>380</v>
      </c>
      <c r="H344" s="7">
        <v>150</v>
      </c>
      <c r="I344" s="7">
        <v>138</v>
      </c>
      <c r="J344" s="2">
        <v>0.08</v>
      </c>
      <c r="K344" s="7">
        <f>Table1[[#This Row],[List Price]]-Table1[[#This Row],[Actual Price]]</f>
        <v>12</v>
      </c>
      <c r="L344" s="13">
        <f>YEAR(Table1[[#This Row],[Date]])</f>
        <v>2023</v>
      </c>
      <c r="M344" s="13" t="str">
        <f t="shared" si="5"/>
        <v>Apr</v>
      </c>
      <c r="N344" s="18">
        <f>DATE(YEAR(Table1[[#This Row],[Date]])+6, MONTH(Table1[[#This Row],[Date]]), DAY(Table1[[#This Row],[Date]]))</f>
        <v>47209</v>
      </c>
    </row>
    <row r="345" spans="1:14" x14ac:dyDescent="0.35">
      <c r="A345" t="s">
        <v>687</v>
      </c>
      <c r="B345" s="1" t="s">
        <v>131</v>
      </c>
      <c r="C345" s="1" t="s">
        <v>108</v>
      </c>
      <c r="D345" s="1" t="s">
        <v>19</v>
      </c>
      <c r="E345" s="3">
        <v>45066</v>
      </c>
      <c r="F345" s="1" t="s">
        <v>72</v>
      </c>
      <c r="G345" s="1" t="s">
        <v>688</v>
      </c>
      <c r="H345" s="7">
        <v>500</v>
      </c>
      <c r="I345" s="7">
        <v>500</v>
      </c>
      <c r="J345" s="2">
        <v>0</v>
      </c>
      <c r="K345" s="7">
        <f>Table1[[#This Row],[List Price]]-Table1[[#This Row],[Actual Price]]</f>
        <v>0</v>
      </c>
      <c r="L345" s="13">
        <f>YEAR(Table1[[#This Row],[Date]])</f>
        <v>2023</v>
      </c>
      <c r="M345" s="13" t="str">
        <f t="shared" si="5"/>
        <v>May</v>
      </c>
      <c r="N345" s="18">
        <f>DATE(YEAR(Table1[[#This Row],[Date]])+6, MONTH(Table1[[#This Row],[Date]]), DAY(Table1[[#This Row],[Date]]))</f>
        <v>47258</v>
      </c>
    </row>
    <row r="346" spans="1:14" x14ac:dyDescent="0.35">
      <c r="A346" t="s">
        <v>689</v>
      </c>
      <c r="B346" s="1" t="s">
        <v>28</v>
      </c>
      <c r="C346" s="1" t="s">
        <v>29</v>
      </c>
      <c r="D346" s="1" t="s">
        <v>13</v>
      </c>
      <c r="E346" s="3">
        <v>44218</v>
      </c>
      <c r="F346" s="1" t="s">
        <v>72</v>
      </c>
      <c r="G346" s="1" t="s">
        <v>396</v>
      </c>
      <c r="H346" s="7">
        <v>500</v>
      </c>
      <c r="I346" s="7">
        <v>495</v>
      </c>
      <c r="J346" s="2">
        <v>0.01</v>
      </c>
      <c r="K346" s="7">
        <f>Table1[[#This Row],[List Price]]-Table1[[#This Row],[Actual Price]]</f>
        <v>5</v>
      </c>
      <c r="L346" s="13">
        <f>YEAR(Table1[[#This Row],[Date]])</f>
        <v>2021</v>
      </c>
      <c r="M346" s="13" t="str">
        <f t="shared" si="5"/>
        <v>Jan</v>
      </c>
      <c r="N346" s="18">
        <f>DATE(YEAR(Table1[[#This Row],[Date]])+6, MONTH(Table1[[#This Row],[Date]]), DAY(Table1[[#This Row],[Date]]))</f>
        <v>46409</v>
      </c>
    </row>
    <row r="347" spans="1:14" x14ac:dyDescent="0.35">
      <c r="A347" t="s">
        <v>690</v>
      </c>
      <c r="B347" s="1" t="s">
        <v>174</v>
      </c>
      <c r="C347" s="1" t="s">
        <v>175</v>
      </c>
      <c r="D347" s="1" t="s">
        <v>13</v>
      </c>
      <c r="E347" s="3">
        <v>43892</v>
      </c>
      <c r="F347" s="1" t="s">
        <v>30</v>
      </c>
      <c r="G347" s="1" t="s">
        <v>607</v>
      </c>
      <c r="H347" s="7">
        <v>150</v>
      </c>
      <c r="I347" s="7">
        <v>128</v>
      </c>
      <c r="J347" s="2">
        <v>0.1467</v>
      </c>
      <c r="K347" s="7">
        <f>Table1[[#This Row],[List Price]]-Table1[[#This Row],[Actual Price]]</f>
        <v>22</v>
      </c>
      <c r="L347" s="13">
        <f>YEAR(Table1[[#This Row],[Date]])</f>
        <v>2020</v>
      </c>
      <c r="M347" s="13" t="str">
        <f t="shared" si="5"/>
        <v>Mar</v>
      </c>
      <c r="N347" s="18">
        <f>DATE(YEAR(Table1[[#This Row],[Date]])+6, MONTH(Table1[[#This Row],[Date]]), DAY(Table1[[#This Row],[Date]]))</f>
        <v>46083</v>
      </c>
    </row>
    <row r="348" spans="1:14" x14ac:dyDescent="0.35">
      <c r="A348" t="s">
        <v>691</v>
      </c>
      <c r="B348" s="1" t="s">
        <v>70</v>
      </c>
      <c r="C348" s="1" t="s">
        <v>71</v>
      </c>
      <c r="D348" s="1" t="s">
        <v>35</v>
      </c>
      <c r="E348" s="3">
        <v>44009</v>
      </c>
      <c r="F348" s="1" t="s">
        <v>122</v>
      </c>
      <c r="G348" s="1" t="s">
        <v>417</v>
      </c>
      <c r="H348" s="7">
        <v>50</v>
      </c>
      <c r="I348" s="7">
        <v>42</v>
      </c>
      <c r="J348" s="2">
        <v>0.16</v>
      </c>
      <c r="K348" s="7">
        <f>Table1[[#This Row],[List Price]]-Table1[[#This Row],[Actual Price]]</f>
        <v>8</v>
      </c>
      <c r="L348" s="13">
        <f>YEAR(Table1[[#This Row],[Date]])</f>
        <v>2020</v>
      </c>
      <c r="M348" s="13" t="str">
        <f t="shared" si="5"/>
        <v>Jun</v>
      </c>
      <c r="N348" s="18">
        <f>DATE(YEAR(Table1[[#This Row],[Date]])+6, MONTH(Table1[[#This Row],[Date]]), DAY(Table1[[#This Row],[Date]]))</f>
        <v>46200</v>
      </c>
    </row>
    <row r="349" spans="1:14" x14ac:dyDescent="0.35">
      <c r="A349" t="s">
        <v>692</v>
      </c>
      <c r="B349" s="1" t="s">
        <v>400</v>
      </c>
      <c r="C349" s="1" t="s">
        <v>401</v>
      </c>
      <c r="D349" s="1" t="s">
        <v>13</v>
      </c>
      <c r="E349" s="3">
        <v>43833</v>
      </c>
      <c r="F349" s="1" t="s">
        <v>14</v>
      </c>
      <c r="G349" s="1" t="s">
        <v>693</v>
      </c>
      <c r="H349" s="7">
        <v>80</v>
      </c>
      <c r="I349" s="7">
        <v>80</v>
      </c>
      <c r="J349" s="2">
        <v>0</v>
      </c>
      <c r="K349" s="7">
        <f>Table1[[#This Row],[List Price]]-Table1[[#This Row],[Actual Price]]</f>
        <v>0</v>
      </c>
      <c r="L349" s="13">
        <f>YEAR(Table1[[#This Row],[Date]])</f>
        <v>2020</v>
      </c>
      <c r="M349" s="13" t="str">
        <f t="shared" si="5"/>
        <v>Jan</v>
      </c>
      <c r="N349" s="18">
        <f>DATE(YEAR(Table1[[#This Row],[Date]])+6, MONTH(Table1[[#This Row],[Date]]), DAY(Table1[[#This Row],[Date]]))</f>
        <v>46025</v>
      </c>
    </row>
    <row r="350" spans="1:14" x14ac:dyDescent="0.35">
      <c r="A350" t="s">
        <v>694</v>
      </c>
      <c r="B350" s="1" t="s">
        <v>118</v>
      </c>
      <c r="C350" s="1" t="s">
        <v>119</v>
      </c>
      <c r="D350" s="1" t="s">
        <v>35</v>
      </c>
      <c r="E350" s="3">
        <v>45403</v>
      </c>
      <c r="F350" s="1" t="s">
        <v>30</v>
      </c>
      <c r="G350" s="1" t="s">
        <v>695</v>
      </c>
      <c r="H350" s="7">
        <v>150</v>
      </c>
      <c r="I350" s="7">
        <v>147</v>
      </c>
      <c r="J350" s="2">
        <v>0.02</v>
      </c>
      <c r="K350" s="7">
        <f>Table1[[#This Row],[List Price]]-Table1[[#This Row],[Actual Price]]</f>
        <v>3</v>
      </c>
      <c r="L350" s="13">
        <f>YEAR(Table1[[#This Row],[Date]])</f>
        <v>2024</v>
      </c>
      <c r="M350" s="13" t="str">
        <f t="shared" si="5"/>
        <v>Apr</v>
      </c>
      <c r="N350" s="18">
        <f>DATE(YEAR(Table1[[#This Row],[Date]])+6, MONTH(Table1[[#This Row],[Date]]), DAY(Table1[[#This Row],[Date]]))</f>
        <v>47594</v>
      </c>
    </row>
    <row r="351" spans="1:14" x14ac:dyDescent="0.35">
      <c r="A351" t="s">
        <v>696</v>
      </c>
      <c r="B351" s="1" t="s">
        <v>59</v>
      </c>
      <c r="C351" s="1" t="s">
        <v>60</v>
      </c>
      <c r="D351" s="1" t="s">
        <v>13</v>
      </c>
      <c r="E351" s="3">
        <v>43883</v>
      </c>
      <c r="F351" s="1" t="s">
        <v>36</v>
      </c>
      <c r="G351" s="1" t="s">
        <v>697</v>
      </c>
      <c r="H351" s="7">
        <v>50</v>
      </c>
      <c r="I351" s="7">
        <v>44</v>
      </c>
      <c r="J351" s="2">
        <v>0.12</v>
      </c>
      <c r="K351" s="7">
        <f>Table1[[#This Row],[List Price]]-Table1[[#This Row],[Actual Price]]</f>
        <v>6</v>
      </c>
      <c r="L351" s="13">
        <f>YEAR(Table1[[#This Row],[Date]])</f>
        <v>2020</v>
      </c>
      <c r="M351" s="13" t="str">
        <f t="shared" si="5"/>
        <v>Feb</v>
      </c>
      <c r="N351" s="18">
        <f>DATE(YEAR(Table1[[#This Row],[Date]])+6, MONTH(Table1[[#This Row],[Date]]), DAY(Table1[[#This Row],[Date]]))</f>
        <v>46075</v>
      </c>
    </row>
    <row r="352" spans="1:14" x14ac:dyDescent="0.35">
      <c r="A352" t="s">
        <v>698</v>
      </c>
      <c r="B352" s="1" t="s">
        <v>49</v>
      </c>
      <c r="C352" s="1" t="s">
        <v>50</v>
      </c>
      <c r="D352" s="1" t="s">
        <v>24</v>
      </c>
      <c r="E352" s="3">
        <v>45425</v>
      </c>
      <c r="F352" s="1" t="s">
        <v>104</v>
      </c>
      <c r="G352" s="1" t="s">
        <v>699</v>
      </c>
      <c r="H352" s="7">
        <v>70</v>
      </c>
      <c r="I352" s="7">
        <v>67</v>
      </c>
      <c r="J352" s="2">
        <v>4.2900000000000001E-2</v>
      </c>
      <c r="K352" s="7">
        <f>Table1[[#This Row],[List Price]]-Table1[[#This Row],[Actual Price]]</f>
        <v>3</v>
      </c>
      <c r="L352" s="13">
        <f>YEAR(Table1[[#This Row],[Date]])</f>
        <v>2024</v>
      </c>
      <c r="M352" s="13" t="str">
        <f t="shared" si="5"/>
        <v>May</v>
      </c>
      <c r="N352" s="18">
        <f>DATE(YEAR(Table1[[#This Row],[Date]])+6, MONTH(Table1[[#This Row],[Date]]), DAY(Table1[[#This Row],[Date]]))</f>
        <v>47616</v>
      </c>
    </row>
    <row r="353" spans="1:14" x14ac:dyDescent="0.35">
      <c r="A353" t="s">
        <v>700</v>
      </c>
      <c r="B353" s="1" t="s">
        <v>107</v>
      </c>
      <c r="C353" s="1" t="s">
        <v>108</v>
      </c>
      <c r="D353" s="1" t="s">
        <v>19</v>
      </c>
      <c r="E353" s="3">
        <v>45405</v>
      </c>
      <c r="F353" s="1" t="s">
        <v>104</v>
      </c>
      <c r="G353" s="1" t="s">
        <v>239</v>
      </c>
      <c r="H353" s="7">
        <v>70</v>
      </c>
      <c r="I353" s="7">
        <v>67</v>
      </c>
      <c r="J353" s="2">
        <v>4.2900000000000001E-2</v>
      </c>
      <c r="K353" s="7">
        <f>Table1[[#This Row],[List Price]]-Table1[[#This Row],[Actual Price]]</f>
        <v>3</v>
      </c>
      <c r="L353" s="13">
        <f>YEAR(Table1[[#This Row],[Date]])</f>
        <v>2024</v>
      </c>
      <c r="M353" s="13" t="str">
        <f t="shared" si="5"/>
        <v>Apr</v>
      </c>
      <c r="N353" s="18">
        <f>DATE(YEAR(Table1[[#This Row],[Date]])+6, MONTH(Table1[[#This Row],[Date]]), DAY(Table1[[#This Row],[Date]]))</f>
        <v>47596</v>
      </c>
    </row>
    <row r="354" spans="1:14" x14ac:dyDescent="0.35">
      <c r="A354" t="s">
        <v>701</v>
      </c>
      <c r="B354" s="1" t="s">
        <v>134</v>
      </c>
      <c r="C354" s="1" t="s">
        <v>92</v>
      </c>
      <c r="D354" s="1" t="s">
        <v>35</v>
      </c>
      <c r="E354" s="3">
        <v>44862</v>
      </c>
      <c r="F354" s="1" t="s">
        <v>46</v>
      </c>
      <c r="G354" s="1" t="s">
        <v>702</v>
      </c>
      <c r="H354" s="7">
        <v>500</v>
      </c>
      <c r="I354" s="7">
        <v>460</v>
      </c>
      <c r="J354" s="2">
        <v>0.08</v>
      </c>
      <c r="K354" s="7">
        <f>Table1[[#This Row],[List Price]]-Table1[[#This Row],[Actual Price]]</f>
        <v>40</v>
      </c>
      <c r="L354" s="13">
        <f>YEAR(Table1[[#This Row],[Date]])</f>
        <v>2022</v>
      </c>
      <c r="M354" s="13" t="str">
        <f t="shared" si="5"/>
        <v>Oct</v>
      </c>
      <c r="N354" s="18">
        <f>DATE(YEAR(Table1[[#This Row],[Date]])+6, MONTH(Table1[[#This Row],[Date]]), DAY(Table1[[#This Row],[Date]]))</f>
        <v>47054</v>
      </c>
    </row>
    <row r="355" spans="1:14" x14ac:dyDescent="0.35">
      <c r="A355" t="s">
        <v>703</v>
      </c>
      <c r="B355" s="1" t="s">
        <v>11</v>
      </c>
      <c r="C355" s="1" t="s">
        <v>12</v>
      </c>
      <c r="D355" s="1" t="s">
        <v>13</v>
      </c>
      <c r="E355" s="3">
        <v>44458</v>
      </c>
      <c r="F355" s="1" t="s">
        <v>72</v>
      </c>
      <c r="G355" s="1" t="s">
        <v>15</v>
      </c>
      <c r="H355" s="7">
        <v>500</v>
      </c>
      <c r="I355" s="7">
        <v>495</v>
      </c>
      <c r="J355" s="2">
        <v>0.01</v>
      </c>
      <c r="K355" s="7">
        <f>Table1[[#This Row],[List Price]]-Table1[[#This Row],[Actual Price]]</f>
        <v>5</v>
      </c>
      <c r="L355" s="13">
        <f>YEAR(Table1[[#This Row],[Date]])</f>
        <v>2021</v>
      </c>
      <c r="M355" s="13" t="str">
        <f t="shared" si="5"/>
        <v>Sep</v>
      </c>
      <c r="N355" s="18">
        <f>DATE(YEAR(Table1[[#This Row],[Date]])+6, MONTH(Table1[[#This Row],[Date]]), DAY(Table1[[#This Row],[Date]]))</f>
        <v>46649</v>
      </c>
    </row>
    <row r="356" spans="1:14" x14ac:dyDescent="0.35">
      <c r="A356" t="s">
        <v>704</v>
      </c>
      <c r="B356" s="1" t="s">
        <v>95</v>
      </c>
      <c r="C356" s="1" t="s">
        <v>96</v>
      </c>
      <c r="D356" s="1" t="s">
        <v>13</v>
      </c>
      <c r="E356" s="3">
        <v>44720</v>
      </c>
      <c r="F356" s="1" t="s">
        <v>55</v>
      </c>
      <c r="G356" s="1" t="s">
        <v>97</v>
      </c>
      <c r="H356" s="7">
        <v>800</v>
      </c>
      <c r="I356" s="7">
        <v>704</v>
      </c>
      <c r="J356" s="2">
        <v>0.12</v>
      </c>
      <c r="K356" s="7">
        <f>Table1[[#This Row],[List Price]]-Table1[[#This Row],[Actual Price]]</f>
        <v>96</v>
      </c>
      <c r="L356" s="13">
        <f>YEAR(Table1[[#This Row],[Date]])</f>
        <v>2022</v>
      </c>
      <c r="M356" s="13" t="str">
        <f t="shared" si="5"/>
        <v>Jun</v>
      </c>
      <c r="N356" s="18">
        <f>DATE(YEAR(Table1[[#This Row],[Date]])+6, MONTH(Table1[[#This Row],[Date]]), DAY(Table1[[#This Row],[Date]]))</f>
        <v>46912</v>
      </c>
    </row>
    <row r="357" spans="1:14" x14ac:dyDescent="0.35">
      <c r="A357" t="s">
        <v>705</v>
      </c>
      <c r="B357" s="1" t="s">
        <v>85</v>
      </c>
      <c r="C357" s="1" t="s">
        <v>86</v>
      </c>
      <c r="D357" s="1" t="s">
        <v>13</v>
      </c>
      <c r="E357" s="3">
        <v>44078</v>
      </c>
      <c r="F357" s="1" t="s">
        <v>14</v>
      </c>
      <c r="G357" s="1" t="s">
        <v>363</v>
      </c>
      <c r="H357" s="7">
        <v>80</v>
      </c>
      <c r="I357" s="7">
        <v>60</v>
      </c>
      <c r="J357" s="2">
        <v>0.25</v>
      </c>
      <c r="K357" s="7">
        <f>Table1[[#This Row],[List Price]]-Table1[[#This Row],[Actual Price]]</f>
        <v>20</v>
      </c>
      <c r="L357" s="13">
        <f>YEAR(Table1[[#This Row],[Date]])</f>
        <v>2020</v>
      </c>
      <c r="M357" s="13" t="str">
        <f t="shared" si="5"/>
        <v>Sep</v>
      </c>
      <c r="N357" s="18">
        <f>DATE(YEAR(Table1[[#This Row],[Date]])+6, MONTH(Table1[[#This Row],[Date]]), DAY(Table1[[#This Row],[Date]]))</f>
        <v>46269</v>
      </c>
    </row>
    <row r="358" spans="1:14" x14ac:dyDescent="0.35">
      <c r="A358" t="s">
        <v>706</v>
      </c>
      <c r="B358" s="1" t="s">
        <v>270</v>
      </c>
      <c r="C358" s="1" t="s">
        <v>271</v>
      </c>
      <c r="D358" s="1" t="s">
        <v>35</v>
      </c>
      <c r="E358" s="3">
        <v>45481</v>
      </c>
      <c r="F358" s="1" t="s">
        <v>72</v>
      </c>
      <c r="G358" s="1" t="s">
        <v>272</v>
      </c>
      <c r="H358" s="7">
        <v>500</v>
      </c>
      <c r="I358" s="7">
        <v>500</v>
      </c>
      <c r="J358" s="2">
        <v>0</v>
      </c>
      <c r="K358" s="7">
        <f>Table1[[#This Row],[List Price]]-Table1[[#This Row],[Actual Price]]</f>
        <v>0</v>
      </c>
      <c r="L358" s="13">
        <f>YEAR(Table1[[#This Row],[Date]])</f>
        <v>2024</v>
      </c>
      <c r="M358" s="13" t="str">
        <f t="shared" si="5"/>
        <v>Jul</v>
      </c>
      <c r="N358" s="18">
        <f>DATE(YEAR(Table1[[#This Row],[Date]])+6, MONTH(Table1[[#This Row],[Date]]), DAY(Table1[[#This Row],[Date]]))</f>
        <v>47672</v>
      </c>
    </row>
    <row r="359" spans="1:14" x14ac:dyDescent="0.35">
      <c r="A359" t="s">
        <v>707</v>
      </c>
      <c r="B359" s="1" t="s">
        <v>154</v>
      </c>
      <c r="C359" s="1" t="s">
        <v>108</v>
      </c>
      <c r="D359" s="1" t="s">
        <v>19</v>
      </c>
      <c r="E359" s="3">
        <v>44583</v>
      </c>
      <c r="F359" s="1" t="s">
        <v>30</v>
      </c>
      <c r="G359" s="1" t="s">
        <v>352</v>
      </c>
      <c r="H359" s="7">
        <v>150</v>
      </c>
      <c r="I359" s="7">
        <v>150</v>
      </c>
      <c r="J359" s="2">
        <v>0</v>
      </c>
      <c r="K359" s="7">
        <f>Table1[[#This Row],[List Price]]-Table1[[#This Row],[Actual Price]]</f>
        <v>0</v>
      </c>
      <c r="L359" s="13">
        <f>YEAR(Table1[[#This Row],[Date]])</f>
        <v>2022</v>
      </c>
      <c r="M359" s="13" t="str">
        <f t="shared" si="5"/>
        <v>Jan</v>
      </c>
      <c r="N359" s="18">
        <f>DATE(YEAR(Table1[[#This Row],[Date]])+6, MONTH(Table1[[#This Row],[Date]]), DAY(Table1[[#This Row],[Date]]))</f>
        <v>46774</v>
      </c>
    </row>
    <row r="360" spans="1:14" x14ac:dyDescent="0.35">
      <c r="A360" t="s">
        <v>708</v>
      </c>
      <c r="B360" s="1" t="s">
        <v>118</v>
      </c>
      <c r="C360" s="1" t="s">
        <v>119</v>
      </c>
      <c r="D360" s="1" t="s">
        <v>35</v>
      </c>
      <c r="E360" s="3">
        <v>44481</v>
      </c>
      <c r="F360" s="1" t="s">
        <v>104</v>
      </c>
      <c r="G360" s="1" t="s">
        <v>709</v>
      </c>
      <c r="H360" s="7">
        <v>70</v>
      </c>
      <c r="I360" s="7">
        <v>68</v>
      </c>
      <c r="J360" s="2">
        <v>2.86E-2</v>
      </c>
      <c r="K360" s="7">
        <f>Table1[[#This Row],[List Price]]-Table1[[#This Row],[Actual Price]]</f>
        <v>2</v>
      </c>
      <c r="L360" s="13">
        <f>YEAR(Table1[[#This Row],[Date]])</f>
        <v>2021</v>
      </c>
      <c r="M360" s="13" t="str">
        <f t="shared" si="5"/>
        <v>Oct</v>
      </c>
      <c r="N360" s="18">
        <f>DATE(YEAR(Table1[[#This Row],[Date]])+6, MONTH(Table1[[#This Row],[Date]]), DAY(Table1[[#This Row],[Date]]))</f>
        <v>46672</v>
      </c>
    </row>
    <row r="361" spans="1:14" x14ac:dyDescent="0.35">
      <c r="A361" t="s">
        <v>710</v>
      </c>
      <c r="B361" s="1" t="s">
        <v>400</v>
      </c>
      <c r="C361" s="1" t="s">
        <v>401</v>
      </c>
      <c r="D361" s="1" t="s">
        <v>13</v>
      </c>
      <c r="E361" s="3">
        <v>44492</v>
      </c>
      <c r="F361" s="1" t="s">
        <v>104</v>
      </c>
      <c r="G361" s="1" t="s">
        <v>711</v>
      </c>
      <c r="H361" s="7">
        <v>70</v>
      </c>
      <c r="I361" s="7">
        <v>70</v>
      </c>
      <c r="J361" s="2">
        <v>0</v>
      </c>
      <c r="K361" s="7">
        <f>Table1[[#This Row],[List Price]]-Table1[[#This Row],[Actual Price]]</f>
        <v>0</v>
      </c>
      <c r="L361" s="13">
        <f>YEAR(Table1[[#This Row],[Date]])</f>
        <v>2021</v>
      </c>
      <c r="M361" s="13" t="str">
        <f t="shared" si="5"/>
        <v>Oct</v>
      </c>
      <c r="N361" s="18">
        <f>DATE(YEAR(Table1[[#This Row],[Date]])+6, MONTH(Table1[[#This Row],[Date]]), DAY(Table1[[#This Row],[Date]]))</f>
        <v>46683</v>
      </c>
    </row>
    <row r="362" spans="1:14" x14ac:dyDescent="0.35">
      <c r="A362" t="s">
        <v>712</v>
      </c>
      <c r="B362" s="1" t="s">
        <v>270</v>
      </c>
      <c r="C362" s="1" t="s">
        <v>271</v>
      </c>
      <c r="D362" s="1" t="s">
        <v>35</v>
      </c>
      <c r="E362" s="3">
        <v>45454</v>
      </c>
      <c r="F362" s="1" t="s">
        <v>41</v>
      </c>
      <c r="G362" s="1" t="s">
        <v>713</v>
      </c>
      <c r="H362" s="7">
        <v>30</v>
      </c>
      <c r="I362" s="7">
        <v>28</v>
      </c>
      <c r="J362" s="2">
        <v>6.6699999999999995E-2</v>
      </c>
      <c r="K362" s="7">
        <f>Table1[[#This Row],[List Price]]-Table1[[#This Row],[Actual Price]]</f>
        <v>2</v>
      </c>
      <c r="L362" s="13">
        <f>YEAR(Table1[[#This Row],[Date]])</f>
        <v>2024</v>
      </c>
      <c r="M362" s="13" t="str">
        <f t="shared" si="5"/>
        <v>Jun</v>
      </c>
      <c r="N362" s="18">
        <f>DATE(YEAR(Table1[[#This Row],[Date]])+6, MONTH(Table1[[#This Row],[Date]]), DAY(Table1[[#This Row],[Date]]))</f>
        <v>47645</v>
      </c>
    </row>
    <row r="363" spans="1:14" x14ac:dyDescent="0.35">
      <c r="A363" t="s">
        <v>714</v>
      </c>
      <c r="B363" s="1" t="s">
        <v>270</v>
      </c>
      <c r="C363" s="1" t="s">
        <v>271</v>
      </c>
      <c r="D363" s="1" t="s">
        <v>35</v>
      </c>
      <c r="E363" s="3">
        <v>44991</v>
      </c>
      <c r="F363" s="1" t="s">
        <v>104</v>
      </c>
      <c r="G363" s="1" t="s">
        <v>715</v>
      </c>
      <c r="H363" s="7">
        <v>70</v>
      </c>
      <c r="I363" s="7">
        <v>64</v>
      </c>
      <c r="J363" s="2">
        <v>8.5699999999999998E-2</v>
      </c>
      <c r="K363" s="7">
        <f>Table1[[#This Row],[List Price]]-Table1[[#This Row],[Actual Price]]</f>
        <v>6</v>
      </c>
      <c r="L363" s="13">
        <f>YEAR(Table1[[#This Row],[Date]])</f>
        <v>2023</v>
      </c>
      <c r="M363" s="13" t="str">
        <f t="shared" si="5"/>
        <v>Mar</v>
      </c>
      <c r="N363" s="18">
        <f>DATE(YEAR(Table1[[#This Row],[Date]])+6, MONTH(Table1[[#This Row],[Date]]), DAY(Table1[[#This Row],[Date]]))</f>
        <v>47183</v>
      </c>
    </row>
    <row r="364" spans="1:14" x14ac:dyDescent="0.35">
      <c r="A364" t="s">
        <v>716</v>
      </c>
      <c r="B364" s="1" t="s">
        <v>22</v>
      </c>
      <c r="C364" s="1" t="s">
        <v>23</v>
      </c>
      <c r="D364" s="1" t="s">
        <v>24</v>
      </c>
      <c r="E364" s="3">
        <v>44432</v>
      </c>
      <c r="F364" s="1" t="s">
        <v>122</v>
      </c>
      <c r="G364" s="1" t="s">
        <v>26</v>
      </c>
      <c r="H364" s="7">
        <v>50</v>
      </c>
      <c r="I364" s="7">
        <v>38</v>
      </c>
      <c r="J364" s="2">
        <v>0.24</v>
      </c>
      <c r="K364" s="7">
        <f>Table1[[#This Row],[List Price]]-Table1[[#This Row],[Actual Price]]</f>
        <v>12</v>
      </c>
      <c r="L364" s="13">
        <f>YEAR(Table1[[#This Row],[Date]])</f>
        <v>2021</v>
      </c>
      <c r="M364" s="13" t="str">
        <f t="shared" si="5"/>
        <v>Aug</v>
      </c>
      <c r="N364" s="18">
        <f>DATE(YEAR(Table1[[#This Row],[Date]])+6, MONTH(Table1[[#This Row],[Date]]), DAY(Table1[[#This Row],[Date]]))</f>
        <v>46623</v>
      </c>
    </row>
    <row r="365" spans="1:14" x14ac:dyDescent="0.35">
      <c r="A365" t="s">
        <v>717</v>
      </c>
      <c r="B365" s="1" t="s">
        <v>17</v>
      </c>
      <c r="C365" s="1" t="s">
        <v>18</v>
      </c>
      <c r="D365" s="1" t="s">
        <v>19</v>
      </c>
      <c r="E365" s="3">
        <v>45280</v>
      </c>
      <c r="F365" s="1" t="s">
        <v>122</v>
      </c>
      <c r="G365" s="1" t="s">
        <v>543</v>
      </c>
      <c r="H365" s="7">
        <v>50</v>
      </c>
      <c r="I365" s="7">
        <v>50</v>
      </c>
      <c r="J365" s="2">
        <v>0</v>
      </c>
      <c r="K365" s="7">
        <f>Table1[[#This Row],[List Price]]-Table1[[#This Row],[Actual Price]]</f>
        <v>0</v>
      </c>
      <c r="L365" s="13">
        <f>YEAR(Table1[[#This Row],[Date]])</f>
        <v>2023</v>
      </c>
      <c r="M365" s="13" t="str">
        <f t="shared" si="5"/>
        <v>Dec</v>
      </c>
      <c r="N365" s="18">
        <f>DATE(YEAR(Table1[[#This Row],[Date]])+6, MONTH(Table1[[#This Row],[Date]]), DAY(Table1[[#This Row],[Date]]))</f>
        <v>47472</v>
      </c>
    </row>
    <row r="366" spans="1:14" x14ac:dyDescent="0.35">
      <c r="A366" t="s">
        <v>718</v>
      </c>
      <c r="B366" s="1" t="s">
        <v>103</v>
      </c>
      <c r="C366" s="1" t="s">
        <v>71</v>
      </c>
      <c r="D366" s="1" t="s">
        <v>35</v>
      </c>
      <c r="E366" s="3">
        <v>44248</v>
      </c>
      <c r="F366" s="1" t="s">
        <v>46</v>
      </c>
      <c r="G366" s="1" t="s">
        <v>247</v>
      </c>
      <c r="H366" s="7">
        <v>500</v>
      </c>
      <c r="I366" s="7">
        <v>465</v>
      </c>
      <c r="J366" s="2">
        <v>7.0000000000000007E-2</v>
      </c>
      <c r="K366" s="7">
        <f>Table1[[#This Row],[List Price]]-Table1[[#This Row],[Actual Price]]</f>
        <v>35</v>
      </c>
      <c r="L366" s="13">
        <f>YEAR(Table1[[#This Row],[Date]])</f>
        <v>2021</v>
      </c>
      <c r="M366" s="13" t="str">
        <f t="shared" si="5"/>
        <v>Feb</v>
      </c>
      <c r="N366" s="18">
        <f>DATE(YEAR(Table1[[#This Row],[Date]])+6, MONTH(Table1[[#This Row],[Date]]), DAY(Table1[[#This Row],[Date]]))</f>
        <v>46439</v>
      </c>
    </row>
    <row r="367" spans="1:14" x14ac:dyDescent="0.35">
      <c r="A367" t="s">
        <v>719</v>
      </c>
      <c r="B367" s="1" t="s">
        <v>157</v>
      </c>
      <c r="C367" s="1" t="s">
        <v>108</v>
      </c>
      <c r="D367" s="1" t="s">
        <v>19</v>
      </c>
      <c r="E367" s="3">
        <v>44149</v>
      </c>
      <c r="F367" s="1" t="s">
        <v>36</v>
      </c>
      <c r="G367" s="1" t="s">
        <v>720</v>
      </c>
      <c r="H367" s="7">
        <v>50</v>
      </c>
      <c r="I367" s="7">
        <v>44</v>
      </c>
      <c r="J367" s="2">
        <v>0.12</v>
      </c>
      <c r="K367" s="7">
        <f>Table1[[#This Row],[List Price]]-Table1[[#This Row],[Actual Price]]</f>
        <v>6</v>
      </c>
      <c r="L367" s="13">
        <f>YEAR(Table1[[#This Row],[Date]])</f>
        <v>2020</v>
      </c>
      <c r="M367" s="13" t="str">
        <f t="shared" si="5"/>
        <v>Nov</v>
      </c>
      <c r="N367" s="18">
        <f>DATE(YEAR(Table1[[#This Row],[Date]])+6, MONTH(Table1[[#This Row],[Date]]), DAY(Table1[[#This Row],[Date]]))</f>
        <v>46340</v>
      </c>
    </row>
    <row r="368" spans="1:14" x14ac:dyDescent="0.35">
      <c r="A368" t="s">
        <v>721</v>
      </c>
      <c r="B368" s="1" t="s">
        <v>205</v>
      </c>
      <c r="C368" s="1" t="s">
        <v>206</v>
      </c>
      <c r="D368" s="1" t="s">
        <v>24</v>
      </c>
      <c r="E368" s="3">
        <v>43889</v>
      </c>
      <c r="F368" s="1" t="s">
        <v>36</v>
      </c>
      <c r="G368" s="1" t="s">
        <v>722</v>
      </c>
      <c r="H368" s="7">
        <v>50</v>
      </c>
      <c r="I368" s="7">
        <v>47</v>
      </c>
      <c r="J368" s="2">
        <v>0.06</v>
      </c>
      <c r="K368" s="7">
        <f>Table1[[#This Row],[List Price]]-Table1[[#This Row],[Actual Price]]</f>
        <v>3</v>
      </c>
      <c r="L368" s="13">
        <f>YEAR(Table1[[#This Row],[Date]])</f>
        <v>2020</v>
      </c>
      <c r="M368" s="13" t="str">
        <f t="shared" si="5"/>
        <v>Feb</v>
      </c>
      <c r="N368" s="18">
        <f>DATE(YEAR(Table1[[#This Row],[Date]])+6, MONTH(Table1[[#This Row],[Date]]), DAY(Table1[[#This Row],[Date]]))</f>
        <v>46081</v>
      </c>
    </row>
    <row r="369" spans="1:14" x14ac:dyDescent="0.35">
      <c r="A369" t="s">
        <v>723</v>
      </c>
      <c r="B369" s="1" t="s">
        <v>170</v>
      </c>
      <c r="C369" s="1" t="s">
        <v>171</v>
      </c>
      <c r="D369" s="1" t="s">
        <v>13</v>
      </c>
      <c r="E369" s="3">
        <v>44224</v>
      </c>
      <c r="F369" s="1" t="s">
        <v>30</v>
      </c>
      <c r="G369" s="1" t="s">
        <v>518</v>
      </c>
      <c r="H369" s="7">
        <v>150</v>
      </c>
      <c r="I369" s="7">
        <v>101</v>
      </c>
      <c r="J369" s="2">
        <v>0.32669999999999999</v>
      </c>
      <c r="K369" s="7">
        <f>Table1[[#This Row],[List Price]]-Table1[[#This Row],[Actual Price]]</f>
        <v>49</v>
      </c>
      <c r="L369" s="13">
        <f>YEAR(Table1[[#This Row],[Date]])</f>
        <v>2021</v>
      </c>
      <c r="M369" s="13" t="str">
        <f t="shared" si="5"/>
        <v>Jan</v>
      </c>
      <c r="N369" s="18">
        <f>DATE(YEAR(Table1[[#This Row],[Date]])+6, MONTH(Table1[[#This Row],[Date]]), DAY(Table1[[#This Row],[Date]]))</f>
        <v>46415</v>
      </c>
    </row>
    <row r="370" spans="1:14" x14ac:dyDescent="0.35">
      <c r="A370" t="s">
        <v>724</v>
      </c>
      <c r="B370" s="1" t="s">
        <v>146</v>
      </c>
      <c r="C370" s="1" t="s">
        <v>147</v>
      </c>
      <c r="D370" s="1" t="s">
        <v>13</v>
      </c>
      <c r="E370" s="3">
        <v>44023</v>
      </c>
      <c r="F370" s="1" t="s">
        <v>14</v>
      </c>
      <c r="G370" s="1" t="s">
        <v>725</v>
      </c>
      <c r="H370" s="7">
        <v>80</v>
      </c>
      <c r="I370" s="7">
        <v>78</v>
      </c>
      <c r="J370" s="2">
        <v>2.5000000000000001E-2</v>
      </c>
      <c r="K370" s="7">
        <f>Table1[[#This Row],[List Price]]-Table1[[#This Row],[Actual Price]]</f>
        <v>2</v>
      </c>
      <c r="L370" s="13">
        <f>YEAR(Table1[[#This Row],[Date]])</f>
        <v>2020</v>
      </c>
      <c r="M370" s="13" t="str">
        <f t="shared" si="5"/>
        <v>Jul</v>
      </c>
      <c r="N370" s="18">
        <f>DATE(YEAR(Table1[[#This Row],[Date]])+6, MONTH(Table1[[#This Row],[Date]]), DAY(Table1[[#This Row],[Date]]))</f>
        <v>46214</v>
      </c>
    </row>
    <row r="371" spans="1:14" x14ac:dyDescent="0.35">
      <c r="A371" t="s">
        <v>726</v>
      </c>
      <c r="B371" s="1" t="s">
        <v>103</v>
      </c>
      <c r="C371" s="1" t="s">
        <v>71</v>
      </c>
      <c r="D371" s="1" t="s">
        <v>35</v>
      </c>
      <c r="E371" s="3">
        <v>44248</v>
      </c>
      <c r="F371" s="1" t="s">
        <v>72</v>
      </c>
      <c r="G371" s="1" t="s">
        <v>727</v>
      </c>
      <c r="H371" s="7">
        <v>500</v>
      </c>
      <c r="I371" s="7">
        <v>500</v>
      </c>
      <c r="J371" s="2">
        <v>0</v>
      </c>
      <c r="K371" s="7">
        <f>Table1[[#This Row],[List Price]]-Table1[[#This Row],[Actual Price]]</f>
        <v>0</v>
      </c>
      <c r="L371" s="13">
        <f>YEAR(Table1[[#This Row],[Date]])</f>
        <v>2021</v>
      </c>
      <c r="M371" s="13" t="str">
        <f t="shared" si="5"/>
        <v>Feb</v>
      </c>
      <c r="N371" s="18">
        <f>DATE(YEAR(Table1[[#This Row],[Date]])+6, MONTH(Table1[[#This Row],[Date]]), DAY(Table1[[#This Row],[Date]]))</f>
        <v>46439</v>
      </c>
    </row>
    <row r="372" spans="1:14" x14ac:dyDescent="0.35">
      <c r="A372" t="s">
        <v>728</v>
      </c>
      <c r="B372" s="1" t="s">
        <v>49</v>
      </c>
      <c r="C372" s="1" t="s">
        <v>50</v>
      </c>
      <c r="D372" s="1" t="s">
        <v>24</v>
      </c>
      <c r="E372" s="3">
        <v>44255</v>
      </c>
      <c r="F372" s="1" t="s">
        <v>14</v>
      </c>
      <c r="G372" s="1" t="s">
        <v>729</v>
      </c>
      <c r="H372" s="7">
        <v>80</v>
      </c>
      <c r="I372" s="7">
        <v>74</v>
      </c>
      <c r="J372" s="2">
        <v>7.4999999999999997E-2</v>
      </c>
      <c r="K372" s="7">
        <f>Table1[[#This Row],[List Price]]-Table1[[#This Row],[Actual Price]]</f>
        <v>6</v>
      </c>
      <c r="L372" s="13">
        <f>YEAR(Table1[[#This Row],[Date]])</f>
        <v>2021</v>
      </c>
      <c r="M372" s="13" t="str">
        <f t="shared" si="5"/>
        <v>Feb</v>
      </c>
      <c r="N372" s="18">
        <f>DATE(YEAR(Table1[[#This Row],[Date]])+6, MONTH(Table1[[#This Row],[Date]]), DAY(Table1[[#This Row],[Date]]))</f>
        <v>46446</v>
      </c>
    </row>
    <row r="373" spans="1:14" x14ac:dyDescent="0.35">
      <c r="A373" t="s">
        <v>730</v>
      </c>
      <c r="B373" s="1" t="s">
        <v>95</v>
      </c>
      <c r="C373" s="1" t="s">
        <v>96</v>
      </c>
      <c r="D373" s="1" t="s">
        <v>13</v>
      </c>
      <c r="E373" s="3">
        <v>45257</v>
      </c>
      <c r="F373" s="1" t="s">
        <v>104</v>
      </c>
      <c r="G373" s="1" t="s">
        <v>731</v>
      </c>
      <c r="H373" s="7">
        <v>70</v>
      </c>
      <c r="I373" s="7">
        <v>68</v>
      </c>
      <c r="J373" s="2">
        <v>2.86E-2</v>
      </c>
      <c r="K373" s="7">
        <f>Table1[[#This Row],[List Price]]-Table1[[#This Row],[Actual Price]]</f>
        <v>2</v>
      </c>
      <c r="L373" s="13">
        <f>YEAR(Table1[[#This Row],[Date]])</f>
        <v>2023</v>
      </c>
      <c r="M373" s="13" t="str">
        <f t="shared" si="5"/>
        <v>Nov</v>
      </c>
      <c r="N373" s="18">
        <f>DATE(YEAR(Table1[[#This Row],[Date]])+6, MONTH(Table1[[#This Row],[Date]]), DAY(Table1[[#This Row],[Date]]))</f>
        <v>47449</v>
      </c>
    </row>
    <row r="374" spans="1:14" x14ac:dyDescent="0.35">
      <c r="A374" t="s">
        <v>732</v>
      </c>
      <c r="B374" s="1" t="s">
        <v>264</v>
      </c>
      <c r="C374" s="1" t="s">
        <v>265</v>
      </c>
      <c r="D374" s="1" t="s">
        <v>13</v>
      </c>
      <c r="E374" s="3">
        <v>44137</v>
      </c>
      <c r="F374" s="1" t="s">
        <v>46</v>
      </c>
      <c r="G374" s="1" t="s">
        <v>314</v>
      </c>
      <c r="H374" s="7">
        <v>500</v>
      </c>
      <c r="I374" s="7">
        <v>500</v>
      </c>
      <c r="J374" s="2">
        <v>0</v>
      </c>
      <c r="K374" s="7">
        <f>Table1[[#This Row],[List Price]]-Table1[[#This Row],[Actual Price]]</f>
        <v>0</v>
      </c>
      <c r="L374" s="13">
        <f>YEAR(Table1[[#This Row],[Date]])</f>
        <v>2020</v>
      </c>
      <c r="M374" s="13" t="str">
        <f t="shared" si="5"/>
        <v>Nov</v>
      </c>
      <c r="N374" s="18">
        <f>DATE(YEAR(Table1[[#This Row],[Date]])+6, MONTH(Table1[[#This Row],[Date]]), DAY(Table1[[#This Row],[Date]]))</f>
        <v>46328</v>
      </c>
    </row>
    <row r="375" spans="1:14" x14ac:dyDescent="0.35">
      <c r="A375" t="s">
        <v>733</v>
      </c>
      <c r="B375" s="1" t="s">
        <v>224</v>
      </c>
      <c r="C375" s="1" t="s">
        <v>50</v>
      </c>
      <c r="D375" s="1" t="s">
        <v>24</v>
      </c>
      <c r="E375" s="3">
        <v>45386</v>
      </c>
      <c r="F375" s="1" t="s">
        <v>61</v>
      </c>
      <c r="G375" s="1" t="s">
        <v>734</v>
      </c>
      <c r="H375" s="7">
        <v>1000</v>
      </c>
      <c r="I375" s="7">
        <v>720</v>
      </c>
      <c r="J375" s="2">
        <v>0.28000000000000003</v>
      </c>
      <c r="K375" s="7">
        <f>Table1[[#This Row],[List Price]]-Table1[[#This Row],[Actual Price]]</f>
        <v>280</v>
      </c>
      <c r="L375" s="13">
        <f>YEAR(Table1[[#This Row],[Date]])</f>
        <v>2024</v>
      </c>
      <c r="M375" s="13" t="str">
        <f t="shared" si="5"/>
        <v>Apr</v>
      </c>
      <c r="N375" s="18">
        <f>DATE(YEAR(Table1[[#This Row],[Date]])+6, MONTH(Table1[[#This Row],[Date]]), DAY(Table1[[#This Row],[Date]]))</f>
        <v>47577</v>
      </c>
    </row>
    <row r="376" spans="1:14" x14ac:dyDescent="0.35">
      <c r="A376" t="s">
        <v>735</v>
      </c>
      <c r="B376" s="1" t="s">
        <v>17</v>
      </c>
      <c r="C376" s="1" t="s">
        <v>18</v>
      </c>
      <c r="D376" s="1" t="s">
        <v>19</v>
      </c>
      <c r="E376" s="3">
        <v>44981</v>
      </c>
      <c r="F376" s="1" t="s">
        <v>46</v>
      </c>
      <c r="G376" s="1" t="s">
        <v>616</v>
      </c>
      <c r="H376" s="7">
        <v>500</v>
      </c>
      <c r="I376" s="7">
        <v>480</v>
      </c>
      <c r="J376" s="2">
        <v>0.04</v>
      </c>
      <c r="K376" s="7">
        <f>Table1[[#This Row],[List Price]]-Table1[[#This Row],[Actual Price]]</f>
        <v>20</v>
      </c>
      <c r="L376" s="13">
        <f>YEAR(Table1[[#This Row],[Date]])</f>
        <v>2023</v>
      </c>
      <c r="M376" s="13" t="str">
        <f t="shared" si="5"/>
        <v>Feb</v>
      </c>
      <c r="N376" s="18">
        <f>DATE(YEAR(Table1[[#This Row],[Date]])+6, MONTH(Table1[[#This Row],[Date]]), DAY(Table1[[#This Row],[Date]]))</f>
        <v>47173</v>
      </c>
    </row>
    <row r="377" spans="1:14" x14ac:dyDescent="0.35">
      <c r="A377" t="s">
        <v>736</v>
      </c>
      <c r="B377" s="1" t="s">
        <v>154</v>
      </c>
      <c r="C377" s="1" t="s">
        <v>108</v>
      </c>
      <c r="D377" s="1" t="s">
        <v>19</v>
      </c>
      <c r="E377" s="3">
        <v>43877</v>
      </c>
      <c r="F377" s="1" t="s">
        <v>36</v>
      </c>
      <c r="G377" s="1" t="s">
        <v>737</v>
      </c>
      <c r="H377" s="7">
        <v>50</v>
      </c>
      <c r="I377" s="7">
        <v>43</v>
      </c>
      <c r="J377" s="2">
        <v>0.14000000000000001</v>
      </c>
      <c r="K377" s="7">
        <f>Table1[[#This Row],[List Price]]-Table1[[#This Row],[Actual Price]]</f>
        <v>7</v>
      </c>
      <c r="L377" s="13">
        <f>YEAR(Table1[[#This Row],[Date]])</f>
        <v>2020</v>
      </c>
      <c r="M377" s="13" t="str">
        <f t="shared" si="5"/>
        <v>Feb</v>
      </c>
      <c r="N377" s="18">
        <f>DATE(YEAR(Table1[[#This Row],[Date]])+6, MONTH(Table1[[#This Row],[Date]]), DAY(Table1[[#This Row],[Date]]))</f>
        <v>46069</v>
      </c>
    </row>
    <row r="378" spans="1:14" x14ac:dyDescent="0.35">
      <c r="A378" t="s">
        <v>738</v>
      </c>
      <c r="B378" s="1" t="s">
        <v>53</v>
      </c>
      <c r="C378" s="1" t="s">
        <v>54</v>
      </c>
      <c r="D378" s="1" t="s">
        <v>13</v>
      </c>
      <c r="E378" s="3">
        <v>45469</v>
      </c>
      <c r="F378" s="1" t="s">
        <v>30</v>
      </c>
      <c r="G378" s="1" t="s">
        <v>643</v>
      </c>
      <c r="H378" s="7">
        <v>150</v>
      </c>
      <c r="I378" s="7">
        <v>150</v>
      </c>
      <c r="J378" s="2">
        <v>0</v>
      </c>
      <c r="K378" s="7">
        <f>Table1[[#This Row],[List Price]]-Table1[[#This Row],[Actual Price]]</f>
        <v>0</v>
      </c>
      <c r="L378" s="13">
        <f>YEAR(Table1[[#This Row],[Date]])</f>
        <v>2024</v>
      </c>
      <c r="M378" s="13" t="str">
        <f t="shared" si="5"/>
        <v>Jun</v>
      </c>
      <c r="N378" s="18">
        <f>DATE(YEAR(Table1[[#This Row],[Date]])+6, MONTH(Table1[[#This Row],[Date]]), DAY(Table1[[#This Row],[Date]]))</f>
        <v>47660</v>
      </c>
    </row>
    <row r="379" spans="1:14" x14ac:dyDescent="0.35">
      <c r="A379" t="s">
        <v>739</v>
      </c>
      <c r="B379" s="1" t="s">
        <v>11</v>
      </c>
      <c r="C379" s="1" t="s">
        <v>12</v>
      </c>
      <c r="D379" s="1" t="s">
        <v>13</v>
      </c>
      <c r="E379" s="3">
        <v>43847</v>
      </c>
      <c r="F379" s="1" t="s">
        <v>55</v>
      </c>
      <c r="G379" s="1" t="s">
        <v>348</v>
      </c>
      <c r="H379" s="7">
        <v>800</v>
      </c>
      <c r="I379" s="7">
        <v>528</v>
      </c>
      <c r="J379" s="2">
        <v>0.34</v>
      </c>
      <c r="K379" s="7">
        <f>Table1[[#This Row],[List Price]]-Table1[[#This Row],[Actual Price]]</f>
        <v>272</v>
      </c>
      <c r="L379" s="13">
        <f>YEAR(Table1[[#This Row],[Date]])</f>
        <v>2020</v>
      </c>
      <c r="M379" s="13" t="str">
        <f t="shared" si="5"/>
        <v>Jan</v>
      </c>
      <c r="N379" s="18">
        <f>DATE(YEAR(Table1[[#This Row],[Date]])+6, MONTH(Table1[[#This Row],[Date]]), DAY(Table1[[#This Row],[Date]]))</f>
        <v>46039</v>
      </c>
    </row>
    <row r="380" spans="1:14" x14ac:dyDescent="0.35">
      <c r="A380" t="s">
        <v>740</v>
      </c>
      <c r="B380" s="1" t="s">
        <v>187</v>
      </c>
      <c r="C380" s="1" t="s">
        <v>188</v>
      </c>
      <c r="D380" s="1" t="s">
        <v>13</v>
      </c>
      <c r="E380" s="3">
        <v>44350</v>
      </c>
      <c r="F380" s="1" t="s">
        <v>36</v>
      </c>
      <c r="G380" s="1" t="s">
        <v>741</v>
      </c>
      <c r="H380" s="7">
        <v>50</v>
      </c>
      <c r="I380" s="7">
        <v>39</v>
      </c>
      <c r="J380" s="2">
        <v>0.22</v>
      </c>
      <c r="K380" s="7">
        <f>Table1[[#This Row],[List Price]]-Table1[[#This Row],[Actual Price]]</f>
        <v>11</v>
      </c>
      <c r="L380" s="13">
        <f>YEAR(Table1[[#This Row],[Date]])</f>
        <v>2021</v>
      </c>
      <c r="M380" s="13" t="str">
        <f t="shared" si="5"/>
        <v>Jun</v>
      </c>
      <c r="N380" s="18">
        <f>DATE(YEAR(Table1[[#This Row],[Date]])+6, MONTH(Table1[[#This Row],[Date]]), DAY(Table1[[#This Row],[Date]]))</f>
        <v>46541</v>
      </c>
    </row>
    <row r="381" spans="1:14" x14ac:dyDescent="0.35">
      <c r="A381" t="s">
        <v>742</v>
      </c>
      <c r="B381" s="1" t="s">
        <v>85</v>
      </c>
      <c r="C381" s="1" t="s">
        <v>86</v>
      </c>
      <c r="D381" s="1" t="s">
        <v>13</v>
      </c>
      <c r="E381" s="3">
        <v>45221</v>
      </c>
      <c r="F381" s="1" t="s">
        <v>122</v>
      </c>
      <c r="G381" s="1" t="s">
        <v>87</v>
      </c>
      <c r="H381" s="7">
        <v>50</v>
      </c>
      <c r="I381" s="7">
        <v>50</v>
      </c>
      <c r="J381" s="2">
        <v>0</v>
      </c>
      <c r="K381" s="7">
        <f>Table1[[#This Row],[List Price]]-Table1[[#This Row],[Actual Price]]</f>
        <v>0</v>
      </c>
      <c r="L381" s="13">
        <f>YEAR(Table1[[#This Row],[Date]])</f>
        <v>2023</v>
      </c>
      <c r="M381" s="13" t="str">
        <f t="shared" si="5"/>
        <v>Oct</v>
      </c>
      <c r="N381" s="18">
        <f>DATE(YEAR(Table1[[#This Row],[Date]])+6, MONTH(Table1[[#This Row],[Date]]), DAY(Table1[[#This Row],[Date]]))</f>
        <v>47413</v>
      </c>
    </row>
    <row r="382" spans="1:14" x14ac:dyDescent="0.35">
      <c r="A382" t="s">
        <v>743</v>
      </c>
      <c r="B382" s="1" t="s">
        <v>103</v>
      </c>
      <c r="C382" s="1" t="s">
        <v>71</v>
      </c>
      <c r="D382" s="1" t="s">
        <v>35</v>
      </c>
      <c r="E382" s="3">
        <v>44674</v>
      </c>
      <c r="F382" s="1" t="s">
        <v>72</v>
      </c>
      <c r="G382" s="1" t="s">
        <v>603</v>
      </c>
      <c r="H382" s="7">
        <v>500</v>
      </c>
      <c r="I382" s="7">
        <v>500</v>
      </c>
      <c r="J382" s="2">
        <v>0</v>
      </c>
      <c r="K382" s="7">
        <f>Table1[[#This Row],[List Price]]-Table1[[#This Row],[Actual Price]]</f>
        <v>0</v>
      </c>
      <c r="L382" s="13">
        <f>YEAR(Table1[[#This Row],[Date]])</f>
        <v>2022</v>
      </c>
      <c r="M382" s="13" t="str">
        <f t="shared" si="5"/>
        <v>Apr</v>
      </c>
      <c r="N382" s="18">
        <f>DATE(YEAR(Table1[[#This Row],[Date]])+6, MONTH(Table1[[#This Row],[Date]]), DAY(Table1[[#This Row],[Date]]))</f>
        <v>46866</v>
      </c>
    </row>
    <row r="383" spans="1:14" x14ac:dyDescent="0.35">
      <c r="A383" t="s">
        <v>744</v>
      </c>
      <c r="B383" s="1" t="s">
        <v>95</v>
      </c>
      <c r="C383" s="1" t="s">
        <v>96</v>
      </c>
      <c r="D383" s="1" t="s">
        <v>13</v>
      </c>
      <c r="E383" s="3">
        <v>45302</v>
      </c>
      <c r="F383" s="1" t="s">
        <v>36</v>
      </c>
      <c r="G383" s="1" t="s">
        <v>180</v>
      </c>
      <c r="H383" s="7">
        <v>50</v>
      </c>
      <c r="I383" s="7">
        <v>44</v>
      </c>
      <c r="J383" s="2">
        <v>0.12</v>
      </c>
      <c r="K383" s="7">
        <f>Table1[[#This Row],[List Price]]-Table1[[#This Row],[Actual Price]]</f>
        <v>6</v>
      </c>
      <c r="L383" s="13">
        <f>YEAR(Table1[[#This Row],[Date]])</f>
        <v>2024</v>
      </c>
      <c r="M383" s="13" t="str">
        <f t="shared" si="5"/>
        <v>Jan</v>
      </c>
      <c r="N383" s="18">
        <f>DATE(YEAR(Table1[[#This Row],[Date]])+6, MONTH(Table1[[#This Row],[Date]]), DAY(Table1[[#This Row],[Date]]))</f>
        <v>47494</v>
      </c>
    </row>
    <row r="384" spans="1:14" x14ac:dyDescent="0.35">
      <c r="A384" t="s">
        <v>745</v>
      </c>
      <c r="B384" s="1" t="s">
        <v>224</v>
      </c>
      <c r="C384" s="1" t="s">
        <v>50</v>
      </c>
      <c r="D384" s="1" t="s">
        <v>24</v>
      </c>
      <c r="E384" s="3">
        <v>45228</v>
      </c>
      <c r="F384" s="1" t="s">
        <v>122</v>
      </c>
      <c r="G384" s="1" t="s">
        <v>225</v>
      </c>
      <c r="H384" s="7">
        <v>50</v>
      </c>
      <c r="I384" s="7">
        <v>48</v>
      </c>
      <c r="J384" s="2">
        <v>0.04</v>
      </c>
      <c r="K384" s="7">
        <f>Table1[[#This Row],[List Price]]-Table1[[#This Row],[Actual Price]]</f>
        <v>2</v>
      </c>
      <c r="L384" s="13">
        <f>YEAR(Table1[[#This Row],[Date]])</f>
        <v>2023</v>
      </c>
      <c r="M384" s="13" t="str">
        <f t="shared" si="5"/>
        <v>Oct</v>
      </c>
      <c r="N384" s="18">
        <f>DATE(YEAR(Table1[[#This Row],[Date]])+6, MONTH(Table1[[#This Row],[Date]]), DAY(Table1[[#This Row],[Date]]))</f>
        <v>47420</v>
      </c>
    </row>
    <row r="385" spans="1:14" x14ac:dyDescent="0.35">
      <c r="A385" t="s">
        <v>746</v>
      </c>
      <c r="B385" s="1" t="s">
        <v>134</v>
      </c>
      <c r="C385" s="1" t="s">
        <v>92</v>
      </c>
      <c r="D385" s="1" t="s">
        <v>35</v>
      </c>
      <c r="E385" s="3">
        <v>44985</v>
      </c>
      <c r="F385" s="1" t="s">
        <v>14</v>
      </c>
      <c r="G385" s="1" t="s">
        <v>747</v>
      </c>
      <c r="H385" s="7">
        <v>80</v>
      </c>
      <c r="I385" s="7">
        <v>72</v>
      </c>
      <c r="J385" s="2">
        <v>0.1</v>
      </c>
      <c r="K385" s="7">
        <f>Table1[[#This Row],[List Price]]-Table1[[#This Row],[Actual Price]]</f>
        <v>8</v>
      </c>
      <c r="L385" s="13">
        <f>YEAR(Table1[[#This Row],[Date]])</f>
        <v>2023</v>
      </c>
      <c r="M385" s="13" t="str">
        <f t="shared" si="5"/>
        <v>Feb</v>
      </c>
      <c r="N385" s="18">
        <f>DATE(YEAR(Table1[[#This Row],[Date]])+6, MONTH(Table1[[#This Row],[Date]]), DAY(Table1[[#This Row],[Date]]))</f>
        <v>47177</v>
      </c>
    </row>
    <row r="386" spans="1:14" x14ac:dyDescent="0.35">
      <c r="A386" t="s">
        <v>748</v>
      </c>
      <c r="B386" s="1" t="s">
        <v>205</v>
      </c>
      <c r="C386" s="1" t="s">
        <v>206</v>
      </c>
      <c r="D386" s="1" t="s">
        <v>24</v>
      </c>
      <c r="E386" s="3">
        <v>44236</v>
      </c>
      <c r="F386" s="1" t="s">
        <v>122</v>
      </c>
      <c r="G386" s="1" t="s">
        <v>596</v>
      </c>
      <c r="H386" s="7">
        <v>50</v>
      </c>
      <c r="I386" s="7">
        <v>32</v>
      </c>
      <c r="J386" s="2">
        <v>0.36</v>
      </c>
      <c r="K386" s="7">
        <f>Table1[[#This Row],[List Price]]-Table1[[#This Row],[Actual Price]]</f>
        <v>18</v>
      </c>
      <c r="L386" s="13">
        <f>YEAR(Table1[[#This Row],[Date]])</f>
        <v>2021</v>
      </c>
      <c r="M386" s="13" t="str">
        <f t="shared" ref="M386:M449" si="6">TEXT(E:E, "mmm")</f>
        <v>Feb</v>
      </c>
      <c r="N386" s="18">
        <f>DATE(YEAR(Table1[[#This Row],[Date]])+6, MONTH(Table1[[#This Row],[Date]]), DAY(Table1[[#This Row],[Date]]))</f>
        <v>46427</v>
      </c>
    </row>
    <row r="387" spans="1:14" x14ac:dyDescent="0.35">
      <c r="A387" t="s">
        <v>749</v>
      </c>
      <c r="B387" s="1" t="s">
        <v>221</v>
      </c>
      <c r="C387" s="1" t="s">
        <v>40</v>
      </c>
      <c r="D387" s="1" t="s">
        <v>35</v>
      </c>
      <c r="E387" s="3">
        <v>45125</v>
      </c>
      <c r="F387" s="1" t="s">
        <v>25</v>
      </c>
      <c r="G387" s="1" t="s">
        <v>231</v>
      </c>
      <c r="H387" s="7">
        <v>700</v>
      </c>
      <c r="I387" s="7">
        <v>651</v>
      </c>
      <c r="J387" s="2">
        <v>7.0000000000000007E-2</v>
      </c>
      <c r="K387" s="7">
        <f>Table1[[#This Row],[List Price]]-Table1[[#This Row],[Actual Price]]</f>
        <v>49</v>
      </c>
      <c r="L387" s="13">
        <f>YEAR(Table1[[#This Row],[Date]])</f>
        <v>2023</v>
      </c>
      <c r="M387" s="13" t="str">
        <f t="shared" si="6"/>
        <v>Jul</v>
      </c>
      <c r="N387" s="18">
        <f>DATE(YEAR(Table1[[#This Row],[Date]])+6, MONTH(Table1[[#This Row],[Date]]), DAY(Table1[[#This Row],[Date]]))</f>
        <v>47317</v>
      </c>
    </row>
    <row r="388" spans="1:14" x14ac:dyDescent="0.35">
      <c r="A388" t="s">
        <v>750</v>
      </c>
      <c r="B388" s="1" t="s">
        <v>127</v>
      </c>
      <c r="C388" s="1" t="s">
        <v>128</v>
      </c>
      <c r="D388" s="1" t="s">
        <v>13</v>
      </c>
      <c r="E388" s="3">
        <v>44990</v>
      </c>
      <c r="F388" s="1" t="s">
        <v>122</v>
      </c>
      <c r="G388" s="1" t="s">
        <v>210</v>
      </c>
      <c r="H388" s="7">
        <v>50</v>
      </c>
      <c r="I388" s="7">
        <v>49</v>
      </c>
      <c r="J388" s="2">
        <v>0.02</v>
      </c>
      <c r="K388" s="7">
        <f>Table1[[#This Row],[List Price]]-Table1[[#This Row],[Actual Price]]</f>
        <v>1</v>
      </c>
      <c r="L388" s="13">
        <f>YEAR(Table1[[#This Row],[Date]])</f>
        <v>2023</v>
      </c>
      <c r="M388" s="13" t="str">
        <f t="shared" si="6"/>
        <v>Mar</v>
      </c>
      <c r="N388" s="18">
        <f>DATE(YEAR(Table1[[#This Row],[Date]])+6, MONTH(Table1[[#This Row],[Date]]), DAY(Table1[[#This Row],[Date]]))</f>
        <v>47182</v>
      </c>
    </row>
    <row r="389" spans="1:14" x14ac:dyDescent="0.35">
      <c r="A389" t="s">
        <v>751</v>
      </c>
      <c r="B389" s="1" t="s">
        <v>99</v>
      </c>
      <c r="C389" s="1" t="s">
        <v>100</v>
      </c>
      <c r="D389" s="1" t="s">
        <v>13</v>
      </c>
      <c r="E389" s="3">
        <v>45485</v>
      </c>
      <c r="F389" s="1" t="s">
        <v>46</v>
      </c>
      <c r="G389" s="1" t="s">
        <v>752</v>
      </c>
      <c r="H389" s="7">
        <v>500</v>
      </c>
      <c r="I389" s="7">
        <v>440</v>
      </c>
      <c r="J389" s="2">
        <v>0.12</v>
      </c>
      <c r="K389" s="7">
        <f>Table1[[#This Row],[List Price]]-Table1[[#This Row],[Actual Price]]</f>
        <v>60</v>
      </c>
      <c r="L389" s="13">
        <f>YEAR(Table1[[#This Row],[Date]])</f>
        <v>2024</v>
      </c>
      <c r="M389" s="13" t="str">
        <f t="shared" si="6"/>
        <v>Jul</v>
      </c>
      <c r="N389" s="18">
        <f>DATE(YEAR(Table1[[#This Row],[Date]])+6, MONTH(Table1[[#This Row],[Date]]), DAY(Table1[[#This Row],[Date]]))</f>
        <v>47676</v>
      </c>
    </row>
    <row r="390" spans="1:14" x14ac:dyDescent="0.35">
      <c r="A390" t="s">
        <v>753</v>
      </c>
      <c r="B390" s="1" t="s">
        <v>187</v>
      </c>
      <c r="C390" s="1" t="s">
        <v>188</v>
      </c>
      <c r="D390" s="1" t="s">
        <v>13</v>
      </c>
      <c r="E390" s="3">
        <v>45469</v>
      </c>
      <c r="F390" s="1" t="s">
        <v>61</v>
      </c>
      <c r="G390" s="1" t="s">
        <v>237</v>
      </c>
      <c r="H390" s="7">
        <v>1000</v>
      </c>
      <c r="I390" s="7">
        <v>680</v>
      </c>
      <c r="J390" s="2">
        <v>0.32</v>
      </c>
      <c r="K390" s="7">
        <f>Table1[[#This Row],[List Price]]-Table1[[#This Row],[Actual Price]]</f>
        <v>320</v>
      </c>
      <c r="L390" s="13">
        <f>YEAR(Table1[[#This Row],[Date]])</f>
        <v>2024</v>
      </c>
      <c r="M390" s="13" t="str">
        <f t="shared" si="6"/>
        <v>Jun</v>
      </c>
      <c r="N390" s="18">
        <f>DATE(YEAR(Table1[[#This Row],[Date]])+6, MONTH(Table1[[#This Row],[Date]]), DAY(Table1[[#This Row],[Date]]))</f>
        <v>47660</v>
      </c>
    </row>
    <row r="391" spans="1:14" x14ac:dyDescent="0.35">
      <c r="A391" t="s">
        <v>754</v>
      </c>
      <c r="B391" s="1" t="s">
        <v>33</v>
      </c>
      <c r="C391" s="1" t="s">
        <v>34</v>
      </c>
      <c r="D391" s="1" t="s">
        <v>35</v>
      </c>
      <c r="E391" s="3">
        <v>44357</v>
      </c>
      <c r="F391" s="1" t="s">
        <v>25</v>
      </c>
      <c r="G391" s="1" t="s">
        <v>197</v>
      </c>
      <c r="H391" s="7">
        <v>700</v>
      </c>
      <c r="I391" s="7">
        <v>637</v>
      </c>
      <c r="J391" s="2">
        <v>0.09</v>
      </c>
      <c r="K391" s="7">
        <f>Table1[[#This Row],[List Price]]-Table1[[#This Row],[Actual Price]]</f>
        <v>63</v>
      </c>
      <c r="L391" s="13">
        <f>YEAR(Table1[[#This Row],[Date]])</f>
        <v>2021</v>
      </c>
      <c r="M391" s="13" t="str">
        <f t="shared" si="6"/>
        <v>Jun</v>
      </c>
      <c r="N391" s="18">
        <f>DATE(YEAR(Table1[[#This Row],[Date]])+6, MONTH(Table1[[#This Row],[Date]]), DAY(Table1[[#This Row],[Date]]))</f>
        <v>46548</v>
      </c>
    </row>
    <row r="392" spans="1:14" x14ac:dyDescent="0.35">
      <c r="A392" t="s">
        <v>755</v>
      </c>
      <c r="B392" s="1" t="s">
        <v>114</v>
      </c>
      <c r="C392" s="1" t="s">
        <v>54</v>
      </c>
      <c r="D392" s="1" t="s">
        <v>13</v>
      </c>
      <c r="E392" s="3">
        <v>43976</v>
      </c>
      <c r="F392" s="1" t="s">
        <v>36</v>
      </c>
      <c r="G392" s="1" t="s">
        <v>476</v>
      </c>
      <c r="H392" s="7">
        <v>50</v>
      </c>
      <c r="I392" s="7">
        <v>43</v>
      </c>
      <c r="J392" s="2">
        <v>0.14000000000000001</v>
      </c>
      <c r="K392" s="7">
        <f>Table1[[#This Row],[List Price]]-Table1[[#This Row],[Actual Price]]</f>
        <v>7</v>
      </c>
      <c r="L392" s="13">
        <f>YEAR(Table1[[#This Row],[Date]])</f>
        <v>2020</v>
      </c>
      <c r="M392" s="13" t="str">
        <f t="shared" si="6"/>
        <v>May</v>
      </c>
      <c r="N392" s="18">
        <f>DATE(YEAR(Table1[[#This Row],[Date]])+6, MONTH(Table1[[#This Row],[Date]]), DAY(Table1[[#This Row],[Date]]))</f>
        <v>46167</v>
      </c>
    </row>
    <row r="393" spans="1:14" x14ac:dyDescent="0.35">
      <c r="A393" t="s">
        <v>756</v>
      </c>
      <c r="B393" s="1" t="s">
        <v>70</v>
      </c>
      <c r="C393" s="1" t="s">
        <v>71</v>
      </c>
      <c r="D393" s="1" t="s">
        <v>35</v>
      </c>
      <c r="E393" s="3">
        <v>44737</v>
      </c>
      <c r="F393" s="1" t="s">
        <v>41</v>
      </c>
      <c r="G393" s="1" t="s">
        <v>73</v>
      </c>
      <c r="H393" s="7">
        <v>30</v>
      </c>
      <c r="I393" s="7">
        <v>29</v>
      </c>
      <c r="J393" s="2">
        <v>3.3300000000000003E-2</v>
      </c>
      <c r="K393" s="7">
        <f>Table1[[#This Row],[List Price]]-Table1[[#This Row],[Actual Price]]</f>
        <v>1</v>
      </c>
      <c r="L393" s="13">
        <f>YEAR(Table1[[#This Row],[Date]])</f>
        <v>2022</v>
      </c>
      <c r="M393" s="13" t="str">
        <f t="shared" si="6"/>
        <v>Jun</v>
      </c>
      <c r="N393" s="18">
        <f>DATE(YEAR(Table1[[#This Row],[Date]])+6, MONTH(Table1[[#This Row],[Date]]), DAY(Table1[[#This Row],[Date]]))</f>
        <v>46929</v>
      </c>
    </row>
    <row r="394" spans="1:14" x14ac:dyDescent="0.35">
      <c r="A394" t="s">
        <v>757</v>
      </c>
      <c r="B394" s="1" t="s">
        <v>59</v>
      </c>
      <c r="C394" s="1" t="s">
        <v>60</v>
      </c>
      <c r="D394" s="1" t="s">
        <v>13</v>
      </c>
      <c r="E394" s="3">
        <v>45025</v>
      </c>
      <c r="F394" s="1" t="s">
        <v>36</v>
      </c>
      <c r="G394" s="1" t="s">
        <v>312</v>
      </c>
      <c r="H394" s="7">
        <v>50</v>
      </c>
      <c r="I394" s="7">
        <v>47</v>
      </c>
      <c r="J394" s="2">
        <v>0.06</v>
      </c>
      <c r="K394" s="7">
        <f>Table1[[#This Row],[List Price]]-Table1[[#This Row],[Actual Price]]</f>
        <v>3</v>
      </c>
      <c r="L394" s="13">
        <f>YEAR(Table1[[#This Row],[Date]])</f>
        <v>2023</v>
      </c>
      <c r="M394" s="13" t="str">
        <f t="shared" si="6"/>
        <v>Apr</v>
      </c>
      <c r="N394" s="18">
        <f>DATE(YEAR(Table1[[#This Row],[Date]])+6, MONTH(Table1[[#This Row],[Date]]), DAY(Table1[[#This Row],[Date]]))</f>
        <v>47217</v>
      </c>
    </row>
    <row r="395" spans="1:14" x14ac:dyDescent="0.35">
      <c r="A395" t="s">
        <v>758</v>
      </c>
      <c r="B395" s="1" t="s">
        <v>205</v>
      </c>
      <c r="C395" s="1" t="s">
        <v>206</v>
      </c>
      <c r="D395" s="1" t="s">
        <v>24</v>
      </c>
      <c r="E395" s="3">
        <v>44294</v>
      </c>
      <c r="F395" s="1" t="s">
        <v>30</v>
      </c>
      <c r="G395" s="1" t="s">
        <v>759</v>
      </c>
      <c r="H395" s="7">
        <v>150</v>
      </c>
      <c r="I395" s="7">
        <v>144</v>
      </c>
      <c r="J395" s="2">
        <v>0.04</v>
      </c>
      <c r="K395" s="7">
        <f>Table1[[#This Row],[List Price]]-Table1[[#This Row],[Actual Price]]</f>
        <v>6</v>
      </c>
      <c r="L395" s="13">
        <f>YEAR(Table1[[#This Row],[Date]])</f>
        <v>2021</v>
      </c>
      <c r="M395" s="13" t="str">
        <f t="shared" si="6"/>
        <v>Apr</v>
      </c>
      <c r="N395" s="18">
        <f>DATE(YEAR(Table1[[#This Row],[Date]])+6, MONTH(Table1[[#This Row],[Date]]), DAY(Table1[[#This Row],[Date]]))</f>
        <v>46485</v>
      </c>
    </row>
    <row r="396" spans="1:14" x14ac:dyDescent="0.35">
      <c r="A396" t="s">
        <v>760</v>
      </c>
      <c r="B396" s="1" t="s">
        <v>174</v>
      </c>
      <c r="C396" s="1" t="s">
        <v>175</v>
      </c>
      <c r="D396" s="1" t="s">
        <v>13</v>
      </c>
      <c r="E396" s="3">
        <v>44431</v>
      </c>
      <c r="F396" s="1" t="s">
        <v>115</v>
      </c>
      <c r="G396" s="1" t="s">
        <v>319</v>
      </c>
      <c r="H396" s="7">
        <v>250</v>
      </c>
      <c r="I396" s="7">
        <v>193</v>
      </c>
      <c r="J396" s="2">
        <v>0.22800000000000001</v>
      </c>
      <c r="K396" s="7">
        <f>Table1[[#This Row],[List Price]]-Table1[[#This Row],[Actual Price]]</f>
        <v>57</v>
      </c>
      <c r="L396" s="13">
        <f>YEAR(Table1[[#This Row],[Date]])</f>
        <v>2021</v>
      </c>
      <c r="M396" s="13" t="str">
        <f t="shared" si="6"/>
        <v>Aug</v>
      </c>
      <c r="N396" s="18">
        <f>DATE(YEAR(Table1[[#This Row],[Date]])+6, MONTH(Table1[[#This Row],[Date]]), DAY(Table1[[#This Row],[Date]]))</f>
        <v>46622</v>
      </c>
    </row>
    <row r="397" spans="1:14" x14ac:dyDescent="0.35">
      <c r="A397" t="s">
        <v>761</v>
      </c>
      <c r="B397" s="1" t="s">
        <v>77</v>
      </c>
      <c r="C397" s="1" t="s">
        <v>78</v>
      </c>
      <c r="D397" s="1" t="s">
        <v>35</v>
      </c>
      <c r="E397" s="3">
        <v>44835</v>
      </c>
      <c r="F397" s="1" t="s">
        <v>55</v>
      </c>
      <c r="G397" s="1" t="s">
        <v>762</v>
      </c>
      <c r="H397" s="7">
        <v>800</v>
      </c>
      <c r="I397" s="7">
        <v>800</v>
      </c>
      <c r="J397" s="2">
        <v>0</v>
      </c>
      <c r="K397" s="7">
        <f>Table1[[#This Row],[List Price]]-Table1[[#This Row],[Actual Price]]</f>
        <v>0</v>
      </c>
      <c r="L397" s="13">
        <f>YEAR(Table1[[#This Row],[Date]])</f>
        <v>2022</v>
      </c>
      <c r="M397" s="13" t="str">
        <f t="shared" si="6"/>
        <v>Oct</v>
      </c>
      <c r="N397" s="18">
        <f>DATE(YEAR(Table1[[#This Row],[Date]])+6, MONTH(Table1[[#This Row],[Date]]), DAY(Table1[[#This Row],[Date]]))</f>
        <v>47027</v>
      </c>
    </row>
    <row r="398" spans="1:14" x14ac:dyDescent="0.35">
      <c r="A398" t="s">
        <v>763</v>
      </c>
      <c r="B398" s="1" t="s">
        <v>434</v>
      </c>
      <c r="C398" s="1" t="s">
        <v>435</v>
      </c>
      <c r="D398" s="1" t="s">
        <v>24</v>
      </c>
      <c r="E398" s="3">
        <v>44528</v>
      </c>
      <c r="F398" s="1" t="s">
        <v>25</v>
      </c>
      <c r="G398" s="1" t="s">
        <v>764</v>
      </c>
      <c r="H398" s="7">
        <v>700</v>
      </c>
      <c r="I398" s="7">
        <v>441</v>
      </c>
      <c r="J398" s="2">
        <v>0.37</v>
      </c>
      <c r="K398" s="7">
        <f>Table1[[#This Row],[List Price]]-Table1[[#This Row],[Actual Price]]</f>
        <v>259</v>
      </c>
      <c r="L398" s="13">
        <f>YEAR(Table1[[#This Row],[Date]])</f>
        <v>2021</v>
      </c>
      <c r="M398" s="13" t="str">
        <f t="shared" si="6"/>
        <v>Nov</v>
      </c>
      <c r="N398" s="18">
        <f>DATE(YEAR(Table1[[#This Row],[Date]])+6, MONTH(Table1[[#This Row],[Date]]), DAY(Table1[[#This Row],[Date]]))</f>
        <v>46719</v>
      </c>
    </row>
    <row r="399" spans="1:14" x14ac:dyDescent="0.35">
      <c r="A399" t="s">
        <v>765</v>
      </c>
      <c r="B399" s="1" t="s">
        <v>150</v>
      </c>
      <c r="C399" s="1" t="s">
        <v>151</v>
      </c>
      <c r="D399" s="1" t="s">
        <v>13</v>
      </c>
      <c r="E399" s="3">
        <v>44761</v>
      </c>
      <c r="F399" s="1" t="s">
        <v>104</v>
      </c>
      <c r="G399" s="1" t="s">
        <v>152</v>
      </c>
      <c r="H399" s="7">
        <v>70</v>
      </c>
      <c r="I399" s="7">
        <v>60</v>
      </c>
      <c r="J399" s="2">
        <v>0.1429</v>
      </c>
      <c r="K399" s="7">
        <f>Table1[[#This Row],[List Price]]-Table1[[#This Row],[Actual Price]]</f>
        <v>10</v>
      </c>
      <c r="L399" s="13">
        <f>YEAR(Table1[[#This Row],[Date]])</f>
        <v>2022</v>
      </c>
      <c r="M399" s="13" t="str">
        <f t="shared" si="6"/>
        <v>Jul</v>
      </c>
      <c r="N399" s="18">
        <f>DATE(YEAR(Table1[[#This Row],[Date]])+6, MONTH(Table1[[#This Row],[Date]]), DAY(Table1[[#This Row],[Date]]))</f>
        <v>46953</v>
      </c>
    </row>
    <row r="400" spans="1:14" x14ac:dyDescent="0.35">
      <c r="A400" t="s">
        <v>766</v>
      </c>
      <c r="B400" s="1" t="s">
        <v>39</v>
      </c>
      <c r="C400" s="1" t="s">
        <v>40</v>
      </c>
      <c r="D400" s="1" t="s">
        <v>35</v>
      </c>
      <c r="E400" s="3">
        <v>45268</v>
      </c>
      <c r="F400" s="1" t="s">
        <v>46</v>
      </c>
      <c r="G400" s="1" t="s">
        <v>164</v>
      </c>
      <c r="H400" s="7">
        <v>500</v>
      </c>
      <c r="I400" s="7">
        <v>495</v>
      </c>
      <c r="J400" s="2">
        <v>0.01</v>
      </c>
      <c r="K400" s="7">
        <f>Table1[[#This Row],[List Price]]-Table1[[#This Row],[Actual Price]]</f>
        <v>5</v>
      </c>
      <c r="L400" s="13">
        <f>YEAR(Table1[[#This Row],[Date]])</f>
        <v>2023</v>
      </c>
      <c r="M400" s="13" t="str">
        <f t="shared" si="6"/>
        <v>Dec</v>
      </c>
      <c r="N400" s="18">
        <f>DATE(YEAR(Table1[[#This Row],[Date]])+6, MONTH(Table1[[#This Row],[Date]]), DAY(Table1[[#This Row],[Date]]))</f>
        <v>47460</v>
      </c>
    </row>
    <row r="401" spans="1:14" x14ac:dyDescent="0.35">
      <c r="A401" t="s">
        <v>767</v>
      </c>
      <c r="B401" s="1" t="s">
        <v>187</v>
      </c>
      <c r="C401" s="1" t="s">
        <v>188</v>
      </c>
      <c r="D401" s="1" t="s">
        <v>13</v>
      </c>
      <c r="E401" s="3">
        <v>44965</v>
      </c>
      <c r="F401" s="1" t="s">
        <v>41</v>
      </c>
      <c r="G401" s="1" t="s">
        <v>415</v>
      </c>
      <c r="H401" s="7">
        <v>30</v>
      </c>
      <c r="I401" s="7">
        <v>29</v>
      </c>
      <c r="J401" s="2">
        <v>3.3300000000000003E-2</v>
      </c>
      <c r="K401" s="7">
        <f>Table1[[#This Row],[List Price]]-Table1[[#This Row],[Actual Price]]</f>
        <v>1</v>
      </c>
      <c r="L401" s="13">
        <f>YEAR(Table1[[#This Row],[Date]])</f>
        <v>2023</v>
      </c>
      <c r="M401" s="13" t="str">
        <f t="shared" si="6"/>
        <v>Feb</v>
      </c>
      <c r="N401" s="18">
        <f>DATE(YEAR(Table1[[#This Row],[Date]])+6, MONTH(Table1[[#This Row],[Date]]), DAY(Table1[[#This Row],[Date]]))</f>
        <v>47157</v>
      </c>
    </row>
    <row r="402" spans="1:14" x14ac:dyDescent="0.35">
      <c r="A402" t="s">
        <v>768</v>
      </c>
      <c r="B402" s="1" t="s">
        <v>95</v>
      </c>
      <c r="C402" s="1" t="s">
        <v>96</v>
      </c>
      <c r="D402" s="1" t="s">
        <v>13</v>
      </c>
      <c r="E402" s="3">
        <v>45563</v>
      </c>
      <c r="F402" s="1" t="s">
        <v>41</v>
      </c>
      <c r="G402" s="1" t="s">
        <v>769</v>
      </c>
      <c r="H402" s="7">
        <v>30</v>
      </c>
      <c r="I402" s="7">
        <v>29</v>
      </c>
      <c r="J402" s="2">
        <v>3.3300000000000003E-2</v>
      </c>
      <c r="K402" s="7">
        <f>Table1[[#This Row],[List Price]]-Table1[[#This Row],[Actual Price]]</f>
        <v>1</v>
      </c>
      <c r="L402" s="13">
        <f>YEAR(Table1[[#This Row],[Date]])</f>
        <v>2024</v>
      </c>
      <c r="M402" s="13" t="str">
        <f t="shared" si="6"/>
        <v>Sep</v>
      </c>
      <c r="N402" s="18">
        <f>DATE(YEAR(Table1[[#This Row],[Date]])+6, MONTH(Table1[[#This Row],[Date]]), DAY(Table1[[#This Row],[Date]]))</f>
        <v>47754</v>
      </c>
    </row>
    <row r="403" spans="1:14" x14ac:dyDescent="0.35">
      <c r="A403" t="s">
        <v>770</v>
      </c>
      <c r="B403" s="1" t="s">
        <v>150</v>
      </c>
      <c r="C403" s="1" t="s">
        <v>151</v>
      </c>
      <c r="D403" s="1" t="s">
        <v>13</v>
      </c>
      <c r="E403" s="3">
        <v>45036</v>
      </c>
      <c r="F403" s="1" t="s">
        <v>72</v>
      </c>
      <c r="G403" s="1" t="s">
        <v>771</v>
      </c>
      <c r="H403" s="7">
        <v>500</v>
      </c>
      <c r="I403" s="7">
        <v>500</v>
      </c>
      <c r="J403" s="2">
        <v>0</v>
      </c>
      <c r="K403" s="7">
        <f>Table1[[#This Row],[List Price]]-Table1[[#This Row],[Actual Price]]</f>
        <v>0</v>
      </c>
      <c r="L403" s="13">
        <f>YEAR(Table1[[#This Row],[Date]])</f>
        <v>2023</v>
      </c>
      <c r="M403" s="13" t="str">
        <f t="shared" si="6"/>
        <v>Apr</v>
      </c>
      <c r="N403" s="18">
        <f>DATE(YEAR(Table1[[#This Row],[Date]])+6, MONTH(Table1[[#This Row],[Date]]), DAY(Table1[[#This Row],[Date]]))</f>
        <v>47228</v>
      </c>
    </row>
    <row r="404" spans="1:14" x14ac:dyDescent="0.35">
      <c r="A404" t="s">
        <v>772</v>
      </c>
      <c r="B404" s="1" t="s">
        <v>174</v>
      </c>
      <c r="C404" s="1" t="s">
        <v>175</v>
      </c>
      <c r="D404" s="1" t="s">
        <v>13</v>
      </c>
      <c r="E404" s="3">
        <v>43844</v>
      </c>
      <c r="F404" s="1" t="s">
        <v>61</v>
      </c>
      <c r="G404" s="1" t="s">
        <v>607</v>
      </c>
      <c r="H404" s="7">
        <v>1000</v>
      </c>
      <c r="I404" s="7">
        <v>510</v>
      </c>
      <c r="J404" s="2">
        <v>0.49</v>
      </c>
      <c r="K404" s="7">
        <f>Table1[[#This Row],[List Price]]-Table1[[#This Row],[Actual Price]]</f>
        <v>490</v>
      </c>
      <c r="L404" s="13">
        <f>YEAR(Table1[[#This Row],[Date]])</f>
        <v>2020</v>
      </c>
      <c r="M404" s="13" t="str">
        <f t="shared" si="6"/>
        <v>Jan</v>
      </c>
      <c r="N404" s="18">
        <f>DATE(YEAR(Table1[[#This Row],[Date]])+6, MONTH(Table1[[#This Row],[Date]]), DAY(Table1[[#This Row],[Date]]))</f>
        <v>46036</v>
      </c>
    </row>
    <row r="405" spans="1:14" x14ac:dyDescent="0.35">
      <c r="A405" t="s">
        <v>773</v>
      </c>
      <c r="B405" s="1" t="s">
        <v>224</v>
      </c>
      <c r="C405" s="1" t="s">
        <v>50</v>
      </c>
      <c r="D405" s="1" t="s">
        <v>24</v>
      </c>
      <c r="E405" s="3">
        <v>44505</v>
      </c>
      <c r="F405" s="1" t="s">
        <v>55</v>
      </c>
      <c r="G405" s="1" t="s">
        <v>774</v>
      </c>
      <c r="H405" s="7">
        <v>800</v>
      </c>
      <c r="I405" s="7">
        <v>488</v>
      </c>
      <c r="J405" s="2">
        <v>0.39</v>
      </c>
      <c r="K405" s="7">
        <f>Table1[[#This Row],[List Price]]-Table1[[#This Row],[Actual Price]]</f>
        <v>312</v>
      </c>
      <c r="L405" s="13">
        <f>YEAR(Table1[[#This Row],[Date]])</f>
        <v>2021</v>
      </c>
      <c r="M405" s="13" t="str">
        <f t="shared" si="6"/>
        <v>Nov</v>
      </c>
      <c r="N405" s="18">
        <f>DATE(YEAR(Table1[[#This Row],[Date]])+6, MONTH(Table1[[#This Row],[Date]]), DAY(Table1[[#This Row],[Date]]))</f>
        <v>46696</v>
      </c>
    </row>
    <row r="406" spans="1:14" x14ac:dyDescent="0.35">
      <c r="A406" t="s">
        <v>775</v>
      </c>
      <c r="B406" s="1" t="s">
        <v>17</v>
      </c>
      <c r="C406" s="1" t="s">
        <v>18</v>
      </c>
      <c r="D406" s="1" t="s">
        <v>19</v>
      </c>
      <c r="E406" s="3">
        <v>44910</v>
      </c>
      <c r="F406" s="1" t="s">
        <v>36</v>
      </c>
      <c r="G406" s="1" t="s">
        <v>776</v>
      </c>
      <c r="H406" s="7">
        <v>50</v>
      </c>
      <c r="I406" s="7">
        <v>49</v>
      </c>
      <c r="J406" s="2">
        <v>0.02</v>
      </c>
      <c r="K406" s="7">
        <f>Table1[[#This Row],[List Price]]-Table1[[#This Row],[Actual Price]]</f>
        <v>1</v>
      </c>
      <c r="L406" s="13">
        <f>YEAR(Table1[[#This Row],[Date]])</f>
        <v>2022</v>
      </c>
      <c r="M406" s="13" t="str">
        <f t="shared" si="6"/>
        <v>Dec</v>
      </c>
      <c r="N406" s="18">
        <f>DATE(YEAR(Table1[[#This Row],[Date]])+6, MONTH(Table1[[#This Row],[Date]]), DAY(Table1[[#This Row],[Date]]))</f>
        <v>47102</v>
      </c>
    </row>
    <row r="407" spans="1:14" x14ac:dyDescent="0.35">
      <c r="A407" t="s">
        <v>777</v>
      </c>
      <c r="B407" s="1" t="s">
        <v>255</v>
      </c>
      <c r="C407" s="1" t="s">
        <v>256</v>
      </c>
      <c r="D407" s="1" t="s">
        <v>13</v>
      </c>
      <c r="E407" s="3">
        <v>45113</v>
      </c>
      <c r="F407" s="1" t="s">
        <v>14</v>
      </c>
      <c r="G407" s="1" t="s">
        <v>522</v>
      </c>
      <c r="H407" s="7">
        <v>80</v>
      </c>
      <c r="I407" s="7">
        <v>78</v>
      </c>
      <c r="J407" s="2">
        <v>2.5000000000000001E-2</v>
      </c>
      <c r="K407" s="7">
        <f>Table1[[#This Row],[List Price]]-Table1[[#This Row],[Actual Price]]</f>
        <v>2</v>
      </c>
      <c r="L407" s="13">
        <f>YEAR(Table1[[#This Row],[Date]])</f>
        <v>2023</v>
      </c>
      <c r="M407" s="13" t="str">
        <f t="shared" si="6"/>
        <v>Jul</v>
      </c>
      <c r="N407" s="18">
        <f>DATE(YEAR(Table1[[#This Row],[Date]])+6, MONTH(Table1[[#This Row],[Date]]), DAY(Table1[[#This Row],[Date]]))</f>
        <v>47305</v>
      </c>
    </row>
    <row r="408" spans="1:14" x14ac:dyDescent="0.35">
      <c r="A408" t="s">
        <v>778</v>
      </c>
      <c r="B408" s="1" t="s">
        <v>241</v>
      </c>
      <c r="C408" s="1" t="s">
        <v>242</v>
      </c>
      <c r="D408" s="1" t="s">
        <v>13</v>
      </c>
      <c r="E408" s="3">
        <v>45517</v>
      </c>
      <c r="F408" s="1" t="s">
        <v>122</v>
      </c>
      <c r="G408" s="1" t="s">
        <v>779</v>
      </c>
      <c r="H408" s="7">
        <v>50</v>
      </c>
      <c r="I408" s="7">
        <v>48</v>
      </c>
      <c r="J408" s="2">
        <v>0.04</v>
      </c>
      <c r="K408" s="7">
        <f>Table1[[#This Row],[List Price]]-Table1[[#This Row],[Actual Price]]</f>
        <v>2</v>
      </c>
      <c r="L408" s="13">
        <f>YEAR(Table1[[#This Row],[Date]])</f>
        <v>2024</v>
      </c>
      <c r="M408" s="13" t="str">
        <f t="shared" si="6"/>
        <v>Aug</v>
      </c>
      <c r="N408" s="18">
        <f>DATE(YEAR(Table1[[#This Row],[Date]])+6, MONTH(Table1[[#This Row],[Date]]), DAY(Table1[[#This Row],[Date]]))</f>
        <v>47708</v>
      </c>
    </row>
    <row r="409" spans="1:14" x14ac:dyDescent="0.35">
      <c r="A409" t="s">
        <v>780</v>
      </c>
      <c r="B409" s="1" t="s">
        <v>59</v>
      </c>
      <c r="C409" s="1" t="s">
        <v>60</v>
      </c>
      <c r="D409" s="1" t="s">
        <v>13</v>
      </c>
      <c r="E409" s="3">
        <v>45382</v>
      </c>
      <c r="F409" s="1" t="s">
        <v>122</v>
      </c>
      <c r="G409" s="1" t="s">
        <v>781</v>
      </c>
      <c r="H409" s="7">
        <v>50</v>
      </c>
      <c r="I409" s="7">
        <v>50</v>
      </c>
      <c r="J409" s="2">
        <v>0</v>
      </c>
      <c r="K409" s="7">
        <f>Table1[[#This Row],[List Price]]-Table1[[#This Row],[Actual Price]]</f>
        <v>0</v>
      </c>
      <c r="L409" s="13">
        <f>YEAR(Table1[[#This Row],[Date]])</f>
        <v>2024</v>
      </c>
      <c r="M409" s="13" t="str">
        <f t="shared" si="6"/>
        <v>Mar</v>
      </c>
      <c r="N409" s="18">
        <f>DATE(YEAR(Table1[[#This Row],[Date]])+6, MONTH(Table1[[#This Row],[Date]]), DAY(Table1[[#This Row],[Date]]))</f>
        <v>47573</v>
      </c>
    </row>
    <row r="410" spans="1:14" x14ac:dyDescent="0.35">
      <c r="A410" t="s">
        <v>782</v>
      </c>
      <c r="B410" s="1" t="s">
        <v>64</v>
      </c>
      <c r="C410" s="1" t="s">
        <v>65</v>
      </c>
      <c r="D410" s="1" t="s">
        <v>35</v>
      </c>
      <c r="E410" s="3">
        <v>45589</v>
      </c>
      <c r="F410" s="1" t="s">
        <v>115</v>
      </c>
      <c r="G410" s="1" t="s">
        <v>783</v>
      </c>
      <c r="H410" s="7">
        <v>250</v>
      </c>
      <c r="I410" s="7">
        <v>250</v>
      </c>
      <c r="J410" s="2">
        <v>0</v>
      </c>
      <c r="K410" s="7">
        <f>Table1[[#This Row],[List Price]]-Table1[[#This Row],[Actual Price]]</f>
        <v>0</v>
      </c>
      <c r="L410" s="13">
        <f>YEAR(Table1[[#This Row],[Date]])</f>
        <v>2024</v>
      </c>
      <c r="M410" s="13" t="str">
        <f t="shared" si="6"/>
        <v>Oct</v>
      </c>
      <c r="N410" s="18">
        <f>DATE(YEAR(Table1[[#This Row],[Date]])+6, MONTH(Table1[[#This Row],[Date]]), DAY(Table1[[#This Row],[Date]]))</f>
        <v>47780</v>
      </c>
    </row>
    <row r="411" spans="1:14" x14ac:dyDescent="0.35">
      <c r="A411" t="s">
        <v>784</v>
      </c>
      <c r="B411" s="1" t="s">
        <v>85</v>
      </c>
      <c r="C411" s="1" t="s">
        <v>86</v>
      </c>
      <c r="D411" s="1" t="s">
        <v>13</v>
      </c>
      <c r="E411" s="3">
        <v>44749</v>
      </c>
      <c r="F411" s="1" t="s">
        <v>104</v>
      </c>
      <c r="G411" s="1" t="s">
        <v>581</v>
      </c>
      <c r="H411" s="7">
        <v>70</v>
      </c>
      <c r="I411" s="7">
        <v>67</v>
      </c>
      <c r="J411" s="2">
        <v>4.2900000000000001E-2</v>
      </c>
      <c r="K411" s="7">
        <f>Table1[[#This Row],[List Price]]-Table1[[#This Row],[Actual Price]]</f>
        <v>3</v>
      </c>
      <c r="L411" s="13">
        <f>YEAR(Table1[[#This Row],[Date]])</f>
        <v>2022</v>
      </c>
      <c r="M411" s="13" t="str">
        <f t="shared" si="6"/>
        <v>Jul</v>
      </c>
      <c r="N411" s="18">
        <f>DATE(YEAR(Table1[[#This Row],[Date]])+6, MONTH(Table1[[#This Row],[Date]]), DAY(Table1[[#This Row],[Date]]))</f>
        <v>46941</v>
      </c>
    </row>
    <row r="412" spans="1:14" x14ac:dyDescent="0.35">
      <c r="A412" t="s">
        <v>785</v>
      </c>
      <c r="B412" s="1" t="s">
        <v>33</v>
      </c>
      <c r="C412" s="1" t="s">
        <v>34</v>
      </c>
      <c r="D412" s="1" t="s">
        <v>35</v>
      </c>
      <c r="E412" s="3">
        <v>45510</v>
      </c>
      <c r="F412" s="1" t="s">
        <v>25</v>
      </c>
      <c r="G412" s="1" t="s">
        <v>37</v>
      </c>
      <c r="H412" s="7">
        <v>700</v>
      </c>
      <c r="I412" s="7">
        <v>693</v>
      </c>
      <c r="J412" s="2">
        <v>0.01</v>
      </c>
      <c r="K412" s="7">
        <f>Table1[[#This Row],[List Price]]-Table1[[#This Row],[Actual Price]]</f>
        <v>7</v>
      </c>
      <c r="L412" s="13">
        <f>YEAR(Table1[[#This Row],[Date]])</f>
        <v>2024</v>
      </c>
      <c r="M412" s="13" t="str">
        <f t="shared" si="6"/>
        <v>Aug</v>
      </c>
      <c r="N412" s="18">
        <f>DATE(YEAR(Table1[[#This Row],[Date]])+6, MONTH(Table1[[#This Row],[Date]]), DAY(Table1[[#This Row],[Date]]))</f>
        <v>47701</v>
      </c>
    </row>
    <row r="413" spans="1:14" x14ac:dyDescent="0.35">
      <c r="A413" t="s">
        <v>786</v>
      </c>
      <c r="B413" s="1" t="s">
        <v>39</v>
      </c>
      <c r="C413" s="1" t="s">
        <v>40</v>
      </c>
      <c r="D413" s="1" t="s">
        <v>35</v>
      </c>
      <c r="E413" s="3">
        <v>45135</v>
      </c>
      <c r="F413" s="1" t="s">
        <v>41</v>
      </c>
      <c r="G413" s="1" t="s">
        <v>214</v>
      </c>
      <c r="H413" s="7">
        <v>30</v>
      </c>
      <c r="I413" s="7">
        <v>27</v>
      </c>
      <c r="J413" s="2">
        <v>0.1</v>
      </c>
      <c r="K413" s="7">
        <f>Table1[[#This Row],[List Price]]-Table1[[#This Row],[Actual Price]]</f>
        <v>3</v>
      </c>
      <c r="L413" s="13">
        <f>YEAR(Table1[[#This Row],[Date]])</f>
        <v>2023</v>
      </c>
      <c r="M413" s="13" t="str">
        <f t="shared" si="6"/>
        <v>Jul</v>
      </c>
      <c r="N413" s="18">
        <f>DATE(YEAR(Table1[[#This Row],[Date]])+6, MONTH(Table1[[#This Row],[Date]]), DAY(Table1[[#This Row],[Date]]))</f>
        <v>47327</v>
      </c>
    </row>
    <row r="414" spans="1:14" x14ac:dyDescent="0.35">
      <c r="A414" t="s">
        <v>787</v>
      </c>
      <c r="B414" s="1" t="s">
        <v>174</v>
      </c>
      <c r="C414" s="1" t="s">
        <v>175</v>
      </c>
      <c r="D414" s="1" t="s">
        <v>13</v>
      </c>
      <c r="E414" s="3">
        <v>44639</v>
      </c>
      <c r="F414" s="1" t="s">
        <v>36</v>
      </c>
      <c r="G414" s="1" t="s">
        <v>788</v>
      </c>
      <c r="H414" s="7">
        <v>50</v>
      </c>
      <c r="I414" s="7">
        <v>49</v>
      </c>
      <c r="J414" s="2">
        <v>0.02</v>
      </c>
      <c r="K414" s="7">
        <f>Table1[[#This Row],[List Price]]-Table1[[#This Row],[Actual Price]]</f>
        <v>1</v>
      </c>
      <c r="L414" s="13">
        <f>YEAR(Table1[[#This Row],[Date]])</f>
        <v>2022</v>
      </c>
      <c r="M414" s="13" t="str">
        <f t="shared" si="6"/>
        <v>Mar</v>
      </c>
      <c r="N414" s="18">
        <f>DATE(YEAR(Table1[[#This Row],[Date]])+6, MONTH(Table1[[#This Row],[Date]]), DAY(Table1[[#This Row],[Date]]))</f>
        <v>46831</v>
      </c>
    </row>
    <row r="415" spans="1:14" x14ac:dyDescent="0.35">
      <c r="A415" t="s">
        <v>789</v>
      </c>
      <c r="B415" s="1" t="s">
        <v>28</v>
      </c>
      <c r="C415" s="1" t="s">
        <v>29</v>
      </c>
      <c r="D415" s="1" t="s">
        <v>13</v>
      </c>
      <c r="E415" s="3">
        <v>44261</v>
      </c>
      <c r="F415" s="1" t="s">
        <v>55</v>
      </c>
      <c r="G415" s="1" t="s">
        <v>445</v>
      </c>
      <c r="H415" s="7">
        <v>800</v>
      </c>
      <c r="I415" s="7">
        <v>664</v>
      </c>
      <c r="J415" s="2">
        <v>0.17</v>
      </c>
      <c r="K415" s="7">
        <f>Table1[[#This Row],[List Price]]-Table1[[#This Row],[Actual Price]]</f>
        <v>136</v>
      </c>
      <c r="L415" s="13">
        <f>YEAR(Table1[[#This Row],[Date]])</f>
        <v>2021</v>
      </c>
      <c r="M415" s="13" t="str">
        <f t="shared" si="6"/>
        <v>Mar</v>
      </c>
      <c r="N415" s="18">
        <f>DATE(YEAR(Table1[[#This Row],[Date]])+6, MONTH(Table1[[#This Row],[Date]]), DAY(Table1[[#This Row],[Date]]))</f>
        <v>46452</v>
      </c>
    </row>
    <row r="416" spans="1:14" x14ac:dyDescent="0.35">
      <c r="A416" t="s">
        <v>790</v>
      </c>
      <c r="B416" s="1" t="s">
        <v>187</v>
      </c>
      <c r="C416" s="1" t="s">
        <v>188</v>
      </c>
      <c r="D416" s="1" t="s">
        <v>13</v>
      </c>
      <c r="E416" s="3">
        <v>44677</v>
      </c>
      <c r="F416" s="1" t="s">
        <v>55</v>
      </c>
      <c r="G416" s="1" t="s">
        <v>791</v>
      </c>
      <c r="H416" s="7">
        <v>800</v>
      </c>
      <c r="I416" s="7">
        <v>648</v>
      </c>
      <c r="J416" s="2">
        <v>0.19</v>
      </c>
      <c r="K416" s="7">
        <f>Table1[[#This Row],[List Price]]-Table1[[#This Row],[Actual Price]]</f>
        <v>152</v>
      </c>
      <c r="L416" s="13">
        <f>YEAR(Table1[[#This Row],[Date]])</f>
        <v>2022</v>
      </c>
      <c r="M416" s="13" t="str">
        <f t="shared" si="6"/>
        <v>Apr</v>
      </c>
      <c r="N416" s="18">
        <f>DATE(YEAR(Table1[[#This Row],[Date]])+6, MONTH(Table1[[#This Row],[Date]]), DAY(Table1[[#This Row],[Date]]))</f>
        <v>46869</v>
      </c>
    </row>
    <row r="417" spans="1:14" x14ac:dyDescent="0.35">
      <c r="A417" t="s">
        <v>792</v>
      </c>
      <c r="B417" s="1" t="s">
        <v>131</v>
      </c>
      <c r="C417" s="1" t="s">
        <v>108</v>
      </c>
      <c r="D417" s="1" t="s">
        <v>19</v>
      </c>
      <c r="E417" s="3">
        <v>45590</v>
      </c>
      <c r="F417" s="1" t="s">
        <v>41</v>
      </c>
      <c r="G417" s="1" t="s">
        <v>793</v>
      </c>
      <c r="H417" s="7">
        <v>30</v>
      </c>
      <c r="I417" s="7">
        <v>29</v>
      </c>
      <c r="J417" s="2">
        <v>3.3300000000000003E-2</v>
      </c>
      <c r="K417" s="7">
        <f>Table1[[#This Row],[List Price]]-Table1[[#This Row],[Actual Price]]</f>
        <v>1</v>
      </c>
      <c r="L417" s="13">
        <f>YEAR(Table1[[#This Row],[Date]])</f>
        <v>2024</v>
      </c>
      <c r="M417" s="13" t="str">
        <f t="shared" si="6"/>
        <v>Oct</v>
      </c>
      <c r="N417" s="18">
        <f>DATE(YEAR(Table1[[#This Row],[Date]])+6, MONTH(Table1[[#This Row],[Date]]), DAY(Table1[[#This Row],[Date]]))</f>
        <v>47781</v>
      </c>
    </row>
    <row r="418" spans="1:14" x14ac:dyDescent="0.35">
      <c r="A418" t="s">
        <v>794</v>
      </c>
      <c r="B418" s="1" t="s">
        <v>53</v>
      </c>
      <c r="C418" s="1" t="s">
        <v>54</v>
      </c>
      <c r="D418" s="1" t="s">
        <v>13</v>
      </c>
      <c r="E418" s="3">
        <v>45256</v>
      </c>
      <c r="F418" s="1" t="s">
        <v>46</v>
      </c>
      <c r="G418" s="1" t="s">
        <v>795</v>
      </c>
      <c r="H418" s="7">
        <v>500</v>
      </c>
      <c r="I418" s="7">
        <v>475</v>
      </c>
      <c r="J418" s="2">
        <v>0.05</v>
      </c>
      <c r="K418" s="7">
        <f>Table1[[#This Row],[List Price]]-Table1[[#This Row],[Actual Price]]</f>
        <v>25</v>
      </c>
      <c r="L418" s="13">
        <f>YEAR(Table1[[#This Row],[Date]])</f>
        <v>2023</v>
      </c>
      <c r="M418" s="13" t="str">
        <f t="shared" si="6"/>
        <v>Nov</v>
      </c>
      <c r="N418" s="18">
        <f>DATE(YEAR(Table1[[#This Row],[Date]])+6, MONTH(Table1[[#This Row],[Date]]), DAY(Table1[[#This Row],[Date]]))</f>
        <v>47448</v>
      </c>
    </row>
    <row r="419" spans="1:14" x14ac:dyDescent="0.35">
      <c r="A419" t="s">
        <v>796</v>
      </c>
      <c r="B419" s="1" t="s">
        <v>187</v>
      </c>
      <c r="C419" s="1" t="s">
        <v>188</v>
      </c>
      <c r="D419" s="1" t="s">
        <v>13</v>
      </c>
      <c r="E419" s="3">
        <v>44251</v>
      </c>
      <c r="F419" s="1" t="s">
        <v>72</v>
      </c>
      <c r="G419" s="1" t="s">
        <v>797</v>
      </c>
      <c r="H419" s="7">
        <v>500</v>
      </c>
      <c r="I419" s="7">
        <v>495</v>
      </c>
      <c r="J419" s="2">
        <v>0.01</v>
      </c>
      <c r="K419" s="7">
        <f>Table1[[#This Row],[List Price]]-Table1[[#This Row],[Actual Price]]</f>
        <v>5</v>
      </c>
      <c r="L419" s="13">
        <f>YEAR(Table1[[#This Row],[Date]])</f>
        <v>2021</v>
      </c>
      <c r="M419" s="13" t="str">
        <f t="shared" si="6"/>
        <v>Feb</v>
      </c>
      <c r="N419" s="18">
        <f>DATE(YEAR(Table1[[#This Row],[Date]])+6, MONTH(Table1[[#This Row],[Date]]), DAY(Table1[[#This Row],[Date]]))</f>
        <v>46442</v>
      </c>
    </row>
    <row r="420" spans="1:14" x14ac:dyDescent="0.35">
      <c r="A420" t="s">
        <v>798</v>
      </c>
      <c r="B420" s="1" t="s">
        <v>11</v>
      </c>
      <c r="C420" s="1" t="s">
        <v>12</v>
      </c>
      <c r="D420" s="1" t="s">
        <v>13</v>
      </c>
      <c r="E420" s="3">
        <v>44190</v>
      </c>
      <c r="F420" s="1" t="s">
        <v>61</v>
      </c>
      <c r="G420" s="1" t="s">
        <v>276</v>
      </c>
      <c r="H420" s="7">
        <v>1000</v>
      </c>
      <c r="I420" s="7">
        <v>580</v>
      </c>
      <c r="J420" s="2">
        <v>0.42</v>
      </c>
      <c r="K420" s="7">
        <f>Table1[[#This Row],[List Price]]-Table1[[#This Row],[Actual Price]]</f>
        <v>420</v>
      </c>
      <c r="L420" s="13">
        <f>YEAR(Table1[[#This Row],[Date]])</f>
        <v>2020</v>
      </c>
      <c r="M420" s="13" t="str">
        <f t="shared" si="6"/>
        <v>Dec</v>
      </c>
      <c r="N420" s="18">
        <f>DATE(YEAR(Table1[[#This Row],[Date]])+6, MONTH(Table1[[#This Row],[Date]]), DAY(Table1[[#This Row],[Date]]))</f>
        <v>46381</v>
      </c>
    </row>
    <row r="421" spans="1:14" x14ac:dyDescent="0.35">
      <c r="A421" t="s">
        <v>799</v>
      </c>
      <c r="B421" s="1" t="s">
        <v>255</v>
      </c>
      <c r="C421" s="1" t="s">
        <v>256</v>
      </c>
      <c r="D421" s="1" t="s">
        <v>13</v>
      </c>
      <c r="E421" s="3">
        <v>45244</v>
      </c>
      <c r="F421" s="1" t="s">
        <v>122</v>
      </c>
      <c r="G421" s="1" t="s">
        <v>800</v>
      </c>
      <c r="H421" s="7">
        <v>50</v>
      </c>
      <c r="I421" s="7">
        <v>47</v>
      </c>
      <c r="J421" s="2">
        <v>0.06</v>
      </c>
      <c r="K421" s="7">
        <f>Table1[[#This Row],[List Price]]-Table1[[#This Row],[Actual Price]]</f>
        <v>3</v>
      </c>
      <c r="L421" s="13">
        <f>YEAR(Table1[[#This Row],[Date]])</f>
        <v>2023</v>
      </c>
      <c r="M421" s="13" t="str">
        <f t="shared" si="6"/>
        <v>Nov</v>
      </c>
      <c r="N421" s="18">
        <f>DATE(YEAR(Table1[[#This Row],[Date]])+6, MONTH(Table1[[#This Row],[Date]]), DAY(Table1[[#This Row],[Date]]))</f>
        <v>47436</v>
      </c>
    </row>
    <row r="422" spans="1:14" x14ac:dyDescent="0.35">
      <c r="A422" t="s">
        <v>801</v>
      </c>
      <c r="B422" s="1" t="s">
        <v>264</v>
      </c>
      <c r="C422" s="1" t="s">
        <v>265</v>
      </c>
      <c r="D422" s="1" t="s">
        <v>13</v>
      </c>
      <c r="E422" s="3">
        <v>44321</v>
      </c>
      <c r="F422" s="1" t="s">
        <v>104</v>
      </c>
      <c r="G422" s="1" t="s">
        <v>802</v>
      </c>
      <c r="H422" s="7">
        <v>70</v>
      </c>
      <c r="I422" s="7">
        <v>48</v>
      </c>
      <c r="J422" s="2">
        <v>0.31430000000000002</v>
      </c>
      <c r="K422" s="7">
        <f>Table1[[#This Row],[List Price]]-Table1[[#This Row],[Actual Price]]</f>
        <v>22</v>
      </c>
      <c r="L422" s="13">
        <f>YEAR(Table1[[#This Row],[Date]])</f>
        <v>2021</v>
      </c>
      <c r="M422" s="13" t="str">
        <f t="shared" si="6"/>
        <v>May</v>
      </c>
      <c r="N422" s="18">
        <f>DATE(YEAR(Table1[[#This Row],[Date]])+6, MONTH(Table1[[#This Row],[Date]]), DAY(Table1[[#This Row],[Date]]))</f>
        <v>46512</v>
      </c>
    </row>
    <row r="423" spans="1:14" x14ac:dyDescent="0.35">
      <c r="A423" t="s">
        <v>803</v>
      </c>
      <c r="B423" s="1" t="s">
        <v>187</v>
      </c>
      <c r="C423" s="1" t="s">
        <v>188</v>
      </c>
      <c r="D423" s="1" t="s">
        <v>13</v>
      </c>
      <c r="E423" s="3">
        <v>44473</v>
      </c>
      <c r="F423" s="1" t="s">
        <v>61</v>
      </c>
      <c r="G423" s="1" t="s">
        <v>741</v>
      </c>
      <c r="H423" s="7">
        <v>1000</v>
      </c>
      <c r="I423" s="7">
        <v>750</v>
      </c>
      <c r="J423" s="2">
        <v>0.25</v>
      </c>
      <c r="K423" s="7">
        <f>Table1[[#This Row],[List Price]]-Table1[[#This Row],[Actual Price]]</f>
        <v>250</v>
      </c>
      <c r="L423" s="13">
        <f>YEAR(Table1[[#This Row],[Date]])</f>
        <v>2021</v>
      </c>
      <c r="M423" s="13" t="str">
        <f t="shared" si="6"/>
        <v>Oct</v>
      </c>
      <c r="N423" s="18">
        <f>DATE(YEAR(Table1[[#This Row],[Date]])+6, MONTH(Table1[[#This Row],[Date]]), DAY(Table1[[#This Row],[Date]]))</f>
        <v>46664</v>
      </c>
    </row>
    <row r="424" spans="1:14" x14ac:dyDescent="0.35">
      <c r="A424" t="s">
        <v>804</v>
      </c>
      <c r="B424" s="1" t="s">
        <v>255</v>
      </c>
      <c r="C424" s="1" t="s">
        <v>256</v>
      </c>
      <c r="D424" s="1" t="s">
        <v>13</v>
      </c>
      <c r="E424" s="3">
        <v>43982</v>
      </c>
      <c r="F424" s="1" t="s">
        <v>41</v>
      </c>
      <c r="G424" s="1" t="s">
        <v>805</v>
      </c>
      <c r="H424" s="7">
        <v>30</v>
      </c>
      <c r="I424" s="7">
        <v>25</v>
      </c>
      <c r="J424" s="2">
        <v>0.16669999999999999</v>
      </c>
      <c r="K424" s="7">
        <f>Table1[[#This Row],[List Price]]-Table1[[#This Row],[Actual Price]]</f>
        <v>5</v>
      </c>
      <c r="L424" s="13">
        <f>YEAR(Table1[[#This Row],[Date]])</f>
        <v>2020</v>
      </c>
      <c r="M424" s="13" t="str">
        <f t="shared" si="6"/>
        <v>May</v>
      </c>
      <c r="N424" s="18">
        <f>DATE(YEAR(Table1[[#This Row],[Date]])+6, MONTH(Table1[[#This Row],[Date]]), DAY(Table1[[#This Row],[Date]]))</f>
        <v>46173</v>
      </c>
    </row>
    <row r="425" spans="1:14" x14ac:dyDescent="0.35">
      <c r="A425" t="s">
        <v>806</v>
      </c>
      <c r="B425" s="1" t="s">
        <v>134</v>
      </c>
      <c r="C425" s="1" t="s">
        <v>92</v>
      </c>
      <c r="D425" s="1" t="s">
        <v>35</v>
      </c>
      <c r="E425" s="3">
        <v>45564</v>
      </c>
      <c r="F425" s="1" t="s">
        <v>41</v>
      </c>
      <c r="G425" s="1" t="s">
        <v>807</v>
      </c>
      <c r="H425" s="7">
        <v>30</v>
      </c>
      <c r="I425" s="7">
        <v>27</v>
      </c>
      <c r="J425" s="2">
        <v>0.1</v>
      </c>
      <c r="K425" s="7">
        <f>Table1[[#This Row],[List Price]]-Table1[[#This Row],[Actual Price]]</f>
        <v>3</v>
      </c>
      <c r="L425" s="13">
        <f>YEAR(Table1[[#This Row],[Date]])</f>
        <v>2024</v>
      </c>
      <c r="M425" s="13" t="str">
        <f t="shared" si="6"/>
        <v>Sep</v>
      </c>
      <c r="N425" s="18">
        <f>DATE(YEAR(Table1[[#This Row],[Date]])+6, MONTH(Table1[[#This Row],[Date]]), DAY(Table1[[#This Row],[Date]]))</f>
        <v>47755</v>
      </c>
    </row>
    <row r="426" spans="1:14" x14ac:dyDescent="0.35">
      <c r="A426" t="s">
        <v>808</v>
      </c>
      <c r="B426" s="1" t="s">
        <v>270</v>
      </c>
      <c r="C426" s="1" t="s">
        <v>271</v>
      </c>
      <c r="D426" s="1" t="s">
        <v>35</v>
      </c>
      <c r="E426" s="3">
        <v>45642</v>
      </c>
      <c r="F426" s="1" t="s">
        <v>72</v>
      </c>
      <c r="G426" s="1" t="s">
        <v>809</v>
      </c>
      <c r="H426" s="7">
        <v>500</v>
      </c>
      <c r="I426" s="7">
        <v>490</v>
      </c>
      <c r="J426" s="2">
        <v>0.02</v>
      </c>
      <c r="K426" s="7">
        <f>Table1[[#This Row],[List Price]]-Table1[[#This Row],[Actual Price]]</f>
        <v>10</v>
      </c>
      <c r="L426" s="13">
        <f>YEAR(Table1[[#This Row],[Date]])</f>
        <v>2024</v>
      </c>
      <c r="M426" s="13" t="str">
        <f t="shared" si="6"/>
        <v>Dec</v>
      </c>
      <c r="N426" s="18">
        <f>DATE(YEAR(Table1[[#This Row],[Date]])+6, MONTH(Table1[[#This Row],[Date]]), DAY(Table1[[#This Row],[Date]]))</f>
        <v>47833</v>
      </c>
    </row>
    <row r="427" spans="1:14" x14ac:dyDescent="0.35">
      <c r="A427" t="s">
        <v>810</v>
      </c>
      <c r="B427" s="1" t="s">
        <v>107</v>
      </c>
      <c r="C427" s="1" t="s">
        <v>108</v>
      </c>
      <c r="D427" s="1" t="s">
        <v>19</v>
      </c>
      <c r="E427" s="3">
        <v>44211</v>
      </c>
      <c r="F427" s="1" t="s">
        <v>72</v>
      </c>
      <c r="G427" s="1" t="s">
        <v>109</v>
      </c>
      <c r="H427" s="7">
        <v>500</v>
      </c>
      <c r="I427" s="7">
        <v>500</v>
      </c>
      <c r="J427" s="2">
        <v>0</v>
      </c>
      <c r="K427" s="7">
        <f>Table1[[#This Row],[List Price]]-Table1[[#This Row],[Actual Price]]</f>
        <v>0</v>
      </c>
      <c r="L427" s="13">
        <f>YEAR(Table1[[#This Row],[Date]])</f>
        <v>2021</v>
      </c>
      <c r="M427" s="13" t="str">
        <f t="shared" si="6"/>
        <v>Jan</v>
      </c>
      <c r="N427" s="18">
        <f>DATE(YEAR(Table1[[#This Row],[Date]])+6, MONTH(Table1[[#This Row],[Date]]), DAY(Table1[[#This Row],[Date]]))</f>
        <v>46402</v>
      </c>
    </row>
    <row r="428" spans="1:14" x14ac:dyDescent="0.35">
      <c r="A428" t="s">
        <v>811</v>
      </c>
      <c r="B428" s="1" t="s">
        <v>127</v>
      </c>
      <c r="C428" s="1" t="s">
        <v>128</v>
      </c>
      <c r="D428" s="1" t="s">
        <v>13</v>
      </c>
      <c r="E428" s="3">
        <v>43928</v>
      </c>
      <c r="F428" s="1" t="s">
        <v>72</v>
      </c>
      <c r="G428" s="1" t="s">
        <v>210</v>
      </c>
      <c r="H428" s="7">
        <v>500</v>
      </c>
      <c r="I428" s="7">
        <v>495</v>
      </c>
      <c r="J428" s="2">
        <v>0.01</v>
      </c>
      <c r="K428" s="7">
        <f>Table1[[#This Row],[List Price]]-Table1[[#This Row],[Actual Price]]</f>
        <v>5</v>
      </c>
      <c r="L428" s="13">
        <f>YEAR(Table1[[#This Row],[Date]])</f>
        <v>2020</v>
      </c>
      <c r="M428" s="13" t="str">
        <f t="shared" si="6"/>
        <v>Apr</v>
      </c>
      <c r="N428" s="18">
        <f>DATE(YEAR(Table1[[#This Row],[Date]])+6, MONTH(Table1[[#This Row],[Date]]), DAY(Table1[[#This Row],[Date]]))</f>
        <v>46119</v>
      </c>
    </row>
    <row r="429" spans="1:14" x14ac:dyDescent="0.35">
      <c r="A429" t="s">
        <v>812</v>
      </c>
      <c r="B429" s="1" t="s">
        <v>434</v>
      </c>
      <c r="C429" s="1" t="s">
        <v>435</v>
      </c>
      <c r="D429" s="1" t="s">
        <v>24</v>
      </c>
      <c r="E429" s="3">
        <v>43972</v>
      </c>
      <c r="F429" s="1" t="s">
        <v>30</v>
      </c>
      <c r="G429" s="1" t="s">
        <v>550</v>
      </c>
      <c r="H429" s="7">
        <v>150</v>
      </c>
      <c r="I429" s="7">
        <v>119</v>
      </c>
      <c r="J429" s="2">
        <v>0.20669999999999999</v>
      </c>
      <c r="K429" s="7">
        <f>Table1[[#This Row],[List Price]]-Table1[[#This Row],[Actual Price]]</f>
        <v>31</v>
      </c>
      <c r="L429" s="13">
        <f>YEAR(Table1[[#This Row],[Date]])</f>
        <v>2020</v>
      </c>
      <c r="M429" s="13" t="str">
        <f t="shared" si="6"/>
        <v>May</v>
      </c>
      <c r="N429" s="18">
        <f>DATE(YEAR(Table1[[#This Row],[Date]])+6, MONTH(Table1[[#This Row],[Date]]), DAY(Table1[[#This Row],[Date]]))</f>
        <v>46163</v>
      </c>
    </row>
    <row r="430" spans="1:14" x14ac:dyDescent="0.35">
      <c r="A430" t="s">
        <v>813</v>
      </c>
      <c r="B430" s="1" t="s">
        <v>53</v>
      </c>
      <c r="C430" s="1" t="s">
        <v>54</v>
      </c>
      <c r="D430" s="1" t="s">
        <v>13</v>
      </c>
      <c r="E430" s="3">
        <v>43875</v>
      </c>
      <c r="F430" s="1" t="s">
        <v>14</v>
      </c>
      <c r="G430" s="1" t="s">
        <v>814</v>
      </c>
      <c r="H430" s="7">
        <v>80</v>
      </c>
      <c r="I430" s="7">
        <v>79</v>
      </c>
      <c r="J430" s="2">
        <v>1.2500000000000001E-2</v>
      </c>
      <c r="K430" s="7">
        <f>Table1[[#This Row],[List Price]]-Table1[[#This Row],[Actual Price]]</f>
        <v>1</v>
      </c>
      <c r="L430" s="13">
        <f>YEAR(Table1[[#This Row],[Date]])</f>
        <v>2020</v>
      </c>
      <c r="M430" s="13" t="str">
        <f t="shared" si="6"/>
        <v>Feb</v>
      </c>
      <c r="N430" s="18">
        <f>DATE(YEAR(Table1[[#This Row],[Date]])+6, MONTH(Table1[[#This Row],[Date]]), DAY(Table1[[#This Row],[Date]]))</f>
        <v>46067</v>
      </c>
    </row>
    <row r="431" spans="1:14" x14ac:dyDescent="0.35">
      <c r="A431" t="s">
        <v>815</v>
      </c>
      <c r="B431" s="1" t="s">
        <v>400</v>
      </c>
      <c r="C431" s="1" t="s">
        <v>401</v>
      </c>
      <c r="D431" s="1" t="s">
        <v>13</v>
      </c>
      <c r="E431" s="3">
        <v>45057</v>
      </c>
      <c r="F431" s="1" t="s">
        <v>30</v>
      </c>
      <c r="G431" s="1" t="s">
        <v>402</v>
      </c>
      <c r="H431" s="7">
        <v>150</v>
      </c>
      <c r="I431" s="7">
        <v>99</v>
      </c>
      <c r="J431" s="2">
        <v>0.34</v>
      </c>
      <c r="K431" s="7">
        <f>Table1[[#This Row],[List Price]]-Table1[[#This Row],[Actual Price]]</f>
        <v>51</v>
      </c>
      <c r="L431" s="13">
        <f>YEAR(Table1[[#This Row],[Date]])</f>
        <v>2023</v>
      </c>
      <c r="M431" s="13" t="str">
        <f t="shared" si="6"/>
        <v>May</v>
      </c>
      <c r="N431" s="18">
        <f>DATE(YEAR(Table1[[#This Row],[Date]])+6, MONTH(Table1[[#This Row],[Date]]), DAY(Table1[[#This Row],[Date]]))</f>
        <v>47249</v>
      </c>
    </row>
    <row r="432" spans="1:14" x14ac:dyDescent="0.35">
      <c r="A432" t="s">
        <v>816</v>
      </c>
      <c r="B432" s="1" t="s">
        <v>107</v>
      </c>
      <c r="C432" s="1" t="s">
        <v>108</v>
      </c>
      <c r="D432" s="1" t="s">
        <v>19</v>
      </c>
      <c r="E432" s="3">
        <v>44606</v>
      </c>
      <c r="F432" s="1" t="s">
        <v>46</v>
      </c>
      <c r="G432" s="1" t="s">
        <v>817</v>
      </c>
      <c r="H432" s="7">
        <v>500</v>
      </c>
      <c r="I432" s="7">
        <v>425</v>
      </c>
      <c r="J432" s="2">
        <v>0.15</v>
      </c>
      <c r="K432" s="7">
        <f>Table1[[#This Row],[List Price]]-Table1[[#This Row],[Actual Price]]</f>
        <v>75</v>
      </c>
      <c r="L432" s="13">
        <f>YEAR(Table1[[#This Row],[Date]])</f>
        <v>2022</v>
      </c>
      <c r="M432" s="13" t="str">
        <f t="shared" si="6"/>
        <v>Feb</v>
      </c>
      <c r="N432" s="18">
        <f>DATE(YEAR(Table1[[#This Row],[Date]])+6, MONTH(Table1[[#This Row],[Date]]), DAY(Table1[[#This Row],[Date]]))</f>
        <v>46797</v>
      </c>
    </row>
    <row r="433" spans="1:14" x14ac:dyDescent="0.35">
      <c r="A433" t="s">
        <v>818</v>
      </c>
      <c r="B433" s="1" t="s">
        <v>241</v>
      </c>
      <c r="C433" s="1" t="s">
        <v>242</v>
      </c>
      <c r="D433" s="1" t="s">
        <v>13</v>
      </c>
      <c r="E433" s="3">
        <v>43908</v>
      </c>
      <c r="F433" s="1" t="s">
        <v>61</v>
      </c>
      <c r="G433" s="1" t="s">
        <v>779</v>
      </c>
      <c r="H433" s="7">
        <v>1000</v>
      </c>
      <c r="I433" s="7">
        <v>810</v>
      </c>
      <c r="J433" s="2">
        <v>0.19</v>
      </c>
      <c r="K433" s="7">
        <f>Table1[[#This Row],[List Price]]-Table1[[#This Row],[Actual Price]]</f>
        <v>190</v>
      </c>
      <c r="L433" s="13">
        <f>YEAR(Table1[[#This Row],[Date]])</f>
        <v>2020</v>
      </c>
      <c r="M433" s="13" t="str">
        <f t="shared" si="6"/>
        <v>Mar</v>
      </c>
      <c r="N433" s="18">
        <f>DATE(YEAR(Table1[[#This Row],[Date]])+6, MONTH(Table1[[#This Row],[Date]]), DAY(Table1[[#This Row],[Date]]))</f>
        <v>46099</v>
      </c>
    </row>
    <row r="434" spans="1:14" x14ac:dyDescent="0.35">
      <c r="A434" t="s">
        <v>819</v>
      </c>
      <c r="B434" s="1" t="s">
        <v>111</v>
      </c>
      <c r="C434" s="1" t="s">
        <v>82</v>
      </c>
      <c r="D434" s="1" t="s">
        <v>13</v>
      </c>
      <c r="E434" s="3">
        <v>45357</v>
      </c>
      <c r="F434" s="1" t="s">
        <v>115</v>
      </c>
      <c r="G434" s="1" t="s">
        <v>820</v>
      </c>
      <c r="H434" s="7">
        <v>250</v>
      </c>
      <c r="I434" s="7">
        <v>245</v>
      </c>
      <c r="J434" s="2">
        <v>0.02</v>
      </c>
      <c r="K434" s="7">
        <f>Table1[[#This Row],[List Price]]-Table1[[#This Row],[Actual Price]]</f>
        <v>5</v>
      </c>
      <c r="L434" s="13">
        <f>YEAR(Table1[[#This Row],[Date]])</f>
        <v>2024</v>
      </c>
      <c r="M434" s="13" t="str">
        <f t="shared" si="6"/>
        <v>Mar</v>
      </c>
      <c r="N434" s="18">
        <f>DATE(YEAR(Table1[[#This Row],[Date]])+6, MONTH(Table1[[#This Row],[Date]]), DAY(Table1[[#This Row],[Date]]))</f>
        <v>47548</v>
      </c>
    </row>
    <row r="435" spans="1:14" x14ac:dyDescent="0.35">
      <c r="A435" t="s">
        <v>821</v>
      </c>
      <c r="B435" s="1" t="s">
        <v>53</v>
      </c>
      <c r="C435" s="1" t="s">
        <v>54</v>
      </c>
      <c r="D435" s="1" t="s">
        <v>13</v>
      </c>
      <c r="E435" s="3">
        <v>45012</v>
      </c>
      <c r="F435" s="1" t="s">
        <v>122</v>
      </c>
      <c r="G435" s="1" t="s">
        <v>822</v>
      </c>
      <c r="H435" s="7">
        <v>50</v>
      </c>
      <c r="I435" s="7">
        <v>50</v>
      </c>
      <c r="J435" s="2">
        <v>0</v>
      </c>
      <c r="K435" s="7">
        <f>Table1[[#This Row],[List Price]]-Table1[[#This Row],[Actual Price]]</f>
        <v>0</v>
      </c>
      <c r="L435" s="13">
        <f>YEAR(Table1[[#This Row],[Date]])</f>
        <v>2023</v>
      </c>
      <c r="M435" s="13" t="str">
        <f t="shared" si="6"/>
        <v>Mar</v>
      </c>
      <c r="N435" s="18">
        <f>DATE(YEAR(Table1[[#This Row],[Date]])+6, MONTH(Table1[[#This Row],[Date]]), DAY(Table1[[#This Row],[Date]]))</f>
        <v>47204</v>
      </c>
    </row>
    <row r="436" spans="1:14" x14ac:dyDescent="0.35">
      <c r="A436" t="s">
        <v>823</v>
      </c>
      <c r="B436" s="1" t="s">
        <v>150</v>
      </c>
      <c r="C436" s="1" t="s">
        <v>151</v>
      </c>
      <c r="D436" s="1" t="s">
        <v>13</v>
      </c>
      <c r="E436" s="3">
        <v>45467</v>
      </c>
      <c r="F436" s="1" t="s">
        <v>115</v>
      </c>
      <c r="G436" s="1" t="s">
        <v>824</v>
      </c>
      <c r="H436" s="7">
        <v>250</v>
      </c>
      <c r="I436" s="7">
        <v>235</v>
      </c>
      <c r="J436" s="2">
        <v>0.06</v>
      </c>
      <c r="K436" s="7">
        <f>Table1[[#This Row],[List Price]]-Table1[[#This Row],[Actual Price]]</f>
        <v>15</v>
      </c>
      <c r="L436" s="13">
        <f>YEAR(Table1[[#This Row],[Date]])</f>
        <v>2024</v>
      </c>
      <c r="M436" s="13" t="str">
        <f t="shared" si="6"/>
        <v>Jun</v>
      </c>
      <c r="N436" s="18">
        <f>DATE(YEAR(Table1[[#This Row],[Date]])+6, MONTH(Table1[[#This Row],[Date]]), DAY(Table1[[#This Row],[Date]]))</f>
        <v>47658</v>
      </c>
    </row>
    <row r="437" spans="1:14" x14ac:dyDescent="0.35">
      <c r="A437" t="s">
        <v>825</v>
      </c>
      <c r="B437" s="1" t="s">
        <v>111</v>
      </c>
      <c r="C437" s="1" t="s">
        <v>82</v>
      </c>
      <c r="D437" s="1" t="s">
        <v>13</v>
      </c>
      <c r="E437" s="3">
        <v>44888</v>
      </c>
      <c r="F437" s="1" t="s">
        <v>115</v>
      </c>
      <c r="G437" s="1" t="s">
        <v>826</v>
      </c>
      <c r="H437" s="7">
        <v>250</v>
      </c>
      <c r="I437" s="7">
        <v>240</v>
      </c>
      <c r="J437" s="2">
        <v>0.04</v>
      </c>
      <c r="K437" s="7">
        <f>Table1[[#This Row],[List Price]]-Table1[[#This Row],[Actual Price]]</f>
        <v>10</v>
      </c>
      <c r="L437" s="13">
        <f>YEAR(Table1[[#This Row],[Date]])</f>
        <v>2022</v>
      </c>
      <c r="M437" s="13" t="str">
        <f t="shared" si="6"/>
        <v>Nov</v>
      </c>
      <c r="N437" s="18">
        <f>DATE(YEAR(Table1[[#This Row],[Date]])+6, MONTH(Table1[[#This Row],[Date]]), DAY(Table1[[#This Row],[Date]]))</f>
        <v>47080</v>
      </c>
    </row>
    <row r="438" spans="1:14" x14ac:dyDescent="0.35">
      <c r="A438" t="s">
        <v>827</v>
      </c>
      <c r="B438" s="1" t="s">
        <v>434</v>
      </c>
      <c r="C438" s="1" t="s">
        <v>435</v>
      </c>
      <c r="D438" s="1" t="s">
        <v>24</v>
      </c>
      <c r="E438" s="3">
        <v>45129</v>
      </c>
      <c r="F438" s="1" t="s">
        <v>104</v>
      </c>
      <c r="G438" s="1" t="s">
        <v>828</v>
      </c>
      <c r="H438" s="7">
        <v>70</v>
      </c>
      <c r="I438" s="7">
        <v>69</v>
      </c>
      <c r="J438" s="2">
        <v>1.43E-2</v>
      </c>
      <c r="K438" s="7">
        <f>Table1[[#This Row],[List Price]]-Table1[[#This Row],[Actual Price]]</f>
        <v>1</v>
      </c>
      <c r="L438" s="13">
        <f>YEAR(Table1[[#This Row],[Date]])</f>
        <v>2023</v>
      </c>
      <c r="M438" s="13" t="str">
        <f t="shared" si="6"/>
        <v>Jul</v>
      </c>
      <c r="N438" s="18">
        <f>DATE(YEAR(Table1[[#This Row],[Date]])+6, MONTH(Table1[[#This Row],[Date]]), DAY(Table1[[#This Row],[Date]]))</f>
        <v>47321</v>
      </c>
    </row>
    <row r="439" spans="1:14" x14ac:dyDescent="0.35">
      <c r="A439" t="s">
        <v>829</v>
      </c>
      <c r="B439" s="1" t="s">
        <v>146</v>
      </c>
      <c r="C439" s="1" t="s">
        <v>147</v>
      </c>
      <c r="D439" s="1" t="s">
        <v>13</v>
      </c>
      <c r="E439" s="3">
        <v>45162</v>
      </c>
      <c r="F439" s="1" t="s">
        <v>104</v>
      </c>
      <c r="G439" s="1" t="s">
        <v>830</v>
      </c>
      <c r="H439" s="7">
        <v>70</v>
      </c>
      <c r="I439" s="7">
        <v>67</v>
      </c>
      <c r="J439" s="2">
        <v>4.2900000000000001E-2</v>
      </c>
      <c r="K439" s="7">
        <f>Table1[[#This Row],[List Price]]-Table1[[#This Row],[Actual Price]]</f>
        <v>3</v>
      </c>
      <c r="L439" s="13">
        <f>YEAR(Table1[[#This Row],[Date]])</f>
        <v>2023</v>
      </c>
      <c r="M439" s="13" t="str">
        <f t="shared" si="6"/>
        <v>Aug</v>
      </c>
      <c r="N439" s="18">
        <f>DATE(YEAR(Table1[[#This Row],[Date]])+6, MONTH(Table1[[#This Row],[Date]]), DAY(Table1[[#This Row],[Date]]))</f>
        <v>47354</v>
      </c>
    </row>
    <row r="440" spans="1:14" x14ac:dyDescent="0.35">
      <c r="A440" t="s">
        <v>831</v>
      </c>
      <c r="B440" s="1" t="s">
        <v>264</v>
      </c>
      <c r="C440" s="1" t="s">
        <v>265</v>
      </c>
      <c r="D440" s="1" t="s">
        <v>13</v>
      </c>
      <c r="E440" s="3">
        <v>44981</v>
      </c>
      <c r="F440" s="1" t="s">
        <v>36</v>
      </c>
      <c r="G440" s="1" t="s">
        <v>314</v>
      </c>
      <c r="H440" s="7">
        <v>50</v>
      </c>
      <c r="I440" s="7">
        <v>49</v>
      </c>
      <c r="J440" s="2">
        <v>0.02</v>
      </c>
      <c r="K440" s="7">
        <f>Table1[[#This Row],[List Price]]-Table1[[#This Row],[Actual Price]]</f>
        <v>1</v>
      </c>
      <c r="L440" s="13">
        <f>YEAR(Table1[[#This Row],[Date]])</f>
        <v>2023</v>
      </c>
      <c r="M440" s="13" t="str">
        <f t="shared" si="6"/>
        <v>Feb</v>
      </c>
      <c r="N440" s="18">
        <f>DATE(YEAR(Table1[[#This Row],[Date]])+6, MONTH(Table1[[#This Row],[Date]]), DAY(Table1[[#This Row],[Date]]))</f>
        <v>47173</v>
      </c>
    </row>
    <row r="441" spans="1:14" x14ac:dyDescent="0.35">
      <c r="A441" t="s">
        <v>832</v>
      </c>
      <c r="B441" s="1" t="s">
        <v>85</v>
      </c>
      <c r="C441" s="1" t="s">
        <v>86</v>
      </c>
      <c r="D441" s="1" t="s">
        <v>13</v>
      </c>
      <c r="E441" s="3">
        <v>44205</v>
      </c>
      <c r="F441" s="1" t="s">
        <v>30</v>
      </c>
      <c r="G441" s="1" t="s">
        <v>87</v>
      </c>
      <c r="H441" s="7">
        <v>150</v>
      </c>
      <c r="I441" s="7">
        <v>98</v>
      </c>
      <c r="J441" s="2">
        <v>0.34670000000000001</v>
      </c>
      <c r="K441" s="7">
        <f>Table1[[#This Row],[List Price]]-Table1[[#This Row],[Actual Price]]</f>
        <v>52</v>
      </c>
      <c r="L441" s="13">
        <f>YEAR(Table1[[#This Row],[Date]])</f>
        <v>2021</v>
      </c>
      <c r="M441" s="13" t="str">
        <f t="shared" si="6"/>
        <v>Jan</v>
      </c>
      <c r="N441" s="18">
        <f>DATE(YEAR(Table1[[#This Row],[Date]])+6, MONTH(Table1[[#This Row],[Date]]), DAY(Table1[[#This Row],[Date]]))</f>
        <v>46396</v>
      </c>
    </row>
    <row r="442" spans="1:14" x14ac:dyDescent="0.35">
      <c r="A442" t="s">
        <v>833</v>
      </c>
      <c r="B442" s="1" t="s">
        <v>103</v>
      </c>
      <c r="C442" s="1" t="s">
        <v>71</v>
      </c>
      <c r="D442" s="1" t="s">
        <v>35</v>
      </c>
      <c r="E442" s="3">
        <v>45557</v>
      </c>
      <c r="F442" s="1" t="s">
        <v>36</v>
      </c>
      <c r="G442" s="1" t="s">
        <v>105</v>
      </c>
      <c r="H442" s="7">
        <v>50</v>
      </c>
      <c r="I442" s="7">
        <v>50</v>
      </c>
      <c r="J442" s="2">
        <v>0</v>
      </c>
      <c r="K442" s="7">
        <f>Table1[[#This Row],[List Price]]-Table1[[#This Row],[Actual Price]]</f>
        <v>0</v>
      </c>
      <c r="L442" s="13">
        <f>YEAR(Table1[[#This Row],[Date]])</f>
        <v>2024</v>
      </c>
      <c r="M442" s="13" t="str">
        <f t="shared" si="6"/>
        <v>Sep</v>
      </c>
      <c r="N442" s="18">
        <f>DATE(YEAR(Table1[[#This Row],[Date]])+6, MONTH(Table1[[#This Row],[Date]]), DAY(Table1[[#This Row],[Date]]))</f>
        <v>47748</v>
      </c>
    </row>
    <row r="443" spans="1:14" x14ac:dyDescent="0.35">
      <c r="A443" t="s">
        <v>834</v>
      </c>
      <c r="B443" s="1" t="s">
        <v>224</v>
      </c>
      <c r="C443" s="1" t="s">
        <v>50</v>
      </c>
      <c r="D443" s="1" t="s">
        <v>24</v>
      </c>
      <c r="E443" s="3">
        <v>44269</v>
      </c>
      <c r="F443" s="1" t="s">
        <v>72</v>
      </c>
      <c r="G443" s="1" t="s">
        <v>734</v>
      </c>
      <c r="H443" s="7">
        <v>500</v>
      </c>
      <c r="I443" s="7">
        <v>495</v>
      </c>
      <c r="J443" s="2">
        <v>0.01</v>
      </c>
      <c r="K443" s="7">
        <f>Table1[[#This Row],[List Price]]-Table1[[#This Row],[Actual Price]]</f>
        <v>5</v>
      </c>
      <c r="L443" s="13">
        <f>YEAR(Table1[[#This Row],[Date]])</f>
        <v>2021</v>
      </c>
      <c r="M443" s="13" t="str">
        <f t="shared" si="6"/>
        <v>Mar</v>
      </c>
      <c r="N443" s="18">
        <f>DATE(YEAR(Table1[[#This Row],[Date]])+6, MONTH(Table1[[#This Row],[Date]]), DAY(Table1[[#This Row],[Date]]))</f>
        <v>46460</v>
      </c>
    </row>
    <row r="444" spans="1:14" x14ac:dyDescent="0.35">
      <c r="A444" t="s">
        <v>835</v>
      </c>
      <c r="B444" s="1" t="s">
        <v>227</v>
      </c>
      <c r="C444" s="1" t="s">
        <v>228</v>
      </c>
      <c r="D444" s="1" t="s">
        <v>24</v>
      </c>
      <c r="E444" s="3">
        <v>44185</v>
      </c>
      <c r="F444" s="1" t="s">
        <v>104</v>
      </c>
      <c r="G444" s="1" t="s">
        <v>836</v>
      </c>
      <c r="H444" s="7">
        <v>70</v>
      </c>
      <c r="I444" s="7">
        <v>54</v>
      </c>
      <c r="J444" s="2">
        <v>0.2286</v>
      </c>
      <c r="K444" s="7">
        <f>Table1[[#This Row],[List Price]]-Table1[[#This Row],[Actual Price]]</f>
        <v>16</v>
      </c>
      <c r="L444" s="13">
        <f>YEAR(Table1[[#This Row],[Date]])</f>
        <v>2020</v>
      </c>
      <c r="M444" s="13" t="str">
        <f t="shared" si="6"/>
        <v>Dec</v>
      </c>
      <c r="N444" s="18">
        <f>DATE(YEAR(Table1[[#This Row],[Date]])+6, MONTH(Table1[[#This Row],[Date]]), DAY(Table1[[#This Row],[Date]]))</f>
        <v>46376</v>
      </c>
    </row>
    <row r="445" spans="1:14" x14ac:dyDescent="0.35">
      <c r="A445" t="s">
        <v>837</v>
      </c>
      <c r="B445" s="1" t="s">
        <v>154</v>
      </c>
      <c r="C445" s="1" t="s">
        <v>108</v>
      </c>
      <c r="D445" s="1" t="s">
        <v>19</v>
      </c>
      <c r="E445" s="3">
        <v>45565</v>
      </c>
      <c r="F445" s="1" t="s">
        <v>46</v>
      </c>
      <c r="G445" s="1" t="s">
        <v>490</v>
      </c>
      <c r="H445" s="7">
        <v>500</v>
      </c>
      <c r="I445" s="7">
        <v>485</v>
      </c>
      <c r="J445" s="2">
        <v>0.03</v>
      </c>
      <c r="K445" s="7">
        <f>Table1[[#This Row],[List Price]]-Table1[[#This Row],[Actual Price]]</f>
        <v>15</v>
      </c>
      <c r="L445" s="13">
        <f>YEAR(Table1[[#This Row],[Date]])</f>
        <v>2024</v>
      </c>
      <c r="M445" s="13" t="str">
        <f t="shared" si="6"/>
        <v>Sep</v>
      </c>
      <c r="N445" s="18">
        <f>DATE(YEAR(Table1[[#This Row],[Date]])+6, MONTH(Table1[[#This Row],[Date]]), DAY(Table1[[#This Row],[Date]]))</f>
        <v>47756</v>
      </c>
    </row>
    <row r="446" spans="1:14" x14ac:dyDescent="0.35">
      <c r="A446" t="s">
        <v>838</v>
      </c>
      <c r="B446" s="1" t="s">
        <v>289</v>
      </c>
      <c r="C446" s="1" t="s">
        <v>108</v>
      </c>
      <c r="D446" s="1" t="s">
        <v>19</v>
      </c>
      <c r="E446" s="3">
        <v>44092</v>
      </c>
      <c r="F446" s="1" t="s">
        <v>14</v>
      </c>
      <c r="G446" s="1" t="s">
        <v>481</v>
      </c>
      <c r="H446" s="7">
        <v>80</v>
      </c>
      <c r="I446" s="7">
        <v>78</v>
      </c>
      <c r="J446" s="2">
        <v>2.5000000000000001E-2</v>
      </c>
      <c r="K446" s="7">
        <f>Table1[[#This Row],[List Price]]-Table1[[#This Row],[Actual Price]]</f>
        <v>2</v>
      </c>
      <c r="L446" s="13">
        <f>YEAR(Table1[[#This Row],[Date]])</f>
        <v>2020</v>
      </c>
      <c r="M446" s="13" t="str">
        <f t="shared" si="6"/>
        <v>Sep</v>
      </c>
      <c r="N446" s="18">
        <f>DATE(YEAR(Table1[[#This Row],[Date]])+6, MONTH(Table1[[#This Row],[Date]]), DAY(Table1[[#This Row],[Date]]))</f>
        <v>46283</v>
      </c>
    </row>
    <row r="447" spans="1:14" x14ac:dyDescent="0.35">
      <c r="A447" t="s">
        <v>839</v>
      </c>
      <c r="B447" s="1" t="s">
        <v>49</v>
      </c>
      <c r="C447" s="1" t="s">
        <v>50</v>
      </c>
      <c r="D447" s="1" t="s">
        <v>24</v>
      </c>
      <c r="E447" s="3">
        <v>45420</v>
      </c>
      <c r="F447" s="1" t="s">
        <v>55</v>
      </c>
      <c r="G447" s="1" t="s">
        <v>729</v>
      </c>
      <c r="H447" s="7">
        <v>800</v>
      </c>
      <c r="I447" s="7">
        <v>712</v>
      </c>
      <c r="J447" s="2">
        <v>0.11</v>
      </c>
      <c r="K447" s="7">
        <f>Table1[[#This Row],[List Price]]-Table1[[#This Row],[Actual Price]]</f>
        <v>88</v>
      </c>
      <c r="L447" s="13">
        <f>YEAR(Table1[[#This Row],[Date]])</f>
        <v>2024</v>
      </c>
      <c r="M447" s="13" t="str">
        <f t="shared" si="6"/>
        <v>May</v>
      </c>
      <c r="N447" s="18">
        <f>DATE(YEAR(Table1[[#This Row],[Date]])+6, MONTH(Table1[[#This Row],[Date]]), DAY(Table1[[#This Row],[Date]]))</f>
        <v>47611</v>
      </c>
    </row>
    <row r="448" spans="1:14" x14ac:dyDescent="0.35">
      <c r="A448" t="s">
        <v>840</v>
      </c>
      <c r="B448" s="1" t="s">
        <v>59</v>
      </c>
      <c r="C448" s="1" t="s">
        <v>60</v>
      </c>
      <c r="D448" s="1" t="s">
        <v>13</v>
      </c>
      <c r="E448" s="3">
        <v>44419</v>
      </c>
      <c r="F448" s="1" t="s">
        <v>30</v>
      </c>
      <c r="G448" s="1" t="s">
        <v>841</v>
      </c>
      <c r="H448" s="7">
        <v>150</v>
      </c>
      <c r="I448" s="7">
        <v>93</v>
      </c>
      <c r="J448" s="2">
        <v>0.38</v>
      </c>
      <c r="K448" s="7">
        <f>Table1[[#This Row],[List Price]]-Table1[[#This Row],[Actual Price]]</f>
        <v>57</v>
      </c>
      <c r="L448" s="13">
        <f>YEAR(Table1[[#This Row],[Date]])</f>
        <v>2021</v>
      </c>
      <c r="M448" s="13" t="str">
        <f t="shared" si="6"/>
        <v>Aug</v>
      </c>
      <c r="N448" s="18">
        <f>DATE(YEAR(Table1[[#This Row],[Date]])+6, MONTH(Table1[[#This Row],[Date]]), DAY(Table1[[#This Row],[Date]]))</f>
        <v>46610</v>
      </c>
    </row>
    <row r="449" spans="1:14" x14ac:dyDescent="0.35">
      <c r="A449" t="s">
        <v>842</v>
      </c>
      <c r="B449" s="1" t="s">
        <v>221</v>
      </c>
      <c r="C449" s="1" t="s">
        <v>40</v>
      </c>
      <c r="D449" s="1" t="s">
        <v>35</v>
      </c>
      <c r="E449" s="3">
        <v>45583</v>
      </c>
      <c r="F449" s="1" t="s">
        <v>61</v>
      </c>
      <c r="G449" s="1" t="s">
        <v>245</v>
      </c>
      <c r="H449" s="7">
        <v>1000</v>
      </c>
      <c r="I449" s="7">
        <v>710</v>
      </c>
      <c r="J449" s="2">
        <v>0.28999999999999998</v>
      </c>
      <c r="K449" s="7">
        <f>Table1[[#This Row],[List Price]]-Table1[[#This Row],[Actual Price]]</f>
        <v>290</v>
      </c>
      <c r="L449" s="13">
        <f>YEAR(Table1[[#This Row],[Date]])</f>
        <v>2024</v>
      </c>
      <c r="M449" s="13" t="str">
        <f t="shared" si="6"/>
        <v>Oct</v>
      </c>
      <c r="N449" s="18">
        <f>DATE(YEAR(Table1[[#This Row],[Date]])+6, MONTH(Table1[[#This Row],[Date]]), DAY(Table1[[#This Row],[Date]]))</f>
        <v>47774</v>
      </c>
    </row>
    <row r="450" spans="1:14" x14ac:dyDescent="0.35">
      <c r="A450" t="s">
        <v>843</v>
      </c>
      <c r="B450" s="1" t="s">
        <v>39</v>
      </c>
      <c r="C450" s="1" t="s">
        <v>40</v>
      </c>
      <c r="D450" s="1" t="s">
        <v>35</v>
      </c>
      <c r="E450" s="3">
        <v>45543</v>
      </c>
      <c r="F450" s="1" t="s">
        <v>72</v>
      </c>
      <c r="G450" s="1" t="s">
        <v>844</v>
      </c>
      <c r="H450" s="7">
        <v>500</v>
      </c>
      <c r="I450" s="7">
        <v>495</v>
      </c>
      <c r="J450" s="2">
        <v>0.01</v>
      </c>
      <c r="K450" s="7">
        <f>Table1[[#This Row],[List Price]]-Table1[[#This Row],[Actual Price]]</f>
        <v>5</v>
      </c>
      <c r="L450" s="13">
        <f>YEAR(Table1[[#This Row],[Date]])</f>
        <v>2024</v>
      </c>
      <c r="M450" s="13" t="str">
        <f t="shared" ref="M450:M513" si="7">TEXT(E:E, "mmm")</f>
        <v>Sep</v>
      </c>
      <c r="N450" s="18">
        <f>DATE(YEAR(Table1[[#This Row],[Date]])+6, MONTH(Table1[[#This Row],[Date]]), DAY(Table1[[#This Row],[Date]]))</f>
        <v>47734</v>
      </c>
    </row>
    <row r="451" spans="1:14" x14ac:dyDescent="0.35">
      <c r="A451" t="s">
        <v>845</v>
      </c>
      <c r="B451" s="1" t="s">
        <v>49</v>
      </c>
      <c r="C451" s="1" t="s">
        <v>50</v>
      </c>
      <c r="D451" s="1" t="s">
        <v>24</v>
      </c>
      <c r="E451" s="3">
        <v>45074</v>
      </c>
      <c r="F451" s="1" t="s">
        <v>72</v>
      </c>
      <c r="G451" s="1" t="s">
        <v>729</v>
      </c>
      <c r="H451" s="7">
        <v>500</v>
      </c>
      <c r="I451" s="7">
        <v>490</v>
      </c>
      <c r="J451" s="2">
        <v>0.02</v>
      </c>
      <c r="K451" s="7">
        <f>Table1[[#This Row],[List Price]]-Table1[[#This Row],[Actual Price]]</f>
        <v>10</v>
      </c>
      <c r="L451" s="13">
        <f>YEAR(Table1[[#This Row],[Date]])</f>
        <v>2023</v>
      </c>
      <c r="M451" s="13" t="str">
        <f t="shared" si="7"/>
        <v>May</v>
      </c>
      <c r="N451" s="18">
        <f>DATE(YEAR(Table1[[#This Row],[Date]])+6, MONTH(Table1[[#This Row],[Date]]), DAY(Table1[[#This Row],[Date]]))</f>
        <v>47266</v>
      </c>
    </row>
    <row r="452" spans="1:14" x14ac:dyDescent="0.35">
      <c r="A452" t="s">
        <v>846</v>
      </c>
      <c r="B452" s="1" t="s">
        <v>118</v>
      </c>
      <c r="C452" s="1" t="s">
        <v>119</v>
      </c>
      <c r="D452" s="1" t="s">
        <v>35</v>
      </c>
      <c r="E452" s="3">
        <v>43913</v>
      </c>
      <c r="F452" s="1" t="s">
        <v>104</v>
      </c>
      <c r="G452" s="1" t="s">
        <v>847</v>
      </c>
      <c r="H452" s="7">
        <v>70</v>
      </c>
      <c r="I452" s="7">
        <v>67</v>
      </c>
      <c r="J452" s="2">
        <v>4.2900000000000001E-2</v>
      </c>
      <c r="K452" s="7">
        <f>Table1[[#This Row],[List Price]]-Table1[[#This Row],[Actual Price]]</f>
        <v>3</v>
      </c>
      <c r="L452" s="13">
        <f>YEAR(Table1[[#This Row],[Date]])</f>
        <v>2020</v>
      </c>
      <c r="M452" s="13" t="str">
        <f t="shared" si="7"/>
        <v>Mar</v>
      </c>
      <c r="N452" s="18">
        <f>DATE(YEAR(Table1[[#This Row],[Date]])+6, MONTH(Table1[[#This Row],[Date]]), DAY(Table1[[#This Row],[Date]]))</f>
        <v>46104</v>
      </c>
    </row>
    <row r="453" spans="1:14" x14ac:dyDescent="0.35">
      <c r="A453" t="s">
        <v>848</v>
      </c>
      <c r="B453" s="1" t="s">
        <v>134</v>
      </c>
      <c r="C453" s="1" t="s">
        <v>92</v>
      </c>
      <c r="D453" s="1" t="s">
        <v>35</v>
      </c>
      <c r="E453" s="3">
        <v>44206</v>
      </c>
      <c r="F453" s="1" t="s">
        <v>115</v>
      </c>
      <c r="G453" s="1" t="s">
        <v>849</v>
      </c>
      <c r="H453" s="7">
        <v>250</v>
      </c>
      <c r="I453" s="7">
        <v>235</v>
      </c>
      <c r="J453" s="2">
        <v>0.06</v>
      </c>
      <c r="K453" s="7">
        <f>Table1[[#This Row],[List Price]]-Table1[[#This Row],[Actual Price]]</f>
        <v>15</v>
      </c>
      <c r="L453" s="13">
        <f>YEAR(Table1[[#This Row],[Date]])</f>
        <v>2021</v>
      </c>
      <c r="M453" s="13" t="str">
        <f t="shared" si="7"/>
        <v>Jan</v>
      </c>
      <c r="N453" s="18">
        <f>DATE(YEAR(Table1[[#This Row],[Date]])+6, MONTH(Table1[[#This Row],[Date]]), DAY(Table1[[#This Row],[Date]]))</f>
        <v>46397</v>
      </c>
    </row>
    <row r="454" spans="1:14" x14ac:dyDescent="0.35">
      <c r="A454" t="s">
        <v>850</v>
      </c>
      <c r="B454" s="1" t="s">
        <v>49</v>
      </c>
      <c r="C454" s="1" t="s">
        <v>50</v>
      </c>
      <c r="D454" s="1" t="s">
        <v>24</v>
      </c>
      <c r="E454" s="3">
        <v>45179</v>
      </c>
      <c r="F454" s="1" t="s">
        <v>55</v>
      </c>
      <c r="G454" s="1" t="s">
        <v>658</v>
      </c>
      <c r="H454" s="7">
        <v>800</v>
      </c>
      <c r="I454" s="7">
        <v>584</v>
      </c>
      <c r="J454" s="2">
        <v>0.27</v>
      </c>
      <c r="K454" s="7">
        <f>Table1[[#This Row],[List Price]]-Table1[[#This Row],[Actual Price]]</f>
        <v>216</v>
      </c>
      <c r="L454" s="13">
        <f>YEAR(Table1[[#This Row],[Date]])</f>
        <v>2023</v>
      </c>
      <c r="M454" s="13" t="str">
        <f t="shared" si="7"/>
        <v>Sep</v>
      </c>
      <c r="N454" s="18">
        <f>DATE(YEAR(Table1[[#This Row],[Date]])+6, MONTH(Table1[[#This Row],[Date]]), DAY(Table1[[#This Row],[Date]]))</f>
        <v>47371</v>
      </c>
    </row>
    <row r="455" spans="1:14" x14ac:dyDescent="0.35">
      <c r="A455" t="s">
        <v>851</v>
      </c>
      <c r="B455" s="1" t="s">
        <v>157</v>
      </c>
      <c r="C455" s="1" t="s">
        <v>108</v>
      </c>
      <c r="D455" s="1" t="s">
        <v>19</v>
      </c>
      <c r="E455" s="3">
        <v>45052</v>
      </c>
      <c r="F455" s="1" t="s">
        <v>14</v>
      </c>
      <c r="G455" s="1" t="s">
        <v>720</v>
      </c>
      <c r="H455" s="7">
        <v>80</v>
      </c>
      <c r="I455" s="7">
        <v>72</v>
      </c>
      <c r="J455" s="2">
        <v>0.1</v>
      </c>
      <c r="K455" s="7">
        <f>Table1[[#This Row],[List Price]]-Table1[[#This Row],[Actual Price]]</f>
        <v>8</v>
      </c>
      <c r="L455" s="13">
        <f>YEAR(Table1[[#This Row],[Date]])</f>
        <v>2023</v>
      </c>
      <c r="M455" s="13" t="str">
        <f t="shared" si="7"/>
        <v>May</v>
      </c>
      <c r="N455" s="18">
        <f>DATE(YEAR(Table1[[#This Row],[Date]])+6, MONTH(Table1[[#This Row],[Date]]), DAY(Table1[[#This Row],[Date]]))</f>
        <v>47244</v>
      </c>
    </row>
    <row r="456" spans="1:14" x14ac:dyDescent="0.35">
      <c r="A456" t="s">
        <v>852</v>
      </c>
      <c r="B456" s="1" t="s">
        <v>17</v>
      </c>
      <c r="C456" s="1" t="s">
        <v>18</v>
      </c>
      <c r="D456" s="1" t="s">
        <v>19</v>
      </c>
      <c r="E456" s="3">
        <v>43863</v>
      </c>
      <c r="F456" s="1" t="s">
        <v>61</v>
      </c>
      <c r="G456" s="1" t="s">
        <v>853</v>
      </c>
      <c r="H456" s="7">
        <v>1000</v>
      </c>
      <c r="I456" s="7">
        <v>750</v>
      </c>
      <c r="J456" s="2">
        <v>0.25</v>
      </c>
      <c r="K456" s="7">
        <f>Table1[[#This Row],[List Price]]-Table1[[#This Row],[Actual Price]]</f>
        <v>250</v>
      </c>
      <c r="L456" s="13">
        <f>YEAR(Table1[[#This Row],[Date]])</f>
        <v>2020</v>
      </c>
      <c r="M456" s="13" t="str">
        <f t="shared" si="7"/>
        <v>Feb</v>
      </c>
      <c r="N456" s="18">
        <f>DATE(YEAR(Table1[[#This Row],[Date]])+6, MONTH(Table1[[#This Row],[Date]]), DAY(Table1[[#This Row],[Date]]))</f>
        <v>46055</v>
      </c>
    </row>
    <row r="457" spans="1:14" x14ac:dyDescent="0.35">
      <c r="A457" t="s">
        <v>854</v>
      </c>
      <c r="B457" s="1" t="s">
        <v>289</v>
      </c>
      <c r="C457" s="1" t="s">
        <v>108</v>
      </c>
      <c r="D457" s="1" t="s">
        <v>19</v>
      </c>
      <c r="E457" s="3">
        <v>44661</v>
      </c>
      <c r="F457" s="1" t="s">
        <v>55</v>
      </c>
      <c r="G457" s="1" t="s">
        <v>346</v>
      </c>
      <c r="H457" s="7">
        <v>800</v>
      </c>
      <c r="I457" s="7">
        <v>696</v>
      </c>
      <c r="J457" s="2">
        <v>0.13</v>
      </c>
      <c r="K457" s="7">
        <f>Table1[[#This Row],[List Price]]-Table1[[#This Row],[Actual Price]]</f>
        <v>104</v>
      </c>
      <c r="L457" s="13">
        <f>YEAR(Table1[[#This Row],[Date]])</f>
        <v>2022</v>
      </c>
      <c r="M457" s="13" t="str">
        <f t="shared" si="7"/>
        <v>Apr</v>
      </c>
      <c r="N457" s="18">
        <f>DATE(YEAR(Table1[[#This Row],[Date]])+6, MONTH(Table1[[#This Row],[Date]]), DAY(Table1[[#This Row],[Date]]))</f>
        <v>46853</v>
      </c>
    </row>
    <row r="458" spans="1:14" x14ac:dyDescent="0.35">
      <c r="A458" t="s">
        <v>855</v>
      </c>
      <c r="B458" s="1" t="s">
        <v>400</v>
      </c>
      <c r="C458" s="1" t="s">
        <v>401</v>
      </c>
      <c r="D458" s="1" t="s">
        <v>13</v>
      </c>
      <c r="E458" s="3">
        <v>43942</v>
      </c>
      <c r="F458" s="1" t="s">
        <v>30</v>
      </c>
      <c r="G458" s="1" t="s">
        <v>856</v>
      </c>
      <c r="H458" s="7">
        <v>150</v>
      </c>
      <c r="I458" s="7">
        <v>146</v>
      </c>
      <c r="J458" s="2">
        <v>2.6700000000000002E-2</v>
      </c>
      <c r="K458" s="7">
        <f>Table1[[#This Row],[List Price]]-Table1[[#This Row],[Actual Price]]</f>
        <v>4</v>
      </c>
      <c r="L458" s="13">
        <f>YEAR(Table1[[#This Row],[Date]])</f>
        <v>2020</v>
      </c>
      <c r="M458" s="13" t="str">
        <f t="shared" si="7"/>
        <v>Apr</v>
      </c>
      <c r="N458" s="18">
        <f>DATE(YEAR(Table1[[#This Row],[Date]])+6, MONTH(Table1[[#This Row],[Date]]), DAY(Table1[[#This Row],[Date]]))</f>
        <v>46133</v>
      </c>
    </row>
    <row r="459" spans="1:14" x14ac:dyDescent="0.35">
      <c r="A459" t="s">
        <v>857</v>
      </c>
      <c r="B459" s="1" t="s">
        <v>434</v>
      </c>
      <c r="C459" s="1" t="s">
        <v>435</v>
      </c>
      <c r="D459" s="1" t="s">
        <v>24</v>
      </c>
      <c r="E459" s="3">
        <v>44510</v>
      </c>
      <c r="F459" s="1" t="s">
        <v>122</v>
      </c>
      <c r="G459" s="1" t="s">
        <v>858</v>
      </c>
      <c r="H459" s="7">
        <v>50</v>
      </c>
      <c r="I459" s="7">
        <v>41</v>
      </c>
      <c r="J459" s="2">
        <v>0.18</v>
      </c>
      <c r="K459" s="7">
        <f>Table1[[#This Row],[List Price]]-Table1[[#This Row],[Actual Price]]</f>
        <v>9</v>
      </c>
      <c r="L459" s="13">
        <f>YEAR(Table1[[#This Row],[Date]])</f>
        <v>2021</v>
      </c>
      <c r="M459" s="13" t="str">
        <f t="shared" si="7"/>
        <v>Nov</v>
      </c>
      <c r="N459" s="18">
        <f>DATE(YEAR(Table1[[#This Row],[Date]])+6, MONTH(Table1[[#This Row],[Date]]), DAY(Table1[[#This Row],[Date]]))</f>
        <v>46701</v>
      </c>
    </row>
    <row r="460" spans="1:14" x14ac:dyDescent="0.35">
      <c r="A460" t="s">
        <v>859</v>
      </c>
      <c r="B460" s="1" t="s">
        <v>95</v>
      </c>
      <c r="C460" s="1" t="s">
        <v>96</v>
      </c>
      <c r="D460" s="1" t="s">
        <v>13</v>
      </c>
      <c r="E460" s="3">
        <v>45099</v>
      </c>
      <c r="F460" s="1" t="s">
        <v>72</v>
      </c>
      <c r="G460" s="1" t="s">
        <v>645</v>
      </c>
      <c r="H460" s="7">
        <v>500</v>
      </c>
      <c r="I460" s="7">
        <v>495</v>
      </c>
      <c r="J460" s="2">
        <v>0.01</v>
      </c>
      <c r="K460" s="7">
        <f>Table1[[#This Row],[List Price]]-Table1[[#This Row],[Actual Price]]</f>
        <v>5</v>
      </c>
      <c r="L460" s="13">
        <f>YEAR(Table1[[#This Row],[Date]])</f>
        <v>2023</v>
      </c>
      <c r="M460" s="13" t="str">
        <f t="shared" si="7"/>
        <v>Jun</v>
      </c>
      <c r="N460" s="18">
        <f>DATE(YEAR(Table1[[#This Row],[Date]])+6, MONTH(Table1[[#This Row],[Date]]), DAY(Table1[[#This Row],[Date]]))</f>
        <v>47291</v>
      </c>
    </row>
    <row r="461" spans="1:14" x14ac:dyDescent="0.35">
      <c r="A461" t="s">
        <v>860</v>
      </c>
      <c r="B461" s="1" t="s">
        <v>81</v>
      </c>
      <c r="C461" s="1" t="s">
        <v>82</v>
      </c>
      <c r="D461" s="1" t="s">
        <v>13</v>
      </c>
      <c r="E461" s="3">
        <v>45130</v>
      </c>
      <c r="F461" s="1" t="s">
        <v>36</v>
      </c>
      <c r="G461" s="1" t="s">
        <v>861</v>
      </c>
      <c r="H461" s="7">
        <v>50</v>
      </c>
      <c r="I461" s="7">
        <v>46</v>
      </c>
      <c r="J461" s="2">
        <v>0.08</v>
      </c>
      <c r="K461" s="7">
        <f>Table1[[#This Row],[List Price]]-Table1[[#This Row],[Actual Price]]</f>
        <v>4</v>
      </c>
      <c r="L461" s="13">
        <f>YEAR(Table1[[#This Row],[Date]])</f>
        <v>2023</v>
      </c>
      <c r="M461" s="13" t="str">
        <f t="shared" si="7"/>
        <v>Jul</v>
      </c>
      <c r="N461" s="18">
        <f>DATE(YEAR(Table1[[#This Row],[Date]])+6, MONTH(Table1[[#This Row],[Date]]), DAY(Table1[[#This Row],[Date]]))</f>
        <v>47322</v>
      </c>
    </row>
    <row r="462" spans="1:14" x14ac:dyDescent="0.35">
      <c r="A462" t="s">
        <v>862</v>
      </c>
      <c r="B462" s="1" t="s">
        <v>124</v>
      </c>
      <c r="C462" s="1" t="s">
        <v>40</v>
      </c>
      <c r="D462" s="1" t="s">
        <v>35</v>
      </c>
      <c r="E462" s="3">
        <v>44524</v>
      </c>
      <c r="F462" s="1" t="s">
        <v>14</v>
      </c>
      <c r="G462" s="1" t="s">
        <v>863</v>
      </c>
      <c r="H462" s="7">
        <v>80</v>
      </c>
      <c r="I462" s="7">
        <v>74</v>
      </c>
      <c r="J462" s="2">
        <v>7.4999999999999997E-2</v>
      </c>
      <c r="K462" s="7">
        <f>Table1[[#This Row],[List Price]]-Table1[[#This Row],[Actual Price]]</f>
        <v>6</v>
      </c>
      <c r="L462" s="13">
        <f>YEAR(Table1[[#This Row],[Date]])</f>
        <v>2021</v>
      </c>
      <c r="M462" s="13" t="str">
        <f t="shared" si="7"/>
        <v>Nov</v>
      </c>
      <c r="N462" s="18">
        <f>DATE(YEAR(Table1[[#This Row],[Date]])+6, MONTH(Table1[[#This Row],[Date]]), DAY(Table1[[#This Row],[Date]]))</f>
        <v>46715</v>
      </c>
    </row>
    <row r="463" spans="1:14" x14ac:dyDescent="0.35">
      <c r="A463" t="s">
        <v>864</v>
      </c>
      <c r="B463" s="1" t="s">
        <v>264</v>
      </c>
      <c r="C463" s="1" t="s">
        <v>265</v>
      </c>
      <c r="D463" s="1" t="s">
        <v>13</v>
      </c>
      <c r="E463" s="3">
        <v>43988</v>
      </c>
      <c r="F463" s="1" t="s">
        <v>104</v>
      </c>
      <c r="G463" s="1" t="s">
        <v>314</v>
      </c>
      <c r="H463" s="7">
        <v>70</v>
      </c>
      <c r="I463" s="7">
        <v>59</v>
      </c>
      <c r="J463" s="2">
        <v>0.15709999999999999</v>
      </c>
      <c r="K463" s="7">
        <f>Table1[[#This Row],[List Price]]-Table1[[#This Row],[Actual Price]]</f>
        <v>11</v>
      </c>
      <c r="L463" s="13">
        <f>YEAR(Table1[[#This Row],[Date]])</f>
        <v>2020</v>
      </c>
      <c r="M463" s="13" t="str">
        <f t="shared" si="7"/>
        <v>Jun</v>
      </c>
      <c r="N463" s="18">
        <f>DATE(YEAR(Table1[[#This Row],[Date]])+6, MONTH(Table1[[#This Row],[Date]]), DAY(Table1[[#This Row],[Date]]))</f>
        <v>46179</v>
      </c>
    </row>
    <row r="464" spans="1:14" x14ac:dyDescent="0.35">
      <c r="A464" t="s">
        <v>865</v>
      </c>
      <c r="B464" s="1" t="s">
        <v>59</v>
      </c>
      <c r="C464" s="1" t="s">
        <v>60</v>
      </c>
      <c r="D464" s="1" t="s">
        <v>13</v>
      </c>
      <c r="E464" s="3">
        <v>45137</v>
      </c>
      <c r="F464" s="1" t="s">
        <v>104</v>
      </c>
      <c r="G464" s="1" t="s">
        <v>312</v>
      </c>
      <c r="H464" s="7">
        <v>70</v>
      </c>
      <c r="I464" s="7">
        <v>68</v>
      </c>
      <c r="J464" s="2">
        <v>2.86E-2</v>
      </c>
      <c r="K464" s="7">
        <f>Table1[[#This Row],[List Price]]-Table1[[#This Row],[Actual Price]]</f>
        <v>2</v>
      </c>
      <c r="L464" s="13">
        <f>YEAR(Table1[[#This Row],[Date]])</f>
        <v>2023</v>
      </c>
      <c r="M464" s="13" t="str">
        <f t="shared" si="7"/>
        <v>Jul</v>
      </c>
      <c r="N464" s="18">
        <f>DATE(YEAR(Table1[[#This Row],[Date]])+6, MONTH(Table1[[#This Row],[Date]]), DAY(Table1[[#This Row],[Date]]))</f>
        <v>47329</v>
      </c>
    </row>
    <row r="465" spans="1:14" x14ac:dyDescent="0.35">
      <c r="A465" t="s">
        <v>866</v>
      </c>
      <c r="B465" s="1" t="s">
        <v>127</v>
      </c>
      <c r="C465" s="1" t="s">
        <v>128</v>
      </c>
      <c r="D465" s="1" t="s">
        <v>13</v>
      </c>
      <c r="E465" s="3">
        <v>45149</v>
      </c>
      <c r="F465" s="1" t="s">
        <v>30</v>
      </c>
      <c r="G465" s="1" t="s">
        <v>867</v>
      </c>
      <c r="H465" s="7">
        <v>150</v>
      </c>
      <c r="I465" s="7">
        <v>146</v>
      </c>
      <c r="J465" s="2">
        <v>2.6700000000000002E-2</v>
      </c>
      <c r="K465" s="7">
        <f>Table1[[#This Row],[List Price]]-Table1[[#This Row],[Actual Price]]</f>
        <v>4</v>
      </c>
      <c r="L465" s="13">
        <f>YEAR(Table1[[#This Row],[Date]])</f>
        <v>2023</v>
      </c>
      <c r="M465" s="13" t="str">
        <f t="shared" si="7"/>
        <v>Aug</v>
      </c>
      <c r="N465" s="18">
        <f>DATE(YEAR(Table1[[#This Row],[Date]])+6, MONTH(Table1[[#This Row],[Date]]), DAY(Table1[[#This Row],[Date]]))</f>
        <v>47341</v>
      </c>
    </row>
    <row r="466" spans="1:14" x14ac:dyDescent="0.35">
      <c r="A466" t="s">
        <v>868</v>
      </c>
      <c r="B466" s="1" t="s">
        <v>11</v>
      </c>
      <c r="C466" s="1" t="s">
        <v>12</v>
      </c>
      <c r="D466" s="1" t="s">
        <v>13</v>
      </c>
      <c r="E466" s="3">
        <v>44091</v>
      </c>
      <c r="F466" s="1" t="s">
        <v>61</v>
      </c>
      <c r="G466" s="1" t="s">
        <v>193</v>
      </c>
      <c r="H466" s="7">
        <v>1000</v>
      </c>
      <c r="I466" s="7">
        <v>630</v>
      </c>
      <c r="J466" s="2">
        <v>0.37</v>
      </c>
      <c r="K466" s="7">
        <f>Table1[[#This Row],[List Price]]-Table1[[#This Row],[Actual Price]]</f>
        <v>370</v>
      </c>
      <c r="L466" s="13">
        <f>YEAR(Table1[[#This Row],[Date]])</f>
        <v>2020</v>
      </c>
      <c r="M466" s="13" t="str">
        <f t="shared" si="7"/>
        <v>Sep</v>
      </c>
      <c r="N466" s="18">
        <f>DATE(YEAR(Table1[[#This Row],[Date]])+6, MONTH(Table1[[#This Row],[Date]]), DAY(Table1[[#This Row],[Date]]))</f>
        <v>46282</v>
      </c>
    </row>
    <row r="467" spans="1:14" x14ac:dyDescent="0.35">
      <c r="A467" t="s">
        <v>869</v>
      </c>
      <c r="B467" s="1" t="s">
        <v>227</v>
      </c>
      <c r="C467" s="1" t="s">
        <v>228</v>
      </c>
      <c r="D467" s="1" t="s">
        <v>24</v>
      </c>
      <c r="E467" s="3">
        <v>45583</v>
      </c>
      <c r="F467" s="1" t="s">
        <v>36</v>
      </c>
      <c r="G467" s="1" t="s">
        <v>870</v>
      </c>
      <c r="H467" s="7">
        <v>50</v>
      </c>
      <c r="I467" s="7">
        <v>44</v>
      </c>
      <c r="J467" s="2">
        <v>0.12</v>
      </c>
      <c r="K467" s="7">
        <f>Table1[[#This Row],[List Price]]-Table1[[#This Row],[Actual Price]]</f>
        <v>6</v>
      </c>
      <c r="L467" s="13">
        <f>YEAR(Table1[[#This Row],[Date]])</f>
        <v>2024</v>
      </c>
      <c r="M467" s="13" t="str">
        <f t="shared" si="7"/>
        <v>Oct</v>
      </c>
      <c r="N467" s="18">
        <f>DATE(YEAR(Table1[[#This Row],[Date]])+6, MONTH(Table1[[#This Row],[Date]]), DAY(Table1[[#This Row],[Date]]))</f>
        <v>47774</v>
      </c>
    </row>
    <row r="468" spans="1:14" x14ac:dyDescent="0.35">
      <c r="A468" t="s">
        <v>871</v>
      </c>
      <c r="B468" s="1" t="s">
        <v>64</v>
      </c>
      <c r="C468" s="1" t="s">
        <v>65</v>
      </c>
      <c r="D468" s="1" t="s">
        <v>35</v>
      </c>
      <c r="E468" s="3">
        <v>44196</v>
      </c>
      <c r="F468" s="1" t="s">
        <v>25</v>
      </c>
      <c r="G468" s="1" t="s">
        <v>872</v>
      </c>
      <c r="H468" s="7">
        <v>700</v>
      </c>
      <c r="I468" s="7">
        <v>693</v>
      </c>
      <c r="J468" s="2">
        <v>0.01</v>
      </c>
      <c r="K468" s="7">
        <f>Table1[[#This Row],[List Price]]-Table1[[#This Row],[Actual Price]]</f>
        <v>7</v>
      </c>
      <c r="L468" s="13">
        <f>YEAR(Table1[[#This Row],[Date]])</f>
        <v>2020</v>
      </c>
      <c r="M468" s="13" t="str">
        <f t="shared" si="7"/>
        <v>Dec</v>
      </c>
      <c r="N468" s="18">
        <f>DATE(YEAR(Table1[[#This Row],[Date]])+6, MONTH(Table1[[#This Row],[Date]]), DAY(Table1[[#This Row],[Date]]))</f>
        <v>46387</v>
      </c>
    </row>
    <row r="469" spans="1:14" x14ac:dyDescent="0.35">
      <c r="A469" t="s">
        <v>873</v>
      </c>
      <c r="B469" s="1" t="s">
        <v>187</v>
      </c>
      <c r="C469" s="1" t="s">
        <v>188</v>
      </c>
      <c r="D469" s="1" t="s">
        <v>13</v>
      </c>
      <c r="E469" s="3">
        <v>45128</v>
      </c>
      <c r="F469" s="1" t="s">
        <v>25</v>
      </c>
      <c r="G469" s="1" t="s">
        <v>791</v>
      </c>
      <c r="H469" s="7">
        <v>700</v>
      </c>
      <c r="I469" s="7">
        <v>637</v>
      </c>
      <c r="J469" s="2">
        <v>0.09</v>
      </c>
      <c r="K469" s="7">
        <f>Table1[[#This Row],[List Price]]-Table1[[#This Row],[Actual Price]]</f>
        <v>63</v>
      </c>
      <c r="L469" s="13">
        <f>YEAR(Table1[[#This Row],[Date]])</f>
        <v>2023</v>
      </c>
      <c r="M469" s="13" t="str">
        <f t="shared" si="7"/>
        <v>Jul</v>
      </c>
      <c r="N469" s="18">
        <f>DATE(YEAR(Table1[[#This Row],[Date]])+6, MONTH(Table1[[#This Row],[Date]]), DAY(Table1[[#This Row],[Date]]))</f>
        <v>47320</v>
      </c>
    </row>
    <row r="470" spans="1:14" x14ac:dyDescent="0.35">
      <c r="A470" t="s">
        <v>874</v>
      </c>
      <c r="B470" s="1" t="s">
        <v>44</v>
      </c>
      <c r="C470" s="1" t="s">
        <v>45</v>
      </c>
      <c r="D470" s="1" t="s">
        <v>24</v>
      </c>
      <c r="E470" s="3">
        <v>44747</v>
      </c>
      <c r="F470" s="1" t="s">
        <v>14</v>
      </c>
      <c r="G470" s="1" t="s">
        <v>301</v>
      </c>
      <c r="H470" s="7">
        <v>80</v>
      </c>
      <c r="I470" s="7">
        <v>68</v>
      </c>
      <c r="J470" s="2">
        <v>0.15</v>
      </c>
      <c r="K470" s="7">
        <f>Table1[[#This Row],[List Price]]-Table1[[#This Row],[Actual Price]]</f>
        <v>12</v>
      </c>
      <c r="L470" s="13">
        <f>YEAR(Table1[[#This Row],[Date]])</f>
        <v>2022</v>
      </c>
      <c r="M470" s="13" t="str">
        <f t="shared" si="7"/>
        <v>Jul</v>
      </c>
      <c r="N470" s="18">
        <f>DATE(YEAR(Table1[[#This Row],[Date]])+6, MONTH(Table1[[#This Row],[Date]]), DAY(Table1[[#This Row],[Date]]))</f>
        <v>46939</v>
      </c>
    </row>
    <row r="471" spans="1:14" x14ac:dyDescent="0.35">
      <c r="A471" t="s">
        <v>875</v>
      </c>
      <c r="B471" s="1" t="s">
        <v>77</v>
      </c>
      <c r="C471" s="1" t="s">
        <v>78</v>
      </c>
      <c r="D471" s="1" t="s">
        <v>35</v>
      </c>
      <c r="E471" s="3">
        <v>43906</v>
      </c>
      <c r="F471" s="1" t="s">
        <v>41</v>
      </c>
      <c r="G471" s="1" t="s">
        <v>162</v>
      </c>
      <c r="H471" s="7">
        <v>30</v>
      </c>
      <c r="I471" s="7">
        <v>26</v>
      </c>
      <c r="J471" s="2">
        <v>0.1333</v>
      </c>
      <c r="K471" s="7">
        <f>Table1[[#This Row],[List Price]]-Table1[[#This Row],[Actual Price]]</f>
        <v>4</v>
      </c>
      <c r="L471" s="13">
        <f>YEAR(Table1[[#This Row],[Date]])</f>
        <v>2020</v>
      </c>
      <c r="M471" s="13" t="str">
        <f t="shared" si="7"/>
        <v>Mar</v>
      </c>
      <c r="N471" s="18">
        <f>DATE(YEAR(Table1[[#This Row],[Date]])+6, MONTH(Table1[[#This Row],[Date]]), DAY(Table1[[#This Row],[Date]]))</f>
        <v>46097</v>
      </c>
    </row>
    <row r="472" spans="1:14" x14ac:dyDescent="0.35">
      <c r="A472" t="s">
        <v>876</v>
      </c>
      <c r="B472" s="1" t="s">
        <v>289</v>
      </c>
      <c r="C472" s="1" t="s">
        <v>108</v>
      </c>
      <c r="D472" s="1" t="s">
        <v>19</v>
      </c>
      <c r="E472" s="3">
        <v>45196</v>
      </c>
      <c r="F472" s="1" t="s">
        <v>115</v>
      </c>
      <c r="G472" s="1" t="s">
        <v>877</v>
      </c>
      <c r="H472" s="7">
        <v>250</v>
      </c>
      <c r="I472" s="7">
        <v>240</v>
      </c>
      <c r="J472" s="2">
        <v>0.04</v>
      </c>
      <c r="K472" s="7">
        <f>Table1[[#This Row],[List Price]]-Table1[[#This Row],[Actual Price]]</f>
        <v>10</v>
      </c>
      <c r="L472" s="13">
        <f>YEAR(Table1[[#This Row],[Date]])</f>
        <v>2023</v>
      </c>
      <c r="M472" s="13" t="str">
        <f t="shared" si="7"/>
        <v>Sep</v>
      </c>
      <c r="N472" s="18">
        <f>DATE(YEAR(Table1[[#This Row],[Date]])+6, MONTH(Table1[[#This Row],[Date]]), DAY(Table1[[#This Row],[Date]]))</f>
        <v>47388</v>
      </c>
    </row>
    <row r="473" spans="1:14" x14ac:dyDescent="0.35">
      <c r="A473" t="s">
        <v>878</v>
      </c>
      <c r="B473" s="1" t="s">
        <v>103</v>
      </c>
      <c r="C473" s="1" t="s">
        <v>71</v>
      </c>
      <c r="D473" s="1" t="s">
        <v>35</v>
      </c>
      <c r="E473" s="3">
        <v>45512</v>
      </c>
      <c r="F473" s="1" t="s">
        <v>30</v>
      </c>
      <c r="G473" s="1" t="s">
        <v>105</v>
      </c>
      <c r="H473" s="7">
        <v>150</v>
      </c>
      <c r="I473" s="7">
        <v>131</v>
      </c>
      <c r="J473" s="2">
        <v>0.12670000000000001</v>
      </c>
      <c r="K473" s="7">
        <f>Table1[[#This Row],[List Price]]-Table1[[#This Row],[Actual Price]]</f>
        <v>19</v>
      </c>
      <c r="L473" s="13">
        <f>YEAR(Table1[[#This Row],[Date]])</f>
        <v>2024</v>
      </c>
      <c r="M473" s="13" t="str">
        <f t="shared" si="7"/>
        <v>Aug</v>
      </c>
      <c r="N473" s="18">
        <f>DATE(YEAR(Table1[[#This Row],[Date]])+6, MONTH(Table1[[#This Row],[Date]]), DAY(Table1[[#This Row],[Date]]))</f>
        <v>47703</v>
      </c>
    </row>
    <row r="474" spans="1:14" x14ac:dyDescent="0.35">
      <c r="A474" t="s">
        <v>879</v>
      </c>
      <c r="B474" s="1" t="s">
        <v>146</v>
      </c>
      <c r="C474" s="1" t="s">
        <v>147</v>
      </c>
      <c r="D474" s="1" t="s">
        <v>13</v>
      </c>
      <c r="E474" s="3">
        <v>44961</v>
      </c>
      <c r="F474" s="1" t="s">
        <v>61</v>
      </c>
      <c r="G474" s="1" t="s">
        <v>725</v>
      </c>
      <c r="H474" s="7">
        <v>1000</v>
      </c>
      <c r="I474" s="7">
        <v>820</v>
      </c>
      <c r="J474" s="2">
        <v>0.18</v>
      </c>
      <c r="K474" s="7">
        <f>Table1[[#This Row],[List Price]]-Table1[[#This Row],[Actual Price]]</f>
        <v>180</v>
      </c>
      <c r="L474" s="13">
        <f>YEAR(Table1[[#This Row],[Date]])</f>
        <v>2023</v>
      </c>
      <c r="M474" s="13" t="str">
        <f t="shared" si="7"/>
        <v>Feb</v>
      </c>
      <c r="N474" s="18">
        <f>DATE(YEAR(Table1[[#This Row],[Date]])+6, MONTH(Table1[[#This Row],[Date]]), DAY(Table1[[#This Row],[Date]]))</f>
        <v>47153</v>
      </c>
    </row>
    <row r="475" spans="1:14" x14ac:dyDescent="0.35">
      <c r="A475" t="s">
        <v>880</v>
      </c>
      <c r="B475" s="1" t="s">
        <v>434</v>
      </c>
      <c r="C475" s="1" t="s">
        <v>435</v>
      </c>
      <c r="D475" s="1" t="s">
        <v>24</v>
      </c>
      <c r="E475" s="3">
        <v>45523</v>
      </c>
      <c r="F475" s="1" t="s">
        <v>55</v>
      </c>
      <c r="G475" s="1" t="s">
        <v>764</v>
      </c>
      <c r="H475" s="7">
        <v>800</v>
      </c>
      <c r="I475" s="7">
        <v>528</v>
      </c>
      <c r="J475" s="2">
        <v>0.34</v>
      </c>
      <c r="K475" s="7">
        <f>Table1[[#This Row],[List Price]]-Table1[[#This Row],[Actual Price]]</f>
        <v>272</v>
      </c>
      <c r="L475" s="13">
        <f>YEAR(Table1[[#This Row],[Date]])</f>
        <v>2024</v>
      </c>
      <c r="M475" s="13" t="str">
        <f t="shared" si="7"/>
        <v>Aug</v>
      </c>
      <c r="N475" s="18">
        <f>DATE(YEAR(Table1[[#This Row],[Date]])+6, MONTH(Table1[[#This Row],[Date]]), DAY(Table1[[#This Row],[Date]]))</f>
        <v>47714</v>
      </c>
    </row>
    <row r="476" spans="1:14" x14ac:dyDescent="0.35">
      <c r="A476" t="s">
        <v>881</v>
      </c>
      <c r="B476" s="1" t="s">
        <v>324</v>
      </c>
      <c r="C476" s="1" t="s">
        <v>325</v>
      </c>
      <c r="D476" s="1" t="s">
        <v>13</v>
      </c>
      <c r="E476" s="3">
        <v>44025</v>
      </c>
      <c r="F476" s="1" t="s">
        <v>104</v>
      </c>
      <c r="G476" s="1" t="s">
        <v>453</v>
      </c>
      <c r="H476" s="7">
        <v>70</v>
      </c>
      <c r="I476" s="7">
        <v>69</v>
      </c>
      <c r="J476" s="2">
        <v>1.43E-2</v>
      </c>
      <c r="K476" s="7">
        <f>Table1[[#This Row],[List Price]]-Table1[[#This Row],[Actual Price]]</f>
        <v>1</v>
      </c>
      <c r="L476" s="13">
        <f>YEAR(Table1[[#This Row],[Date]])</f>
        <v>2020</v>
      </c>
      <c r="M476" s="13" t="str">
        <f t="shared" si="7"/>
        <v>Jul</v>
      </c>
      <c r="N476" s="18">
        <f>DATE(YEAR(Table1[[#This Row],[Date]])+6, MONTH(Table1[[#This Row],[Date]]), DAY(Table1[[#This Row],[Date]]))</f>
        <v>46216</v>
      </c>
    </row>
    <row r="477" spans="1:14" x14ac:dyDescent="0.35">
      <c r="A477" t="s">
        <v>882</v>
      </c>
      <c r="B477" s="1" t="s">
        <v>324</v>
      </c>
      <c r="C477" s="1" t="s">
        <v>325</v>
      </c>
      <c r="D477" s="1" t="s">
        <v>13</v>
      </c>
      <c r="E477" s="3">
        <v>45510</v>
      </c>
      <c r="F477" s="1" t="s">
        <v>46</v>
      </c>
      <c r="G477" s="1" t="s">
        <v>883</v>
      </c>
      <c r="H477" s="7">
        <v>500</v>
      </c>
      <c r="I477" s="7">
        <v>485</v>
      </c>
      <c r="J477" s="2">
        <v>0.03</v>
      </c>
      <c r="K477" s="7">
        <f>Table1[[#This Row],[List Price]]-Table1[[#This Row],[Actual Price]]</f>
        <v>15</v>
      </c>
      <c r="L477" s="13">
        <f>YEAR(Table1[[#This Row],[Date]])</f>
        <v>2024</v>
      </c>
      <c r="M477" s="13" t="str">
        <f t="shared" si="7"/>
        <v>Aug</v>
      </c>
      <c r="N477" s="18">
        <f>DATE(YEAR(Table1[[#This Row],[Date]])+6, MONTH(Table1[[#This Row],[Date]]), DAY(Table1[[#This Row],[Date]]))</f>
        <v>47701</v>
      </c>
    </row>
    <row r="478" spans="1:14" x14ac:dyDescent="0.35">
      <c r="A478" t="s">
        <v>884</v>
      </c>
      <c r="B478" s="1" t="s">
        <v>114</v>
      </c>
      <c r="C478" s="1" t="s">
        <v>54</v>
      </c>
      <c r="D478" s="1" t="s">
        <v>13</v>
      </c>
      <c r="E478" s="3">
        <v>44305</v>
      </c>
      <c r="F478" s="1" t="s">
        <v>122</v>
      </c>
      <c r="G478" s="1" t="s">
        <v>885</v>
      </c>
      <c r="H478" s="7">
        <v>50</v>
      </c>
      <c r="I478" s="7">
        <v>39</v>
      </c>
      <c r="J478" s="2">
        <v>0.22</v>
      </c>
      <c r="K478" s="7">
        <f>Table1[[#This Row],[List Price]]-Table1[[#This Row],[Actual Price]]</f>
        <v>11</v>
      </c>
      <c r="L478" s="13">
        <f>YEAR(Table1[[#This Row],[Date]])</f>
        <v>2021</v>
      </c>
      <c r="M478" s="13" t="str">
        <f t="shared" si="7"/>
        <v>Apr</v>
      </c>
      <c r="N478" s="18">
        <f>DATE(YEAR(Table1[[#This Row],[Date]])+6, MONTH(Table1[[#This Row],[Date]]), DAY(Table1[[#This Row],[Date]]))</f>
        <v>46496</v>
      </c>
    </row>
    <row r="479" spans="1:14" x14ac:dyDescent="0.35">
      <c r="A479" t="s">
        <v>886</v>
      </c>
      <c r="B479" s="1" t="s">
        <v>114</v>
      </c>
      <c r="C479" s="1" t="s">
        <v>54</v>
      </c>
      <c r="D479" s="1" t="s">
        <v>13</v>
      </c>
      <c r="E479" s="3">
        <v>45042</v>
      </c>
      <c r="F479" s="1" t="s">
        <v>61</v>
      </c>
      <c r="G479" s="1" t="s">
        <v>887</v>
      </c>
      <c r="H479" s="7">
        <v>1000</v>
      </c>
      <c r="I479" s="7">
        <v>830</v>
      </c>
      <c r="J479" s="2">
        <v>0.17</v>
      </c>
      <c r="K479" s="7">
        <f>Table1[[#This Row],[List Price]]-Table1[[#This Row],[Actual Price]]</f>
        <v>170</v>
      </c>
      <c r="L479" s="13">
        <f>YEAR(Table1[[#This Row],[Date]])</f>
        <v>2023</v>
      </c>
      <c r="M479" s="13" t="str">
        <f t="shared" si="7"/>
        <v>Apr</v>
      </c>
      <c r="N479" s="18">
        <f>DATE(YEAR(Table1[[#This Row],[Date]])+6, MONTH(Table1[[#This Row],[Date]]), DAY(Table1[[#This Row],[Date]]))</f>
        <v>47234</v>
      </c>
    </row>
    <row r="480" spans="1:14" x14ac:dyDescent="0.35">
      <c r="A480" t="s">
        <v>888</v>
      </c>
      <c r="B480" s="1" t="s">
        <v>157</v>
      </c>
      <c r="C480" s="1" t="s">
        <v>108</v>
      </c>
      <c r="D480" s="1" t="s">
        <v>19</v>
      </c>
      <c r="E480" s="3">
        <v>44818</v>
      </c>
      <c r="F480" s="1" t="s">
        <v>36</v>
      </c>
      <c r="G480" s="1" t="s">
        <v>464</v>
      </c>
      <c r="H480" s="7">
        <v>50</v>
      </c>
      <c r="I480" s="7">
        <v>44</v>
      </c>
      <c r="J480" s="2">
        <v>0.12</v>
      </c>
      <c r="K480" s="7">
        <f>Table1[[#This Row],[List Price]]-Table1[[#This Row],[Actual Price]]</f>
        <v>6</v>
      </c>
      <c r="L480" s="13">
        <f>YEAR(Table1[[#This Row],[Date]])</f>
        <v>2022</v>
      </c>
      <c r="M480" s="13" t="str">
        <f t="shared" si="7"/>
        <v>Sep</v>
      </c>
      <c r="N480" s="18">
        <f>DATE(YEAR(Table1[[#This Row],[Date]])+6, MONTH(Table1[[#This Row],[Date]]), DAY(Table1[[#This Row],[Date]]))</f>
        <v>47010</v>
      </c>
    </row>
    <row r="481" spans="1:14" x14ac:dyDescent="0.35">
      <c r="A481" t="s">
        <v>889</v>
      </c>
      <c r="B481" s="1" t="s">
        <v>53</v>
      </c>
      <c r="C481" s="1" t="s">
        <v>54</v>
      </c>
      <c r="D481" s="1" t="s">
        <v>13</v>
      </c>
      <c r="E481" s="3">
        <v>44132</v>
      </c>
      <c r="F481" s="1" t="s">
        <v>72</v>
      </c>
      <c r="G481" s="1" t="s">
        <v>404</v>
      </c>
      <c r="H481" s="7">
        <v>500</v>
      </c>
      <c r="I481" s="7">
        <v>500</v>
      </c>
      <c r="J481" s="2">
        <v>0</v>
      </c>
      <c r="K481" s="7">
        <f>Table1[[#This Row],[List Price]]-Table1[[#This Row],[Actual Price]]</f>
        <v>0</v>
      </c>
      <c r="L481" s="13">
        <f>YEAR(Table1[[#This Row],[Date]])</f>
        <v>2020</v>
      </c>
      <c r="M481" s="13" t="str">
        <f t="shared" si="7"/>
        <v>Oct</v>
      </c>
      <c r="N481" s="18">
        <f>DATE(YEAR(Table1[[#This Row],[Date]])+6, MONTH(Table1[[#This Row],[Date]]), DAY(Table1[[#This Row],[Date]]))</f>
        <v>46323</v>
      </c>
    </row>
    <row r="482" spans="1:14" x14ac:dyDescent="0.35">
      <c r="A482" t="s">
        <v>890</v>
      </c>
      <c r="B482" s="1" t="s">
        <v>17</v>
      </c>
      <c r="C482" s="1" t="s">
        <v>18</v>
      </c>
      <c r="D482" s="1" t="s">
        <v>19</v>
      </c>
      <c r="E482" s="3">
        <v>44376</v>
      </c>
      <c r="F482" s="1" t="s">
        <v>36</v>
      </c>
      <c r="G482" s="1" t="s">
        <v>493</v>
      </c>
      <c r="H482" s="7">
        <v>50</v>
      </c>
      <c r="I482" s="7">
        <v>37</v>
      </c>
      <c r="J482" s="2">
        <v>0.26</v>
      </c>
      <c r="K482" s="7">
        <f>Table1[[#This Row],[List Price]]-Table1[[#This Row],[Actual Price]]</f>
        <v>13</v>
      </c>
      <c r="L482" s="13">
        <f>YEAR(Table1[[#This Row],[Date]])</f>
        <v>2021</v>
      </c>
      <c r="M482" s="13" t="str">
        <f t="shared" si="7"/>
        <v>Jun</v>
      </c>
      <c r="N482" s="18">
        <f>DATE(YEAR(Table1[[#This Row],[Date]])+6, MONTH(Table1[[#This Row],[Date]]), DAY(Table1[[#This Row],[Date]]))</f>
        <v>46567</v>
      </c>
    </row>
    <row r="483" spans="1:14" x14ac:dyDescent="0.35">
      <c r="A483" t="s">
        <v>891</v>
      </c>
      <c r="B483" s="1" t="s">
        <v>182</v>
      </c>
      <c r="C483" s="1" t="s">
        <v>108</v>
      </c>
      <c r="D483" s="1" t="s">
        <v>19</v>
      </c>
      <c r="E483" s="3">
        <v>45003</v>
      </c>
      <c r="F483" s="1" t="s">
        <v>14</v>
      </c>
      <c r="G483" s="1" t="s">
        <v>505</v>
      </c>
      <c r="H483" s="7">
        <v>80</v>
      </c>
      <c r="I483" s="7">
        <v>78</v>
      </c>
      <c r="J483" s="2">
        <v>2.5000000000000001E-2</v>
      </c>
      <c r="K483" s="7">
        <f>Table1[[#This Row],[List Price]]-Table1[[#This Row],[Actual Price]]</f>
        <v>2</v>
      </c>
      <c r="L483" s="13">
        <f>YEAR(Table1[[#This Row],[Date]])</f>
        <v>2023</v>
      </c>
      <c r="M483" s="13" t="str">
        <f t="shared" si="7"/>
        <v>Mar</v>
      </c>
      <c r="N483" s="18">
        <f>DATE(YEAR(Table1[[#This Row],[Date]])+6, MONTH(Table1[[#This Row],[Date]]), DAY(Table1[[#This Row],[Date]]))</f>
        <v>47195</v>
      </c>
    </row>
    <row r="484" spans="1:14" x14ac:dyDescent="0.35">
      <c r="A484" t="s">
        <v>892</v>
      </c>
      <c r="B484" s="1" t="s">
        <v>270</v>
      </c>
      <c r="C484" s="1" t="s">
        <v>271</v>
      </c>
      <c r="D484" s="1" t="s">
        <v>35</v>
      </c>
      <c r="E484" s="3">
        <v>45534</v>
      </c>
      <c r="F484" s="1" t="s">
        <v>104</v>
      </c>
      <c r="G484" s="1" t="s">
        <v>337</v>
      </c>
      <c r="H484" s="7">
        <v>70</v>
      </c>
      <c r="I484" s="7">
        <v>65</v>
      </c>
      <c r="J484" s="2">
        <v>7.1400000000000005E-2</v>
      </c>
      <c r="K484" s="7">
        <f>Table1[[#This Row],[List Price]]-Table1[[#This Row],[Actual Price]]</f>
        <v>5</v>
      </c>
      <c r="L484" s="13">
        <f>YEAR(Table1[[#This Row],[Date]])</f>
        <v>2024</v>
      </c>
      <c r="M484" s="13" t="str">
        <f t="shared" si="7"/>
        <v>Aug</v>
      </c>
      <c r="N484" s="18">
        <f>DATE(YEAR(Table1[[#This Row],[Date]])+6, MONTH(Table1[[#This Row],[Date]]), DAY(Table1[[#This Row],[Date]]))</f>
        <v>47725</v>
      </c>
    </row>
    <row r="485" spans="1:14" x14ac:dyDescent="0.35">
      <c r="A485" t="s">
        <v>893</v>
      </c>
      <c r="B485" s="1" t="s">
        <v>107</v>
      </c>
      <c r="C485" s="1" t="s">
        <v>108</v>
      </c>
      <c r="D485" s="1" t="s">
        <v>19</v>
      </c>
      <c r="E485" s="3">
        <v>44037</v>
      </c>
      <c r="F485" s="1" t="s">
        <v>115</v>
      </c>
      <c r="G485" s="1" t="s">
        <v>894</v>
      </c>
      <c r="H485" s="7">
        <v>250</v>
      </c>
      <c r="I485" s="7">
        <v>228</v>
      </c>
      <c r="J485" s="2">
        <v>8.7999999999999995E-2</v>
      </c>
      <c r="K485" s="7">
        <f>Table1[[#This Row],[List Price]]-Table1[[#This Row],[Actual Price]]</f>
        <v>22</v>
      </c>
      <c r="L485" s="13">
        <f>YEAR(Table1[[#This Row],[Date]])</f>
        <v>2020</v>
      </c>
      <c r="M485" s="13" t="str">
        <f t="shared" si="7"/>
        <v>Jul</v>
      </c>
      <c r="N485" s="18">
        <f>DATE(YEAR(Table1[[#This Row],[Date]])+6, MONTH(Table1[[#This Row],[Date]]), DAY(Table1[[#This Row],[Date]]))</f>
        <v>46228</v>
      </c>
    </row>
    <row r="486" spans="1:14" x14ac:dyDescent="0.35">
      <c r="A486" t="s">
        <v>895</v>
      </c>
      <c r="B486" s="1" t="s">
        <v>118</v>
      </c>
      <c r="C486" s="1" t="s">
        <v>119</v>
      </c>
      <c r="D486" s="1" t="s">
        <v>35</v>
      </c>
      <c r="E486" s="3">
        <v>45181</v>
      </c>
      <c r="F486" s="1" t="s">
        <v>115</v>
      </c>
      <c r="G486" s="1" t="s">
        <v>896</v>
      </c>
      <c r="H486" s="7">
        <v>250</v>
      </c>
      <c r="I486" s="7">
        <v>250</v>
      </c>
      <c r="J486" s="2">
        <v>0</v>
      </c>
      <c r="K486" s="7">
        <f>Table1[[#This Row],[List Price]]-Table1[[#This Row],[Actual Price]]</f>
        <v>0</v>
      </c>
      <c r="L486" s="13">
        <f>YEAR(Table1[[#This Row],[Date]])</f>
        <v>2023</v>
      </c>
      <c r="M486" s="13" t="str">
        <f t="shared" si="7"/>
        <v>Sep</v>
      </c>
      <c r="N486" s="18">
        <f>DATE(YEAR(Table1[[#This Row],[Date]])+6, MONTH(Table1[[#This Row],[Date]]), DAY(Table1[[#This Row],[Date]]))</f>
        <v>47373</v>
      </c>
    </row>
    <row r="487" spans="1:14" x14ac:dyDescent="0.35">
      <c r="A487" t="s">
        <v>897</v>
      </c>
      <c r="B487" s="1" t="s">
        <v>324</v>
      </c>
      <c r="C487" s="1" t="s">
        <v>325</v>
      </c>
      <c r="D487" s="1" t="s">
        <v>13</v>
      </c>
      <c r="E487" s="3">
        <v>45122</v>
      </c>
      <c r="F487" s="1" t="s">
        <v>41</v>
      </c>
      <c r="G487" s="1" t="s">
        <v>365</v>
      </c>
      <c r="H487" s="7">
        <v>30</v>
      </c>
      <c r="I487" s="7">
        <v>29</v>
      </c>
      <c r="J487" s="2">
        <v>3.3300000000000003E-2</v>
      </c>
      <c r="K487" s="7">
        <f>Table1[[#This Row],[List Price]]-Table1[[#This Row],[Actual Price]]</f>
        <v>1</v>
      </c>
      <c r="L487" s="13">
        <f>YEAR(Table1[[#This Row],[Date]])</f>
        <v>2023</v>
      </c>
      <c r="M487" s="13" t="str">
        <f t="shared" si="7"/>
        <v>Jul</v>
      </c>
      <c r="N487" s="18">
        <f>DATE(YEAR(Table1[[#This Row],[Date]])+6, MONTH(Table1[[#This Row],[Date]]), DAY(Table1[[#This Row],[Date]]))</f>
        <v>47314</v>
      </c>
    </row>
    <row r="488" spans="1:14" x14ac:dyDescent="0.35">
      <c r="A488" t="s">
        <v>898</v>
      </c>
      <c r="B488" s="1" t="s">
        <v>205</v>
      </c>
      <c r="C488" s="1" t="s">
        <v>206</v>
      </c>
      <c r="D488" s="1" t="s">
        <v>24</v>
      </c>
      <c r="E488" s="3">
        <v>44257</v>
      </c>
      <c r="F488" s="1" t="s">
        <v>122</v>
      </c>
      <c r="G488" s="1" t="s">
        <v>361</v>
      </c>
      <c r="H488" s="7">
        <v>50</v>
      </c>
      <c r="I488" s="7">
        <v>32</v>
      </c>
      <c r="J488" s="2">
        <v>0.36</v>
      </c>
      <c r="K488" s="7">
        <f>Table1[[#This Row],[List Price]]-Table1[[#This Row],[Actual Price]]</f>
        <v>18</v>
      </c>
      <c r="L488" s="13">
        <f>YEAR(Table1[[#This Row],[Date]])</f>
        <v>2021</v>
      </c>
      <c r="M488" s="13" t="str">
        <f t="shared" si="7"/>
        <v>Mar</v>
      </c>
      <c r="N488" s="18">
        <f>DATE(YEAR(Table1[[#This Row],[Date]])+6, MONTH(Table1[[#This Row],[Date]]), DAY(Table1[[#This Row],[Date]]))</f>
        <v>46448</v>
      </c>
    </row>
    <row r="489" spans="1:14" x14ac:dyDescent="0.35">
      <c r="A489" t="s">
        <v>899</v>
      </c>
      <c r="B489" s="1" t="s">
        <v>91</v>
      </c>
      <c r="C489" s="1" t="s">
        <v>92</v>
      </c>
      <c r="D489" s="1" t="s">
        <v>35</v>
      </c>
      <c r="E489" s="3">
        <v>45523</v>
      </c>
      <c r="F489" s="1" t="s">
        <v>25</v>
      </c>
      <c r="G489" s="1" t="s">
        <v>900</v>
      </c>
      <c r="H489" s="7">
        <v>700</v>
      </c>
      <c r="I489" s="7">
        <v>686</v>
      </c>
      <c r="J489" s="2">
        <v>0.02</v>
      </c>
      <c r="K489" s="7">
        <f>Table1[[#This Row],[List Price]]-Table1[[#This Row],[Actual Price]]</f>
        <v>14</v>
      </c>
      <c r="L489" s="13">
        <f>YEAR(Table1[[#This Row],[Date]])</f>
        <v>2024</v>
      </c>
      <c r="M489" s="13" t="str">
        <f t="shared" si="7"/>
        <v>Aug</v>
      </c>
      <c r="N489" s="18">
        <f>DATE(YEAR(Table1[[#This Row],[Date]])+6, MONTH(Table1[[#This Row],[Date]]), DAY(Table1[[#This Row],[Date]]))</f>
        <v>47714</v>
      </c>
    </row>
    <row r="490" spans="1:14" x14ac:dyDescent="0.35">
      <c r="A490" t="s">
        <v>901</v>
      </c>
      <c r="B490" s="1" t="s">
        <v>434</v>
      </c>
      <c r="C490" s="1" t="s">
        <v>435</v>
      </c>
      <c r="D490" s="1" t="s">
        <v>24</v>
      </c>
      <c r="E490" s="3">
        <v>44919</v>
      </c>
      <c r="F490" s="1" t="s">
        <v>30</v>
      </c>
      <c r="G490" s="1" t="s">
        <v>550</v>
      </c>
      <c r="H490" s="7">
        <v>150</v>
      </c>
      <c r="I490" s="7">
        <v>131</v>
      </c>
      <c r="J490" s="2">
        <v>0.12670000000000001</v>
      </c>
      <c r="K490" s="7">
        <f>Table1[[#This Row],[List Price]]-Table1[[#This Row],[Actual Price]]</f>
        <v>19</v>
      </c>
      <c r="L490" s="13">
        <f>YEAR(Table1[[#This Row],[Date]])</f>
        <v>2022</v>
      </c>
      <c r="M490" s="13" t="str">
        <f t="shared" si="7"/>
        <v>Dec</v>
      </c>
      <c r="N490" s="18">
        <f>DATE(YEAR(Table1[[#This Row],[Date]])+6, MONTH(Table1[[#This Row],[Date]]), DAY(Table1[[#This Row],[Date]]))</f>
        <v>47111</v>
      </c>
    </row>
    <row r="491" spans="1:14" x14ac:dyDescent="0.35">
      <c r="A491" t="s">
        <v>902</v>
      </c>
      <c r="B491" s="1" t="s">
        <v>289</v>
      </c>
      <c r="C491" s="1" t="s">
        <v>108</v>
      </c>
      <c r="D491" s="1" t="s">
        <v>19</v>
      </c>
      <c r="E491" s="3">
        <v>44687</v>
      </c>
      <c r="F491" s="1" t="s">
        <v>61</v>
      </c>
      <c r="G491" s="1" t="s">
        <v>903</v>
      </c>
      <c r="H491" s="7">
        <v>1000</v>
      </c>
      <c r="I491" s="7">
        <v>940</v>
      </c>
      <c r="J491" s="2">
        <v>0.06</v>
      </c>
      <c r="K491" s="7">
        <f>Table1[[#This Row],[List Price]]-Table1[[#This Row],[Actual Price]]</f>
        <v>60</v>
      </c>
      <c r="L491" s="13">
        <f>YEAR(Table1[[#This Row],[Date]])</f>
        <v>2022</v>
      </c>
      <c r="M491" s="13" t="str">
        <f t="shared" si="7"/>
        <v>May</v>
      </c>
      <c r="N491" s="18">
        <f>DATE(YEAR(Table1[[#This Row],[Date]])+6, MONTH(Table1[[#This Row],[Date]]), DAY(Table1[[#This Row],[Date]]))</f>
        <v>46879</v>
      </c>
    </row>
    <row r="492" spans="1:14" x14ac:dyDescent="0.35">
      <c r="A492" t="s">
        <v>904</v>
      </c>
      <c r="B492" s="1" t="s">
        <v>99</v>
      </c>
      <c r="C492" s="1" t="s">
        <v>100</v>
      </c>
      <c r="D492" s="1" t="s">
        <v>13</v>
      </c>
      <c r="E492" s="3">
        <v>44779</v>
      </c>
      <c r="F492" s="1" t="s">
        <v>30</v>
      </c>
      <c r="G492" s="1" t="s">
        <v>752</v>
      </c>
      <c r="H492" s="7">
        <v>150</v>
      </c>
      <c r="I492" s="7">
        <v>138</v>
      </c>
      <c r="J492" s="2">
        <v>0.08</v>
      </c>
      <c r="K492" s="7">
        <f>Table1[[#This Row],[List Price]]-Table1[[#This Row],[Actual Price]]</f>
        <v>12</v>
      </c>
      <c r="L492" s="13">
        <f>YEAR(Table1[[#This Row],[Date]])</f>
        <v>2022</v>
      </c>
      <c r="M492" s="13" t="str">
        <f t="shared" si="7"/>
        <v>Aug</v>
      </c>
      <c r="N492" s="18">
        <f>DATE(YEAR(Table1[[#This Row],[Date]])+6, MONTH(Table1[[#This Row],[Date]]), DAY(Table1[[#This Row],[Date]]))</f>
        <v>46971</v>
      </c>
    </row>
    <row r="493" spans="1:14" x14ac:dyDescent="0.35">
      <c r="A493" t="s">
        <v>905</v>
      </c>
      <c r="B493" s="1" t="s">
        <v>224</v>
      </c>
      <c r="C493" s="1" t="s">
        <v>50</v>
      </c>
      <c r="D493" s="1" t="s">
        <v>24</v>
      </c>
      <c r="E493" s="3">
        <v>43970</v>
      </c>
      <c r="F493" s="1" t="s">
        <v>122</v>
      </c>
      <c r="G493" s="1" t="s">
        <v>906</v>
      </c>
      <c r="H493" s="7">
        <v>50</v>
      </c>
      <c r="I493" s="7">
        <v>44</v>
      </c>
      <c r="J493" s="2">
        <v>0.12</v>
      </c>
      <c r="K493" s="7">
        <f>Table1[[#This Row],[List Price]]-Table1[[#This Row],[Actual Price]]</f>
        <v>6</v>
      </c>
      <c r="L493" s="13">
        <f>YEAR(Table1[[#This Row],[Date]])</f>
        <v>2020</v>
      </c>
      <c r="M493" s="13" t="str">
        <f t="shared" si="7"/>
        <v>May</v>
      </c>
      <c r="N493" s="18">
        <f>DATE(YEAR(Table1[[#This Row],[Date]])+6, MONTH(Table1[[#This Row],[Date]]), DAY(Table1[[#This Row],[Date]]))</f>
        <v>46161</v>
      </c>
    </row>
    <row r="494" spans="1:14" x14ac:dyDescent="0.35">
      <c r="A494" t="s">
        <v>907</v>
      </c>
      <c r="B494" s="1" t="s">
        <v>264</v>
      </c>
      <c r="C494" s="1" t="s">
        <v>265</v>
      </c>
      <c r="D494" s="1" t="s">
        <v>13</v>
      </c>
      <c r="E494" s="3">
        <v>44775</v>
      </c>
      <c r="F494" s="1" t="s">
        <v>115</v>
      </c>
      <c r="G494" s="1" t="s">
        <v>802</v>
      </c>
      <c r="H494" s="7">
        <v>250</v>
      </c>
      <c r="I494" s="7">
        <v>218</v>
      </c>
      <c r="J494" s="2">
        <v>0.128</v>
      </c>
      <c r="K494" s="7">
        <f>Table1[[#This Row],[List Price]]-Table1[[#This Row],[Actual Price]]</f>
        <v>32</v>
      </c>
      <c r="L494" s="13">
        <f>YEAR(Table1[[#This Row],[Date]])</f>
        <v>2022</v>
      </c>
      <c r="M494" s="13" t="str">
        <f t="shared" si="7"/>
        <v>Aug</v>
      </c>
      <c r="N494" s="18">
        <f>DATE(YEAR(Table1[[#This Row],[Date]])+6, MONTH(Table1[[#This Row],[Date]]), DAY(Table1[[#This Row],[Date]]))</f>
        <v>46967</v>
      </c>
    </row>
    <row r="495" spans="1:14" x14ac:dyDescent="0.35">
      <c r="A495" t="s">
        <v>908</v>
      </c>
      <c r="B495" s="1" t="s">
        <v>118</v>
      </c>
      <c r="C495" s="1" t="s">
        <v>119</v>
      </c>
      <c r="D495" s="1" t="s">
        <v>35</v>
      </c>
      <c r="E495" s="3">
        <v>44783</v>
      </c>
      <c r="F495" s="1" t="s">
        <v>30</v>
      </c>
      <c r="G495" s="1" t="s">
        <v>909</v>
      </c>
      <c r="H495" s="7">
        <v>150</v>
      </c>
      <c r="I495" s="7">
        <v>144</v>
      </c>
      <c r="J495" s="2">
        <v>0.04</v>
      </c>
      <c r="K495" s="7">
        <f>Table1[[#This Row],[List Price]]-Table1[[#This Row],[Actual Price]]</f>
        <v>6</v>
      </c>
      <c r="L495" s="13">
        <f>YEAR(Table1[[#This Row],[Date]])</f>
        <v>2022</v>
      </c>
      <c r="M495" s="13" t="str">
        <f t="shared" si="7"/>
        <v>Aug</v>
      </c>
      <c r="N495" s="18">
        <f>DATE(YEAR(Table1[[#This Row],[Date]])+6, MONTH(Table1[[#This Row],[Date]]), DAY(Table1[[#This Row],[Date]]))</f>
        <v>46975</v>
      </c>
    </row>
    <row r="496" spans="1:14" x14ac:dyDescent="0.35">
      <c r="A496" t="s">
        <v>910</v>
      </c>
      <c r="B496" s="1" t="s">
        <v>99</v>
      </c>
      <c r="C496" s="1" t="s">
        <v>100</v>
      </c>
      <c r="D496" s="1" t="s">
        <v>13</v>
      </c>
      <c r="E496" s="3">
        <v>45387</v>
      </c>
      <c r="F496" s="1" t="s">
        <v>61</v>
      </c>
      <c r="G496" s="1" t="s">
        <v>911</v>
      </c>
      <c r="H496" s="7">
        <v>1000</v>
      </c>
      <c r="I496" s="7">
        <v>890</v>
      </c>
      <c r="J496" s="2">
        <v>0.11</v>
      </c>
      <c r="K496" s="7">
        <f>Table1[[#This Row],[List Price]]-Table1[[#This Row],[Actual Price]]</f>
        <v>110</v>
      </c>
      <c r="L496" s="13">
        <f>YEAR(Table1[[#This Row],[Date]])</f>
        <v>2024</v>
      </c>
      <c r="M496" s="13" t="str">
        <f t="shared" si="7"/>
        <v>Apr</v>
      </c>
      <c r="N496" s="18">
        <f>DATE(YEAR(Table1[[#This Row],[Date]])+6, MONTH(Table1[[#This Row],[Date]]), DAY(Table1[[#This Row],[Date]]))</f>
        <v>47578</v>
      </c>
    </row>
    <row r="497" spans="1:14" x14ac:dyDescent="0.35">
      <c r="A497" t="s">
        <v>912</v>
      </c>
      <c r="B497" s="1" t="s">
        <v>17</v>
      </c>
      <c r="C497" s="1" t="s">
        <v>18</v>
      </c>
      <c r="D497" s="1" t="s">
        <v>19</v>
      </c>
      <c r="E497" s="3">
        <v>45122</v>
      </c>
      <c r="F497" s="1" t="s">
        <v>30</v>
      </c>
      <c r="G497" s="1" t="s">
        <v>913</v>
      </c>
      <c r="H497" s="7">
        <v>150</v>
      </c>
      <c r="I497" s="7">
        <v>150</v>
      </c>
      <c r="J497" s="2">
        <v>0</v>
      </c>
      <c r="K497" s="7">
        <f>Table1[[#This Row],[List Price]]-Table1[[#This Row],[Actual Price]]</f>
        <v>0</v>
      </c>
      <c r="L497" s="13">
        <f>YEAR(Table1[[#This Row],[Date]])</f>
        <v>2023</v>
      </c>
      <c r="M497" s="13" t="str">
        <f t="shared" si="7"/>
        <v>Jul</v>
      </c>
      <c r="N497" s="18">
        <f>DATE(YEAR(Table1[[#This Row],[Date]])+6, MONTH(Table1[[#This Row],[Date]]), DAY(Table1[[#This Row],[Date]]))</f>
        <v>47314</v>
      </c>
    </row>
    <row r="498" spans="1:14" x14ac:dyDescent="0.35">
      <c r="A498" t="s">
        <v>914</v>
      </c>
      <c r="B498" s="1" t="s">
        <v>289</v>
      </c>
      <c r="C498" s="1" t="s">
        <v>108</v>
      </c>
      <c r="D498" s="1" t="s">
        <v>19</v>
      </c>
      <c r="E498" s="3">
        <v>44140</v>
      </c>
      <c r="F498" s="1" t="s">
        <v>115</v>
      </c>
      <c r="G498" s="1" t="s">
        <v>500</v>
      </c>
      <c r="H498" s="7">
        <v>250</v>
      </c>
      <c r="I498" s="7">
        <v>238</v>
      </c>
      <c r="J498" s="2">
        <v>4.8000000000000001E-2</v>
      </c>
      <c r="K498" s="7">
        <f>Table1[[#This Row],[List Price]]-Table1[[#This Row],[Actual Price]]</f>
        <v>12</v>
      </c>
      <c r="L498" s="13">
        <f>YEAR(Table1[[#This Row],[Date]])</f>
        <v>2020</v>
      </c>
      <c r="M498" s="13" t="str">
        <f t="shared" si="7"/>
        <v>Nov</v>
      </c>
      <c r="N498" s="18">
        <f>DATE(YEAR(Table1[[#This Row],[Date]])+6, MONTH(Table1[[#This Row],[Date]]), DAY(Table1[[#This Row],[Date]]))</f>
        <v>46331</v>
      </c>
    </row>
    <row r="499" spans="1:14" x14ac:dyDescent="0.35">
      <c r="A499" t="s">
        <v>915</v>
      </c>
      <c r="B499" s="1" t="s">
        <v>124</v>
      </c>
      <c r="C499" s="1" t="s">
        <v>40</v>
      </c>
      <c r="D499" s="1" t="s">
        <v>35</v>
      </c>
      <c r="E499" s="3">
        <v>44718</v>
      </c>
      <c r="F499" s="1" t="s">
        <v>122</v>
      </c>
      <c r="G499" s="1" t="s">
        <v>916</v>
      </c>
      <c r="H499" s="7">
        <v>50</v>
      </c>
      <c r="I499" s="7">
        <v>49</v>
      </c>
      <c r="J499" s="2">
        <v>0.02</v>
      </c>
      <c r="K499" s="7">
        <f>Table1[[#This Row],[List Price]]-Table1[[#This Row],[Actual Price]]</f>
        <v>1</v>
      </c>
      <c r="L499" s="13">
        <f>YEAR(Table1[[#This Row],[Date]])</f>
        <v>2022</v>
      </c>
      <c r="M499" s="13" t="str">
        <f t="shared" si="7"/>
        <v>Jun</v>
      </c>
      <c r="N499" s="18">
        <f>DATE(YEAR(Table1[[#This Row],[Date]])+6, MONTH(Table1[[#This Row],[Date]]), DAY(Table1[[#This Row],[Date]]))</f>
        <v>46910</v>
      </c>
    </row>
    <row r="500" spans="1:14" x14ac:dyDescent="0.35">
      <c r="A500" t="s">
        <v>917</v>
      </c>
      <c r="B500" s="1" t="s">
        <v>49</v>
      </c>
      <c r="C500" s="1" t="s">
        <v>50</v>
      </c>
      <c r="D500" s="1" t="s">
        <v>24</v>
      </c>
      <c r="E500" s="3">
        <v>45499</v>
      </c>
      <c r="F500" s="1" t="s">
        <v>25</v>
      </c>
      <c r="G500" s="1" t="s">
        <v>918</v>
      </c>
      <c r="H500" s="7">
        <v>700</v>
      </c>
      <c r="I500" s="7">
        <v>630</v>
      </c>
      <c r="J500" s="2">
        <v>0.1</v>
      </c>
      <c r="K500" s="7">
        <f>Table1[[#This Row],[List Price]]-Table1[[#This Row],[Actual Price]]</f>
        <v>70</v>
      </c>
      <c r="L500" s="13">
        <f>YEAR(Table1[[#This Row],[Date]])</f>
        <v>2024</v>
      </c>
      <c r="M500" s="13" t="str">
        <f t="shared" si="7"/>
        <v>Jul</v>
      </c>
      <c r="N500" s="18">
        <f>DATE(YEAR(Table1[[#This Row],[Date]])+6, MONTH(Table1[[#This Row],[Date]]), DAY(Table1[[#This Row],[Date]]))</f>
        <v>47690</v>
      </c>
    </row>
    <row r="501" spans="1:14" x14ac:dyDescent="0.35">
      <c r="A501" t="s">
        <v>919</v>
      </c>
      <c r="B501" s="1" t="s">
        <v>127</v>
      </c>
      <c r="C501" s="1" t="s">
        <v>128</v>
      </c>
      <c r="D501" s="1" t="s">
        <v>13</v>
      </c>
      <c r="E501" s="3">
        <v>45438</v>
      </c>
      <c r="F501" s="1" t="s">
        <v>36</v>
      </c>
      <c r="G501" s="1" t="s">
        <v>920</v>
      </c>
      <c r="H501" s="7">
        <v>50</v>
      </c>
      <c r="I501" s="7">
        <v>48</v>
      </c>
      <c r="J501" s="2">
        <v>0.04</v>
      </c>
      <c r="K501" s="7">
        <f>Table1[[#This Row],[List Price]]-Table1[[#This Row],[Actual Price]]</f>
        <v>2</v>
      </c>
      <c r="L501" s="13">
        <f>YEAR(Table1[[#This Row],[Date]])</f>
        <v>2024</v>
      </c>
      <c r="M501" s="13" t="str">
        <f t="shared" si="7"/>
        <v>May</v>
      </c>
      <c r="N501" s="18">
        <f>DATE(YEAR(Table1[[#This Row],[Date]])+6, MONTH(Table1[[#This Row],[Date]]), DAY(Table1[[#This Row],[Date]]))</f>
        <v>47629</v>
      </c>
    </row>
    <row r="502" spans="1:14" x14ac:dyDescent="0.35">
      <c r="A502" t="s">
        <v>921</v>
      </c>
      <c r="B502" s="1" t="s">
        <v>324</v>
      </c>
      <c r="C502" s="1" t="s">
        <v>325</v>
      </c>
      <c r="D502" s="1" t="s">
        <v>13</v>
      </c>
      <c r="E502" s="3">
        <v>44525</v>
      </c>
      <c r="F502" s="1" t="s">
        <v>46</v>
      </c>
      <c r="G502" s="1" t="s">
        <v>922</v>
      </c>
      <c r="H502" s="7">
        <v>500</v>
      </c>
      <c r="I502" s="7">
        <v>500</v>
      </c>
      <c r="J502" s="2">
        <v>0</v>
      </c>
      <c r="K502" s="7">
        <f>Table1[[#This Row],[List Price]]-Table1[[#This Row],[Actual Price]]</f>
        <v>0</v>
      </c>
      <c r="L502" s="13">
        <f>YEAR(Table1[[#This Row],[Date]])</f>
        <v>2021</v>
      </c>
      <c r="M502" s="13" t="str">
        <f t="shared" si="7"/>
        <v>Nov</v>
      </c>
      <c r="N502" s="18">
        <f>DATE(YEAR(Table1[[#This Row],[Date]])+6, MONTH(Table1[[#This Row],[Date]]), DAY(Table1[[#This Row],[Date]]))</f>
        <v>46716</v>
      </c>
    </row>
    <row r="503" spans="1:14" x14ac:dyDescent="0.35">
      <c r="A503" t="s">
        <v>923</v>
      </c>
      <c r="B503" s="1" t="s">
        <v>241</v>
      </c>
      <c r="C503" s="1" t="s">
        <v>242</v>
      </c>
      <c r="D503" s="1" t="s">
        <v>13</v>
      </c>
      <c r="E503" s="3">
        <v>44937</v>
      </c>
      <c r="F503" s="1" t="s">
        <v>41</v>
      </c>
      <c r="G503" s="1" t="s">
        <v>287</v>
      </c>
      <c r="H503" s="7">
        <v>30</v>
      </c>
      <c r="I503" s="7">
        <v>29</v>
      </c>
      <c r="J503" s="2">
        <v>3.3300000000000003E-2</v>
      </c>
      <c r="K503" s="7">
        <f>Table1[[#This Row],[List Price]]-Table1[[#This Row],[Actual Price]]</f>
        <v>1</v>
      </c>
      <c r="L503" s="13">
        <f>YEAR(Table1[[#This Row],[Date]])</f>
        <v>2023</v>
      </c>
      <c r="M503" s="13" t="str">
        <f t="shared" si="7"/>
        <v>Jan</v>
      </c>
      <c r="N503" s="18">
        <f>DATE(YEAR(Table1[[#This Row],[Date]])+6, MONTH(Table1[[#This Row],[Date]]), DAY(Table1[[#This Row],[Date]]))</f>
        <v>47129</v>
      </c>
    </row>
    <row r="504" spans="1:14" x14ac:dyDescent="0.35">
      <c r="A504" t="s">
        <v>924</v>
      </c>
      <c r="B504" s="1" t="s">
        <v>157</v>
      </c>
      <c r="C504" s="1" t="s">
        <v>108</v>
      </c>
      <c r="D504" s="1" t="s">
        <v>19</v>
      </c>
      <c r="E504" s="3">
        <v>45580</v>
      </c>
      <c r="F504" s="1" t="s">
        <v>72</v>
      </c>
      <c r="G504" s="1" t="s">
        <v>925</v>
      </c>
      <c r="H504" s="7">
        <v>500</v>
      </c>
      <c r="I504" s="7">
        <v>495</v>
      </c>
      <c r="J504" s="2">
        <v>0.01</v>
      </c>
      <c r="K504" s="7">
        <f>Table1[[#This Row],[List Price]]-Table1[[#This Row],[Actual Price]]</f>
        <v>5</v>
      </c>
      <c r="L504" s="13">
        <f>YEAR(Table1[[#This Row],[Date]])</f>
        <v>2024</v>
      </c>
      <c r="M504" s="13" t="str">
        <f t="shared" si="7"/>
        <v>Oct</v>
      </c>
      <c r="N504" s="18">
        <f>DATE(YEAR(Table1[[#This Row],[Date]])+6, MONTH(Table1[[#This Row],[Date]]), DAY(Table1[[#This Row],[Date]]))</f>
        <v>47771</v>
      </c>
    </row>
    <row r="505" spans="1:14" x14ac:dyDescent="0.35">
      <c r="A505" t="s">
        <v>926</v>
      </c>
      <c r="B505" s="1" t="s">
        <v>289</v>
      </c>
      <c r="C505" s="1" t="s">
        <v>108</v>
      </c>
      <c r="D505" s="1" t="s">
        <v>19</v>
      </c>
      <c r="E505" s="3">
        <v>44763</v>
      </c>
      <c r="F505" s="1" t="s">
        <v>30</v>
      </c>
      <c r="G505" s="1" t="s">
        <v>346</v>
      </c>
      <c r="H505" s="7">
        <v>150</v>
      </c>
      <c r="I505" s="7">
        <v>149</v>
      </c>
      <c r="J505" s="2">
        <v>6.7000000000000002E-3</v>
      </c>
      <c r="K505" s="7">
        <f>Table1[[#This Row],[List Price]]-Table1[[#This Row],[Actual Price]]</f>
        <v>1</v>
      </c>
      <c r="L505" s="13">
        <f>YEAR(Table1[[#This Row],[Date]])</f>
        <v>2022</v>
      </c>
      <c r="M505" s="13" t="str">
        <f t="shared" si="7"/>
        <v>Jul</v>
      </c>
      <c r="N505" s="18">
        <f>DATE(YEAR(Table1[[#This Row],[Date]])+6, MONTH(Table1[[#This Row],[Date]]), DAY(Table1[[#This Row],[Date]]))</f>
        <v>46955</v>
      </c>
    </row>
    <row r="506" spans="1:14" x14ac:dyDescent="0.35">
      <c r="A506" t="s">
        <v>927</v>
      </c>
      <c r="B506" s="1" t="s">
        <v>107</v>
      </c>
      <c r="C506" s="1" t="s">
        <v>108</v>
      </c>
      <c r="D506" s="1" t="s">
        <v>19</v>
      </c>
      <c r="E506" s="3">
        <v>44327</v>
      </c>
      <c r="F506" s="1" t="s">
        <v>104</v>
      </c>
      <c r="G506" s="1" t="s">
        <v>109</v>
      </c>
      <c r="H506" s="7">
        <v>70</v>
      </c>
      <c r="I506" s="7">
        <v>54</v>
      </c>
      <c r="J506" s="2">
        <v>0.2286</v>
      </c>
      <c r="K506" s="7">
        <f>Table1[[#This Row],[List Price]]-Table1[[#This Row],[Actual Price]]</f>
        <v>16</v>
      </c>
      <c r="L506" s="13">
        <f>YEAR(Table1[[#This Row],[Date]])</f>
        <v>2021</v>
      </c>
      <c r="M506" s="13" t="str">
        <f t="shared" si="7"/>
        <v>May</v>
      </c>
      <c r="N506" s="18">
        <f>DATE(YEAR(Table1[[#This Row],[Date]])+6, MONTH(Table1[[#This Row],[Date]]), DAY(Table1[[#This Row],[Date]]))</f>
        <v>46518</v>
      </c>
    </row>
    <row r="507" spans="1:14" x14ac:dyDescent="0.35">
      <c r="A507" t="s">
        <v>928</v>
      </c>
      <c r="B507" s="1" t="s">
        <v>64</v>
      </c>
      <c r="C507" s="1" t="s">
        <v>65</v>
      </c>
      <c r="D507" s="1" t="s">
        <v>35</v>
      </c>
      <c r="E507" s="3">
        <v>45323</v>
      </c>
      <c r="F507" s="1" t="s">
        <v>72</v>
      </c>
      <c r="G507" s="1" t="s">
        <v>66</v>
      </c>
      <c r="H507" s="7">
        <v>500</v>
      </c>
      <c r="I507" s="7">
        <v>490</v>
      </c>
      <c r="J507" s="2">
        <v>0.02</v>
      </c>
      <c r="K507" s="7">
        <f>Table1[[#This Row],[List Price]]-Table1[[#This Row],[Actual Price]]</f>
        <v>10</v>
      </c>
      <c r="L507" s="13">
        <f>YEAR(Table1[[#This Row],[Date]])</f>
        <v>2024</v>
      </c>
      <c r="M507" s="13" t="str">
        <f t="shared" si="7"/>
        <v>Feb</v>
      </c>
      <c r="N507" s="18">
        <f>DATE(YEAR(Table1[[#This Row],[Date]])+6, MONTH(Table1[[#This Row],[Date]]), DAY(Table1[[#This Row],[Date]]))</f>
        <v>47515</v>
      </c>
    </row>
    <row r="508" spans="1:14" x14ac:dyDescent="0.35">
      <c r="A508" t="s">
        <v>929</v>
      </c>
      <c r="B508" s="1" t="s">
        <v>434</v>
      </c>
      <c r="C508" s="1" t="s">
        <v>435</v>
      </c>
      <c r="D508" s="1" t="s">
        <v>24</v>
      </c>
      <c r="E508" s="3">
        <v>44231</v>
      </c>
      <c r="F508" s="1" t="s">
        <v>122</v>
      </c>
      <c r="G508" s="1" t="s">
        <v>764</v>
      </c>
      <c r="H508" s="7">
        <v>50</v>
      </c>
      <c r="I508" s="7">
        <v>46</v>
      </c>
      <c r="J508" s="2">
        <v>0.08</v>
      </c>
      <c r="K508" s="7">
        <f>Table1[[#This Row],[List Price]]-Table1[[#This Row],[Actual Price]]</f>
        <v>4</v>
      </c>
      <c r="L508" s="13">
        <f>YEAR(Table1[[#This Row],[Date]])</f>
        <v>2021</v>
      </c>
      <c r="M508" s="13" t="str">
        <f t="shared" si="7"/>
        <v>Feb</v>
      </c>
      <c r="N508" s="18">
        <f>DATE(YEAR(Table1[[#This Row],[Date]])+6, MONTH(Table1[[#This Row],[Date]]), DAY(Table1[[#This Row],[Date]]))</f>
        <v>46422</v>
      </c>
    </row>
    <row r="509" spans="1:14" x14ac:dyDescent="0.35">
      <c r="A509" t="s">
        <v>930</v>
      </c>
      <c r="B509" s="1" t="s">
        <v>44</v>
      </c>
      <c r="C509" s="1" t="s">
        <v>45</v>
      </c>
      <c r="D509" s="1" t="s">
        <v>24</v>
      </c>
      <c r="E509" s="3">
        <v>44987</v>
      </c>
      <c r="F509" s="1" t="s">
        <v>55</v>
      </c>
      <c r="G509" s="1" t="s">
        <v>253</v>
      </c>
      <c r="H509" s="7">
        <v>800</v>
      </c>
      <c r="I509" s="7">
        <v>600</v>
      </c>
      <c r="J509" s="2">
        <v>0.25</v>
      </c>
      <c r="K509" s="7">
        <f>Table1[[#This Row],[List Price]]-Table1[[#This Row],[Actual Price]]</f>
        <v>200</v>
      </c>
      <c r="L509" s="13">
        <f>YEAR(Table1[[#This Row],[Date]])</f>
        <v>2023</v>
      </c>
      <c r="M509" s="13" t="str">
        <f t="shared" si="7"/>
        <v>Mar</v>
      </c>
      <c r="N509" s="18">
        <f>DATE(YEAR(Table1[[#This Row],[Date]])+6, MONTH(Table1[[#This Row],[Date]]), DAY(Table1[[#This Row],[Date]]))</f>
        <v>47179</v>
      </c>
    </row>
    <row r="510" spans="1:14" x14ac:dyDescent="0.35">
      <c r="A510" t="s">
        <v>931</v>
      </c>
      <c r="B510" s="1" t="s">
        <v>53</v>
      </c>
      <c r="C510" s="1" t="s">
        <v>54</v>
      </c>
      <c r="D510" s="1" t="s">
        <v>13</v>
      </c>
      <c r="E510" s="3">
        <v>45246</v>
      </c>
      <c r="F510" s="1" t="s">
        <v>25</v>
      </c>
      <c r="G510" s="1" t="s">
        <v>56</v>
      </c>
      <c r="H510" s="7">
        <v>700</v>
      </c>
      <c r="I510" s="7">
        <v>665</v>
      </c>
      <c r="J510" s="2">
        <v>0.05</v>
      </c>
      <c r="K510" s="7">
        <f>Table1[[#This Row],[List Price]]-Table1[[#This Row],[Actual Price]]</f>
        <v>35</v>
      </c>
      <c r="L510" s="13">
        <f>YEAR(Table1[[#This Row],[Date]])</f>
        <v>2023</v>
      </c>
      <c r="M510" s="13" t="str">
        <f t="shared" si="7"/>
        <v>Nov</v>
      </c>
      <c r="N510" s="18">
        <f>DATE(YEAR(Table1[[#This Row],[Date]])+6, MONTH(Table1[[#This Row],[Date]]), DAY(Table1[[#This Row],[Date]]))</f>
        <v>47438</v>
      </c>
    </row>
    <row r="511" spans="1:14" x14ac:dyDescent="0.35">
      <c r="A511" t="s">
        <v>932</v>
      </c>
      <c r="B511" s="1" t="s">
        <v>241</v>
      </c>
      <c r="C511" s="1" t="s">
        <v>242</v>
      </c>
      <c r="D511" s="1" t="s">
        <v>13</v>
      </c>
      <c r="E511" s="3">
        <v>44945</v>
      </c>
      <c r="F511" s="1" t="s">
        <v>46</v>
      </c>
      <c r="G511" s="1" t="s">
        <v>426</v>
      </c>
      <c r="H511" s="7">
        <v>500</v>
      </c>
      <c r="I511" s="7">
        <v>480</v>
      </c>
      <c r="J511" s="2">
        <v>0.04</v>
      </c>
      <c r="K511" s="7">
        <f>Table1[[#This Row],[List Price]]-Table1[[#This Row],[Actual Price]]</f>
        <v>20</v>
      </c>
      <c r="L511" s="13">
        <f>YEAR(Table1[[#This Row],[Date]])</f>
        <v>2023</v>
      </c>
      <c r="M511" s="13" t="str">
        <f t="shared" si="7"/>
        <v>Jan</v>
      </c>
      <c r="N511" s="18">
        <f>DATE(YEAR(Table1[[#This Row],[Date]])+6, MONTH(Table1[[#This Row],[Date]]), DAY(Table1[[#This Row],[Date]]))</f>
        <v>47137</v>
      </c>
    </row>
    <row r="512" spans="1:14" x14ac:dyDescent="0.35">
      <c r="A512" t="s">
        <v>933</v>
      </c>
      <c r="B512" s="1" t="s">
        <v>77</v>
      </c>
      <c r="C512" s="1" t="s">
        <v>78</v>
      </c>
      <c r="D512" s="1" t="s">
        <v>35</v>
      </c>
      <c r="E512" s="3">
        <v>44680</v>
      </c>
      <c r="F512" s="1" t="s">
        <v>55</v>
      </c>
      <c r="G512" s="1" t="s">
        <v>317</v>
      </c>
      <c r="H512" s="7">
        <v>800</v>
      </c>
      <c r="I512" s="7">
        <v>528</v>
      </c>
      <c r="J512" s="2">
        <v>0.34</v>
      </c>
      <c r="K512" s="7">
        <f>Table1[[#This Row],[List Price]]-Table1[[#This Row],[Actual Price]]</f>
        <v>272</v>
      </c>
      <c r="L512" s="13">
        <f>YEAR(Table1[[#This Row],[Date]])</f>
        <v>2022</v>
      </c>
      <c r="M512" s="13" t="str">
        <f t="shared" si="7"/>
        <v>Apr</v>
      </c>
      <c r="N512" s="18">
        <f>DATE(YEAR(Table1[[#This Row],[Date]])+6, MONTH(Table1[[#This Row],[Date]]), DAY(Table1[[#This Row],[Date]]))</f>
        <v>46872</v>
      </c>
    </row>
    <row r="513" spans="1:14" x14ac:dyDescent="0.35">
      <c r="A513" t="s">
        <v>934</v>
      </c>
      <c r="B513" s="1" t="s">
        <v>124</v>
      </c>
      <c r="C513" s="1" t="s">
        <v>40</v>
      </c>
      <c r="D513" s="1" t="s">
        <v>35</v>
      </c>
      <c r="E513" s="3">
        <v>45508</v>
      </c>
      <c r="F513" s="1" t="s">
        <v>115</v>
      </c>
      <c r="G513" s="1" t="s">
        <v>575</v>
      </c>
      <c r="H513" s="7">
        <v>250</v>
      </c>
      <c r="I513" s="7">
        <v>225</v>
      </c>
      <c r="J513" s="2">
        <v>0.1</v>
      </c>
      <c r="K513" s="7">
        <f>Table1[[#This Row],[List Price]]-Table1[[#This Row],[Actual Price]]</f>
        <v>25</v>
      </c>
      <c r="L513" s="13">
        <f>YEAR(Table1[[#This Row],[Date]])</f>
        <v>2024</v>
      </c>
      <c r="M513" s="13" t="str">
        <f t="shared" si="7"/>
        <v>Aug</v>
      </c>
      <c r="N513" s="18">
        <f>DATE(YEAR(Table1[[#This Row],[Date]])+6, MONTH(Table1[[#This Row],[Date]]), DAY(Table1[[#This Row],[Date]]))</f>
        <v>47699</v>
      </c>
    </row>
    <row r="514" spans="1:14" x14ac:dyDescent="0.35">
      <c r="A514" t="s">
        <v>935</v>
      </c>
      <c r="B514" s="1" t="s">
        <v>182</v>
      </c>
      <c r="C514" s="1" t="s">
        <v>108</v>
      </c>
      <c r="D514" s="1" t="s">
        <v>19</v>
      </c>
      <c r="E514" s="3">
        <v>44399</v>
      </c>
      <c r="F514" s="1" t="s">
        <v>30</v>
      </c>
      <c r="G514" s="1" t="s">
        <v>502</v>
      </c>
      <c r="H514" s="7">
        <v>150</v>
      </c>
      <c r="I514" s="7">
        <v>113</v>
      </c>
      <c r="J514" s="2">
        <v>0.2467</v>
      </c>
      <c r="K514" s="7">
        <f>Table1[[#This Row],[List Price]]-Table1[[#This Row],[Actual Price]]</f>
        <v>37</v>
      </c>
      <c r="L514" s="13">
        <f>YEAR(Table1[[#This Row],[Date]])</f>
        <v>2021</v>
      </c>
      <c r="M514" s="13" t="str">
        <f t="shared" ref="M514:M577" si="8">TEXT(E:E, "mmm")</f>
        <v>Jul</v>
      </c>
      <c r="N514" s="18">
        <f>DATE(YEAR(Table1[[#This Row],[Date]])+6, MONTH(Table1[[#This Row],[Date]]), DAY(Table1[[#This Row],[Date]]))</f>
        <v>46590</v>
      </c>
    </row>
    <row r="515" spans="1:14" x14ac:dyDescent="0.35">
      <c r="A515" t="s">
        <v>936</v>
      </c>
      <c r="B515" s="1" t="s">
        <v>227</v>
      </c>
      <c r="C515" s="1" t="s">
        <v>228</v>
      </c>
      <c r="D515" s="1" t="s">
        <v>24</v>
      </c>
      <c r="E515" s="3">
        <v>44714</v>
      </c>
      <c r="F515" s="1" t="s">
        <v>46</v>
      </c>
      <c r="G515" s="1" t="s">
        <v>937</v>
      </c>
      <c r="H515" s="7">
        <v>500</v>
      </c>
      <c r="I515" s="7">
        <v>440</v>
      </c>
      <c r="J515" s="2">
        <v>0.12</v>
      </c>
      <c r="K515" s="7">
        <f>Table1[[#This Row],[List Price]]-Table1[[#This Row],[Actual Price]]</f>
        <v>60</v>
      </c>
      <c r="L515" s="13">
        <f>YEAR(Table1[[#This Row],[Date]])</f>
        <v>2022</v>
      </c>
      <c r="M515" s="13" t="str">
        <f t="shared" si="8"/>
        <v>Jun</v>
      </c>
      <c r="N515" s="18">
        <f>DATE(YEAR(Table1[[#This Row],[Date]])+6, MONTH(Table1[[#This Row],[Date]]), DAY(Table1[[#This Row],[Date]]))</f>
        <v>46906</v>
      </c>
    </row>
    <row r="516" spans="1:14" x14ac:dyDescent="0.35">
      <c r="A516" t="s">
        <v>938</v>
      </c>
      <c r="B516" s="1" t="s">
        <v>91</v>
      </c>
      <c r="C516" s="1" t="s">
        <v>92</v>
      </c>
      <c r="D516" s="1" t="s">
        <v>35</v>
      </c>
      <c r="E516" s="3">
        <v>44288</v>
      </c>
      <c r="F516" s="1" t="s">
        <v>104</v>
      </c>
      <c r="G516" s="1" t="s">
        <v>939</v>
      </c>
      <c r="H516" s="7">
        <v>70</v>
      </c>
      <c r="I516" s="7">
        <v>44</v>
      </c>
      <c r="J516" s="2">
        <v>0.37140000000000001</v>
      </c>
      <c r="K516" s="7">
        <f>Table1[[#This Row],[List Price]]-Table1[[#This Row],[Actual Price]]</f>
        <v>26</v>
      </c>
      <c r="L516" s="13">
        <f>YEAR(Table1[[#This Row],[Date]])</f>
        <v>2021</v>
      </c>
      <c r="M516" s="13" t="str">
        <f t="shared" si="8"/>
        <v>Apr</v>
      </c>
      <c r="N516" s="18">
        <f>DATE(YEAR(Table1[[#This Row],[Date]])+6, MONTH(Table1[[#This Row],[Date]]), DAY(Table1[[#This Row],[Date]]))</f>
        <v>46479</v>
      </c>
    </row>
    <row r="517" spans="1:14" x14ac:dyDescent="0.35">
      <c r="A517" t="s">
        <v>940</v>
      </c>
      <c r="B517" s="1" t="s">
        <v>170</v>
      </c>
      <c r="C517" s="1" t="s">
        <v>171</v>
      </c>
      <c r="D517" s="1" t="s">
        <v>13</v>
      </c>
      <c r="E517" s="3">
        <v>44120</v>
      </c>
      <c r="F517" s="1" t="s">
        <v>115</v>
      </c>
      <c r="G517" s="1" t="s">
        <v>941</v>
      </c>
      <c r="H517" s="7">
        <v>250</v>
      </c>
      <c r="I517" s="7">
        <v>73</v>
      </c>
      <c r="J517" s="2">
        <v>0.70799999999999996</v>
      </c>
      <c r="K517" s="7">
        <f>Table1[[#This Row],[List Price]]-Table1[[#This Row],[Actual Price]]</f>
        <v>177</v>
      </c>
      <c r="L517" s="13">
        <f>YEAR(Table1[[#This Row],[Date]])</f>
        <v>2020</v>
      </c>
      <c r="M517" s="13" t="str">
        <f t="shared" si="8"/>
        <v>Oct</v>
      </c>
      <c r="N517" s="18">
        <f>DATE(YEAR(Table1[[#This Row],[Date]])+6, MONTH(Table1[[#This Row],[Date]]), DAY(Table1[[#This Row],[Date]]))</f>
        <v>46311</v>
      </c>
    </row>
    <row r="518" spans="1:14" x14ac:dyDescent="0.35">
      <c r="A518" t="s">
        <v>942</v>
      </c>
      <c r="B518" s="1" t="s">
        <v>124</v>
      </c>
      <c r="C518" s="1" t="s">
        <v>40</v>
      </c>
      <c r="D518" s="1" t="s">
        <v>35</v>
      </c>
      <c r="E518" s="3">
        <v>44394</v>
      </c>
      <c r="F518" s="1" t="s">
        <v>36</v>
      </c>
      <c r="G518" s="1" t="s">
        <v>916</v>
      </c>
      <c r="H518" s="7">
        <v>50</v>
      </c>
      <c r="I518" s="7">
        <v>34</v>
      </c>
      <c r="J518" s="2">
        <v>0.32</v>
      </c>
      <c r="K518" s="7">
        <f>Table1[[#This Row],[List Price]]-Table1[[#This Row],[Actual Price]]</f>
        <v>16</v>
      </c>
      <c r="L518" s="13">
        <f>YEAR(Table1[[#This Row],[Date]])</f>
        <v>2021</v>
      </c>
      <c r="M518" s="13" t="str">
        <f t="shared" si="8"/>
        <v>Jul</v>
      </c>
      <c r="N518" s="18">
        <f>DATE(YEAR(Table1[[#This Row],[Date]])+6, MONTH(Table1[[#This Row],[Date]]), DAY(Table1[[#This Row],[Date]]))</f>
        <v>46585</v>
      </c>
    </row>
    <row r="519" spans="1:14" x14ac:dyDescent="0.35">
      <c r="A519" t="s">
        <v>943</v>
      </c>
      <c r="B519" s="1" t="s">
        <v>400</v>
      </c>
      <c r="C519" s="1" t="s">
        <v>401</v>
      </c>
      <c r="D519" s="1" t="s">
        <v>13</v>
      </c>
      <c r="E519" s="3">
        <v>45257</v>
      </c>
      <c r="F519" s="1" t="s">
        <v>14</v>
      </c>
      <c r="G519" s="1" t="s">
        <v>618</v>
      </c>
      <c r="H519" s="7">
        <v>80</v>
      </c>
      <c r="I519" s="7">
        <v>78</v>
      </c>
      <c r="J519" s="2">
        <v>2.5000000000000001E-2</v>
      </c>
      <c r="K519" s="7">
        <f>Table1[[#This Row],[List Price]]-Table1[[#This Row],[Actual Price]]</f>
        <v>2</v>
      </c>
      <c r="L519" s="13">
        <f>YEAR(Table1[[#This Row],[Date]])</f>
        <v>2023</v>
      </c>
      <c r="M519" s="13" t="str">
        <f t="shared" si="8"/>
        <v>Nov</v>
      </c>
      <c r="N519" s="18">
        <f>DATE(YEAR(Table1[[#This Row],[Date]])+6, MONTH(Table1[[#This Row],[Date]]), DAY(Table1[[#This Row],[Date]]))</f>
        <v>47449</v>
      </c>
    </row>
    <row r="520" spans="1:14" x14ac:dyDescent="0.35">
      <c r="A520" t="s">
        <v>944</v>
      </c>
      <c r="B520" s="1" t="s">
        <v>64</v>
      </c>
      <c r="C520" s="1" t="s">
        <v>65</v>
      </c>
      <c r="D520" s="1" t="s">
        <v>35</v>
      </c>
      <c r="E520" s="3">
        <v>45096</v>
      </c>
      <c r="F520" s="1" t="s">
        <v>30</v>
      </c>
      <c r="G520" s="1" t="s">
        <v>299</v>
      </c>
      <c r="H520" s="7">
        <v>150</v>
      </c>
      <c r="I520" s="7">
        <v>149</v>
      </c>
      <c r="J520" s="2">
        <v>6.7000000000000002E-3</v>
      </c>
      <c r="K520" s="7">
        <f>Table1[[#This Row],[List Price]]-Table1[[#This Row],[Actual Price]]</f>
        <v>1</v>
      </c>
      <c r="L520" s="13">
        <f>YEAR(Table1[[#This Row],[Date]])</f>
        <v>2023</v>
      </c>
      <c r="M520" s="13" t="str">
        <f t="shared" si="8"/>
        <v>Jun</v>
      </c>
      <c r="N520" s="18">
        <f>DATE(YEAR(Table1[[#This Row],[Date]])+6, MONTH(Table1[[#This Row],[Date]]), DAY(Table1[[#This Row],[Date]]))</f>
        <v>47288</v>
      </c>
    </row>
    <row r="521" spans="1:14" x14ac:dyDescent="0.35">
      <c r="A521" t="s">
        <v>945</v>
      </c>
      <c r="B521" s="1" t="s">
        <v>107</v>
      </c>
      <c r="C521" s="1" t="s">
        <v>108</v>
      </c>
      <c r="D521" s="1" t="s">
        <v>19</v>
      </c>
      <c r="E521" s="3">
        <v>45190</v>
      </c>
      <c r="F521" s="1" t="s">
        <v>115</v>
      </c>
      <c r="G521" s="1" t="s">
        <v>946</v>
      </c>
      <c r="H521" s="7">
        <v>250</v>
      </c>
      <c r="I521" s="7">
        <v>250</v>
      </c>
      <c r="J521" s="2">
        <v>0</v>
      </c>
      <c r="K521" s="7">
        <f>Table1[[#This Row],[List Price]]-Table1[[#This Row],[Actual Price]]</f>
        <v>0</v>
      </c>
      <c r="L521" s="13">
        <f>YEAR(Table1[[#This Row],[Date]])</f>
        <v>2023</v>
      </c>
      <c r="M521" s="13" t="str">
        <f t="shared" si="8"/>
        <v>Sep</v>
      </c>
      <c r="N521" s="18">
        <f>DATE(YEAR(Table1[[#This Row],[Date]])+6, MONTH(Table1[[#This Row],[Date]]), DAY(Table1[[#This Row],[Date]]))</f>
        <v>47382</v>
      </c>
    </row>
    <row r="522" spans="1:14" x14ac:dyDescent="0.35">
      <c r="A522" t="s">
        <v>947</v>
      </c>
      <c r="B522" s="1" t="s">
        <v>99</v>
      </c>
      <c r="C522" s="1" t="s">
        <v>100</v>
      </c>
      <c r="D522" s="1" t="s">
        <v>13</v>
      </c>
      <c r="E522" s="3">
        <v>45081</v>
      </c>
      <c r="F522" s="1" t="s">
        <v>25</v>
      </c>
      <c r="G522" s="1" t="s">
        <v>948</v>
      </c>
      <c r="H522" s="7">
        <v>700</v>
      </c>
      <c r="I522" s="7">
        <v>665</v>
      </c>
      <c r="J522" s="2">
        <v>0.05</v>
      </c>
      <c r="K522" s="7">
        <f>Table1[[#This Row],[List Price]]-Table1[[#This Row],[Actual Price]]</f>
        <v>35</v>
      </c>
      <c r="L522" s="13">
        <f>YEAR(Table1[[#This Row],[Date]])</f>
        <v>2023</v>
      </c>
      <c r="M522" s="13" t="str">
        <f t="shared" si="8"/>
        <v>Jun</v>
      </c>
      <c r="N522" s="18">
        <f>DATE(YEAR(Table1[[#This Row],[Date]])+6, MONTH(Table1[[#This Row],[Date]]), DAY(Table1[[#This Row],[Date]]))</f>
        <v>47273</v>
      </c>
    </row>
    <row r="523" spans="1:14" x14ac:dyDescent="0.35">
      <c r="A523" t="s">
        <v>949</v>
      </c>
      <c r="B523" s="1" t="s">
        <v>205</v>
      </c>
      <c r="C523" s="1" t="s">
        <v>206</v>
      </c>
      <c r="D523" s="1" t="s">
        <v>24</v>
      </c>
      <c r="E523" s="3">
        <v>44225</v>
      </c>
      <c r="F523" s="1" t="s">
        <v>30</v>
      </c>
      <c r="G523" s="1" t="s">
        <v>759</v>
      </c>
      <c r="H523" s="7">
        <v>150</v>
      </c>
      <c r="I523" s="7">
        <v>140</v>
      </c>
      <c r="J523" s="2">
        <v>6.6699999999999995E-2</v>
      </c>
      <c r="K523" s="7">
        <f>Table1[[#This Row],[List Price]]-Table1[[#This Row],[Actual Price]]</f>
        <v>10</v>
      </c>
      <c r="L523" s="13">
        <f>YEAR(Table1[[#This Row],[Date]])</f>
        <v>2021</v>
      </c>
      <c r="M523" s="13" t="str">
        <f t="shared" si="8"/>
        <v>Jan</v>
      </c>
      <c r="N523" s="18">
        <f>DATE(YEAR(Table1[[#This Row],[Date]])+6, MONTH(Table1[[#This Row],[Date]]), DAY(Table1[[#This Row],[Date]]))</f>
        <v>46416</v>
      </c>
    </row>
    <row r="524" spans="1:14" x14ac:dyDescent="0.35">
      <c r="A524" t="s">
        <v>950</v>
      </c>
      <c r="B524" s="1" t="s">
        <v>241</v>
      </c>
      <c r="C524" s="1" t="s">
        <v>242</v>
      </c>
      <c r="D524" s="1" t="s">
        <v>13</v>
      </c>
      <c r="E524" s="3">
        <v>45200</v>
      </c>
      <c r="F524" s="1" t="s">
        <v>55</v>
      </c>
      <c r="G524" s="1" t="s">
        <v>779</v>
      </c>
      <c r="H524" s="7">
        <v>800</v>
      </c>
      <c r="I524" s="7">
        <v>792</v>
      </c>
      <c r="J524" s="2">
        <v>0.01</v>
      </c>
      <c r="K524" s="7">
        <f>Table1[[#This Row],[List Price]]-Table1[[#This Row],[Actual Price]]</f>
        <v>8</v>
      </c>
      <c r="L524" s="13">
        <f>YEAR(Table1[[#This Row],[Date]])</f>
        <v>2023</v>
      </c>
      <c r="M524" s="13" t="str">
        <f t="shared" si="8"/>
        <v>Oct</v>
      </c>
      <c r="N524" s="18">
        <f>DATE(YEAR(Table1[[#This Row],[Date]])+6, MONTH(Table1[[#This Row],[Date]]), DAY(Table1[[#This Row],[Date]]))</f>
        <v>47392</v>
      </c>
    </row>
    <row r="525" spans="1:14" x14ac:dyDescent="0.35">
      <c r="A525" t="s">
        <v>951</v>
      </c>
      <c r="B525" s="1" t="s">
        <v>91</v>
      </c>
      <c r="C525" s="1" t="s">
        <v>92</v>
      </c>
      <c r="D525" s="1" t="s">
        <v>35</v>
      </c>
      <c r="E525" s="3">
        <v>45277</v>
      </c>
      <c r="F525" s="1" t="s">
        <v>30</v>
      </c>
      <c r="G525" s="1" t="s">
        <v>900</v>
      </c>
      <c r="H525" s="7">
        <v>150</v>
      </c>
      <c r="I525" s="7">
        <v>138</v>
      </c>
      <c r="J525" s="2">
        <v>0.08</v>
      </c>
      <c r="K525" s="7">
        <f>Table1[[#This Row],[List Price]]-Table1[[#This Row],[Actual Price]]</f>
        <v>12</v>
      </c>
      <c r="L525" s="13">
        <f>YEAR(Table1[[#This Row],[Date]])</f>
        <v>2023</v>
      </c>
      <c r="M525" s="13" t="str">
        <f t="shared" si="8"/>
        <v>Dec</v>
      </c>
      <c r="N525" s="18">
        <f>DATE(YEAR(Table1[[#This Row],[Date]])+6, MONTH(Table1[[#This Row],[Date]]), DAY(Table1[[#This Row],[Date]]))</f>
        <v>47469</v>
      </c>
    </row>
    <row r="526" spans="1:14" x14ac:dyDescent="0.35">
      <c r="A526" t="s">
        <v>952</v>
      </c>
      <c r="B526" s="1" t="s">
        <v>81</v>
      </c>
      <c r="C526" s="1" t="s">
        <v>82</v>
      </c>
      <c r="D526" s="1" t="s">
        <v>13</v>
      </c>
      <c r="E526" s="3">
        <v>44266</v>
      </c>
      <c r="F526" s="1" t="s">
        <v>41</v>
      </c>
      <c r="G526" s="1" t="s">
        <v>953</v>
      </c>
      <c r="H526" s="7">
        <v>30</v>
      </c>
      <c r="I526" s="7">
        <v>23</v>
      </c>
      <c r="J526" s="2">
        <v>0.23330000000000001</v>
      </c>
      <c r="K526" s="7">
        <f>Table1[[#This Row],[List Price]]-Table1[[#This Row],[Actual Price]]</f>
        <v>7</v>
      </c>
      <c r="L526" s="13">
        <f>YEAR(Table1[[#This Row],[Date]])</f>
        <v>2021</v>
      </c>
      <c r="M526" s="13" t="str">
        <f t="shared" si="8"/>
        <v>Mar</v>
      </c>
      <c r="N526" s="18">
        <f>DATE(YEAR(Table1[[#This Row],[Date]])+6, MONTH(Table1[[#This Row],[Date]]), DAY(Table1[[#This Row],[Date]]))</f>
        <v>46457</v>
      </c>
    </row>
    <row r="527" spans="1:14" x14ac:dyDescent="0.35">
      <c r="A527" t="s">
        <v>954</v>
      </c>
      <c r="B527" s="1" t="s">
        <v>49</v>
      </c>
      <c r="C527" s="1" t="s">
        <v>50</v>
      </c>
      <c r="D527" s="1" t="s">
        <v>24</v>
      </c>
      <c r="E527" s="3">
        <v>44922</v>
      </c>
      <c r="F527" s="1" t="s">
        <v>14</v>
      </c>
      <c r="G527" s="1" t="s">
        <v>729</v>
      </c>
      <c r="H527" s="7">
        <v>80</v>
      </c>
      <c r="I527" s="7">
        <v>78</v>
      </c>
      <c r="J527" s="2">
        <v>2.5000000000000001E-2</v>
      </c>
      <c r="K527" s="7">
        <f>Table1[[#This Row],[List Price]]-Table1[[#This Row],[Actual Price]]</f>
        <v>2</v>
      </c>
      <c r="L527" s="13">
        <f>YEAR(Table1[[#This Row],[Date]])</f>
        <v>2022</v>
      </c>
      <c r="M527" s="13" t="str">
        <f t="shared" si="8"/>
        <v>Dec</v>
      </c>
      <c r="N527" s="18">
        <f>DATE(YEAR(Table1[[#This Row],[Date]])+6, MONTH(Table1[[#This Row],[Date]]), DAY(Table1[[#This Row],[Date]]))</f>
        <v>47114</v>
      </c>
    </row>
    <row r="528" spans="1:14" x14ac:dyDescent="0.35">
      <c r="A528" t="s">
        <v>955</v>
      </c>
      <c r="B528" s="1" t="s">
        <v>17</v>
      </c>
      <c r="C528" s="1" t="s">
        <v>18</v>
      </c>
      <c r="D528" s="1" t="s">
        <v>19</v>
      </c>
      <c r="E528" s="3">
        <v>44672</v>
      </c>
      <c r="F528" s="1" t="s">
        <v>36</v>
      </c>
      <c r="G528" s="1" t="s">
        <v>853</v>
      </c>
      <c r="H528" s="7">
        <v>50</v>
      </c>
      <c r="I528" s="7">
        <v>49</v>
      </c>
      <c r="J528" s="2">
        <v>0.02</v>
      </c>
      <c r="K528" s="7">
        <f>Table1[[#This Row],[List Price]]-Table1[[#This Row],[Actual Price]]</f>
        <v>1</v>
      </c>
      <c r="L528" s="13">
        <f>YEAR(Table1[[#This Row],[Date]])</f>
        <v>2022</v>
      </c>
      <c r="M528" s="13" t="str">
        <f t="shared" si="8"/>
        <v>Apr</v>
      </c>
      <c r="N528" s="18">
        <f>DATE(YEAR(Table1[[#This Row],[Date]])+6, MONTH(Table1[[#This Row],[Date]]), DAY(Table1[[#This Row],[Date]]))</f>
        <v>46864</v>
      </c>
    </row>
    <row r="529" spans="1:14" x14ac:dyDescent="0.35">
      <c r="A529" t="s">
        <v>956</v>
      </c>
      <c r="B529" s="1" t="s">
        <v>187</v>
      </c>
      <c r="C529" s="1" t="s">
        <v>188</v>
      </c>
      <c r="D529" s="1" t="s">
        <v>13</v>
      </c>
      <c r="E529" s="3">
        <v>45217</v>
      </c>
      <c r="F529" s="1" t="s">
        <v>115</v>
      </c>
      <c r="G529" s="1" t="s">
        <v>791</v>
      </c>
      <c r="H529" s="7">
        <v>250</v>
      </c>
      <c r="I529" s="7">
        <v>235</v>
      </c>
      <c r="J529" s="2">
        <v>0.06</v>
      </c>
      <c r="K529" s="7">
        <f>Table1[[#This Row],[List Price]]-Table1[[#This Row],[Actual Price]]</f>
        <v>15</v>
      </c>
      <c r="L529" s="13">
        <f>YEAR(Table1[[#This Row],[Date]])</f>
        <v>2023</v>
      </c>
      <c r="M529" s="13" t="str">
        <f t="shared" si="8"/>
        <v>Oct</v>
      </c>
      <c r="N529" s="18">
        <f>DATE(YEAR(Table1[[#This Row],[Date]])+6, MONTH(Table1[[#This Row],[Date]]), DAY(Table1[[#This Row],[Date]]))</f>
        <v>47409</v>
      </c>
    </row>
    <row r="530" spans="1:14" x14ac:dyDescent="0.35">
      <c r="A530" t="s">
        <v>957</v>
      </c>
      <c r="B530" s="1" t="s">
        <v>182</v>
      </c>
      <c r="C530" s="1" t="s">
        <v>108</v>
      </c>
      <c r="D530" s="1" t="s">
        <v>19</v>
      </c>
      <c r="E530" s="3">
        <v>44203</v>
      </c>
      <c r="F530" s="1" t="s">
        <v>72</v>
      </c>
      <c r="G530" s="1" t="s">
        <v>958</v>
      </c>
      <c r="H530" s="7">
        <v>500</v>
      </c>
      <c r="I530" s="7">
        <v>490</v>
      </c>
      <c r="J530" s="2">
        <v>0.02</v>
      </c>
      <c r="K530" s="7">
        <f>Table1[[#This Row],[List Price]]-Table1[[#This Row],[Actual Price]]</f>
        <v>10</v>
      </c>
      <c r="L530" s="13">
        <f>YEAR(Table1[[#This Row],[Date]])</f>
        <v>2021</v>
      </c>
      <c r="M530" s="13" t="str">
        <f t="shared" si="8"/>
        <v>Jan</v>
      </c>
      <c r="N530" s="18">
        <f>DATE(YEAR(Table1[[#This Row],[Date]])+6, MONTH(Table1[[#This Row],[Date]]), DAY(Table1[[#This Row],[Date]]))</f>
        <v>46394</v>
      </c>
    </row>
    <row r="531" spans="1:14" x14ac:dyDescent="0.35">
      <c r="A531" t="s">
        <v>959</v>
      </c>
      <c r="B531" s="1" t="s">
        <v>400</v>
      </c>
      <c r="C531" s="1" t="s">
        <v>401</v>
      </c>
      <c r="D531" s="1" t="s">
        <v>13</v>
      </c>
      <c r="E531" s="3">
        <v>43869</v>
      </c>
      <c r="F531" s="1" t="s">
        <v>25</v>
      </c>
      <c r="G531" s="1" t="s">
        <v>711</v>
      </c>
      <c r="H531" s="7">
        <v>700</v>
      </c>
      <c r="I531" s="7">
        <v>525</v>
      </c>
      <c r="J531" s="2">
        <v>0.25</v>
      </c>
      <c r="K531" s="7">
        <f>Table1[[#This Row],[List Price]]-Table1[[#This Row],[Actual Price]]</f>
        <v>175</v>
      </c>
      <c r="L531" s="13">
        <f>YEAR(Table1[[#This Row],[Date]])</f>
        <v>2020</v>
      </c>
      <c r="M531" s="13" t="str">
        <f t="shared" si="8"/>
        <v>Feb</v>
      </c>
      <c r="N531" s="18">
        <f>DATE(YEAR(Table1[[#This Row],[Date]])+6, MONTH(Table1[[#This Row],[Date]]), DAY(Table1[[#This Row],[Date]]))</f>
        <v>46061</v>
      </c>
    </row>
    <row r="532" spans="1:14" x14ac:dyDescent="0.35">
      <c r="A532" t="s">
        <v>960</v>
      </c>
      <c r="B532" s="1" t="s">
        <v>241</v>
      </c>
      <c r="C532" s="1" t="s">
        <v>242</v>
      </c>
      <c r="D532" s="1" t="s">
        <v>13</v>
      </c>
      <c r="E532" s="3">
        <v>44482</v>
      </c>
      <c r="F532" s="1" t="s">
        <v>14</v>
      </c>
      <c r="G532" s="1" t="s">
        <v>287</v>
      </c>
      <c r="H532" s="7">
        <v>80</v>
      </c>
      <c r="I532" s="7">
        <v>74</v>
      </c>
      <c r="J532" s="2">
        <v>7.4999999999999997E-2</v>
      </c>
      <c r="K532" s="7">
        <f>Table1[[#This Row],[List Price]]-Table1[[#This Row],[Actual Price]]</f>
        <v>6</v>
      </c>
      <c r="L532" s="13">
        <f>YEAR(Table1[[#This Row],[Date]])</f>
        <v>2021</v>
      </c>
      <c r="M532" s="13" t="str">
        <f t="shared" si="8"/>
        <v>Oct</v>
      </c>
      <c r="N532" s="18">
        <f>DATE(YEAR(Table1[[#This Row],[Date]])+6, MONTH(Table1[[#This Row],[Date]]), DAY(Table1[[#This Row],[Date]]))</f>
        <v>46673</v>
      </c>
    </row>
    <row r="533" spans="1:14" x14ac:dyDescent="0.35">
      <c r="A533" t="s">
        <v>961</v>
      </c>
      <c r="B533" s="1" t="s">
        <v>70</v>
      </c>
      <c r="C533" s="1" t="s">
        <v>71</v>
      </c>
      <c r="D533" s="1" t="s">
        <v>35</v>
      </c>
      <c r="E533" s="3">
        <v>44082</v>
      </c>
      <c r="F533" s="1" t="s">
        <v>55</v>
      </c>
      <c r="G533" s="1" t="s">
        <v>962</v>
      </c>
      <c r="H533" s="7">
        <v>800</v>
      </c>
      <c r="I533" s="7">
        <v>696</v>
      </c>
      <c r="J533" s="2">
        <v>0.13</v>
      </c>
      <c r="K533" s="7">
        <f>Table1[[#This Row],[List Price]]-Table1[[#This Row],[Actual Price]]</f>
        <v>104</v>
      </c>
      <c r="L533" s="13">
        <f>YEAR(Table1[[#This Row],[Date]])</f>
        <v>2020</v>
      </c>
      <c r="M533" s="13" t="str">
        <f t="shared" si="8"/>
        <v>Sep</v>
      </c>
      <c r="N533" s="18">
        <f>DATE(YEAR(Table1[[#This Row],[Date]])+6, MONTH(Table1[[#This Row],[Date]]), DAY(Table1[[#This Row],[Date]]))</f>
        <v>46273</v>
      </c>
    </row>
    <row r="534" spans="1:14" x14ac:dyDescent="0.35">
      <c r="A534" t="s">
        <v>963</v>
      </c>
      <c r="B534" s="1" t="s">
        <v>324</v>
      </c>
      <c r="C534" s="1" t="s">
        <v>325</v>
      </c>
      <c r="D534" s="1" t="s">
        <v>13</v>
      </c>
      <c r="E534" s="3">
        <v>44972</v>
      </c>
      <c r="F534" s="1" t="s">
        <v>122</v>
      </c>
      <c r="G534" s="1" t="s">
        <v>326</v>
      </c>
      <c r="H534" s="7">
        <v>50</v>
      </c>
      <c r="I534" s="7">
        <v>50</v>
      </c>
      <c r="J534" s="2">
        <v>0</v>
      </c>
      <c r="K534" s="7">
        <f>Table1[[#This Row],[List Price]]-Table1[[#This Row],[Actual Price]]</f>
        <v>0</v>
      </c>
      <c r="L534" s="13">
        <f>YEAR(Table1[[#This Row],[Date]])</f>
        <v>2023</v>
      </c>
      <c r="M534" s="13" t="str">
        <f t="shared" si="8"/>
        <v>Feb</v>
      </c>
      <c r="N534" s="18">
        <f>DATE(YEAR(Table1[[#This Row],[Date]])+6, MONTH(Table1[[#This Row],[Date]]), DAY(Table1[[#This Row],[Date]]))</f>
        <v>47164</v>
      </c>
    </row>
    <row r="535" spans="1:14" x14ac:dyDescent="0.35">
      <c r="A535" t="s">
        <v>964</v>
      </c>
      <c r="B535" s="1" t="s">
        <v>264</v>
      </c>
      <c r="C535" s="1" t="s">
        <v>265</v>
      </c>
      <c r="D535" s="1" t="s">
        <v>13</v>
      </c>
      <c r="E535" s="3">
        <v>45036</v>
      </c>
      <c r="F535" s="1" t="s">
        <v>36</v>
      </c>
      <c r="G535" s="1" t="s">
        <v>599</v>
      </c>
      <c r="H535" s="7">
        <v>50</v>
      </c>
      <c r="I535" s="7">
        <v>50</v>
      </c>
      <c r="J535" s="2">
        <v>0</v>
      </c>
      <c r="K535" s="7">
        <f>Table1[[#This Row],[List Price]]-Table1[[#This Row],[Actual Price]]</f>
        <v>0</v>
      </c>
      <c r="L535" s="13">
        <f>YEAR(Table1[[#This Row],[Date]])</f>
        <v>2023</v>
      </c>
      <c r="M535" s="13" t="str">
        <f t="shared" si="8"/>
        <v>Apr</v>
      </c>
      <c r="N535" s="18">
        <f>DATE(YEAR(Table1[[#This Row],[Date]])+6, MONTH(Table1[[#This Row],[Date]]), DAY(Table1[[#This Row],[Date]]))</f>
        <v>47228</v>
      </c>
    </row>
    <row r="536" spans="1:14" x14ac:dyDescent="0.35">
      <c r="A536" t="s">
        <v>965</v>
      </c>
      <c r="B536" s="1" t="s">
        <v>127</v>
      </c>
      <c r="C536" s="1" t="s">
        <v>128</v>
      </c>
      <c r="D536" s="1" t="s">
        <v>13</v>
      </c>
      <c r="E536" s="3">
        <v>44739</v>
      </c>
      <c r="F536" s="1" t="s">
        <v>115</v>
      </c>
      <c r="G536" s="1" t="s">
        <v>233</v>
      </c>
      <c r="H536" s="7">
        <v>250</v>
      </c>
      <c r="I536" s="7">
        <v>225</v>
      </c>
      <c r="J536" s="2">
        <v>0.1</v>
      </c>
      <c r="K536" s="7">
        <f>Table1[[#This Row],[List Price]]-Table1[[#This Row],[Actual Price]]</f>
        <v>25</v>
      </c>
      <c r="L536" s="13">
        <f>YEAR(Table1[[#This Row],[Date]])</f>
        <v>2022</v>
      </c>
      <c r="M536" s="13" t="str">
        <f t="shared" si="8"/>
        <v>Jun</v>
      </c>
      <c r="N536" s="18">
        <f>DATE(YEAR(Table1[[#This Row],[Date]])+6, MONTH(Table1[[#This Row],[Date]]), DAY(Table1[[#This Row],[Date]]))</f>
        <v>46931</v>
      </c>
    </row>
    <row r="537" spans="1:14" x14ac:dyDescent="0.35">
      <c r="A537" t="s">
        <v>966</v>
      </c>
      <c r="B537" s="1" t="s">
        <v>95</v>
      </c>
      <c r="C537" s="1" t="s">
        <v>96</v>
      </c>
      <c r="D537" s="1" t="s">
        <v>13</v>
      </c>
      <c r="E537" s="3">
        <v>44160</v>
      </c>
      <c r="F537" s="1" t="s">
        <v>55</v>
      </c>
      <c r="G537" s="1" t="s">
        <v>216</v>
      </c>
      <c r="H537" s="7">
        <v>800</v>
      </c>
      <c r="I537" s="7">
        <v>760</v>
      </c>
      <c r="J537" s="2">
        <v>0.05</v>
      </c>
      <c r="K537" s="7">
        <f>Table1[[#This Row],[List Price]]-Table1[[#This Row],[Actual Price]]</f>
        <v>40</v>
      </c>
      <c r="L537" s="13">
        <f>YEAR(Table1[[#This Row],[Date]])</f>
        <v>2020</v>
      </c>
      <c r="M537" s="13" t="str">
        <f t="shared" si="8"/>
        <v>Nov</v>
      </c>
      <c r="N537" s="18">
        <f>DATE(YEAR(Table1[[#This Row],[Date]])+6, MONTH(Table1[[#This Row],[Date]]), DAY(Table1[[#This Row],[Date]]))</f>
        <v>46351</v>
      </c>
    </row>
    <row r="538" spans="1:14" x14ac:dyDescent="0.35">
      <c r="A538" t="s">
        <v>967</v>
      </c>
      <c r="B538" s="1" t="s">
        <v>91</v>
      </c>
      <c r="C538" s="1" t="s">
        <v>92</v>
      </c>
      <c r="D538" s="1" t="s">
        <v>35</v>
      </c>
      <c r="E538" s="3">
        <v>44742</v>
      </c>
      <c r="F538" s="1" t="s">
        <v>122</v>
      </c>
      <c r="G538" s="1" t="s">
        <v>495</v>
      </c>
      <c r="H538" s="7">
        <v>50</v>
      </c>
      <c r="I538" s="7">
        <v>49</v>
      </c>
      <c r="J538" s="2">
        <v>0.02</v>
      </c>
      <c r="K538" s="7">
        <f>Table1[[#This Row],[List Price]]-Table1[[#This Row],[Actual Price]]</f>
        <v>1</v>
      </c>
      <c r="L538" s="13">
        <f>YEAR(Table1[[#This Row],[Date]])</f>
        <v>2022</v>
      </c>
      <c r="M538" s="13" t="str">
        <f t="shared" si="8"/>
        <v>Jun</v>
      </c>
      <c r="N538" s="18">
        <f>DATE(YEAR(Table1[[#This Row],[Date]])+6, MONTH(Table1[[#This Row],[Date]]), DAY(Table1[[#This Row],[Date]]))</f>
        <v>46934</v>
      </c>
    </row>
    <row r="539" spans="1:14" x14ac:dyDescent="0.35">
      <c r="A539" t="s">
        <v>968</v>
      </c>
      <c r="B539" s="1" t="s">
        <v>146</v>
      </c>
      <c r="C539" s="1" t="s">
        <v>147</v>
      </c>
      <c r="D539" s="1" t="s">
        <v>13</v>
      </c>
      <c r="E539" s="3">
        <v>44948</v>
      </c>
      <c r="F539" s="1" t="s">
        <v>72</v>
      </c>
      <c r="G539" s="1" t="s">
        <v>725</v>
      </c>
      <c r="H539" s="7">
        <v>500</v>
      </c>
      <c r="I539" s="7">
        <v>495</v>
      </c>
      <c r="J539" s="2">
        <v>0.01</v>
      </c>
      <c r="K539" s="7">
        <f>Table1[[#This Row],[List Price]]-Table1[[#This Row],[Actual Price]]</f>
        <v>5</v>
      </c>
      <c r="L539" s="13">
        <f>YEAR(Table1[[#This Row],[Date]])</f>
        <v>2023</v>
      </c>
      <c r="M539" s="13" t="str">
        <f t="shared" si="8"/>
        <v>Jan</v>
      </c>
      <c r="N539" s="18">
        <f>DATE(YEAR(Table1[[#This Row],[Date]])+6, MONTH(Table1[[#This Row],[Date]]), DAY(Table1[[#This Row],[Date]]))</f>
        <v>47140</v>
      </c>
    </row>
    <row r="540" spans="1:14" x14ac:dyDescent="0.35">
      <c r="A540" t="s">
        <v>969</v>
      </c>
      <c r="B540" s="1" t="s">
        <v>124</v>
      </c>
      <c r="C540" s="1" t="s">
        <v>40</v>
      </c>
      <c r="D540" s="1" t="s">
        <v>35</v>
      </c>
      <c r="E540" s="3">
        <v>44828</v>
      </c>
      <c r="F540" s="1" t="s">
        <v>115</v>
      </c>
      <c r="G540" s="1" t="s">
        <v>970</v>
      </c>
      <c r="H540" s="7">
        <v>250</v>
      </c>
      <c r="I540" s="7">
        <v>213</v>
      </c>
      <c r="J540" s="2">
        <v>0.14799999999999999</v>
      </c>
      <c r="K540" s="7">
        <f>Table1[[#This Row],[List Price]]-Table1[[#This Row],[Actual Price]]</f>
        <v>37</v>
      </c>
      <c r="L540" s="13">
        <f>YEAR(Table1[[#This Row],[Date]])</f>
        <v>2022</v>
      </c>
      <c r="M540" s="13" t="str">
        <f t="shared" si="8"/>
        <v>Sep</v>
      </c>
      <c r="N540" s="18">
        <f>DATE(YEAR(Table1[[#This Row],[Date]])+6, MONTH(Table1[[#This Row],[Date]]), DAY(Table1[[#This Row],[Date]]))</f>
        <v>47020</v>
      </c>
    </row>
    <row r="541" spans="1:14" x14ac:dyDescent="0.35">
      <c r="A541" t="s">
        <v>971</v>
      </c>
      <c r="B541" s="1" t="s">
        <v>289</v>
      </c>
      <c r="C541" s="1" t="s">
        <v>108</v>
      </c>
      <c r="D541" s="1" t="s">
        <v>19</v>
      </c>
      <c r="E541" s="3">
        <v>44853</v>
      </c>
      <c r="F541" s="1" t="s">
        <v>25</v>
      </c>
      <c r="G541" s="1" t="s">
        <v>972</v>
      </c>
      <c r="H541" s="7">
        <v>700</v>
      </c>
      <c r="I541" s="7">
        <v>693</v>
      </c>
      <c r="J541" s="2">
        <v>0.01</v>
      </c>
      <c r="K541" s="7">
        <f>Table1[[#This Row],[List Price]]-Table1[[#This Row],[Actual Price]]</f>
        <v>7</v>
      </c>
      <c r="L541" s="13">
        <f>YEAR(Table1[[#This Row],[Date]])</f>
        <v>2022</v>
      </c>
      <c r="M541" s="13" t="str">
        <f t="shared" si="8"/>
        <v>Oct</v>
      </c>
      <c r="N541" s="18">
        <f>DATE(YEAR(Table1[[#This Row],[Date]])+6, MONTH(Table1[[#This Row],[Date]]), DAY(Table1[[#This Row],[Date]]))</f>
        <v>47045</v>
      </c>
    </row>
    <row r="542" spans="1:14" x14ac:dyDescent="0.35">
      <c r="A542" t="s">
        <v>973</v>
      </c>
      <c r="B542" s="1" t="s">
        <v>81</v>
      </c>
      <c r="C542" s="1" t="s">
        <v>82</v>
      </c>
      <c r="D542" s="1" t="s">
        <v>13</v>
      </c>
      <c r="E542" s="3">
        <v>44845</v>
      </c>
      <c r="F542" s="1" t="s">
        <v>41</v>
      </c>
      <c r="G542" s="1" t="s">
        <v>83</v>
      </c>
      <c r="H542" s="7">
        <v>30</v>
      </c>
      <c r="I542" s="7">
        <v>28</v>
      </c>
      <c r="J542" s="2">
        <v>6.6699999999999995E-2</v>
      </c>
      <c r="K542" s="7">
        <f>Table1[[#This Row],[List Price]]-Table1[[#This Row],[Actual Price]]</f>
        <v>2</v>
      </c>
      <c r="L542" s="13">
        <f>YEAR(Table1[[#This Row],[Date]])</f>
        <v>2022</v>
      </c>
      <c r="M542" s="13" t="str">
        <f t="shared" si="8"/>
        <v>Oct</v>
      </c>
      <c r="N542" s="18">
        <f>DATE(YEAR(Table1[[#This Row],[Date]])+6, MONTH(Table1[[#This Row],[Date]]), DAY(Table1[[#This Row],[Date]]))</f>
        <v>47037</v>
      </c>
    </row>
    <row r="543" spans="1:14" x14ac:dyDescent="0.35">
      <c r="A543" t="s">
        <v>974</v>
      </c>
      <c r="B543" s="1" t="s">
        <v>255</v>
      </c>
      <c r="C543" s="1" t="s">
        <v>256</v>
      </c>
      <c r="D543" s="1" t="s">
        <v>13</v>
      </c>
      <c r="E543" s="3">
        <v>44474</v>
      </c>
      <c r="F543" s="1" t="s">
        <v>25</v>
      </c>
      <c r="G543" s="1" t="s">
        <v>257</v>
      </c>
      <c r="H543" s="7">
        <v>700</v>
      </c>
      <c r="I543" s="7">
        <v>518</v>
      </c>
      <c r="J543" s="2">
        <v>0.26</v>
      </c>
      <c r="K543" s="7">
        <f>Table1[[#This Row],[List Price]]-Table1[[#This Row],[Actual Price]]</f>
        <v>182</v>
      </c>
      <c r="L543" s="13">
        <f>YEAR(Table1[[#This Row],[Date]])</f>
        <v>2021</v>
      </c>
      <c r="M543" s="13" t="str">
        <f t="shared" si="8"/>
        <v>Oct</v>
      </c>
      <c r="N543" s="18">
        <f>DATE(YEAR(Table1[[#This Row],[Date]])+6, MONTH(Table1[[#This Row],[Date]]), DAY(Table1[[#This Row],[Date]]))</f>
        <v>46665</v>
      </c>
    </row>
    <row r="544" spans="1:14" x14ac:dyDescent="0.35">
      <c r="A544" t="s">
        <v>975</v>
      </c>
      <c r="B544" s="1" t="s">
        <v>44</v>
      </c>
      <c r="C544" s="1" t="s">
        <v>45</v>
      </c>
      <c r="D544" s="1" t="s">
        <v>24</v>
      </c>
      <c r="E544" s="3">
        <v>45297</v>
      </c>
      <c r="F544" s="1" t="s">
        <v>72</v>
      </c>
      <c r="G544" s="1" t="s">
        <v>431</v>
      </c>
      <c r="H544" s="7">
        <v>500</v>
      </c>
      <c r="I544" s="7">
        <v>495</v>
      </c>
      <c r="J544" s="2">
        <v>0.01</v>
      </c>
      <c r="K544" s="7">
        <f>Table1[[#This Row],[List Price]]-Table1[[#This Row],[Actual Price]]</f>
        <v>5</v>
      </c>
      <c r="L544" s="13">
        <f>YEAR(Table1[[#This Row],[Date]])</f>
        <v>2024</v>
      </c>
      <c r="M544" s="13" t="str">
        <f t="shared" si="8"/>
        <v>Jan</v>
      </c>
      <c r="N544" s="18">
        <f>DATE(YEAR(Table1[[#This Row],[Date]])+6, MONTH(Table1[[#This Row],[Date]]), DAY(Table1[[#This Row],[Date]]))</f>
        <v>47489</v>
      </c>
    </row>
    <row r="545" spans="1:14" x14ac:dyDescent="0.35">
      <c r="A545" t="s">
        <v>976</v>
      </c>
      <c r="B545" s="1" t="s">
        <v>224</v>
      </c>
      <c r="C545" s="1" t="s">
        <v>50</v>
      </c>
      <c r="D545" s="1" t="s">
        <v>24</v>
      </c>
      <c r="E545" s="3">
        <v>44330</v>
      </c>
      <c r="F545" s="1" t="s">
        <v>41</v>
      </c>
      <c r="G545" s="1" t="s">
        <v>225</v>
      </c>
      <c r="H545" s="7">
        <v>30</v>
      </c>
      <c r="I545" s="7">
        <v>21</v>
      </c>
      <c r="J545" s="2">
        <v>0.3</v>
      </c>
      <c r="K545" s="7">
        <f>Table1[[#This Row],[List Price]]-Table1[[#This Row],[Actual Price]]</f>
        <v>9</v>
      </c>
      <c r="L545" s="13">
        <f>YEAR(Table1[[#This Row],[Date]])</f>
        <v>2021</v>
      </c>
      <c r="M545" s="13" t="str">
        <f t="shared" si="8"/>
        <v>May</v>
      </c>
      <c r="N545" s="18">
        <f>DATE(YEAR(Table1[[#This Row],[Date]])+6, MONTH(Table1[[#This Row],[Date]]), DAY(Table1[[#This Row],[Date]]))</f>
        <v>46521</v>
      </c>
    </row>
    <row r="546" spans="1:14" x14ac:dyDescent="0.35">
      <c r="A546" t="s">
        <v>977</v>
      </c>
      <c r="B546" s="1" t="s">
        <v>131</v>
      </c>
      <c r="C546" s="1" t="s">
        <v>108</v>
      </c>
      <c r="D546" s="1" t="s">
        <v>19</v>
      </c>
      <c r="E546" s="3">
        <v>45184</v>
      </c>
      <c r="F546" s="1" t="s">
        <v>61</v>
      </c>
      <c r="G546" s="1" t="s">
        <v>132</v>
      </c>
      <c r="H546" s="7">
        <v>1000</v>
      </c>
      <c r="I546" s="7">
        <v>700</v>
      </c>
      <c r="J546" s="2">
        <v>0.3</v>
      </c>
      <c r="K546" s="7">
        <f>Table1[[#This Row],[List Price]]-Table1[[#This Row],[Actual Price]]</f>
        <v>300</v>
      </c>
      <c r="L546" s="13">
        <f>YEAR(Table1[[#This Row],[Date]])</f>
        <v>2023</v>
      </c>
      <c r="M546" s="13" t="str">
        <f t="shared" si="8"/>
        <v>Sep</v>
      </c>
      <c r="N546" s="18">
        <f>DATE(YEAR(Table1[[#This Row],[Date]])+6, MONTH(Table1[[#This Row],[Date]]), DAY(Table1[[#This Row],[Date]]))</f>
        <v>47376</v>
      </c>
    </row>
    <row r="547" spans="1:14" x14ac:dyDescent="0.35">
      <c r="A547" t="s">
        <v>978</v>
      </c>
      <c r="B547" s="1" t="s">
        <v>270</v>
      </c>
      <c r="C547" s="1" t="s">
        <v>271</v>
      </c>
      <c r="D547" s="1" t="s">
        <v>35</v>
      </c>
      <c r="E547" s="3">
        <v>44307</v>
      </c>
      <c r="F547" s="1" t="s">
        <v>36</v>
      </c>
      <c r="G547" s="1" t="s">
        <v>566</v>
      </c>
      <c r="H547" s="7">
        <v>50</v>
      </c>
      <c r="I547" s="7">
        <v>32</v>
      </c>
      <c r="J547" s="2">
        <v>0.36</v>
      </c>
      <c r="K547" s="7">
        <f>Table1[[#This Row],[List Price]]-Table1[[#This Row],[Actual Price]]</f>
        <v>18</v>
      </c>
      <c r="L547" s="13">
        <f>YEAR(Table1[[#This Row],[Date]])</f>
        <v>2021</v>
      </c>
      <c r="M547" s="13" t="str">
        <f t="shared" si="8"/>
        <v>Apr</v>
      </c>
      <c r="N547" s="18">
        <f>DATE(YEAR(Table1[[#This Row],[Date]])+6, MONTH(Table1[[#This Row],[Date]]), DAY(Table1[[#This Row],[Date]]))</f>
        <v>46498</v>
      </c>
    </row>
    <row r="548" spans="1:14" x14ac:dyDescent="0.35">
      <c r="A548" t="s">
        <v>979</v>
      </c>
      <c r="B548" s="1" t="s">
        <v>85</v>
      </c>
      <c r="C548" s="1" t="s">
        <v>86</v>
      </c>
      <c r="D548" s="1" t="s">
        <v>13</v>
      </c>
      <c r="E548" s="3">
        <v>44387</v>
      </c>
      <c r="F548" s="1" t="s">
        <v>55</v>
      </c>
      <c r="G548" s="1" t="s">
        <v>516</v>
      </c>
      <c r="H548" s="7">
        <v>800</v>
      </c>
      <c r="I548" s="7">
        <v>632</v>
      </c>
      <c r="J548" s="2">
        <v>0.21</v>
      </c>
      <c r="K548" s="7">
        <f>Table1[[#This Row],[List Price]]-Table1[[#This Row],[Actual Price]]</f>
        <v>168</v>
      </c>
      <c r="L548" s="13">
        <f>YEAR(Table1[[#This Row],[Date]])</f>
        <v>2021</v>
      </c>
      <c r="M548" s="13" t="str">
        <f t="shared" si="8"/>
        <v>Jul</v>
      </c>
      <c r="N548" s="18">
        <f>DATE(YEAR(Table1[[#This Row],[Date]])+6, MONTH(Table1[[#This Row],[Date]]), DAY(Table1[[#This Row],[Date]]))</f>
        <v>46578</v>
      </c>
    </row>
    <row r="549" spans="1:14" x14ac:dyDescent="0.35">
      <c r="A549" t="s">
        <v>980</v>
      </c>
      <c r="B549" s="1" t="s">
        <v>157</v>
      </c>
      <c r="C549" s="1" t="s">
        <v>108</v>
      </c>
      <c r="D549" s="1" t="s">
        <v>19</v>
      </c>
      <c r="E549" s="3">
        <v>45645</v>
      </c>
      <c r="F549" s="1" t="s">
        <v>46</v>
      </c>
      <c r="G549" s="1" t="s">
        <v>981</v>
      </c>
      <c r="H549" s="7">
        <v>500</v>
      </c>
      <c r="I549" s="7">
        <v>450</v>
      </c>
      <c r="J549" s="2">
        <v>0.1</v>
      </c>
      <c r="K549" s="7">
        <f>Table1[[#This Row],[List Price]]-Table1[[#This Row],[Actual Price]]</f>
        <v>50</v>
      </c>
      <c r="L549" s="13">
        <f>YEAR(Table1[[#This Row],[Date]])</f>
        <v>2024</v>
      </c>
      <c r="M549" s="13" t="str">
        <f t="shared" si="8"/>
        <v>Dec</v>
      </c>
      <c r="N549" s="18">
        <f>DATE(YEAR(Table1[[#This Row],[Date]])+6, MONTH(Table1[[#This Row],[Date]]), DAY(Table1[[#This Row],[Date]]))</f>
        <v>47836</v>
      </c>
    </row>
    <row r="550" spans="1:14" x14ac:dyDescent="0.35">
      <c r="A550" t="s">
        <v>982</v>
      </c>
      <c r="B550" s="1" t="s">
        <v>22</v>
      </c>
      <c r="C550" s="1" t="s">
        <v>23</v>
      </c>
      <c r="D550" s="1" t="s">
        <v>24</v>
      </c>
      <c r="E550" s="3">
        <v>44790</v>
      </c>
      <c r="F550" s="1" t="s">
        <v>36</v>
      </c>
      <c r="G550" s="1" t="s">
        <v>483</v>
      </c>
      <c r="H550" s="7">
        <v>50</v>
      </c>
      <c r="I550" s="7">
        <v>49</v>
      </c>
      <c r="J550" s="2">
        <v>0.02</v>
      </c>
      <c r="K550" s="7">
        <f>Table1[[#This Row],[List Price]]-Table1[[#This Row],[Actual Price]]</f>
        <v>1</v>
      </c>
      <c r="L550" s="13">
        <f>YEAR(Table1[[#This Row],[Date]])</f>
        <v>2022</v>
      </c>
      <c r="M550" s="13" t="str">
        <f t="shared" si="8"/>
        <v>Aug</v>
      </c>
      <c r="N550" s="18">
        <f>DATE(YEAR(Table1[[#This Row],[Date]])+6, MONTH(Table1[[#This Row],[Date]]), DAY(Table1[[#This Row],[Date]]))</f>
        <v>46982</v>
      </c>
    </row>
    <row r="551" spans="1:14" x14ac:dyDescent="0.35">
      <c r="A551" t="s">
        <v>983</v>
      </c>
      <c r="B551" s="1" t="s">
        <v>227</v>
      </c>
      <c r="C551" s="1" t="s">
        <v>228</v>
      </c>
      <c r="D551" s="1" t="s">
        <v>24</v>
      </c>
      <c r="E551" s="3">
        <v>44371</v>
      </c>
      <c r="F551" s="1" t="s">
        <v>55</v>
      </c>
      <c r="G551" s="1" t="s">
        <v>984</v>
      </c>
      <c r="H551" s="7">
        <v>800</v>
      </c>
      <c r="I551" s="7">
        <v>456</v>
      </c>
      <c r="J551" s="2">
        <v>0.43</v>
      </c>
      <c r="K551" s="7">
        <f>Table1[[#This Row],[List Price]]-Table1[[#This Row],[Actual Price]]</f>
        <v>344</v>
      </c>
      <c r="L551" s="13">
        <f>YEAR(Table1[[#This Row],[Date]])</f>
        <v>2021</v>
      </c>
      <c r="M551" s="13" t="str">
        <f t="shared" si="8"/>
        <v>Jun</v>
      </c>
      <c r="N551" s="18">
        <f>DATE(YEAR(Table1[[#This Row],[Date]])+6, MONTH(Table1[[#This Row],[Date]]), DAY(Table1[[#This Row],[Date]]))</f>
        <v>46562</v>
      </c>
    </row>
    <row r="552" spans="1:14" x14ac:dyDescent="0.35">
      <c r="A552" t="s">
        <v>985</v>
      </c>
      <c r="B552" s="1" t="s">
        <v>264</v>
      </c>
      <c r="C552" s="1" t="s">
        <v>265</v>
      </c>
      <c r="D552" s="1" t="s">
        <v>13</v>
      </c>
      <c r="E552" s="3">
        <v>44197</v>
      </c>
      <c r="F552" s="1" t="s">
        <v>122</v>
      </c>
      <c r="G552" s="1" t="s">
        <v>314</v>
      </c>
      <c r="H552" s="7">
        <v>50</v>
      </c>
      <c r="I552" s="7">
        <v>31</v>
      </c>
      <c r="J552" s="2">
        <v>0.38</v>
      </c>
      <c r="K552" s="7">
        <f>Table1[[#This Row],[List Price]]-Table1[[#This Row],[Actual Price]]</f>
        <v>19</v>
      </c>
      <c r="L552" s="13">
        <f>YEAR(Table1[[#This Row],[Date]])</f>
        <v>2021</v>
      </c>
      <c r="M552" s="13" t="str">
        <f t="shared" si="8"/>
        <v>Jan</v>
      </c>
      <c r="N552" s="18">
        <f>DATE(YEAR(Table1[[#This Row],[Date]])+6, MONTH(Table1[[#This Row],[Date]]), DAY(Table1[[#This Row],[Date]]))</f>
        <v>46388</v>
      </c>
    </row>
    <row r="553" spans="1:14" x14ac:dyDescent="0.35">
      <c r="A553" t="s">
        <v>986</v>
      </c>
      <c r="B553" s="1" t="s">
        <v>107</v>
      </c>
      <c r="C553" s="1" t="s">
        <v>108</v>
      </c>
      <c r="D553" s="1" t="s">
        <v>19</v>
      </c>
      <c r="E553" s="3">
        <v>44194</v>
      </c>
      <c r="F553" s="1" t="s">
        <v>14</v>
      </c>
      <c r="G553" s="1" t="s">
        <v>109</v>
      </c>
      <c r="H553" s="7">
        <v>80</v>
      </c>
      <c r="I553" s="7">
        <v>69</v>
      </c>
      <c r="J553" s="2">
        <v>0.13750000000000001</v>
      </c>
      <c r="K553" s="7">
        <f>Table1[[#This Row],[List Price]]-Table1[[#This Row],[Actual Price]]</f>
        <v>11</v>
      </c>
      <c r="L553" s="13">
        <f>YEAR(Table1[[#This Row],[Date]])</f>
        <v>2020</v>
      </c>
      <c r="M553" s="13" t="str">
        <f t="shared" si="8"/>
        <v>Dec</v>
      </c>
      <c r="N553" s="18">
        <f>DATE(YEAR(Table1[[#This Row],[Date]])+6, MONTH(Table1[[#This Row],[Date]]), DAY(Table1[[#This Row],[Date]]))</f>
        <v>46385</v>
      </c>
    </row>
    <row r="554" spans="1:14" x14ac:dyDescent="0.35">
      <c r="A554" t="s">
        <v>987</v>
      </c>
      <c r="B554" s="1" t="s">
        <v>174</v>
      </c>
      <c r="C554" s="1" t="s">
        <v>175</v>
      </c>
      <c r="D554" s="1" t="s">
        <v>13</v>
      </c>
      <c r="E554" s="3">
        <v>44882</v>
      </c>
      <c r="F554" s="1" t="s">
        <v>14</v>
      </c>
      <c r="G554" s="1" t="s">
        <v>219</v>
      </c>
      <c r="H554" s="7">
        <v>80</v>
      </c>
      <c r="I554" s="7">
        <v>70</v>
      </c>
      <c r="J554" s="2">
        <v>0.125</v>
      </c>
      <c r="K554" s="7">
        <f>Table1[[#This Row],[List Price]]-Table1[[#This Row],[Actual Price]]</f>
        <v>10</v>
      </c>
      <c r="L554" s="13">
        <f>YEAR(Table1[[#This Row],[Date]])</f>
        <v>2022</v>
      </c>
      <c r="M554" s="13" t="str">
        <f t="shared" si="8"/>
        <v>Nov</v>
      </c>
      <c r="N554" s="18">
        <f>DATE(YEAR(Table1[[#This Row],[Date]])+6, MONTH(Table1[[#This Row],[Date]]), DAY(Table1[[#This Row],[Date]]))</f>
        <v>47074</v>
      </c>
    </row>
    <row r="555" spans="1:14" x14ac:dyDescent="0.35">
      <c r="A555" t="s">
        <v>988</v>
      </c>
      <c r="B555" s="1" t="s">
        <v>28</v>
      </c>
      <c r="C555" s="1" t="s">
        <v>29</v>
      </c>
      <c r="D555" s="1" t="s">
        <v>13</v>
      </c>
      <c r="E555" s="3">
        <v>44943</v>
      </c>
      <c r="F555" s="1" t="s">
        <v>115</v>
      </c>
      <c r="G555" s="1" t="s">
        <v>445</v>
      </c>
      <c r="H555" s="7">
        <v>250</v>
      </c>
      <c r="I555" s="7">
        <v>240</v>
      </c>
      <c r="J555" s="2">
        <v>0.04</v>
      </c>
      <c r="K555" s="7">
        <f>Table1[[#This Row],[List Price]]-Table1[[#This Row],[Actual Price]]</f>
        <v>10</v>
      </c>
      <c r="L555" s="13">
        <f>YEAR(Table1[[#This Row],[Date]])</f>
        <v>2023</v>
      </c>
      <c r="M555" s="13" t="str">
        <f t="shared" si="8"/>
        <v>Jan</v>
      </c>
      <c r="N555" s="18">
        <f>DATE(YEAR(Table1[[#This Row],[Date]])+6, MONTH(Table1[[#This Row],[Date]]), DAY(Table1[[#This Row],[Date]]))</f>
        <v>47135</v>
      </c>
    </row>
    <row r="556" spans="1:14" x14ac:dyDescent="0.35">
      <c r="A556" t="s">
        <v>989</v>
      </c>
      <c r="B556" s="1" t="s">
        <v>107</v>
      </c>
      <c r="C556" s="1" t="s">
        <v>108</v>
      </c>
      <c r="D556" s="1" t="s">
        <v>19</v>
      </c>
      <c r="E556" s="3">
        <v>44735</v>
      </c>
      <c r="F556" s="1" t="s">
        <v>30</v>
      </c>
      <c r="G556" s="1" t="s">
        <v>946</v>
      </c>
      <c r="H556" s="7">
        <v>150</v>
      </c>
      <c r="I556" s="7">
        <v>132</v>
      </c>
      <c r="J556" s="2">
        <v>0.12</v>
      </c>
      <c r="K556" s="7">
        <f>Table1[[#This Row],[List Price]]-Table1[[#This Row],[Actual Price]]</f>
        <v>18</v>
      </c>
      <c r="L556" s="13">
        <f>YEAR(Table1[[#This Row],[Date]])</f>
        <v>2022</v>
      </c>
      <c r="M556" s="13" t="str">
        <f t="shared" si="8"/>
        <v>Jun</v>
      </c>
      <c r="N556" s="18">
        <f>DATE(YEAR(Table1[[#This Row],[Date]])+6, MONTH(Table1[[#This Row],[Date]]), DAY(Table1[[#This Row],[Date]]))</f>
        <v>46927</v>
      </c>
    </row>
    <row r="557" spans="1:14" x14ac:dyDescent="0.35">
      <c r="A557" t="s">
        <v>990</v>
      </c>
      <c r="B557" s="1" t="s">
        <v>99</v>
      </c>
      <c r="C557" s="1" t="s">
        <v>100</v>
      </c>
      <c r="D557" s="1" t="s">
        <v>13</v>
      </c>
      <c r="E557" s="3">
        <v>44691</v>
      </c>
      <c r="F557" s="1" t="s">
        <v>41</v>
      </c>
      <c r="G557" s="1" t="s">
        <v>101</v>
      </c>
      <c r="H557" s="7">
        <v>30</v>
      </c>
      <c r="I557" s="7">
        <v>27</v>
      </c>
      <c r="J557" s="2">
        <v>0.1</v>
      </c>
      <c r="K557" s="7">
        <f>Table1[[#This Row],[List Price]]-Table1[[#This Row],[Actual Price]]</f>
        <v>3</v>
      </c>
      <c r="L557" s="13">
        <f>YEAR(Table1[[#This Row],[Date]])</f>
        <v>2022</v>
      </c>
      <c r="M557" s="13" t="str">
        <f t="shared" si="8"/>
        <v>May</v>
      </c>
      <c r="N557" s="18">
        <f>DATE(YEAR(Table1[[#This Row],[Date]])+6, MONTH(Table1[[#This Row],[Date]]), DAY(Table1[[#This Row],[Date]]))</f>
        <v>46883</v>
      </c>
    </row>
    <row r="558" spans="1:14" x14ac:dyDescent="0.35">
      <c r="A558" t="s">
        <v>991</v>
      </c>
      <c r="B558" s="1" t="s">
        <v>187</v>
      </c>
      <c r="C558" s="1" t="s">
        <v>188</v>
      </c>
      <c r="D558" s="1" t="s">
        <v>13</v>
      </c>
      <c r="E558" s="3">
        <v>44476</v>
      </c>
      <c r="F558" s="1" t="s">
        <v>55</v>
      </c>
      <c r="G558" s="1" t="s">
        <v>741</v>
      </c>
      <c r="H558" s="7">
        <v>800</v>
      </c>
      <c r="I558" s="7">
        <v>624</v>
      </c>
      <c r="J558" s="2">
        <v>0.22</v>
      </c>
      <c r="K558" s="7">
        <f>Table1[[#This Row],[List Price]]-Table1[[#This Row],[Actual Price]]</f>
        <v>176</v>
      </c>
      <c r="L558" s="13">
        <f>YEAR(Table1[[#This Row],[Date]])</f>
        <v>2021</v>
      </c>
      <c r="M558" s="13" t="str">
        <f t="shared" si="8"/>
        <v>Oct</v>
      </c>
      <c r="N558" s="18">
        <f>DATE(YEAR(Table1[[#This Row],[Date]])+6, MONTH(Table1[[#This Row],[Date]]), DAY(Table1[[#This Row],[Date]]))</f>
        <v>46667</v>
      </c>
    </row>
    <row r="559" spans="1:14" x14ac:dyDescent="0.35">
      <c r="A559" t="s">
        <v>992</v>
      </c>
      <c r="B559" s="1" t="s">
        <v>154</v>
      </c>
      <c r="C559" s="1" t="s">
        <v>108</v>
      </c>
      <c r="D559" s="1" t="s">
        <v>19</v>
      </c>
      <c r="E559" s="3">
        <v>44031</v>
      </c>
      <c r="F559" s="1" t="s">
        <v>104</v>
      </c>
      <c r="G559" s="1" t="s">
        <v>993</v>
      </c>
      <c r="H559" s="7">
        <v>70</v>
      </c>
      <c r="I559" s="7">
        <v>52</v>
      </c>
      <c r="J559" s="2">
        <v>0.2571</v>
      </c>
      <c r="K559" s="7">
        <f>Table1[[#This Row],[List Price]]-Table1[[#This Row],[Actual Price]]</f>
        <v>18</v>
      </c>
      <c r="L559" s="13">
        <f>YEAR(Table1[[#This Row],[Date]])</f>
        <v>2020</v>
      </c>
      <c r="M559" s="13" t="str">
        <f t="shared" si="8"/>
        <v>Jul</v>
      </c>
      <c r="N559" s="18">
        <f>DATE(YEAR(Table1[[#This Row],[Date]])+6, MONTH(Table1[[#This Row],[Date]]), DAY(Table1[[#This Row],[Date]]))</f>
        <v>46222</v>
      </c>
    </row>
    <row r="560" spans="1:14" x14ac:dyDescent="0.35">
      <c r="A560" t="s">
        <v>994</v>
      </c>
      <c r="B560" s="1" t="s">
        <v>118</v>
      </c>
      <c r="C560" s="1" t="s">
        <v>119</v>
      </c>
      <c r="D560" s="1" t="s">
        <v>35</v>
      </c>
      <c r="E560" s="3">
        <v>45252</v>
      </c>
      <c r="F560" s="1" t="s">
        <v>14</v>
      </c>
      <c r="G560" s="1" t="s">
        <v>120</v>
      </c>
      <c r="H560" s="7">
        <v>80</v>
      </c>
      <c r="I560" s="7">
        <v>77</v>
      </c>
      <c r="J560" s="2">
        <v>3.7499999999999999E-2</v>
      </c>
      <c r="K560" s="7">
        <f>Table1[[#This Row],[List Price]]-Table1[[#This Row],[Actual Price]]</f>
        <v>3</v>
      </c>
      <c r="L560" s="13">
        <f>YEAR(Table1[[#This Row],[Date]])</f>
        <v>2023</v>
      </c>
      <c r="M560" s="13" t="str">
        <f t="shared" si="8"/>
        <v>Nov</v>
      </c>
      <c r="N560" s="18">
        <f>DATE(YEAR(Table1[[#This Row],[Date]])+6, MONTH(Table1[[#This Row],[Date]]), DAY(Table1[[#This Row],[Date]]))</f>
        <v>47444</v>
      </c>
    </row>
    <row r="561" spans="1:14" x14ac:dyDescent="0.35">
      <c r="A561" t="s">
        <v>995</v>
      </c>
      <c r="B561" s="1" t="s">
        <v>44</v>
      </c>
      <c r="C561" s="1" t="s">
        <v>45</v>
      </c>
      <c r="D561" s="1" t="s">
        <v>24</v>
      </c>
      <c r="E561" s="3">
        <v>45194</v>
      </c>
      <c r="F561" s="1" t="s">
        <v>41</v>
      </c>
      <c r="G561" s="1" t="s">
        <v>253</v>
      </c>
      <c r="H561" s="7">
        <v>30</v>
      </c>
      <c r="I561" s="7">
        <v>27</v>
      </c>
      <c r="J561" s="2">
        <v>0.1</v>
      </c>
      <c r="K561" s="7">
        <f>Table1[[#This Row],[List Price]]-Table1[[#This Row],[Actual Price]]</f>
        <v>3</v>
      </c>
      <c r="L561" s="13">
        <f>YEAR(Table1[[#This Row],[Date]])</f>
        <v>2023</v>
      </c>
      <c r="M561" s="13" t="str">
        <f t="shared" si="8"/>
        <v>Sep</v>
      </c>
      <c r="N561" s="18">
        <f>DATE(YEAR(Table1[[#This Row],[Date]])+6, MONTH(Table1[[#This Row],[Date]]), DAY(Table1[[#This Row],[Date]]))</f>
        <v>47386</v>
      </c>
    </row>
    <row r="562" spans="1:14" x14ac:dyDescent="0.35">
      <c r="A562" t="s">
        <v>996</v>
      </c>
      <c r="B562" s="1" t="s">
        <v>150</v>
      </c>
      <c r="C562" s="1" t="s">
        <v>151</v>
      </c>
      <c r="D562" s="1" t="s">
        <v>13</v>
      </c>
      <c r="E562" s="3">
        <v>44937</v>
      </c>
      <c r="F562" s="1" t="s">
        <v>36</v>
      </c>
      <c r="G562" s="1" t="s">
        <v>771</v>
      </c>
      <c r="H562" s="7">
        <v>50</v>
      </c>
      <c r="I562" s="7">
        <v>47</v>
      </c>
      <c r="J562" s="2">
        <v>0.06</v>
      </c>
      <c r="K562" s="7">
        <f>Table1[[#This Row],[List Price]]-Table1[[#This Row],[Actual Price]]</f>
        <v>3</v>
      </c>
      <c r="L562" s="13">
        <f>YEAR(Table1[[#This Row],[Date]])</f>
        <v>2023</v>
      </c>
      <c r="M562" s="13" t="str">
        <f t="shared" si="8"/>
        <v>Jan</v>
      </c>
      <c r="N562" s="18">
        <f>DATE(YEAR(Table1[[#This Row],[Date]])+6, MONTH(Table1[[#This Row],[Date]]), DAY(Table1[[#This Row],[Date]]))</f>
        <v>47129</v>
      </c>
    </row>
    <row r="563" spans="1:14" x14ac:dyDescent="0.35">
      <c r="A563" t="s">
        <v>997</v>
      </c>
      <c r="B563" s="1" t="s">
        <v>400</v>
      </c>
      <c r="C563" s="1" t="s">
        <v>401</v>
      </c>
      <c r="D563" s="1" t="s">
        <v>13</v>
      </c>
      <c r="E563" s="3">
        <v>45113</v>
      </c>
      <c r="F563" s="1" t="s">
        <v>46</v>
      </c>
      <c r="G563" s="1" t="s">
        <v>402</v>
      </c>
      <c r="H563" s="7">
        <v>500</v>
      </c>
      <c r="I563" s="7">
        <v>265</v>
      </c>
      <c r="J563" s="2">
        <v>0.47</v>
      </c>
      <c r="K563" s="7">
        <f>Table1[[#This Row],[List Price]]-Table1[[#This Row],[Actual Price]]</f>
        <v>235</v>
      </c>
      <c r="L563" s="13">
        <f>YEAR(Table1[[#This Row],[Date]])</f>
        <v>2023</v>
      </c>
      <c r="M563" s="13" t="str">
        <f t="shared" si="8"/>
        <v>Jul</v>
      </c>
      <c r="N563" s="18">
        <f>DATE(YEAR(Table1[[#This Row],[Date]])+6, MONTH(Table1[[#This Row],[Date]]), DAY(Table1[[#This Row],[Date]]))</f>
        <v>47305</v>
      </c>
    </row>
    <row r="564" spans="1:14" x14ac:dyDescent="0.35">
      <c r="A564" t="s">
        <v>998</v>
      </c>
      <c r="B564" s="1" t="s">
        <v>270</v>
      </c>
      <c r="C564" s="1" t="s">
        <v>271</v>
      </c>
      <c r="D564" s="1" t="s">
        <v>35</v>
      </c>
      <c r="E564" s="3">
        <v>44850</v>
      </c>
      <c r="F564" s="1" t="s">
        <v>41</v>
      </c>
      <c r="G564" s="1" t="s">
        <v>713</v>
      </c>
      <c r="H564" s="7">
        <v>30</v>
      </c>
      <c r="I564" s="7">
        <v>28</v>
      </c>
      <c r="J564" s="2">
        <v>6.6699999999999995E-2</v>
      </c>
      <c r="K564" s="7">
        <f>Table1[[#This Row],[List Price]]-Table1[[#This Row],[Actual Price]]</f>
        <v>2</v>
      </c>
      <c r="L564" s="13">
        <f>YEAR(Table1[[#This Row],[Date]])</f>
        <v>2022</v>
      </c>
      <c r="M564" s="13" t="str">
        <f t="shared" si="8"/>
        <v>Oct</v>
      </c>
      <c r="N564" s="18">
        <f>DATE(YEAR(Table1[[#This Row],[Date]])+6, MONTH(Table1[[#This Row],[Date]]), DAY(Table1[[#This Row],[Date]]))</f>
        <v>47042</v>
      </c>
    </row>
    <row r="565" spans="1:14" x14ac:dyDescent="0.35">
      <c r="A565" t="s">
        <v>999</v>
      </c>
      <c r="B565" s="1" t="s">
        <v>49</v>
      </c>
      <c r="C565" s="1" t="s">
        <v>50</v>
      </c>
      <c r="D565" s="1" t="s">
        <v>24</v>
      </c>
      <c r="E565" s="3">
        <v>44028</v>
      </c>
      <c r="F565" s="1" t="s">
        <v>115</v>
      </c>
      <c r="G565" s="1" t="s">
        <v>1000</v>
      </c>
      <c r="H565" s="7">
        <v>250</v>
      </c>
      <c r="I565" s="7">
        <v>240</v>
      </c>
      <c r="J565" s="2">
        <v>0.04</v>
      </c>
      <c r="K565" s="7">
        <f>Table1[[#This Row],[List Price]]-Table1[[#This Row],[Actual Price]]</f>
        <v>10</v>
      </c>
      <c r="L565" s="13">
        <f>YEAR(Table1[[#This Row],[Date]])</f>
        <v>2020</v>
      </c>
      <c r="M565" s="13" t="str">
        <f t="shared" si="8"/>
        <v>Jul</v>
      </c>
      <c r="N565" s="18">
        <f>DATE(YEAR(Table1[[#This Row],[Date]])+6, MONTH(Table1[[#This Row],[Date]]), DAY(Table1[[#This Row],[Date]]))</f>
        <v>46219</v>
      </c>
    </row>
    <row r="566" spans="1:14" x14ac:dyDescent="0.35">
      <c r="A566" t="s">
        <v>1001</v>
      </c>
      <c r="B566" s="1" t="s">
        <v>227</v>
      </c>
      <c r="C566" s="1" t="s">
        <v>228</v>
      </c>
      <c r="D566" s="1" t="s">
        <v>24</v>
      </c>
      <c r="E566" s="3">
        <v>45608</v>
      </c>
      <c r="F566" s="1" t="s">
        <v>36</v>
      </c>
      <c r="G566" s="1" t="s">
        <v>836</v>
      </c>
      <c r="H566" s="7">
        <v>50</v>
      </c>
      <c r="I566" s="7">
        <v>45</v>
      </c>
      <c r="J566" s="2">
        <v>0.1</v>
      </c>
      <c r="K566" s="7">
        <f>Table1[[#This Row],[List Price]]-Table1[[#This Row],[Actual Price]]</f>
        <v>5</v>
      </c>
      <c r="L566" s="13">
        <f>YEAR(Table1[[#This Row],[Date]])</f>
        <v>2024</v>
      </c>
      <c r="M566" s="13" t="str">
        <f t="shared" si="8"/>
        <v>Nov</v>
      </c>
      <c r="N566" s="18">
        <f>DATE(YEAR(Table1[[#This Row],[Date]])+6, MONTH(Table1[[#This Row],[Date]]), DAY(Table1[[#This Row],[Date]]))</f>
        <v>47799</v>
      </c>
    </row>
    <row r="567" spans="1:14" x14ac:dyDescent="0.35">
      <c r="A567" t="s">
        <v>1002</v>
      </c>
      <c r="B567" s="1" t="s">
        <v>49</v>
      </c>
      <c r="C567" s="1" t="s">
        <v>50</v>
      </c>
      <c r="D567" s="1" t="s">
        <v>24</v>
      </c>
      <c r="E567" s="3">
        <v>44205</v>
      </c>
      <c r="F567" s="1" t="s">
        <v>72</v>
      </c>
      <c r="G567" s="1" t="s">
        <v>1000</v>
      </c>
      <c r="H567" s="7">
        <v>500</v>
      </c>
      <c r="I567" s="7">
        <v>490</v>
      </c>
      <c r="J567" s="2">
        <v>0.02</v>
      </c>
      <c r="K567" s="7">
        <f>Table1[[#This Row],[List Price]]-Table1[[#This Row],[Actual Price]]</f>
        <v>10</v>
      </c>
      <c r="L567" s="13">
        <f>YEAR(Table1[[#This Row],[Date]])</f>
        <v>2021</v>
      </c>
      <c r="M567" s="13" t="str">
        <f t="shared" si="8"/>
        <v>Jan</v>
      </c>
      <c r="N567" s="18">
        <f>DATE(YEAR(Table1[[#This Row],[Date]])+6, MONTH(Table1[[#This Row],[Date]]), DAY(Table1[[#This Row],[Date]]))</f>
        <v>46396</v>
      </c>
    </row>
    <row r="568" spans="1:14" x14ac:dyDescent="0.35">
      <c r="A568" t="s">
        <v>1003</v>
      </c>
      <c r="B568" s="1" t="s">
        <v>154</v>
      </c>
      <c r="C568" s="1" t="s">
        <v>108</v>
      </c>
      <c r="D568" s="1" t="s">
        <v>19</v>
      </c>
      <c r="E568" s="3">
        <v>45077</v>
      </c>
      <c r="F568" s="1" t="s">
        <v>41</v>
      </c>
      <c r="G568" s="1" t="s">
        <v>1004</v>
      </c>
      <c r="H568" s="7">
        <v>30</v>
      </c>
      <c r="I568" s="7">
        <v>29</v>
      </c>
      <c r="J568" s="2">
        <v>3.3300000000000003E-2</v>
      </c>
      <c r="K568" s="7">
        <f>Table1[[#This Row],[List Price]]-Table1[[#This Row],[Actual Price]]</f>
        <v>1</v>
      </c>
      <c r="L568" s="13">
        <f>YEAR(Table1[[#This Row],[Date]])</f>
        <v>2023</v>
      </c>
      <c r="M568" s="13" t="str">
        <f t="shared" si="8"/>
        <v>May</v>
      </c>
      <c r="N568" s="18">
        <f>DATE(YEAR(Table1[[#This Row],[Date]])+6, MONTH(Table1[[#This Row],[Date]]), DAY(Table1[[#This Row],[Date]]))</f>
        <v>47269</v>
      </c>
    </row>
    <row r="569" spans="1:14" x14ac:dyDescent="0.35">
      <c r="A569" t="s">
        <v>1005</v>
      </c>
      <c r="B569" s="1" t="s">
        <v>146</v>
      </c>
      <c r="C569" s="1" t="s">
        <v>147</v>
      </c>
      <c r="D569" s="1" t="s">
        <v>13</v>
      </c>
      <c r="E569" s="3">
        <v>45093</v>
      </c>
      <c r="F569" s="1" t="s">
        <v>122</v>
      </c>
      <c r="G569" s="1" t="s">
        <v>1006</v>
      </c>
      <c r="H569" s="7">
        <v>50</v>
      </c>
      <c r="I569" s="7">
        <v>49</v>
      </c>
      <c r="J569" s="2">
        <v>0.02</v>
      </c>
      <c r="K569" s="7">
        <f>Table1[[#This Row],[List Price]]-Table1[[#This Row],[Actual Price]]</f>
        <v>1</v>
      </c>
      <c r="L569" s="13">
        <f>YEAR(Table1[[#This Row],[Date]])</f>
        <v>2023</v>
      </c>
      <c r="M569" s="13" t="str">
        <f t="shared" si="8"/>
        <v>Jun</v>
      </c>
      <c r="N569" s="18">
        <f>DATE(YEAR(Table1[[#This Row],[Date]])+6, MONTH(Table1[[#This Row],[Date]]), DAY(Table1[[#This Row],[Date]]))</f>
        <v>47285</v>
      </c>
    </row>
    <row r="570" spans="1:14" x14ac:dyDescent="0.35">
      <c r="A570" t="s">
        <v>1007</v>
      </c>
      <c r="B570" s="1" t="s">
        <v>11</v>
      </c>
      <c r="C570" s="1" t="s">
        <v>12</v>
      </c>
      <c r="D570" s="1" t="s">
        <v>13</v>
      </c>
      <c r="E570" s="3">
        <v>44025</v>
      </c>
      <c r="F570" s="1" t="s">
        <v>25</v>
      </c>
      <c r="G570" s="1" t="s">
        <v>293</v>
      </c>
      <c r="H570" s="7">
        <v>700</v>
      </c>
      <c r="I570" s="7">
        <v>665</v>
      </c>
      <c r="J570" s="2">
        <v>0.05</v>
      </c>
      <c r="K570" s="7">
        <f>Table1[[#This Row],[List Price]]-Table1[[#This Row],[Actual Price]]</f>
        <v>35</v>
      </c>
      <c r="L570" s="13">
        <f>YEAR(Table1[[#This Row],[Date]])</f>
        <v>2020</v>
      </c>
      <c r="M570" s="13" t="str">
        <f t="shared" si="8"/>
        <v>Jul</v>
      </c>
      <c r="N570" s="18">
        <f>DATE(YEAR(Table1[[#This Row],[Date]])+6, MONTH(Table1[[#This Row],[Date]]), DAY(Table1[[#This Row],[Date]]))</f>
        <v>46216</v>
      </c>
    </row>
    <row r="571" spans="1:14" x14ac:dyDescent="0.35">
      <c r="A571" t="s">
        <v>1008</v>
      </c>
      <c r="B571" s="1" t="s">
        <v>324</v>
      </c>
      <c r="C571" s="1" t="s">
        <v>325</v>
      </c>
      <c r="D571" s="1" t="s">
        <v>13</v>
      </c>
      <c r="E571" s="3">
        <v>44056</v>
      </c>
      <c r="F571" s="1" t="s">
        <v>55</v>
      </c>
      <c r="G571" s="1" t="s">
        <v>1009</v>
      </c>
      <c r="H571" s="7">
        <v>800</v>
      </c>
      <c r="I571" s="7">
        <v>720</v>
      </c>
      <c r="J571" s="2">
        <v>0.1</v>
      </c>
      <c r="K571" s="7">
        <f>Table1[[#This Row],[List Price]]-Table1[[#This Row],[Actual Price]]</f>
        <v>80</v>
      </c>
      <c r="L571" s="13">
        <f>YEAR(Table1[[#This Row],[Date]])</f>
        <v>2020</v>
      </c>
      <c r="M571" s="13" t="str">
        <f t="shared" si="8"/>
        <v>Aug</v>
      </c>
      <c r="N571" s="18">
        <f>DATE(YEAR(Table1[[#This Row],[Date]])+6, MONTH(Table1[[#This Row],[Date]]), DAY(Table1[[#This Row],[Date]]))</f>
        <v>46247</v>
      </c>
    </row>
    <row r="572" spans="1:14" x14ac:dyDescent="0.35">
      <c r="A572" t="s">
        <v>1010</v>
      </c>
      <c r="B572" s="1" t="s">
        <v>241</v>
      </c>
      <c r="C572" s="1" t="s">
        <v>242</v>
      </c>
      <c r="D572" s="1" t="s">
        <v>13</v>
      </c>
      <c r="E572" s="3">
        <v>44651</v>
      </c>
      <c r="F572" s="1" t="s">
        <v>72</v>
      </c>
      <c r="G572" s="1" t="s">
        <v>243</v>
      </c>
      <c r="H572" s="7">
        <v>500</v>
      </c>
      <c r="I572" s="7">
        <v>500</v>
      </c>
      <c r="J572" s="2">
        <v>0</v>
      </c>
      <c r="K572" s="7">
        <f>Table1[[#This Row],[List Price]]-Table1[[#This Row],[Actual Price]]</f>
        <v>0</v>
      </c>
      <c r="L572" s="13">
        <f>YEAR(Table1[[#This Row],[Date]])</f>
        <v>2022</v>
      </c>
      <c r="M572" s="13" t="str">
        <f t="shared" si="8"/>
        <v>Mar</v>
      </c>
      <c r="N572" s="18">
        <f>DATE(YEAR(Table1[[#This Row],[Date]])+6, MONTH(Table1[[#This Row],[Date]]), DAY(Table1[[#This Row],[Date]]))</f>
        <v>46843</v>
      </c>
    </row>
    <row r="573" spans="1:14" x14ac:dyDescent="0.35">
      <c r="A573" t="s">
        <v>1011</v>
      </c>
      <c r="B573" s="1" t="s">
        <v>107</v>
      </c>
      <c r="C573" s="1" t="s">
        <v>108</v>
      </c>
      <c r="D573" s="1" t="s">
        <v>19</v>
      </c>
      <c r="E573" s="3">
        <v>45530</v>
      </c>
      <c r="F573" s="1" t="s">
        <v>55</v>
      </c>
      <c r="G573" s="1" t="s">
        <v>531</v>
      </c>
      <c r="H573" s="7">
        <v>800</v>
      </c>
      <c r="I573" s="7">
        <v>680</v>
      </c>
      <c r="J573" s="2">
        <v>0.15</v>
      </c>
      <c r="K573" s="7">
        <f>Table1[[#This Row],[List Price]]-Table1[[#This Row],[Actual Price]]</f>
        <v>120</v>
      </c>
      <c r="L573" s="13">
        <f>YEAR(Table1[[#This Row],[Date]])</f>
        <v>2024</v>
      </c>
      <c r="M573" s="13" t="str">
        <f t="shared" si="8"/>
        <v>Aug</v>
      </c>
      <c r="N573" s="18">
        <f>DATE(YEAR(Table1[[#This Row],[Date]])+6, MONTH(Table1[[#This Row],[Date]]), DAY(Table1[[#This Row],[Date]]))</f>
        <v>47721</v>
      </c>
    </row>
    <row r="574" spans="1:14" x14ac:dyDescent="0.35">
      <c r="A574" t="s">
        <v>1012</v>
      </c>
      <c r="B574" s="1" t="s">
        <v>103</v>
      </c>
      <c r="C574" s="1" t="s">
        <v>71</v>
      </c>
      <c r="D574" s="1" t="s">
        <v>35</v>
      </c>
      <c r="E574" s="3">
        <v>44262</v>
      </c>
      <c r="F574" s="1" t="s">
        <v>55</v>
      </c>
      <c r="G574" s="1" t="s">
        <v>105</v>
      </c>
      <c r="H574" s="7">
        <v>800</v>
      </c>
      <c r="I574" s="7">
        <v>480</v>
      </c>
      <c r="J574" s="2">
        <v>0.4</v>
      </c>
      <c r="K574" s="7">
        <f>Table1[[#This Row],[List Price]]-Table1[[#This Row],[Actual Price]]</f>
        <v>320</v>
      </c>
      <c r="L574" s="13">
        <f>YEAR(Table1[[#This Row],[Date]])</f>
        <v>2021</v>
      </c>
      <c r="M574" s="13" t="str">
        <f t="shared" si="8"/>
        <v>Mar</v>
      </c>
      <c r="N574" s="18">
        <f>DATE(YEAR(Table1[[#This Row],[Date]])+6, MONTH(Table1[[#This Row],[Date]]), DAY(Table1[[#This Row],[Date]]))</f>
        <v>46453</v>
      </c>
    </row>
    <row r="575" spans="1:14" x14ac:dyDescent="0.35">
      <c r="A575" t="s">
        <v>1013</v>
      </c>
      <c r="B575" s="1" t="s">
        <v>59</v>
      </c>
      <c r="C575" s="1" t="s">
        <v>60</v>
      </c>
      <c r="D575" s="1" t="s">
        <v>13</v>
      </c>
      <c r="E575" s="3">
        <v>43929</v>
      </c>
      <c r="F575" s="1" t="s">
        <v>25</v>
      </c>
      <c r="G575" s="1" t="s">
        <v>1014</v>
      </c>
      <c r="H575" s="7">
        <v>700</v>
      </c>
      <c r="I575" s="7">
        <v>602</v>
      </c>
      <c r="J575" s="2">
        <v>0.14000000000000001</v>
      </c>
      <c r="K575" s="7">
        <f>Table1[[#This Row],[List Price]]-Table1[[#This Row],[Actual Price]]</f>
        <v>98</v>
      </c>
      <c r="L575" s="13">
        <f>YEAR(Table1[[#This Row],[Date]])</f>
        <v>2020</v>
      </c>
      <c r="M575" s="13" t="str">
        <f t="shared" si="8"/>
        <v>Apr</v>
      </c>
      <c r="N575" s="18">
        <f>DATE(YEAR(Table1[[#This Row],[Date]])+6, MONTH(Table1[[#This Row],[Date]]), DAY(Table1[[#This Row],[Date]]))</f>
        <v>46120</v>
      </c>
    </row>
    <row r="576" spans="1:14" x14ac:dyDescent="0.35">
      <c r="A576" t="s">
        <v>1015</v>
      </c>
      <c r="B576" s="1" t="s">
        <v>150</v>
      </c>
      <c r="C576" s="1" t="s">
        <v>151</v>
      </c>
      <c r="D576" s="1" t="s">
        <v>13</v>
      </c>
      <c r="E576" s="3">
        <v>45304</v>
      </c>
      <c r="F576" s="1" t="s">
        <v>115</v>
      </c>
      <c r="G576" s="1" t="s">
        <v>409</v>
      </c>
      <c r="H576" s="7">
        <v>250</v>
      </c>
      <c r="I576" s="7">
        <v>220</v>
      </c>
      <c r="J576" s="2">
        <v>0.12</v>
      </c>
      <c r="K576" s="7">
        <f>Table1[[#This Row],[List Price]]-Table1[[#This Row],[Actual Price]]</f>
        <v>30</v>
      </c>
      <c r="L576" s="13">
        <f>YEAR(Table1[[#This Row],[Date]])</f>
        <v>2024</v>
      </c>
      <c r="M576" s="13" t="str">
        <f t="shared" si="8"/>
        <v>Jan</v>
      </c>
      <c r="N576" s="18">
        <f>DATE(YEAR(Table1[[#This Row],[Date]])+6, MONTH(Table1[[#This Row],[Date]]), DAY(Table1[[#This Row],[Date]]))</f>
        <v>47496</v>
      </c>
    </row>
    <row r="577" spans="1:14" x14ac:dyDescent="0.35">
      <c r="A577" t="s">
        <v>1016</v>
      </c>
      <c r="B577" s="1" t="s">
        <v>124</v>
      </c>
      <c r="C577" s="1" t="s">
        <v>40</v>
      </c>
      <c r="D577" s="1" t="s">
        <v>35</v>
      </c>
      <c r="E577" s="3">
        <v>44553</v>
      </c>
      <c r="F577" s="1" t="s">
        <v>72</v>
      </c>
      <c r="G577" s="1" t="s">
        <v>1017</v>
      </c>
      <c r="H577" s="7">
        <v>500</v>
      </c>
      <c r="I577" s="7">
        <v>495</v>
      </c>
      <c r="J577" s="2">
        <v>0.01</v>
      </c>
      <c r="K577" s="7">
        <f>Table1[[#This Row],[List Price]]-Table1[[#This Row],[Actual Price]]</f>
        <v>5</v>
      </c>
      <c r="L577" s="13">
        <f>YEAR(Table1[[#This Row],[Date]])</f>
        <v>2021</v>
      </c>
      <c r="M577" s="13" t="str">
        <f t="shared" si="8"/>
        <v>Dec</v>
      </c>
      <c r="N577" s="18">
        <f>DATE(YEAR(Table1[[#This Row],[Date]])+6, MONTH(Table1[[#This Row],[Date]]), DAY(Table1[[#This Row],[Date]]))</f>
        <v>46744</v>
      </c>
    </row>
    <row r="578" spans="1:14" x14ac:dyDescent="0.35">
      <c r="A578" t="s">
        <v>1018</v>
      </c>
      <c r="B578" s="1" t="s">
        <v>134</v>
      </c>
      <c r="C578" s="1" t="s">
        <v>92</v>
      </c>
      <c r="D578" s="1" t="s">
        <v>35</v>
      </c>
      <c r="E578" s="3">
        <v>44603</v>
      </c>
      <c r="F578" s="1" t="s">
        <v>14</v>
      </c>
      <c r="G578" s="1" t="s">
        <v>1019</v>
      </c>
      <c r="H578" s="7">
        <v>80</v>
      </c>
      <c r="I578" s="7">
        <v>71</v>
      </c>
      <c r="J578" s="2">
        <v>0.1125</v>
      </c>
      <c r="K578" s="7">
        <f>Table1[[#This Row],[List Price]]-Table1[[#This Row],[Actual Price]]</f>
        <v>9</v>
      </c>
      <c r="L578" s="13">
        <f>YEAR(Table1[[#This Row],[Date]])</f>
        <v>2022</v>
      </c>
      <c r="M578" s="13" t="str">
        <f t="shared" ref="M578:M641" si="9">TEXT(E:E, "mmm")</f>
        <v>Feb</v>
      </c>
      <c r="N578" s="18">
        <f>DATE(YEAR(Table1[[#This Row],[Date]])+6, MONTH(Table1[[#This Row],[Date]]), DAY(Table1[[#This Row],[Date]]))</f>
        <v>46794</v>
      </c>
    </row>
    <row r="579" spans="1:14" x14ac:dyDescent="0.35">
      <c r="A579" t="s">
        <v>1020</v>
      </c>
      <c r="B579" s="1" t="s">
        <v>118</v>
      </c>
      <c r="C579" s="1" t="s">
        <v>119</v>
      </c>
      <c r="D579" s="1" t="s">
        <v>35</v>
      </c>
      <c r="E579" s="3">
        <v>45377</v>
      </c>
      <c r="F579" s="1" t="s">
        <v>61</v>
      </c>
      <c r="G579" s="1" t="s">
        <v>540</v>
      </c>
      <c r="H579" s="7">
        <v>1000</v>
      </c>
      <c r="I579" s="7">
        <v>530</v>
      </c>
      <c r="J579" s="2">
        <v>0.47</v>
      </c>
      <c r="K579" s="7">
        <f>Table1[[#This Row],[List Price]]-Table1[[#This Row],[Actual Price]]</f>
        <v>470</v>
      </c>
      <c r="L579" s="13">
        <f>YEAR(Table1[[#This Row],[Date]])</f>
        <v>2024</v>
      </c>
      <c r="M579" s="13" t="str">
        <f t="shared" si="9"/>
        <v>Mar</v>
      </c>
      <c r="N579" s="18">
        <f>DATE(YEAR(Table1[[#This Row],[Date]])+6, MONTH(Table1[[#This Row],[Date]]), DAY(Table1[[#This Row],[Date]]))</f>
        <v>47568</v>
      </c>
    </row>
    <row r="580" spans="1:14" x14ac:dyDescent="0.35">
      <c r="A580" t="s">
        <v>1021</v>
      </c>
      <c r="B580" s="1" t="s">
        <v>157</v>
      </c>
      <c r="C580" s="1" t="s">
        <v>108</v>
      </c>
      <c r="D580" s="1" t="s">
        <v>19</v>
      </c>
      <c r="E580" s="3">
        <v>44143</v>
      </c>
      <c r="F580" s="1" t="s">
        <v>104</v>
      </c>
      <c r="G580" s="1" t="s">
        <v>1022</v>
      </c>
      <c r="H580" s="7">
        <v>70</v>
      </c>
      <c r="I580" s="7">
        <v>65</v>
      </c>
      <c r="J580" s="2">
        <v>7.1400000000000005E-2</v>
      </c>
      <c r="K580" s="7">
        <f>Table1[[#This Row],[List Price]]-Table1[[#This Row],[Actual Price]]</f>
        <v>5</v>
      </c>
      <c r="L580" s="13">
        <f>YEAR(Table1[[#This Row],[Date]])</f>
        <v>2020</v>
      </c>
      <c r="M580" s="13" t="str">
        <f t="shared" si="9"/>
        <v>Nov</v>
      </c>
      <c r="N580" s="18">
        <f>DATE(YEAR(Table1[[#This Row],[Date]])+6, MONTH(Table1[[#This Row],[Date]]), DAY(Table1[[#This Row],[Date]]))</f>
        <v>46334</v>
      </c>
    </row>
    <row r="581" spans="1:14" x14ac:dyDescent="0.35">
      <c r="A581" t="s">
        <v>1023</v>
      </c>
      <c r="B581" s="1" t="s">
        <v>227</v>
      </c>
      <c r="C581" s="1" t="s">
        <v>228</v>
      </c>
      <c r="D581" s="1" t="s">
        <v>24</v>
      </c>
      <c r="E581" s="3">
        <v>44942</v>
      </c>
      <c r="F581" s="1" t="s">
        <v>36</v>
      </c>
      <c r="G581" s="1" t="s">
        <v>1024</v>
      </c>
      <c r="H581" s="7">
        <v>50</v>
      </c>
      <c r="I581" s="7">
        <v>49</v>
      </c>
      <c r="J581" s="2">
        <v>0.02</v>
      </c>
      <c r="K581" s="7">
        <f>Table1[[#This Row],[List Price]]-Table1[[#This Row],[Actual Price]]</f>
        <v>1</v>
      </c>
      <c r="L581" s="13">
        <f>YEAR(Table1[[#This Row],[Date]])</f>
        <v>2023</v>
      </c>
      <c r="M581" s="13" t="str">
        <f t="shared" si="9"/>
        <v>Jan</v>
      </c>
      <c r="N581" s="18">
        <f>DATE(YEAR(Table1[[#This Row],[Date]])+6, MONTH(Table1[[#This Row],[Date]]), DAY(Table1[[#This Row],[Date]]))</f>
        <v>47134</v>
      </c>
    </row>
    <row r="582" spans="1:14" x14ac:dyDescent="0.35">
      <c r="A582" t="s">
        <v>1025</v>
      </c>
      <c r="B582" s="1" t="s">
        <v>53</v>
      </c>
      <c r="C582" s="1" t="s">
        <v>54</v>
      </c>
      <c r="D582" s="1" t="s">
        <v>13</v>
      </c>
      <c r="E582" s="3">
        <v>45267</v>
      </c>
      <c r="F582" s="1" t="s">
        <v>41</v>
      </c>
      <c r="G582" s="1" t="s">
        <v>795</v>
      </c>
      <c r="H582" s="7">
        <v>30</v>
      </c>
      <c r="I582" s="7">
        <v>30</v>
      </c>
      <c r="J582" s="2">
        <v>0</v>
      </c>
      <c r="K582" s="7">
        <f>Table1[[#This Row],[List Price]]-Table1[[#This Row],[Actual Price]]</f>
        <v>0</v>
      </c>
      <c r="L582" s="13">
        <f>YEAR(Table1[[#This Row],[Date]])</f>
        <v>2023</v>
      </c>
      <c r="M582" s="13" t="str">
        <f t="shared" si="9"/>
        <v>Dec</v>
      </c>
      <c r="N582" s="18">
        <f>DATE(YEAR(Table1[[#This Row],[Date]])+6, MONTH(Table1[[#This Row],[Date]]), DAY(Table1[[#This Row],[Date]]))</f>
        <v>47459</v>
      </c>
    </row>
    <row r="583" spans="1:14" x14ac:dyDescent="0.35">
      <c r="A583" t="s">
        <v>1026</v>
      </c>
      <c r="B583" s="1" t="s">
        <v>99</v>
      </c>
      <c r="C583" s="1" t="s">
        <v>100</v>
      </c>
      <c r="D583" s="1" t="s">
        <v>13</v>
      </c>
      <c r="E583" s="3">
        <v>45451</v>
      </c>
      <c r="F583" s="1" t="s">
        <v>14</v>
      </c>
      <c r="G583" s="1" t="s">
        <v>911</v>
      </c>
      <c r="H583" s="7">
        <v>80</v>
      </c>
      <c r="I583" s="7">
        <v>69</v>
      </c>
      <c r="J583" s="2">
        <v>0.13750000000000001</v>
      </c>
      <c r="K583" s="7">
        <f>Table1[[#This Row],[List Price]]-Table1[[#This Row],[Actual Price]]</f>
        <v>11</v>
      </c>
      <c r="L583" s="13">
        <f>YEAR(Table1[[#This Row],[Date]])</f>
        <v>2024</v>
      </c>
      <c r="M583" s="13" t="str">
        <f t="shared" si="9"/>
        <v>Jun</v>
      </c>
      <c r="N583" s="18">
        <f>DATE(YEAR(Table1[[#This Row],[Date]])+6, MONTH(Table1[[#This Row],[Date]]), DAY(Table1[[#This Row],[Date]]))</f>
        <v>47642</v>
      </c>
    </row>
    <row r="584" spans="1:14" x14ac:dyDescent="0.35">
      <c r="A584" t="s">
        <v>1027</v>
      </c>
      <c r="B584" s="1" t="s">
        <v>64</v>
      </c>
      <c r="C584" s="1" t="s">
        <v>65</v>
      </c>
      <c r="D584" s="1" t="s">
        <v>35</v>
      </c>
      <c r="E584" s="3">
        <v>45043</v>
      </c>
      <c r="F584" s="1" t="s">
        <v>41</v>
      </c>
      <c r="G584" s="1" t="s">
        <v>140</v>
      </c>
      <c r="H584" s="7">
        <v>30</v>
      </c>
      <c r="I584" s="7">
        <v>29</v>
      </c>
      <c r="J584" s="2">
        <v>3.3300000000000003E-2</v>
      </c>
      <c r="K584" s="7">
        <f>Table1[[#This Row],[List Price]]-Table1[[#This Row],[Actual Price]]</f>
        <v>1</v>
      </c>
      <c r="L584" s="13">
        <f>YEAR(Table1[[#This Row],[Date]])</f>
        <v>2023</v>
      </c>
      <c r="M584" s="13" t="str">
        <f t="shared" si="9"/>
        <v>Apr</v>
      </c>
      <c r="N584" s="18">
        <f>DATE(YEAR(Table1[[#This Row],[Date]])+6, MONTH(Table1[[#This Row],[Date]]), DAY(Table1[[#This Row],[Date]]))</f>
        <v>47235</v>
      </c>
    </row>
    <row r="585" spans="1:14" x14ac:dyDescent="0.35">
      <c r="A585" t="s">
        <v>1028</v>
      </c>
      <c r="B585" s="1" t="s">
        <v>107</v>
      </c>
      <c r="C585" s="1" t="s">
        <v>108</v>
      </c>
      <c r="D585" s="1" t="s">
        <v>19</v>
      </c>
      <c r="E585" s="3">
        <v>44824</v>
      </c>
      <c r="F585" s="1" t="s">
        <v>122</v>
      </c>
      <c r="G585" s="1" t="s">
        <v>1029</v>
      </c>
      <c r="H585" s="7">
        <v>50</v>
      </c>
      <c r="I585" s="7">
        <v>43</v>
      </c>
      <c r="J585" s="2">
        <v>0.14000000000000001</v>
      </c>
      <c r="K585" s="7">
        <f>Table1[[#This Row],[List Price]]-Table1[[#This Row],[Actual Price]]</f>
        <v>7</v>
      </c>
      <c r="L585" s="13">
        <f>YEAR(Table1[[#This Row],[Date]])</f>
        <v>2022</v>
      </c>
      <c r="M585" s="13" t="str">
        <f t="shared" si="9"/>
        <v>Sep</v>
      </c>
      <c r="N585" s="18">
        <f>DATE(YEAR(Table1[[#This Row],[Date]])+6, MONTH(Table1[[#This Row],[Date]]), DAY(Table1[[#This Row],[Date]]))</f>
        <v>47016</v>
      </c>
    </row>
    <row r="586" spans="1:14" x14ac:dyDescent="0.35">
      <c r="A586" t="s">
        <v>1030</v>
      </c>
      <c r="B586" s="1" t="s">
        <v>187</v>
      </c>
      <c r="C586" s="1" t="s">
        <v>188</v>
      </c>
      <c r="D586" s="1" t="s">
        <v>13</v>
      </c>
      <c r="E586" s="3">
        <v>45176</v>
      </c>
      <c r="F586" s="1" t="s">
        <v>30</v>
      </c>
      <c r="G586" s="1" t="s">
        <v>797</v>
      </c>
      <c r="H586" s="7">
        <v>150</v>
      </c>
      <c r="I586" s="7">
        <v>149</v>
      </c>
      <c r="J586" s="2">
        <v>6.7000000000000002E-3</v>
      </c>
      <c r="K586" s="7">
        <f>Table1[[#This Row],[List Price]]-Table1[[#This Row],[Actual Price]]</f>
        <v>1</v>
      </c>
      <c r="L586" s="13">
        <f>YEAR(Table1[[#This Row],[Date]])</f>
        <v>2023</v>
      </c>
      <c r="M586" s="13" t="str">
        <f t="shared" si="9"/>
        <v>Sep</v>
      </c>
      <c r="N586" s="18">
        <f>DATE(YEAR(Table1[[#This Row],[Date]])+6, MONTH(Table1[[#This Row],[Date]]), DAY(Table1[[#This Row],[Date]]))</f>
        <v>47368</v>
      </c>
    </row>
    <row r="587" spans="1:14" x14ac:dyDescent="0.35">
      <c r="A587" t="s">
        <v>1031</v>
      </c>
      <c r="B587" s="1" t="s">
        <v>224</v>
      </c>
      <c r="C587" s="1" t="s">
        <v>50</v>
      </c>
      <c r="D587" s="1" t="s">
        <v>24</v>
      </c>
      <c r="E587" s="3">
        <v>44200</v>
      </c>
      <c r="F587" s="1" t="s">
        <v>25</v>
      </c>
      <c r="G587" s="1" t="s">
        <v>509</v>
      </c>
      <c r="H587" s="7">
        <v>700</v>
      </c>
      <c r="I587" s="7">
        <v>574</v>
      </c>
      <c r="J587" s="2">
        <v>0.18</v>
      </c>
      <c r="K587" s="7">
        <f>Table1[[#This Row],[List Price]]-Table1[[#This Row],[Actual Price]]</f>
        <v>126</v>
      </c>
      <c r="L587" s="13">
        <f>YEAR(Table1[[#This Row],[Date]])</f>
        <v>2021</v>
      </c>
      <c r="M587" s="13" t="str">
        <f t="shared" si="9"/>
        <v>Jan</v>
      </c>
      <c r="N587" s="18">
        <f>DATE(YEAR(Table1[[#This Row],[Date]])+6, MONTH(Table1[[#This Row],[Date]]), DAY(Table1[[#This Row],[Date]]))</f>
        <v>46391</v>
      </c>
    </row>
    <row r="588" spans="1:14" x14ac:dyDescent="0.35">
      <c r="A588" t="s">
        <v>1032</v>
      </c>
      <c r="B588" s="1" t="s">
        <v>146</v>
      </c>
      <c r="C588" s="1" t="s">
        <v>147</v>
      </c>
      <c r="D588" s="1" t="s">
        <v>13</v>
      </c>
      <c r="E588" s="3">
        <v>43943</v>
      </c>
      <c r="F588" s="1" t="s">
        <v>25</v>
      </c>
      <c r="G588" s="1" t="s">
        <v>1033</v>
      </c>
      <c r="H588" s="7">
        <v>700</v>
      </c>
      <c r="I588" s="7">
        <v>581</v>
      </c>
      <c r="J588" s="2">
        <v>0.17</v>
      </c>
      <c r="K588" s="7">
        <f>Table1[[#This Row],[List Price]]-Table1[[#This Row],[Actual Price]]</f>
        <v>119</v>
      </c>
      <c r="L588" s="13">
        <f>YEAR(Table1[[#This Row],[Date]])</f>
        <v>2020</v>
      </c>
      <c r="M588" s="13" t="str">
        <f t="shared" si="9"/>
        <v>Apr</v>
      </c>
      <c r="N588" s="18">
        <f>DATE(YEAR(Table1[[#This Row],[Date]])+6, MONTH(Table1[[#This Row],[Date]]), DAY(Table1[[#This Row],[Date]]))</f>
        <v>46134</v>
      </c>
    </row>
    <row r="589" spans="1:14" x14ac:dyDescent="0.35">
      <c r="A589" t="s">
        <v>1034</v>
      </c>
      <c r="B589" s="1" t="s">
        <v>44</v>
      </c>
      <c r="C589" s="1" t="s">
        <v>45</v>
      </c>
      <c r="D589" s="1" t="s">
        <v>24</v>
      </c>
      <c r="E589" s="3">
        <v>43899</v>
      </c>
      <c r="F589" s="1" t="s">
        <v>36</v>
      </c>
      <c r="G589" s="1" t="s">
        <v>1035</v>
      </c>
      <c r="H589" s="7">
        <v>50</v>
      </c>
      <c r="I589" s="7">
        <v>46</v>
      </c>
      <c r="J589" s="2">
        <v>0.08</v>
      </c>
      <c r="K589" s="7">
        <f>Table1[[#This Row],[List Price]]-Table1[[#This Row],[Actual Price]]</f>
        <v>4</v>
      </c>
      <c r="L589" s="13">
        <f>YEAR(Table1[[#This Row],[Date]])</f>
        <v>2020</v>
      </c>
      <c r="M589" s="13" t="str">
        <f t="shared" si="9"/>
        <v>Mar</v>
      </c>
      <c r="N589" s="18">
        <f>DATE(YEAR(Table1[[#This Row],[Date]])+6, MONTH(Table1[[#This Row],[Date]]), DAY(Table1[[#This Row],[Date]]))</f>
        <v>46090</v>
      </c>
    </row>
    <row r="590" spans="1:14" x14ac:dyDescent="0.35">
      <c r="A590" t="s">
        <v>1036</v>
      </c>
      <c r="B590" s="1" t="s">
        <v>170</v>
      </c>
      <c r="C590" s="1" t="s">
        <v>171</v>
      </c>
      <c r="D590" s="1" t="s">
        <v>13</v>
      </c>
      <c r="E590" s="3">
        <v>43982</v>
      </c>
      <c r="F590" s="1" t="s">
        <v>61</v>
      </c>
      <c r="G590" s="1" t="s">
        <v>941</v>
      </c>
      <c r="H590" s="7">
        <v>1000</v>
      </c>
      <c r="I590" s="7">
        <v>610</v>
      </c>
      <c r="J590" s="2">
        <v>0.39</v>
      </c>
      <c r="K590" s="7">
        <f>Table1[[#This Row],[List Price]]-Table1[[#This Row],[Actual Price]]</f>
        <v>390</v>
      </c>
      <c r="L590" s="13">
        <f>YEAR(Table1[[#This Row],[Date]])</f>
        <v>2020</v>
      </c>
      <c r="M590" s="13" t="str">
        <f t="shared" si="9"/>
        <v>May</v>
      </c>
      <c r="N590" s="18">
        <f>DATE(YEAR(Table1[[#This Row],[Date]])+6, MONTH(Table1[[#This Row],[Date]]), DAY(Table1[[#This Row],[Date]]))</f>
        <v>46173</v>
      </c>
    </row>
    <row r="591" spans="1:14" x14ac:dyDescent="0.35">
      <c r="A591" t="s">
        <v>1037</v>
      </c>
      <c r="B591" s="1" t="s">
        <v>224</v>
      </c>
      <c r="C591" s="1" t="s">
        <v>50</v>
      </c>
      <c r="D591" s="1" t="s">
        <v>24</v>
      </c>
      <c r="E591" s="3">
        <v>45060</v>
      </c>
      <c r="F591" s="1" t="s">
        <v>30</v>
      </c>
      <c r="G591" s="1" t="s">
        <v>1038</v>
      </c>
      <c r="H591" s="7">
        <v>150</v>
      </c>
      <c r="I591" s="7">
        <v>147</v>
      </c>
      <c r="J591" s="2">
        <v>0.02</v>
      </c>
      <c r="K591" s="7">
        <f>Table1[[#This Row],[List Price]]-Table1[[#This Row],[Actual Price]]</f>
        <v>3</v>
      </c>
      <c r="L591" s="13">
        <f>YEAR(Table1[[#This Row],[Date]])</f>
        <v>2023</v>
      </c>
      <c r="M591" s="13" t="str">
        <f t="shared" si="9"/>
        <v>May</v>
      </c>
      <c r="N591" s="18">
        <f>DATE(YEAR(Table1[[#This Row],[Date]])+6, MONTH(Table1[[#This Row],[Date]]), DAY(Table1[[#This Row],[Date]]))</f>
        <v>47252</v>
      </c>
    </row>
    <row r="592" spans="1:14" x14ac:dyDescent="0.35">
      <c r="A592" t="s">
        <v>1039</v>
      </c>
      <c r="B592" s="1" t="s">
        <v>205</v>
      </c>
      <c r="C592" s="1" t="s">
        <v>206</v>
      </c>
      <c r="D592" s="1" t="s">
        <v>24</v>
      </c>
      <c r="E592" s="3">
        <v>44600</v>
      </c>
      <c r="F592" s="1" t="s">
        <v>25</v>
      </c>
      <c r="G592" s="1" t="s">
        <v>681</v>
      </c>
      <c r="H592" s="7">
        <v>700</v>
      </c>
      <c r="I592" s="7">
        <v>602</v>
      </c>
      <c r="J592" s="2">
        <v>0.14000000000000001</v>
      </c>
      <c r="K592" s="7">
        <f>Table1[[#This Row],[List Price]]-Table1[[#This Row],[Actual Price]]</f>
        <v>98</v>
      </c>
      <c r="L592" s="13">
        <f>YEAR(Table1[[#This Row],[Date]])</f>
        <v>2022</v>
      </c>
      <c r="M592" s="13" t="str">
        <f t="shared" si="9"/>
        <v>Feb</v>
      </c>
      <c r="N592" s="18">
        <f>DATE(YEAR(Table1[[#This Row],[Date]])+6, MONTH(Table1[[#This Row],[Date]]), DAY(Table1[[#This Row],[Date]]))</f>
        <v>46791</v>
      </c>
    </row>
    <row r="593" spans="1:14" x14ac:dyDescent="0.35">
      <c r="A593" t="s">
        <v>1040</v>
      </c>
      <c r="B593" s="1" t="s">
        <v>289</v>
      </c>
      <c r="C593" s="1" t="s">
        <v>108</v>
      </c>
      <c r="D593" s="1" t="s">
        <v>19</v>
      </c>
      <c r="E593" s="3">
        <v>44513</v>
      </c>
      <c r="F593" s="1" t="s">
        <v>46</v>
      </c>
      <c r="G593" s="1" t="s">
        <v>1041</v>
      </c>
      <c r="H593" s="7">
        <v>500</v>
      </c>
      <c r="I593" s="7">
        <v>495</v>
      </c>
      <c r="J593" s="2">
        <v>0.01</v>
      </c>
      <c r="K593" s="7">
        <f>Table1[[#This Row],[List Price]]-Table1[[#This Row],[Actual Price]]</f>
        <v>5</v>
      </c>
      <c r="L593" s="13">
        <f>YEAR(Table1[[#This Row],[Date]])</f>
        <v>2021</v>
      </c>
      <c r="M593" s="13" t="str">
        <f t="shared" si="9"/>
        <v>Nov</v>
      </c>
      <c r="N593" s="18">
        <f>DATE(YEAR(Table1[[#This Row],[Date]])+6, MONTH(Table1[[#This Row],[Date]]), DAY(Table1[[#This Row],[Date]]))</f>
        <v>46704</v>
      </c>
    </row>
    <row r="594" spans="1:14" x14ac:dyDescent="0.35">
      <c r="A594" t="s">
        <v>1042</v>
      </c>
      <c r="B594" s="1" t="s">
        <v>182</v>
      </c>
      <c r="C594" s="1" t="s">
        <v>108</v>
      </c>
      <c r="D594" s="1" t="s">
        <v>19</v>
      </c>
      <c r="E594" s="3">
        <v>45035</v>
      </c>
      <c r="F594" s="1" t="s">
        <v>25</v>
      </c>
      <c r="G594" s="1" t="s">
        <v>1043</v>
      </c>
      <c r="H594" s="7">
        <v>700</v>
      </c>
      <c r="I594" s="7">
        <v>665</v>
      </c>
      <c r="J594" s="2">
        <v>0.05</v>
      </c>
      <c r="K594" s="7">
        <f>Table1[[#This Row],[List Price]]-Table1[[#This Row],[Actual Price]]</f>
        <v>35</v>
      </c>
      <c r="L594" s="13">
        <f>YEAR(Table1[[#This Row],[Date]])</f>
        <v>2023</v>
      </c>
      <c r="M594" s="13" t="str">
        <f t="shared" si="9"/>
        <v>Apr</v>
      </c>
      <c r="N594" s="18">
        <f>DATE(YEAR(Table1[[#This Row],[Date]])+6, MONTH(Table1[[#This Row],[Date]]), DAY(Table1[[#This Row],[Date]]))</f>
        <v>47227</v>
      </c>
    </row>
    <row r="595" spans="1:14" x14ac:dyDescent="0.35">
      <c r="A595" t="s">
        <v>1044</v>
      </c>
      <c r="B595" s="1" t="s">
        <v>174</v>
      </c>
      <c r="C595" s="1" t="s">
        <v>175</v>
      </c>
      <c r="D595" s="1" t="s">
        <v>13</v>
      </c>
      <c r="E595" s="3">
        <v>45152</v>
      </c>
      <c r="F595" s="1" t="s">
        <v>46</v>
      </c>
      <c r="G595" s="1" t="s">
        <v>219</v>
      </c>
      <c r="H595" s="7">
        <v>500</v>
      </c>
      <c r="I595" s="7">
        <v>485</v>
      </c>
      <c r="J595" s="2">
        <v>0.03</v>
      </c>
      <c r="K595" s="7">
        <f>Table1[[#This Row],[List Price]]-Table1[[#This Row],[Actual Price]]</f>
        <v>15</v>
      </c>
      <c r="L595" s="13">
        <f>YEAR(Table1[[#This Row],[Date]])</f>
        <v>2023</v>
      </c>
      <c r="M595" s="13" t="str">
        <f t="shared" si="9"/>
        <v>Aug</v>
      </c>
      <c r="N595" s="18">
        <f>DATE(YEAR(Table1[[#This Row],[Date]])+6, MONTH(Table1[[#This Row],[Date]]), DAY(Table1[[#This Row],[Date]]))</f>
        <v>47344</v>
      </c>
    </row>
    <row r="596" spans="1:14" x14ac:dyDescent="0.35">
      <c r="A596" t="s">
        <v>1045</v>
      </c>
      <c r="B596" s="1" t="s">
        <v>11</v>
      </c>
      <c r="C596" s="1" t="s">
        <v>12</v>
      </c>
      <c r="D596" s="1" t="s">
        <v>13</v>
      </c>
      <c r="E596" s="3">
        <v>45630</v>
      </c>
      <c r="F596" s="1" t="s">
        <v>14</v>
      </c>
      <c r="G596" s="1" t="s">
        <v>348</v>
      </c>
      <c r="H596" s="7">
        <v>80</v>
      </c>
      <c r="I596" s="7">
        <v>79</v>
      </c>
      <c r="J596" s="2">
        <v>1.2500000000000001E-2</v>
      </c>
      <c r="K596" s="7">
        <f>Table1[[#This Row],[List Price]]-Table1[[#This Row],[Actual Price]]</f>
        <v>1</v>
      </c>
      <c r="L596" s="13">
        <f>YEAR(Table1[[#This Row],[Date]])</f>
        <v>2024</v>
      </c>
      <c r="M596" s="13" t="str">
        <f t="shared" si="9"/>
        <v>Dec</v>
      </c>
      <c r="N596" s="18">
        <f>DATE(YEAR(Table1[[#This Row],[Date]])+6, MONTH(Table1[[#This Row],[Date]]), DAY(Table1[[#This Row],[Date]]))</f>
        <v>47821</v>
      </c>
    </row>
    <row r="597" spans="1:14" x14ac:dyDescent="0.35">
      <c r="A597" t="s">
        <v>1046</v>
      </c>
      <c r="B597" s="1" t="s">
        <v>81</v>
      </c>
      <c r="C597" s="1" t="s">
        <v>82</v>
      </c>
      <c r="D597" s="1" t="s">
        <v>13</v>
      </c>
      <c r="E597" s="3">
        <v>45618</v>
      </c>
      <c r="F597" s="1" t="s">
        <v>61</v>
      </c>
      <c r="G597" s="1" t="s">
        <v>1047</v>
      </c>
      <c r="H597" s="7">
        <v>1000</v>
      </c>
      <c r="I597" s="7">
        <v>540</v>
      </c>
      <c r="J597" s="2">
        <v>0.46</v>
      </c>
      <c r="K597" s="7">
        <f>Table1[[#This Row],[List Price]]-Table1[[#This Row],[Actual Price]]</f>
        <v>460</v>
      </c>
      <c r="L597" s="13">
        <f>YEAR(Table1[[#This Row],[Date]])</f>
        <v>2024</v>
      </c>
      <c r="M597" s="13" t="str">
        <f t="shared" si="9"/>
        <v>Nov</v>
      </c>
      <c r="N597" s="18">
        <f>DATE(YEAR(Table1[[#This Row],[Date]])+6, MONTH(Table1[[#This Row],[Date]]), DAY(Table1[[#This Row],[Date]]))</f>
        <v>47809</v>
      </c>
    </row>
    <row r="598" spans="1:14" x14ac:dyDescent="0.35">
      <c r="A598" t="s">
        <v>1048</v>
      </c>
      <c r="B598" s="1" t="s">
        <v>81</v>
      </c>
      <c r="C598" s="1" t="s">
        <v>82</v>
      </c>
      <c r="D598" s="1" t="s">
        <v>13</v>
      </c>
      <c r="E598" s="3">
        <v>44481</v>
      </c>
      <c r="F598" s="1" t="s">
        <v>14</v>
      </c>
      <c r="G598" s="1" t="s">
        <v>861</v>
      </c>
      <c r="H598" s="7">
        <v>80</v>
      </c>
      <c r="I598" s="7">
        <v>70</v>
      </c>
      <c r="J598" s="2">
        <v>0.125</v>
      </c>
      <c r="K598" s="7">
        <f>Table1[[#This Row],[List Price]]-Table1[[#This Row],[Actual Price]]</f>
        <v>10</v>
      </c>
      <c r="L598" s="13">
        <f>YEAR(Table1[[#This Row],[Date]])</f>
        <v>2021</v>
      </c>
      <c r="M598" s="13" t="str">
        <f t="shared" si="9"/>
        <v>Oct</v>
      </c>
      <c r="N598" s="18">
        <f>DATE(YEAR(Table1[[#This Row],[Date]])+6, MONTH(Table1[[#This Row],[Date]]), DAY(Table1[[#This Row],[Date]]))</f>
        <v>46672</v>
      </c>
    </row>
    <row r="599" spans="1:14" x14ac:dyDescent="0.35">
      <c r="A599" t="s">
        <v>1049</v>
      </c>
      <c r="B599" s="1" t="s">
        <v>118</v>
      </c>
      <c r="C599" s="1" t="s">
        <v>119</v>
      </c>
      <c r="D599" s="1" t="s">
        <v>35</v>
      </c>
      <c r="E599" s="3">
        <v>45332</v>
      </c>
      <c r="F599" s="1" t="s">
        <v>122</v>
      </c>
      <c r="G599" s="1" t="s">
        <v>847</v>
      </c>
      <c r="H599" s="7">
        <v>50</v>
      </c>
      <c r="I599" s="7">
        <v>49</v>
      </c>
      <c r="J599" s="2">
        <v>0.02</v>
      </c>
      <c r="K599" s="7">
        <f>Table1[[#This Row],[List Price]]-Table1[[#This Row],[Actual Price]]</f>
        <v>1</v>
      </c>
      <c r="L599" s="13">
        <f>YEAR(Table1[[#This Row],[Date]])</f>
        <v>2024</v>
      </c>
      <c r="M599" s="13" t="str">
        <f t="shared" si="9"/>
        <v>Feb</v>
      </c>
      <c r="N599" s="18">
        <f>DATE(YEAR(Table1[[#This Row],[Date]])+6, MONTH(Table1[[#This Row],[Date]]), DAY(Table1[[#This Row],[Date]]))</f>
        <v>47524</v>
      </c>
    </row>
    <row r="600" spans="1:14" x14ac:dyDescent="0.35">
      <c r="A600" t="s">
        <v>1050</v>
      </c>
      <c r="B600" s="1" t="s">
        <v>241</v>
      </c>
      <c r="C600" s="1" t="s">
        <v>242</v>
      </c>
      <c r="D600" s="1" t="s">
        <v>13</v>
      </c>
      <c r="E600" s="3">
        <v>44207</v>
      </c>
      <c r="F600" s="1" t="s">
        <v>14</v>
      </c>
      <c r="G600" s="1" t="s">
        <v>350</v>
      </c>
      <c r="H600" s="7">
        <v>80</v>
      </c>
      <c r="I600" s="7">
        <v>62</v>
      </c>
      <c r="J600" s="2">
        <v>0.22500000000000001</v>
      </c>
      <c r="K600" s="7">
        <f>Table1[[#This Row],[List Price]]-Table1[[#This Row],[Actual Price]]</f>
        <v>18</v>
      </c>
      <c r="L600" s="13">
        <f>YEAR(Table1[[#This Row],[Date]])</f>
        <v>2021</v>
      </c>
      <c r="M600" s="13" t="str">
        <f t="shared" si="9"/>
        <v>Jan</v>
      </c>
      <c r="N600" s="18">
        <f>DATE(YEAR(Table1[[#This Row],[Date]])+6, MONTH(Table1[[#This Row],[Date]]), DAY(Table1[[#This Row],[Date]]))</f>
        <v>46398</v>
      </c>
    </row>
    <row r="601" spans="1:14" x14ac:dyDescent="0.35">
      <c r="A601" t="s">
        <v>1051</v>
      </c>
      <c r="B601" s="1" t="s">
        <v>39</v>
      </c>
      <c r="C601" s="1" t="s">
        <v>40</v>
      </c>
      <c r="D601" s="1" t="s">
        <v>35</v>
      </c>
      <c r="E601" s="3">
        <v>44939</v>
      </c>
      <c r="F601" s="1" t="s">
        <v>30</v>
      </c>
      <c r="G601" s="1" t="s">
        <v>844</v>
      </c>
      <c r="H601" s="7">
        <v>150</v>
      </c>
      <c r="I601" s="7">
        <v>143</v>
      </c>
      <c r="J601" s="2">
        <v>4.6699999999999998E-2</v>
      </c>
      <c r="K601" s="7">
        <f>Table1[[#This Row],[List Price]]-Table1[[#This Row],[Actual Price]]</f>
        <v>7</v>
      </c>
      <c r="L601" s="13">
        <f>YEAR(Table1[[#This Row],[Date]])</f>
        <v>2023</v>
      </c>
      <c r="M601" s="13" t="str">
        <f t="shared" si="9"/>
        <v>Jan</v>
      </c>
      <c r="N601" s="18">
        <f>DATE(YEAR(Table1[[#This Row],[Date]])+6, MONTH(Table1[[#This Row],[Date]]), DAY(Table1[[#This Row],[Date]]))</f>
        <v>47131</v>
      </c>
    </row>
    <row r="602" spans="1:14" x14ac:dyDescent="0.35">
      <c r="A602" t="s">
        <v>1052</v>
      </c>
      <c r="B602" s="1" t="s">
        <v>264</v>
      </c>
      <c r="C602" s="1" t="s">
        <v>265</v>
      </c>
      <c r="D602" s="1" t="s">
        <v>13</v>
      </c>
      <c r="E602" s="3">
        <v>45400</v>
      </c>
      <c r="F602" s="1" t="s">
        <v>41</v>
      </c>
      <c r="G602" s="1" t="s">
        <v>266</v>
      </c>
      <c r="H602" s="7">
        <v>30</v>
      </c>
      <c r="I602" s="7">
        <v>26</v>
      </c>
      <c r="J602" s="2">
        <v>0.1333</v>
      </c>
      <c r="K602" s="7">
        <f>Table1[[#This Row],[List Price]]-Table1[[#This Row],[Actual Price]]</f>
        <v>4</v>
      </c>
      <c r="L602" s="13">
        <f>YEAR(Table1[[#This Row],[Date]])</f>
        <v>2024</v>
      </c>
      <c r="M602" s="13" t="str">
        <f t="shared" si="9"/>
        <v>Apr</v>
      </c>
      <c r="N602" s="18">
        <f>DATE(YEAR(Table1[[#This Row],[Date]])+6, MONTH(Table1[[#This Row],[Date]]), DAY(Table1[[#This Row],[Date]]))</f>
        <v>47591</v>
      </c>
    </row>
    <row r="603" spans="1:14" x14ac:dyDescent="0.35">
      <c r="A603" t="s">
        <v>1053</v>
      </c>
      <c r="B603" s="1" t="s">
        <v>434</v>
      </c>
      <c r="C603" s="1" t="s">
        <v>435</v>
      </c>
      <c r="D603" s="1" t="s">
        <v>24</v>
      </c>
      <c r="E603" s="3">
        <v>45130</v>
      </c>
      <c r="F603" s="1" t="s">
        <v>115</v>
      </c>
      <c r="G603" s="1" t="s">
        <v>828</v>
      </c>
      <c r="H603" s="7">
        <v>250</v>
      </c>
      <c r="I603" s="7">
        <v>248</v>
      </c>
      <c r="J603" s="2">
        <v>8.0000000000000002E-3</v>
      </c>
      <c r="K603" s="7">
        <f>Table1[[#This Row],[List Price]]-Table1[[#This Row],[Actual Price]]</f>
        <v>2</v>
      </c>
      <c r="L603" s="13">
        <f>YEAR(Table1[[#This Row],[Date]])</f>
        <v>2023</v>
      </c>
      <c r="M603" s="13" t="str">
        <f t="shared" si="9"/>
        <v>Jul</v>
      </c>
      <c r="N603" s="18">
        <f>DATE(YEAR(Table1[[#This Row],[Date]])+6, MONTH(Table1[[#This Row],[Date]]), DAY(Table1[[#This Row],[Date]]))</f>
        <v>47322</v>
      </c>
    </row>
    <row r="604" spans="1:14" x14ac:dyDescent="0.35">
      <c r="A604" t="s">
        <v>1054</v>
      </c>
      <c r="B604" s="1" t="s">
        <v>174</v>
      </c>
      <c r="C604" s="1" t="s">
        <v>175</v>
      </c>
      <c r="D604" s="1" t="s">
        <v>13</v>
      </c>
      <c r="E604" s="3">
        <v>45519</v>
      </c>
      <c r="F604" s="1" t="s">
        <v>36</v>
      </c>
      <c r="G604" s="1" t="s">
        <v>176</v>
      </c>
      <c r="H604" s="7">
        <v>50</v>
      </c>
      <c r="I604" s="7">
        <v>44</v>
      </c>
      <c r="J604" s="2">
        <v>0.12</v>
      </c>
      <c r="K604" s="7">
        <f>Table1[[#This Row],[List Price]]-Table1[[#This Row],[Actual Price]]</f>
        <v>6</v>
      </c>
      <c r="L604" s="13">
        <f>YEAR(Table1[[#This Row],[Date]])</f>
        <v>2024</v>
      </c>
      <c r="M604" s="13" t="str">
        <f t="shared" si="9"/>
        <v>Aug</v>
      </c>
      <c r="N604" s="18">
        <f>DATE(YEAR(Table1[[#This Row],[Date]])+6, MONTH(Table1[[#This Row],[Date]]), DAY(Table1[[#This Row],[Date]]))</f>
        <v>47710</v>
      </c>
    </row>
    <row r="605" spans="1:14" x14ac:dyDescent="0.35">
      <c r="A605" t="s">
        <v>1055</v>
      </c>
      <c r="B605" s="1" t="s">
        <v>85</v>
      </c>
      <c r="C605" s="1" t="s">
        <v>86</v>
      </c>
      <c r="D605" s="1" t="s">
        <v>13</v>
      </c>
      <c r="E605" s="3">
        <v>44430</v>
      </c>
      <c r="F605" s="1" t="s">
        <v>115</v>
      </c>
      <c r="G605" s="1" t="s">
        <v>628</v>
      </c>
      <c r="H605" s="7">
        <v>250</v>
      </c>
      <c r="I605" s="7">
        <v>173</v>
      </c>
      <c r="J605" s="2">
        <v>0.308</v>
      </c>
      <c r="K605" s="7">
        <f>Table1[[#This Row],[List Price]]-Table1[[#This Row],[Actual Price]]</f>
        <v>77</v>
      </c>
      <c r="L605" s="13">
        <f>YEAR(Table1[[#This Row],[Date]])</f>
        <v>2021</v>
      </c>
      <c r="M605" s="13" t="str">
        <f t="shared" si="9"/>
        <v>Aug</v>
      </c>
      <c r="N605" s="18">
        <f>DATE(YEAR(Table1[[#This Row],[Date]])+6, MONTH(Table1[[#This Row],[Date]]), DAY(Table1[[#This Row],[Date]]))</f>
        <v>46621</v>
      </c>
    </row>
    <row r="606" spans="1:14" x14ac:dyDescent="0.35">
      <c r="A606" t="s">
        <v>1056</v>
      </c>
      <c r="B606" s="1" t="s">
        <v>64</v>
      </c>
      <c r="C606" s="1" t="s">
        <v>65</v>
      </c>
      <c r="D606" s="1" t="s">
        <v>35</v>
      </c>
      <c r="E606" s="3">
        <v>44681</v>
      </c>
      <c r="F606" s="1" t="s">
        <v>61</v>
      </c>
      <c r="G606" s="1" t="s">
        <v>1057</v>
      </c>
      <c r="H606" s="7">
        <v>1000</v>
      </c>
      <c r="I606" s="7">
        <v>850</v>
      </c>
      <c r="J606" s="2">
        <v>0.15</v>
      </c>
      <c r="K606" s="7">
        <f>Table1[[#This Row],[List Price]]-Table1[[#This Row],[Actual Price]]</f>
        <v>150</v>
      </c>
      <c r="L606" s="13">
        <f>YEAR(Table1[[#This Row],[Date]])</f>
        <v>2022</v>
      </c>
      <c r="M606" s="13" t="str">
        <f t="shared" si="9"/>
        <v>Apr</v>
      </c>
      <c r="N606" s="18">
        <f>DATE(YEAR(Table1[[#This Row],[Date]])+6, MONTH(Table1[[#This Row],[Date]]), DAY(Table1[[#This Row],[Date]]))</f>
        <v>46873</v>
      </c>
    </row>
    <row r="607" spans="1:14" x14ac:dyDescent="0.35">
      <c r="A607" t="s">
        <v>1058</v>
      </c>
      <c r="B607" s="1" t="s">
        <v>221</v>
      </c>
      <c r="C607" s="1" t="s">
        <v>40</v>
      </c>
      <c r="D607" s="1" t="s">
        <v>35</v>
      </c>
      <c r="E607" s="3">
        <v>43966</v>
      </c>
      <c r="F607" s="1" t="s">
        <v>36</v>
      </c>
      <c r="G607" s="1" t="s">
        <v>1059</v>
      </c>
      <c r="H607" s="7">
        <v>50</v>
      </c>
      <c r="I607" s="7">
        <v>40</v>
      </c>
      <c r="J607" s="2">
        <v>0.2</v>
      </c>
      <c r="K607" s="7">
        <f>Table1[[#This Row],[List Price]]-Table1[[#This Row],[Actual Price]]</f>
        <v>10</v>
      </c>
      <c r="L607" s="13">
        <f>YEAR(Table1[[#This Row],[Date]])</f>
        <v>2020</v>
      </c>
      <c r="M607" s="13" t="str">
        <f t="shared" si="9"/>
        <v>May</v>
      </c>
      <c r="N607" s="18">
        <f>DATE(YEAR(Table1[[#This Row],[Date]])+6, MONTH(Table1[[#This Row],[Date]]), DAY(Table1[[#This Row],[Date]]))</f>
        <v>46157</v>
      </c>
    </row>
    <row r="608" spans="1:14" x14ac:dyDescent="0.35">
      <c r="A608" t="s">
        <v>1060</v>
      </c>
      <c r="B608" s="1" t="s">
        <v>400</v>
      </c>
      <c r="C608" s="1" t="s">
        <v>401</v>
      </c>
      <c r="D608" s="1" t="s">
        <v>13</v>
      </c>
      <c r="E608" s="3">
        <v>44576</v>
      </c>
      <c r="F608" s="1" t="s">
        <v>115</v>
      </c>
      <c r="G608" s="1" t="s">
        <v>693</v>
      </c>
      <c r="H608" s="7">
        <v>250</v>
      </c>
      <c r="I608" s="7">
        <v>218</v>
      </c>
      <c r="J608" s="2">
        <v>0.128</v>
      </c>
      <c r="K608" s="7">
        <f>Table1[[#This Row],[List Price]]-Table1[[#This Row],[Actual Price]]</f>
        <v>32</v>
      </c>
      <c r="L608" s="13">
        <f>YEAR(Table1[[#This Row],[Date]])</f>
        <v>2022</v>
      </c>
      <c r="M608" s="13" t="str">
        <f t="shared" si="9"/>
        <v>Jan</v>
      </c>
      <c r="N608" s="18">
        <f>DATE(YEAR(Table1[[#This Row],[Date]])+6, MONTH(Table1[[#This Row],[Date]]), DAY(Table1[[#This Row],[Date]]))</f>
        <v>46767</v>
      </c>
    </row>
    <row r="609" spans="1:14" x14ac:dyDescent="0.35">
      <c r="A609" t="s">
        <v>1061</v>
      </c>
      <c r="B609" s="1" t="s">
        <v>134</v>
      </c>
      <c r="C609" s="1" t="s">
        <v>92</v>
      </c>
      <c r="D609" s="1" t="s">
        <v>35</v>
      </c>
      <c r="E609" s="3">
        <v>44788</v>
      </c>
      <c r="F609" s="1" t="s">
        <v>14</v>
      </c>
      <c r="G609" s="1" t="s">
        <v>1062</v>
      </c>
      <c r="H609" s="7">
        <v>80</v>
      </c>
      <c r="I609" s="7">
        <v>79</v>
      </c>
      <c r="J609" s="2">
        <v>1.2500000000000001E-2</v>
      </c>
      <c r="K609" s="7">
        <f>Table1[[#This Row],[List Price]]-Table1[[#This Row],[Actual Price]]</f>
        <v>1</v>
      </c>
      <c r="L609" s="13">
        <f>YEAR(Table1[[#This Row],[Date]])</f>
        <v>2022</v>
      </c>
      <c r="M609" s="13" t="str">
        <f t="shared" si="9"/>
        <v>Aug</v>
      </c>
      <c r="N609" s="18">
        <f>DATE(YEAR(Table1[[#This Row],[Date]])+6, MONTH(Table1[[#This Row],[Date]]), DAY(Table1[[#This Row],[Date]]))</f>
        <v>46980</v>
      </c>
    </row>
    <row r="610" spans="1:14" x14ac:dyDescent="0.35">
      <c r="A610" t="s">
        <v>1063</v>
      </c>
      <c r="B610" s="1" t="s">
        <v>157</v>
      </c>
      <c r="C610" s="1" t="s">
        <v>108</v>
      </c>
      <c r="D610" s="1" t="s">
        <v>19</v>
      </c>
      <c r="E610" s="3">
        <v>43947</v>
      </c>
      <c r="F610" s="1" t="s">
        <v>122</v>
      </c>
      <c r="G610" s="1" t="s">
        <v>571</v>
      </c>
      <c r="H610" s="7">
        <v>50</v>
      </c>
      <c r="I610" s="7">
        <v>40</v>
      </c>
      <c r="J610" s="2">
        <v>0.2</v>
      </c>
      <c r="K610" s="7">
        <f>Table1[[#This Row],[List Price]]-Table1[[#This Row],[Actual Price]]</f>
        <v>10</v>
      </c>
      <c r="L610" s="13">
        <f>YEAR(Table1[[#This Row],[Date]])</f>
        <v>2020</v>
      </c>
      <c r="M610" s="13" t="str">
        <f t="shared" si="9"/>
        <v>Apr</v>
      </c>
      <c r="N610" s="18">
        <f>DATE(YEAR(Table1[[#This Row],[Date]])+6, MONTH(Table1[[#This Row],[Date]]), DAY(Table1[[#This Row],[Date]]))</f>
        <v>46138</v>
      </c>
    </row>
    <row r="611" spans="1:14" x14ac:dyDescent="0.35">
      <c r="A611" t="s">
        <v>1064</v>
      </c>
      <c r="B611" s="1" t="s">
        <v>91</v>
      </c>
      <c r="C611" s="1" t="s">
        <v>92</v>
      </c>
      <c r="D611" s="1" t="s">
        <v>35</v>
      </c>
      <c r="E611" s="3">
        <v>45394</v>
      </c>
      <c r="F611" s="1" t="s">
        <v>122</v>
      </c>
      <c r="G611" s="1" t="s">
        <v>199</v>
      </c>
      <c r="H611" s="7">
        <v>50</v>
      </c>
      <c r="I611" s="7">
        <v>44</v>
      </c>
      <c r="J611" s="2">
        <v>0.12</v>
      </c>
      <c r="K611" s="7">
        <f>Table1[[#This Row],[List Price]]-Table1[[#This Row],[Actual Price]]</f>
        <v>6</v>
      </c>
      <c r="L611" s="13">
        <f>YEAR(Table1[[#This Row],[Date]])</f>
        <v>2024</v>
      </c>
      <c r="M611" s="13" t="str">
        <f t="shared" si="9"/>
        <v>Apr</v>
      </c>
      <c r="N611" s="18">
        <f>DATE(YEAR(Table1[[#This Row],[Date]])+6, MONTH(Table1[[#This Row],[Date]]), DAY(Table1[[#This Row],[Date]]))</f>
        <v>47585</v>
      </c>
    </row>
    <row r="612" spans="1:14" x14ac:dyDescent="0.35">
      <c r="A612" t="s">
        <v>1065</v>
      </c>
      <c r="B612" s="1" t="s">
        <v>114</v>
      </c>
      <c r="C612" s="1" t="s">
        <v>54</v>
      </c>
      <c r="D612" s="1" t="s">
        <v>13</v>
      </c>
      <c r="E612" s="3">
        <v>44124</v>
      </c>
      <c r="F612" s="1" t="s">
        <v>25</v>
      </c>
      <c r="G612" s="1" t="s">
        <v>235</v>
      </c>
      <c r="H612" s="7">
        <v>700</v>
      </c>
      <c r="I612" s="7">
        <v>553</v>
      </c>
      <c r="J612" s="2">
        <v>0.21</v>
      </c>
      <c r="K612" s="7">
        <f>Table1[[#This Row],[List Price]]-Table1[[#This Row],[Actual Price]]</f>
        <v>147</v>
      </c>
      <c r="L612" s="13">
        <f>YEAR(Table1[[#This Row],[Date]])</f>
        <v>2020</v>
      </c>
      <c r="M612" s="13" t="str">
        <f t="shared" si="9"/>
        <v>Oct</v>
      </c>
      <c r="N612" s="18">
        <f>DATE(YEAR(Table1[[#This Row],[Date]])+6, MONTH(Table1[[#This Row],[Date]]), DAY(Table1[[#This Row],[Date]]))</f>
        <v>46315</v>
      </c>
    </row>
    <row r="613" spans="1:14" x14ac:dyDescent="0.35">
      <c r="A613" t="s">
        <v>1066</v>
      </c>
      <c r="B613" s="1" t="s">
        <v>59</v>
      </c>
      <c r="C613" s="1" t="s">
        <v>60</v>
      </c>
      <c r="D613" s="1" t="s">
        <v>13</v>
      </c>
      <c r="E613" s="3">
        <v>45114</v>
      </c>
      <c r="F613" s="1" t="s">
        <v>104</v>
      </c>
      <c r="G613" s="1" t="s">
        <v>781</v>
      </c>
      <c r="H613" s="7">
        <v>70</v>
      </c>
      <c r="I613" s="7">
        <v>66</v>
      </c>
      <c r="J613" s="2">
        <v>5.7099999999999998E-2</v>
      </c>
      <c r="K613" s="7">
        <f>Table1[[#This Row],[List Price]]-Table1[[#This Row],[Actual Price]]</f>
        <v>4</v>
      </c>
      <c r="L613" s="13">
        <f>YEAR(Table1[[#This Row],[Date]])</f>
        <v>2023</v>
      </c>
      <c r="M613" s="13" t="str">
        <f t="shared" si="9"/>
        <v>Jul</v>
      </c>
      <c r="N613" s="18">
        <f>DATE(YEAR(Table1[[#This Row],[Date]])+6, MONTH(Table1[[#This Row],[Date]]), DAY(Table1[[#This Row],[Date]]))</f>
        <v>47306</v>
      </c>
    </row>
    <row r="614" spans="1:14" x14ac:dyDescent="0.35">
      <c r="A614" t="s">
        <v>1067</v>
      </c>
      <c r="B614" s="1" t="s">
        <v>114</v>
      </c>
      <c r="C614" s="1" t="s">
        <v>54</v>
      </c>
      <c r="D614" s="1" t="s">
        <v>13</v>
      </c>
      <c r="E614" s="3">
        <v>45117</v>
      </c>
      <c r="F614" s="1" t="s">
        <v>61</v>
      </c>
      <c r="G614" s="1" t="s">
        <v>1068</v>
      </c>
      <c r="H614" s="7">
        <v>1000</v>
      </c>
      <c r="I614" s="7">
        <v>920</v>
      </c>
      <c r="J614" s="2">
        <v>0.08</v>
      </c>
      <c r="K614" s="7">
        <f>Table1[[#This Row],[List Price]]-Table1[[#This Row],[Actual Price]]</f>
        <v>80</v>
      </c>
      <c r="L614" s="13">
        <f>YEAR(Table1[[#This Row],[Date]])</f>
        <v>2023</v>
      </c>
      <c r="M614" s="13" t="str">
        <f t="shared" si="9"/>
        <v>Jul</v>
      </c>
      <c r="N614" s="18">
        <f>DATE(YEAR(Table1[[#This Row],[Date]])+6, MONTH(Table1[[#This Row],[Date]]), DAY(Table1[[#This Row],[Date]]))</f>
        <v>47309</v>
      </c>
    </row>
    <row r="615" spans="1:14" x14ac:dyDescent="0.35">
      <c r="A615" t="s">
        <v>1069</v>
      </c>
      <c r="B615" s="1" t="s">
        <v>44</v>
      </c>
      <c r="C615" s="1" t="s">
        <v>45</v>
      </c>
      <c r="D615" s="1" t="s">
        <v>24</v>
      </c>
      <c r="E615" s="3">
        <v>45421</v>
      </c>
      <c r="F615" s="1" t="s">
        <v>36</v>
      </c>
      <c r="G615" s="1" t="s">
        <v>1070</v>
      </c>
      <c r="H615" s="7">
        <v>50</v>
      </c>
      <c r="I615" s="7">
        <v>50</v>
      </c>
      <c r="J615" s="2">
        <v>0</v>
      </c>
      <c r="K615" s="7">
        <f>Table1[[#This Row],[List Price]]-Table1[[#This Row],[Actual Price]]</f>
        <v>0</v>
      </c>
      <c r="L615" s="13">
        <f>YEAR(Table1[[#This Row],[Date]])</f>
        <v>2024</v>
      </c>
      <c r="M615" s="13" t="str">
        <f t="shared" si="9"/>
        <v>May</v>
      </c>
      <c r="N615" s="18">
        <f>DATE(YEAR(Table1[[#This Row],[Date]])+6, MONTH(Table1[[#This Row],[Date]]), DAY(Table1[[#This Row],[Date]]))</f>
        <v>47612</v>
      </c>
    </row>
    <row r="616" spans="1:14" x14ac:dyDescent="0.35">
      <c r="A616" t="s">
        <v>1071</v>
      </c>
      <c r="B616" s="1" t="s">
        <v>77</v>
      </c>
      <c r="C616" s="1" t="s">
        <v>78</v>
      </c>
      <c r="D616" s="1" t="s">
        <v>35</v>
      </c>
      <c r="E616" s="3">
        <v>44436</v>
      </c>
      <c r="F616" s="1" t="s">
        <v>104</v>
      </c>
      <c r="G616" s="1" t="s">
        <v>1072</v>
      </c>
      <c r="H616" s="7">
        <v>70</v>
      </c>
      <c r="I616" s="7">
        <v>53</v>
      </c>
      <c r="J616" s="2">
        <v>0.2429</v>
      </c>
      <c r="K616" s="7">
        <f>Table1[[#This Row],[List Price]]-Table1[[#This Row],[Actual Price]]</f>
        <v>17</v>
      </c>
      <c r="L616" s="13">
        <f>YEAR(Table1[[#This Row],[Date]])</f>
        <v>2021</v>
      </c>
      <c r="M616" s="13" t="str">
        <f t="shared" si="9"/>
        <v>Aug</v>
      </c>
      <c r="N616" s="18">
        <f>DATE(YEAR(Table1[[#This Row],[Date]])+6, MONTH(Table1[[#This Row],[Date]]), DAY(Table1[[#This Row],[Date]]))</f>
        <v>46627</v>
      </c>
    </row>
    <row r="617" spans="1:14" x14ac:dyDescent="0.35">
      <c r="A617" t="s">
        <v>1073</v>
      </c>
      <c r="B617" s="1" t="s">
        <v>154</v>
      </c>
      <c r="C617" s="1" t="s">
        <v>108</v>
      </c>
      <c r="D617" s="1" t="s">
        <v>19</v>
      </c>
      <c r="E617" s="3">
        <v>43925</v>
      </c>
      <c r="F617" s="1" t="s">
        <v>61</v>
      </c>
      <c r="G617" s="1" t="s">
        <v>352</v>
      </c>
      <c r="H617" s="7">
        <v>1000</v>
      </c>
      <c r="I617" s="7">
        <v>780</v>
      </c>
      <c r="J617" s="2">
        <v>0.22</v>
      </c>
      <c r="K617" s="7">
        <f>Table1[[#This Row],[List Price]]-Table1[[#This Row],[Actual Price]]</f>
        <v>220</v>
      </c>
      <c r="L617" s="13">
        <f>YEAR(Table1[[#This Row],[Date]])</f>
        <v>2020</v>
      </c>
      <c r="M617" s="13" t="str">
        <f t="shared" si="9"/>
        <v>Apr</v>
      </c>
      <c r="N617" s="18">
        <f>DATE(YEAR(Table1[[#This Row],[Date]])+6, MONTH(Table1[[#This Row],[Date]]), DAY(Table1[[#This Row],[Date]]))</f>
        <v>46116</v>
      </c>
    </row>
    <row r="618" spans="1:14" x14ac:dyDescent="0.35">
      <c r="A618" t="s">
        <v>1074</v>
      </c>
      <c r="B618" s="1" t="s">
        <v>118</v>
      </c>
      <c r="C618" s="1" t="s">
        <v>119</v>
      </c>
      <c r="D618" s="1" t="s">
        <v>35</v>
      </c>
      <c r="E618" s="3">
        <v>44306</v>
      </c>
      <c r="F618" s="1" t="s">
        <v>25</v>
      </c>
      <c r="G618" s="1" t="s">
        <v>896</v>
      </c>
      <c r="H618" s="7">
        <v>700</v>
      </c>
      <c r="I618" s="7">
        <v>686</v>
      </c>
      <c r="J618" s="2">
        <v>0.02</v>
      </c>
      <c r="K618" s="7">
        <f>Table1[[#This Row],[List Price]]-Table1[[#This Row],[Actual Price]]</f>
        <v>14</v>
      </c>
      <c r="L618" s="13">
        <f>YEAR(Table1[[#This Row],[Date]])</f>
        <v>2021</v>
      </c>
      <c r="M618" s="13" t="str">
        <f t="shared" si="9"/>
        <v>Apr</v>
      </c>
      <c r="N618" s="18">
        <f>DATE(YEAR(Table1[[#This Row],[Date]])+6, MONTH(Table1[[#This Row],[Date]]), DAY(Table1[[#This Row],[Date]]))</f>
        <v>46497</v>
      </c>
    </row>
    <row r="619" spans="1:14" x14ac:dyDescent="0.35">
      <c r="A619" t="s">
        <v>1075</v>
      </c>
      <c r="B619" s="1" t="s">
        <v>107</v>
      </c>
      <c r="C619" s="1" t="s">
        <v>108</v>
      </c>
      <c r="D619" s="1" t="s">
        <v>19</v>
      </c>
      <c r="E619" s="3">
        <v>44126</v>
      </c>
      <c r="F619" s="1" t="s">
        <v>30</v>
      </c>
      <c r="G619" s="1" t="s">
        <v>1029</v>
      </c>
      <c r="H619" s="7">
        <v>150</v>
      </c>
      <c r="I619" s="7">
        <v>108</v>
      </c>
      <c r="J619" s="2">
        <v>0.28000000000000003</v>
      </c>
      <c r="K619" s="7">
        <f>Table1[[#This Row],[List Price]]-Table1[[#This Row],[Actual Price]]</f>
        <v>42</v>
      </c>
      <c r="L619" s="13">
        <f>YEAR(Table1[[#This Row],[Date]])</f>
        <v>2020</v>
      </c>
      <c r="M619" s="13" t="str">
        <f t="shared" si="9"/>
        <v>Oct</v>
      </c>
      <c r="N619" s="18">
        <f>DATE(YEAR(Table1[[#This Row],[Date]])+6, MONTH(Table1[[#This Row],[Date]]), DAY(Table1[[#This Row],[Date]]))</f>
        <v>46317</v>
      </c>
    </row>
    <row r="620" spans="1:14" x14ac:dyDescent="0.35">
      <c r="A620" t="s">
        <v>1076</v>
      </c>
      <c r="B620" s="1" t="s">
        <v>264</v>
      </c>
      <c r="C620" s="1" t="s">
        <v>265</v>
      </c>
      <c r="D620" s="1" t="s">
        <v>13</v>
      </c>
      <c r="E620" s="3">
        <v>45459</v>
      </c>
      <c r="F620" s="1" t="s">
        <v>61</v>
      </c>
      <c r="G620" s="1" t="s">
        <v>599</v>
      </c>
      <c r="H620" s="7">
        <v>1000</v>
      </c>
      <c r="I620" s="7">
        <v>880</v>
      </c>
      <c r="J620" s="2">
        <v>0.12</v>
      </c>
      <c r="K620" s="7">
        <f>Table1[[#This Row],[List Price]]-Table1[[#This Row],[Actual Price]]</f>
        <v>120</v>
      </c>
      <c r="L620" s="13">
        <f>YEAR(Table1[[#This Row],[Date]])</f>
        <v>2024</v>
      </c>
      <c r="M620" s="13" t="str">
        <f t="shared" si="9"/>
        <v>Jun</v>
      </c>
      <c r="N620" s="18">
        <f>DATE(YEAR(Table1[[#This Row],[Date]])+6, MONTH(Table1[[#This Row],[Date]]), DAY(Table1[[#This Row],[Date]]))</f>
        <v>47650</v>
      </c>
    </row>
    <row r="621" spans="1:14" x14ac:dyDescent="0.35">
      <c r="A621" t="s">
        <v>1077</v>
      </c>
      <c r="B621" s="1" t="s">
        <v>118</v>
      </c>
      <c r="C621" s="1" t="s">
        <v>119</v>
      </c>
      <c r="D621" s="1" t="s">
        <v>35</v>
      </c>
      <c r="E621" s="3">
        <v>44025</v>
      </c>
      <c r="F621" s="1" t="s">
        <v>55</v>
      </c>
      <c r="G621" s="1" t="s">
        <v>540</v>
      </c>
      <c r="H621" s="7">
        <v>800</v>
      </c>
      <c r="I621" s="7">
        <v>560</v>
      </c>
      <c r="J621" s="2">
        <v>0.3</v>
      </c>
      <c r="K621" s="7">
        <f>Table1[[#This Row],[List Price]]-Table1[[#This Row],[Actual Price]]</f>
        <v>240</v>
      </c>
      <c r="L621" s="13">
        <f>YEAR(Table1[[#This Row],[Date]])</f>
        <v>2020</v>
      </c>
      <c r="M621" s="13" t="str">
        <f t="shared" si="9"/>
        <v>Jul</v>
      </c>
      <c r="N621" s="18">
        <f>DATE(YEAR(Table1[[#This Row],[Date]])+6, MONTH(Table1[[#This Row],[Date]]), DAY(Table1[[#This Row],[Date]]))</f>
        <v>46216</v>
      </c>
    </row>
    <row r="622" spans="1:14" x14ac:dyDescent="0.35">
      <c r="A622" t="s">
        <v>1078</v>
      </c>
      <c r="B622" s="1" t="s">
        <v>118</v>
      </c>
      <c r="C622" s="1" t="s">
        <v>119</v>
      </c>
      <c r="D622" s="1" t="s">
        <v>35</v>
      </c>
      <c r="E622" s="3">
        <v>44636</v>
      </c>
      <c r="F622" s="1" t="s">
        <v>61</v>
      </c>
      <c r="G622" s="1" t="s">
        <v>1079</v>
      </c>
      <c r="H622" s="7">
        <v>1000</v>
      </c>
      <c r="I622" s="7">
        <v>930</v>
      </c>
      <c r="J622" s="2">
        <v>7.0000000000000007E-2</v>
      </c>
      <c r="K622" s="7">
        <f>Table1[[#This Row],[List Price]]-Table1[[#This Row],[Actual Price]]</f>
        <v>70</v>
      </c>
      <c r="L622" s="13">
        <f>YEAR(Table1[[#This Row],[Date]])</f>
        <v>2022</v>
      </c>
      <c r="M622" s="13" t="str">
        <f t="shared" si="9"/>
        <v>Mar</v>
      </c>
      <c r="N622" s="18">
        <f>DATE(YEAR(Table1[[#This Row],[Date]])+6, MONTH(Table1[[#This Row],[Date]]), DAY(Table1[[#This Row],[Date]]))</f>
        <v>46828</v>
      </c>
    </row>
    <row r="623" spans="1:14" x14ac:dyDescent="0.35">
      <c r="A623" t="s">
        <v>1080</v>
      </c>
      <c r="B623" s="1" t="s">
        <v>11</v>
      </c>
      <c r="C623" s="1" t="s">
        <v>12</v>
      </c>
      <c r="D623" s="1" t="s">
        <v>13</v>
      </c>
      <c r="E623" s="3">
        <v>45019</v>
      </c>
      <c r="F623" s="1" t="s">
        <v>25</v>
      </c>
      <c r="G623" s="1" t="s">
        <v>15</v>
      </c>
      <c r="H623" s="7">
        <v>700</v>
      </c>
      <c r="I623" s="7">
        <v>693</v>
      </c>
      <c r="J623" s="2">
        <v>0.01</v>
      </c>
      <c r="K623" s="7">
        <f>Table1[[#This Row],[List Price]]-Table1[[#This Row],[Actual Price]]</f>
        <v>7</v>
      </c>
      <c r="L623" s="13">
        <f>YEAR(Table1[[#This Row],[Date]])</f>
        <v>2023</v>
      </c>
      <c r="M623" s="13" t="str">
        <f t="shared" si="9"/>
        <v>Apr</v>
      </c>
      <c r="N623" s="18">
        <f>DATE(YEAR(Table1[[#This Row],[Date]])+6, MONTH(Table1[[#This Row],[Date]]), DAY(Table1[[#This Row],[Date]]))</f>
        <v>47211</v>
      </c>
    </row>
    <row r="624" spans="1:14" x14ac:dyDescent="0.35">
      <c r="A624" t="s">
        <v>1081</v>
      </c>
      <c r="B624" s="1" t="s">
        <v>157</v>
      </c>
      <c r="C624" s="1" t="s">
        <v>108</v>
      </c>
      <c r="D624" s="1" t="s">
        <v>19</v>
      </c>
      <c r="E624" s="3">
        <v>44476</v>
      </c>
      <c r="F624" s="1" t="s">
        <v>41</v>
      </c>
      <c r="G624" s="1" t="s">
        <v>1022</v>
      </c>
      <c r="H624" s="7">
        <v>30</v>
      </c>
      <c r="I624" s="7">
        <v>26</v>
      </c>
      <c r="J624" s="2">
        <v>0.1333</v>
      </c>
      <c r="K624" s="7">
        <f>Table1[[#This Row],[List Price]]-Table1[[#This Row],[Actual Price]]</f>
        <v>4</v>
      </c>
      <c r="L624" s="13">
        <f>YEAR(Table1[[#This Row],[Date]])</f>
        <v>2021</v>
      </c>
      <c r="M624" s="13" t="str">
        <f t="shared" si="9"/>
        <v>Oct</v>
      </c>
      <c r="N624" s="18">
        <f>DATE(YEAR(Table1[[#This Row],[Date]])+6, MONTH(Table1[[#This Row],[Date]]), DAY(Table1[[#This Row],[Date]]))</f>
        <v>46667</v>
      </c>
    </row>
    <row r="625" spans="1:14" x14ac:dyDescent="0.35">
      <c r="A625" t="s">
        <v>1082</v>
      </c>
      <c r="B625" s="1" t="s">
        <v>107</v>
      </c>
      <c r="C625" s="1" t="s">
        <v>108</v>
      </c>
      <c r="D625" s="1" t="s">
        <v>19</v>
      </c>
      <c r="E625" s="3">
        <v>45419</v>
      </c>
      <c r="F625" s="1" t="s">
        <v>41</v>
      </c>
      <c r="G625" s="1" t="s">
        <v>1029</v>
      </c>
      <c r="H625" s="7">
        <v>30</v>
      </c>
      <c r="I625" s="7">
        <v>29</v>
      </c>
      <c r="J625" s="2">
        <v>3.3300000000000003E-2</v>
      </c>
      <c r="K625" s="7">
        <f>Table1[[#This Row],[List Price]]-Table1[[#This Row],[Actual Price]]</f>
        <v>1</v>
      </c>
      <c r="L625" s="13">
        <f>YEAR(Table1[[#This Row],[Date]])</f>
        <v>2024</v>
      </c>
      <c r="M625" s="13" t="str">
        <f t="shared" si="9"/>
        <v>May</v>
      </c>
      <c r="N625" s="18">
        <f>DATE(YEAR(Table1[[#This Row],[Date]])+6, MONTH(Table1[[#This Row],[Date]]), DAY(Table1[[#This Row],[Date]]))</f>
        <v>47610</v>
      </c>
    </row>
    <row r="626" spans="1:14" x14ac:dyDescent="0.35">
      <c r="A626" t="s">
        <v>1083</v>
      </c>
      <c r="B626" s="1" t="s">
        <v>131</v>
      </c>
      <c r="C626" s="1" t="s">
        <v>108</v>
      </c>
      <c r="D626" s="1" t="s">
        <v>19</v>
      </c>
      <c r="E626" s="3">
        <v>44106</v>
      </c>
      <c r="F626" s="1" t="s">
        <v>41</v>
      </c>
      <c r="G626" s="1" t="s">
        <v>688</v>
      </c>
      <c r="H626" s="7">
        <v>30</v>
      </c>
      <c r="I626" s="7">
        <v>30</v>
      </c>
      <c r="J626" s="2">
        <v>0</v>
      </c>
      <c r="K626" s="7">
        <f>Table1[[#This Row],[List Price]]-Table1[[#This Row],[Actual Price]]</f>
        <v>0</v>
      </c>
      <c r="L626" s="13">
        <f>YEAR(Table1[[#This Row],[Date]])</f>
        <v>2020</v>
      </c>
      <c r="M626" s="13" t="str">
        <f t="shared" si="9"/>
        <v>Oct</v>
      </c>
      <c r="N626" s="18">
        <f>DATE(YEAR(Table1[[#This Row],[Date]])+6, MONTH(Table1[[#This Row],[Date]]), DAY(Table1[[#This Row],[Date]]))</f>
        <v>46297</v>
      </c>
    </row>
    <row r="627" spans="1:14" x14ac:dyDescent="0.35">
      <c r="A627" t="s">
        <v>1084</v>
      </c>
      <c r="B627" s="1" t="s">
        <v>241</v>
      </c>
      <c r="C627" s="1" t="s">
        <v>242</v>
      </c>
      <c r="D627" s="1" t="s">
        <v>13</v>
      </c>
      <c r="E627" s="3">
        <v>44430</v>
      </c>
      <c r="F627" s="1" t="s">
        <v>30</v>
      </c>
      <c r="G627" s="1" t="s">
        <v>426</v>
      </c>
      <c r="H627" s="7">
        <v>150</v>
      </c>
      <c r="I627" s="7">
        <v>143</v>
      </c>
      <c r="J627" s="2">
        <v>4.6699999999999998E-2</v>
      </c>
      <c r="K627" s="7">
        <f>Table1[[#This Row],[List Price]]-Table1[[#This Row],[Actual Price]]</f>
        <v>7</v>
      </c>
      <c r="L627" s="13">
        <f>YEAR(Table1[[#This Row],[Date]])</f>
        <v>2021</v>
      </c>
      <c r="M627" s="13" t="str">
        <f t="shared" si="9"/>
        <v>Aug</v>
      </c>
      <c r="N627" s="18">
        <f>DATE(YEAR(Table1[[#This Row],[Date]])+6, MONTH(Table1[[#This Row],[Date]]), DAY(Table1[[#This Row],[Date]]))</f>
        <v>46621</v>
      </c>
    </row>
    <row r="628" spans="1:14" x14ac:dyDescent="0.35">
      <c r="A628" t="s">
        <v>1085</v>
      </c>
      <c r="B628" s="1" t="s">
        <v>227</v>
      </c>
      <c r="C628" s="1" t="s">
        <v>228</v>
      </c>
      <c r="D628" s="1" t="s">
        <v>24</v>
      </c>
      <c r="E628" s="3">
        <v>44401</v>
      </c>
      <c r="F628" s="1" t="s">
        <v>115</v>
      </c>
      <c r="G628" s="1" t="s">
        <v>870</v>
      </c>
      <c r="H628" s="7">
        <v>250</v>
      </c>
      <c r="I628" s="7">
        <v>208</v>
      </c>
      <c r="J628" s="2">
        <v>0.16800000000000001</v>
      </c>
      <c r="K628" s="7">
        <f>Table1[[#This Row],[List Price]]-Table1[[#This Row],[Actual Price]]</f>
        <v>42</v>
      </c>
      <c r="L628" s="13">
        <f>YEAR(Table1[[#This Row],[Date]])</f>
        <v>2021</v>
      </c>
      <c r="M628" s="13" t="str">
        <f t="shared" si="9"/>
        <v>Jul</v>
      </c>
      <c r="N628" s="18">
        <f>DATE(YEAR(Table1[[#This Row],[Date]])+6, MONTH(Table1[[#This Row],[Date]]), DAY(Table1[[#This Row],[Date]]))</f>
        <v>46592</v>
      </c>
    </row>
    <row r="629" spans="1:14" x14ac:dyDescent="0.35">
      <c r="A629" t="s">
        <v>1086</v>
      </c>
      <c r="B629" s="1" t="s">
        <v>174</v>
      </c>
      <c r="C629" s="1" t="s">
        <v>175</v>
      </c>
      <c r="D629" s="1" t="s">
        <v>13</v>
      </c>
      <c r="E629" s="3">
        <v>44854</v>
      </c>
      <c r="F629" s="1" t="s">
        <v>46</v>
      </c>
      <c r="G629" s="1" t="s">
        <v>607</v>
      </c>
      <c r="H629" s="7">
        <v>500</v>
      </c>
      <c r="I629" s="7">
        <v>455</v>
      </c>
      <c r="J629" s="2">
        <v>0.09</v>
      </c>
      <c r="K629" s="7">
        <f>Table1[[#This Row],[List Price]]-Table1[[#This Row],[Actual Price]]</f>
        <v>45</v>
      </c>
      <c r="L629" s="13">
        <f>YEAR(Table1[[#This Row],[Date]])</f>
        <v>2022</v>
      </c>
      <c r="M629" s="13" t="str">
        <f t="shared" si="9"/>
        <v>Oct</v>
      </c>
      <c r="N629" s="18">
        <f>DATE(YEAR(Table1[[#This Row],[Date]])+6, MONTH(Table1[[#This Row],[Date]]), DAY(Table1[[#This Row],[Date]]))</f>
        <v>47046</v>
      </c>
    </row>
    <row r="630" spans="1:14" x14ac:dyDescent="0.35">
      <c r="A630" t="s">
        <v>1087</v>
      </c>
      <c r="B630" s="1" t="s">
        <v>146</v>
      </c>
      <c r="C630" s="1" t="s">
        <v>147</v>
      </c>
      <c r="D630" s="1" t="s">
        <v>13</v>
      </c>
      <c r="E630" s="3">
        <v>44461</v>
      </c>
      <c r="F630" s="1" t="s">
        <v>115</v>
      </c>
      <c r="G630" s="1" t="s">
        <v>1033</v>
      </c>
      <c r="H630" s="7">
        <v>250</v>
      </c>
      <c r="I630" s="7">
        <v>155</v>
      </c>
      <c r="J630" s="2">
        <v>0.38</v>
      </c>
      <c r="K630" s="7">
        <f>Table1[[#This Row],[List Price]]-Table1[[#This Row],[Actual Price]]</f>
        <v>95</v>
      </c>
      <c r="L630" s="13">
        <f>YEAR(Table1[[#This Row],[Date]])</f>
        <v>2021</v>
      </c>
      <c r="M630" s="13" t="str">
        <f t="shared" si="9"/>
        <v>Sep</v>
      </c>
      <c r="N630" s="18">
        <f>DATE(YEAR(Table1[[#This Row],[Date]])+6, MONTH(Table1[[#This Row],[Date]]), DAY(Table1[[#This Row],[Date]]))</f>
        <v>46652</v>
      </c>
    </row>
    <row r="631" spans="1:14" x14ac:dyDescent="0.35">
      <c r="A631" t="s">
        <v>1088</v>
      </c>
      <c r="B631" s="1" t="s">
        <v>127</v>
      </c>
      <c r="C631" s="1" t="s">
        <v>128</v>
      </c>
      <c r="D631" s="1" t="s">
        <v>13</v>
      </c>
      <c r="E631" s="3">
        <v>44468</v>
      </c>
      <c r="F631" s="1" t="s">
        <v>41</v>
      </c>
      <c r="G631" s="1" t="s">
        <v>385</v>
      </c>
      <c r="H631" s="7">
        <v>30</v>
      </c>
      <c r="I631" s="7">
        <v>27</v>
      </c>
      <c r="J631" s="2">
        <v>0.1</v>
      </c>
      <c r="K631" s="7">
        <f>Table1[[#This Row],[List Price]]-Table1[[#This Row],[Actual Price]]</f>
        <v>3</v>
      </c>
      <c r="L631" s="13">
        <f>YEAR(Table1[[#This Row],[Date]])</f>
        <v>2021</v>
      </c>
      <c r="M631" s="13" t="str">
        <f t="shared" si="9"/>
        <v>Sep</v>
      </c>
      <c r="N631" s="18">
        <f>DATE(YEAR(Table1[[#This Row],[Date]])+6, MONTH(Table1[[#This Row],[Date]]), DAY(Table1[[#This Row],[Date]]))</f>
        <v>46659</v>
      </c>
    </row>
    <row r="632" spans="1:14" x14ac:dyDescent="0.35">
      <c r="A632" t="s">
        <v>1089</v>
      </c>
      <c r="B632" s="1" t="s">
        <v>99</v>
      </c>
      <c r="C632" s="1" t="s">
        <v>100</v>
      </c>
      <c r="D632" s="1" t="s">
        <v>13</v>
      </c>
      <c r="E632" s="3">
        <v>44441</v>
      </c>
      <c r="F632" s="1" t="s">
        <v>46</v>
      </c>
      <c r="G632" s="1" t="s">
        <v>1090</v>
      </c>
      <c r="H632" s="7">
        <v>500</v>
      </c>
      <c r="I632" s="7">
        <v>485</v>
      </c>
      <c r="J632" s="2">
        <v>0.03</v>
      </c>
      <c r="K632" s="7">
        <f>Table1[[#This Row],[List Price]]-Table1[[#This Row],[Actual Price]]</f>
        <v>15</v>
      </c>
      <c r="L632" s="13">
        <f>YEAR(Table1[[#This Row],[Date]])</f>
        <v>2021</v>
      </c>
      <c r="M632" s="13" t="str">
        <f t="shared" si="9"/>
        <v>Sep</v>
      </c>
      <c r="N632" s="18">
        <f>DATE(YEAR(Table1[[#This Row],[Date]])+6, MONTH(Table1[[#This Row],[Date]]), DAY(Table1[[#This Row],[Date]]))</f>
        <v>46632</v>
      </c>
    </row>
    <row r="633" spans="1:14" x14ac:dyDescent="0.35">
      <c r="A633" t="s">
        <v>1091</v>
      </c>
      <c r="B633" s="1" t="s">
        <v>289</v>
      </c>
      <c r="C633" s="1" t="s">
        <v>108</v>
      </c>
      <c r="D633" s="1" t="s">
        <v>19</v>
      </c>
      <c r="E633" s="3">
        <v>44059</v>
      </c>
      <c r="F633" s="1" t="s">
        <v>122</v>
      </c>
      <c r="G633" s="1" t="s">
        <v>972</v>
      </c>
      <c r="H633" s="7">
        <v>50</v>
      </c>
      <c r="I633" s="7">
        <v>49</v>
      </c>
      <c r="J633" s="2">
        <v>0.02</v>
      </c>
      <c r="K633" s="7">
        <f>Table1[[#This Row],[List Price]]-Table1[[#This Row],[Actual Price]]</f>
        <v>1</v>
      </c>
      <c r="L633" s="13">
        <f>YEAR(Table1[[#This Row],[Date]])</f>
        <v>2020</v>
      </c>
      <c r="M633" s="13" t="str">
        <f t="shared" si="9"/>
        <v>Aug</v>
      </c>
      <c r="N633" s="18">
        <f>DATE(YEAR(Table1[[#This Row],[Date]])+6, MONTH(Table1[[#This Row],[Date]]), DAY(Table1[[#This Row],[Date]]))</f>
        <v>46250</v>
      </c>
    </row>
    <row r="634" spans="1:14" x14ac:dyDescent="0.35">
      <c r="A634" t="s">
        <v>1092</v>
      </c>
      <c r="B634" s="1" t="s">
        <v>77</v>
      </c>
      <c r="C634" s="1" t="s">
        <v>78</v>
      </c>
      <c r="D634" s="1" t="s">
        <v>35</v>
      </c>
      <c r="E634" s="3">
        <v>45233</v>
      </c>
      <c r="F634" s="1" t="s">
        <v>46</v>
      </c>
      <c r="G634" s="1" t="s">
        <v>1093</v>
      </c>
      <c r="H634" s="7">
        <v>500</v>
      </c>
      <c r="I634" s="7">
        <v>450</v>
      </c>
      <c r="J634" s="2">
        <v>0.1</v>
      </c>
      <c r="K634" s="7">
        <f>Table1[[#This Row],[List Price]]-Table1[[#This Row],[Actual Price]]</f>
        <v>50</v>
      </c>
      <c r="L634" s="13">
        <f>YEAR(Table1[[#This Row],[Date]])</f>
        <v>2023</v>
      </c>
      <c r="M634" s="13" t="str">
        <f t="shared" si="9"/>
        <v>Nov</v>
      </c>
      <c r="N634" s="18">
        <f>DATE(YEAR(Table1[[#This Row],[Date]])+6, MONTH(Table1[[#This Row],[Date]]), DAY(Table1[[#This Row],[Date]]))</f>
        <v>47425</v>
      </c>
    </row>
    <row r="635" spans="1:14" x14ac:dyDescent="0.35">
      <c r="A635" t="s">
        <v>1094</v>
      </c>
      <c r="B635" s="1" t="s">
        <v>77</v>
      </c>
      <c r="C635" s="1" t="s">
        <v>78</v>
      </c>
      <c r="D635" s="1" t="s">
        <v>35</v>
      </c>
      <c r="E635" s="3">
        <v>44684</v>
      </c>
      <c r="F635" s="1" t="s">
        <v>36</v>
      </c>
      <c r="G635" s="1" t="s">
        <v>317</v>
      </c>
      <c r="H635" s="7">
        <v>50</v>
      </c>
      <c r="I635" s="7">
        <v>49</v>
      </c>
      <c r="J635" s="2">
        <v>0.02</v>
      </c>
      <c r="K635" s="7">
        <f>Table1[[#This Row],[List Price]]-Table1[[#This Row],[Actual Price]]</f>
        <v>1</v>
      </c>
      <c r="L635" s="13">
        <f>YEAR(Table1[[#This Row],[Date]])</f>
        <v>2022</v>
      </c>
      <c r="M635" s="13" t="str">
        <f t="shared" si="9"/>
        <v>May</v>
      </c>
      <c r="N635" s="18">
        <f>DATE(YEAR(Table1[[#This Row],[Date]])+6, MONTH(Table1[[#This Row],[Date]]), DAY(Table1[[#This Row],[Date]]))</f>
        <v>46876</v>
      </c>
    </row>
    <row r="636" spans="1:14" x14ac:dyDescent="0.35">
      <c r="A636" t="s">
        <v>1095</v>
      </c>
      <c r="B636" s="1" t="s">
        <v>157</v>
      </c>
      <c r="C636" s="1" t="s">
        <v>108</v>
      </c>
      <c r="D636" s="1" t="s">
        <v>19</v>
      </c>
      <c r="E636" s="3">
        <v>44167</v>
      </c>
      <c r="F636" s="1" t="s">
        <v>30</v>
      </c>
      <c r="G636" s="1" t="s">
        <v>158</v>
      </c>
      <c r="H636" s="7">
        <v>150</v>
      </c>
      <c r="I636" s="7">
        <v>111</v>
      </c>
      <c r="J636" s="2">
        <v>0.26</v>
      </c>
      <c r="K636" s="7">
        <f>Table1[[#This Row],[List Price]]-Table1[[#This Row],[Actual Price]]</f>
        <v>39</v>
      </c>
      <c r="L636" s="13">
        <f>YEAR(Table1[[#This Row],[Date]])</f>
        <v>2020</v>
      </c>
      <c r="M636" s="13" t="str">
        <f t="shared" si="9"/>
        <v>Dec</v>
      </c>
      <c r="N636" s="18">
        <f>DATE(YEAR(Table1[[#This Row],[Date]])+6, MONTH(Table1[[#This Row],[Date]]), DAY(Table1[[#This Row],[Date]]))</f>
        <v>46358</v>
      </c>
    </row>
    <row r="637" spans="1:14" x14ac:dyDescent="0.35">
      <c r="A637" t="s">
        <v>1096</v>
      </c>
      <c r="B637" s="1" t="s">
        <v>255</v>
      </c>
      <c r="C637" s="1" t="s">
        <v>256</v>
      </c>
      <c r="D637" s="1" t="s">
        <v>13</v>
      </c>
      <c r="E637" s="3">
        <v>45143</v>
      </c>
      <c r="F637" s="1" t="s">
        <v>41</v>
      </c>
      <c r="G637" s="1" t="s">
        <v>1097</v>
      </c>
      <c r="H637" s="7">
        <v>30</v>
      </c>
      <c r="I637" s="7">
        <v>29</v>
      </c>
      <c r="J637" s="2">
        <v>3.3300000000000003E-2</v>
      </c>
      <c r="K637" s="7">
        <f>Table1[[#This Row],[List Price]]-Table1[[#This Row],[Actual Price]]</f>
        <v>1</v>
      </c>
      <c r="L637" s="13">
        <f>YEAR(Table1[[#This Row],[Date]])</f>
        <v>2023</v>
      </c>
      <c r="M637" s="13" t="str">
        <f t="shared" si="9"/>
        <v>Aug</v>
      </c>
      <c r="N637" s="18">
        <f>DATE(YEAR(Table1[[#This Row],[Date]])+6, MONTH(Table1[[#This Row],[Date]]), DAY(Table1[[#This Row],[Date]]))</f>
        <v>47335</v>
      </c>
    </row>
    <row r="638" spans="1:14" x14ac:dyDescent="0.35">
      <c r="A638" t="s">
        <v>1098</v>
      </c>
      <c r="B638" s="1" t="s">
        <v>150</v>
      </c>
      <c r="C638" s="1" t="s">
        <v>151</v>
      </c>
      <c r="D638" s="1" t="s">
        <v>13</v>
      </c>
      <c r="E638" s="3">
        <v>44244</v>
      </c>
      <c r="F638" s="1" t="s">
        <v>36</v>
      </c>
      <c r="G638" s="1" t="s">
        <v>152</v>
      </c>
      <c r="H638" s="7">
        <v>50</v>
      </c>
      <c r="I638" s="7">
        <v>35</v>
      </c>
      <c r="J638" s="2">
        <v>0.3</v>
      </c>
      <c r="K638" s="7">
        <f>Table1[[#This Row],[List Price]]-Table1[[#This Row],[Actual Price]]</f>
        <v>15</v>
      </c>
      <c r="L638" s="13">
        <f>YEAR(Table1[[#This Row],[Date]])</f>
        <v>2021</v>
      </c>
      <c r="M638" s="13" t="str">
        <f t="shared" si="9"/>
        <v>Feb</v>
      </c>
      <c r="N638" s="18">
        <f>DATE(YEAR(Table1[[#This Row],[Date]])+6, MONTH(Table1[[#This Row],[Date]]), DAY(Table1[[#This Row],[Date]]))</f>
        <v>46435</v>
      </c>
    </row>
    <row r="639" spans="1:14" x14ac:dyDescent="0.35">
      <c r="A639" t="s">
        <v>1099</v>
      </c>
      <c r="B639" s="1" t="s">
        <v>170</v>
      </c>
      <c r="C639" s="1" t="s">
        <v>171</v>
      </c>
      <c r="D639" s="1" t="s">
        <v>13</v>
      </c>
      <c r="E639" s="3">
        <v>45131</v>
      </c>
      <c r="F639" s="1" t="s">
        <v>104</v>
      </c>
      <c r="G639" s="1" t="s">
        <v>1100</v>
      </c>
      <c r="H639" s="7">
        <v>70</v>
      </c>
      <c r="I639" s="7">
        <v>69</v>
      </c>
      <c r="J639" s="2">
        <v>1.43E-2</v>
      </c>
      <c r="K639" s="7">
        <f>Table1[[#This Row],[List Price]]-Table1[[#This Row],[Actual Price]]</f>
        <v>1</v>
      </c>
      <c r="L639" s="13">
        <f>YEAR(Table1[[#This Row],[Date]])</f>
        <v>2023</v>
      </c>
      <c r="M639" s="13" t="str">
        <f t="shared" si="9"/>
        <v>Jul</v>
      </c>
      <c r="N639" s="18">
        <f>DATE(YEAR(Table1[[#This Row],[Date]])+6, MONTH(Table1[[#This Row],[Date]]), DAY(Table1[[#This Row],[Date]]))</f>
        <v>47323</v>
      </c>
    </row>
    <row r="640" spans="1:14" x14ac:dyDescent="0.35">
      <c r="A640" t="s">
        <v>1101</v>
      </c>
      <c r="B640" s="1" t="s">
        <v>44</v>
      </c>
      <c r="C640" s="1" t="s">
        <v>45</v>
      </c>
      <c r="D640" s="1" t="s">
        <v>24</v>
      </c>
      <c r="E640" s="3">
        <v>44237</v>
      </c>
      <c r="F640" s="1" t="s">
        <v>115</v>
      </c>
      <c r="G640" s="1" t="s">
        <v>1102</v>
      </c>
      <c r="H640" s="7">
        <v>250</v>
      </c>
      <c r="I640" s="7">
        <v>218</v>
      </c>
      <c r="J640" s="2">
        <v>0.128</v>
      </c>
      <c r="K640" s="7">
        <f>Table1[[#This Row],[List Price]]-Table1[[#This Row],[Actual Price]]</f>
        <v>32</v>
      </c>
      <c r="L640" s="13">
        <f>YEAR(Table1[[#This Row],[Date]])</f>
        <v>2021</v>
      </c>
      <c r="M640" s="13" t="str">
        <f t="shared" si="9"/>
        <v>Feb</v>
      </c>
      <c r="N640" s="18">
        <f>DATE(YEAR(Table1[[#This Row],[Date]])+6, MONTH(Table1[[#This Row],[Date]]), DAY(Table1[[#This Row],[Date]]))</f>
        <v>46428</v>
      </c>
    </row>
    <row r="641" spans="1:14" x14ac:dyDescent="0.35">
      <c r="A641" t="s">
        <v>1103</v>
      </c>
      <c r="B641" s="1" t="s">
        <v>118</v>
      </c>
      <c r="C641" s="1" t="s">
        <v>119</v>
      </c>
      <c r="D641" s="1" t="s">
        <v>35</v>
      </c>
      <c r="E641" s="3">
        <v>45575</v>
      </c>
      <c r="F641" s="1" t="s">
        <v>25</v>
      </c>
      <c r="G641" s="1" t="s">
        <v>1079</v>
      </c>
      <c r="H641" s="7">
        <v>700</v>
      </c>
      <c r="I641" s="7">
        <v>672</v>
      </c>
      <c r="J641" s="2">
        <v>0.04</v>
      </c>
      <c r="K641" s="7">
        <f>Table1[[#This Row],[List Price]]-Table1[[#This Row],[Actual Price]]</f>
        <v>28</v>
      </c>
      <c r="L641" s="13">
        <f>YEAR(Table1[[#This Row],[Date]])</f>
        <v>2024</v>
      </c>
      <c r="M641" s="13" t="str">
        <f t="shared" si="9"/>
        <v>Oct</v>
      </c>
      <c r="N641" s="18">
        <f>DATE(YEAR(Table1[[#This Row],[Date]])+6, MONTH(Table1[[#This Row],[Date]]), DAY(Table1[[#This Row],[Date]]))</f>
        <v>47766</v>
      </c>
    </row>
    <row r="642" spans="1:14" x14ac:dyDescent="0.35">
      <c r="A642" t="s">
        <v>1104</v>
      </c>
      <c r="B642" s="1" t="s">
        <v>270</v>
      </c>
      <c r="C642" s="1" t="s">
        <v>271</v>
      </c>
      <c r="D642" s="1" t="s">
        <v>35</v>
      </c>
      <c r="E642" s="3">
        <v>44881</v>
      </c>
      <c r="F642" s="1" t="s">
        <v>61</v>
      </c>
      <c r="G642" s="1" t="s">
        <v>715</v>
      </c>
      <c r="H642" s="7">
        <v>1000</v>
      </c>
      <c r="I642" s="7">
        <v>950</v>
      </c>
      <c r="J642" s="2">
        <v>0.05</v>
      </c>
      <c r="K642" s="7">
        <f>Table1[[#This Row],[List Price]]-Table1[[#This Row],[Actual Price]]</f>
        <v>50</v>
      </c>
      <c r="L642" s="13">
        <f>YEAR(Table1[[#This Row],[Date]])</f>
        <v>2022</v>
      </c>
      <c r="M642" s="13" t="str">
        <f t="shared" ref="M642:M705" si="10">TEXT(E:E, "mmm")</f>
        <v>Nov</v>
      </c>
      <c r="N642" s="18">
        <f>DATE(YEAR(Table1[[#This Row],[Date]])+6, MONTH(Table1[[#This Row],[Date]]), DAY(Table1[[#This Row],[Date]]))</f>
        <v>47073</v>
      </c>
    </row>
    <row r="643" spans="1:14" x14ac:dyDescent="0.35">
      <c r="A643" t="s">
        <v>1105</v>
      </c>
      <c r="B643" s="1" t="s">
        <v>324</v>
      </c>
      <c r="C643" s="1" t="s">
        <v>325</v>
      </c>
      <c r="D643" s="1" t="s">
        <v>13</v>
      </c>
      <c r="E643" s="3">
        <v>44214</v>
      </c>
      <c r="F643" s="1" t="s">
        <v>122</v>
      </c>
      <c r="G643" s="1" t="s">
        <v>922</v>
      </c>
      <c r="H643" s="7">
        <v>50</v>
      </c>
      <c r="I643" s="7">
        <v>50</v>
      </c>
      <c r="J643" s="2">
        <v>0</v>
      </c>
      <c r="K643" s="7">
        <f>Table1[[#This Row],[List Price]]-Table1[[#This Row],[Actual Price]]</f>
        <v>0</v>
      </c>
      <c r="L643" s="13">
        <f>YEAR(Table1[[#This Row],[Date]])</f>
        <v>2021</v>
      </c>
      <c r="M643" s="13" t="str">
        <f t="shared" si="10"/>
        <v>Jan</v>
      </c>
      <c r="N643" s="18">
        <f>DATE(YEAR(Table1[[#This Row],[Date]])+6, MONTH(Table1[[#This Row],[Date]]), DAY(Table1[[#This Row],[Date]]))</f>
        <v>46405</v>
      </c>
    </row>
    <row r="644" spans="1:14" x14ac:dyDescent="0.35">
      <c r="A644" t="s">
        <v>1106</v>
      </c>
      <c r="B644" s="1" t="s">
        <v>224</v>
      </c>
      <c r="C644" s="1" t="s">
        <v>50</v>
      </c>
      <c r="D644" s="1" t="s">
        <v>24</v>
      </c>
      <c r="E644" s="3">
        <v>44493</v>
      </c>
      <c r="F644" s="1" t="s">
        <v>25</v>
      </c>
      <c r="G644" s="1" t="s">
        <v>774</v>
      </c>
      <c r="H644" s="7">
        <v>700</v>
      </c>
      <c r="I644" s="7">
        <v>651</v>
      </c>
      <c r="J644" s="2">
        <v>7.0000000000000007E-2</v>
      </c>
      <c r="K644" s="7">
        <f>Table1[[#This Row],[List Price]]-Table1[[#This Row],[Actual Price]]</f>
        <v>49</v>
      </c>
      <c r="L644" s="13">
        <f>YEAR(Table1[[#This Row],[Date]])</f>
        <v>2021</v>
      </c>
      <c r="M644" s="13" t="str">
        <f t="shared" si="10"/>
        <v>Oct</v>
      </c>
      <c r="N644" s="18">
        <f>DATE(YEAR(Table1[[#This Row],[Date]])+6, MONTH(Table1[[#This Row],[Date]]), DAY(Table1[[#This Row],[Date]]))</f>
        <v>46684</v>
      </c>
    </row>
    <row r="645" spans="1:14" x14ac:dyDescent="0.35">
      <c r="A645" t="s">
        <v>1107</v>
      </c>
      <c r="B645" s="1" t="s">
        <v>28</v>
      </c>
      <c r="C645" s="1" t="s">
        <v>29</v>
      </c>
      <c r="D645" s="1" t="s">
        <v>13</v>
      </c>
      <c r="E645" s="3">
        <v>44181</v>
      </c>
      <c r="F645" s="1" t="s">
        <v>46</v>
      </c>
      <c r="G645" s="1" t="s">
        <v>1108</v>
      </c>
      <c r="H645" s="7">
        <v>500</v>
      </c>
      <c r="I645" s="7">
        <v>465</v>
      </c>
      <c r="J645" s="2">
        <v>7.0000000000000007E-2</v>
      </c>
      <c r="K645" s="7">
        <f>Table1[[#This Row],[List Price]]-Table1[[#This Row],[Actual Price]]</f>
        <v>35</v>
      </c>
      <c r="L645" s="13">
        <f>YEAR(Table1[[#This Row],[Date]])</f>
        <v>2020</v>
      </c>
      <c r="M645" s="13" t="str">
        <f t="shared" si="10"/>
        <v>Dec</v>
      </c>
      <c r="N645" s="18">
        <f>DATE(YEAR(Table1[[#This Row],[Date]])+6, MONTH(Table1[[#This Row],[Date]]), DAY(Table1[[#This Row],[Date]]))</f>
        <v>46372</v>
      </c>
    </row>
    <row r="646" spans="1:14" x14ac:dyDescent="0.35">
      <c r="A646" t="s">
        <v>1109</v>
      </c>
      <c r="B646" s="1" t="s">
        <v>118</v>
      </c>
      <c r="C646" s="1" t="s">
        <v>119</v>
      </c>
      <c r="D646" s="1" t="s">
        <v>35</v>
      </c>
      <c r="E646" s="3">
        <v>45047</v>
      </c>
      <c r="F646" s="1" t="s">
        <v>122</v>
      </c>
      <c r="G646" s="1" t="s">
        <v>1110</v>
      </c>
      <c r="H646" s="7">
        <v>50</v>
      </c>
      <c r="I646" s="7">
        <v>48</v>
      </c>
      <c r="J646" s="2">
        <v>0.04</v>
      </c>
      <c r="K646" s="7">
        <f>Table1[[#This Row],[List Price]]-Table1[[#This Row],[Actual Price]]</f>
        <v>2</v>
      </c>
      <c r="L646" s="13">
        <f>YEAR(Table1[[#This Row],[Date]])</f>
        <v>2023</v>
      </c>
      <c r="M646" s="13" t="str">
        <f t="shared" si="10"/>
        <v>May</v>
      </c>
      <c r="N646" s="18">
        <f>DATE(YEAR(Table1[[#This Row],[Date]])+6, MONTH(Table1[[#This Row],[Date]]), DAY(Table1[[#This Row],[Date]]))</f>
        <v>47239</v>
      </c>
    </row>
    <row r="647" spans="1:14" x14ac:dyDescent="0.35">
      <c r="A647" t="s">
        <v>1111</v>
      </c>
      <c r="B647" s="1" t="s">
        <v>131</v>
      </c>
      <c r="C647" s="1" t="s">
        <v>108</v>
      </c>
      <c r="D647" s="1" t="s">
        <v>19</v>
      </c>
      <c r="E647" s="3">
        <v>44544</v>
      </c>
      <c r="F647" s="1" t="s">
        <v>30</v>
      </c>
      <c r="G647" s="1" t="s">
        <v>382</v>
      </c>
      <c r="H647" s="7">
        <v>150</v>
      </c>
      <c r="I647" s="7">
        <v>144</v>
      </c>
      <c r="J647" s="2">
        <v>0.04</v>
      </c>
      <c r="K647" s="7">
        <f>Table1[[#This Row],[List Price]]-Table1[[#This Row],[Actual Price]]</f>
        <v>6</v>
      </c>
      <c r="L647" s="13">
        <f>YEAR(Table1[[#This Row],[Date]])</f>
        <v>2021</v>
      </c>
      <c r="M647" s="13" t="str">
        <f t="shared" si="10"/>
        <v>Dec</v>
      </c>
      <c r="N647" s="18">
        <f>DATE(YEAR(Table1[[#This Row],[Date]])+6, MONTH(Table1[[#This Row],[Date]]), DAY(Table1[[#This Row],[Date]]))</f>
        <v>46735</v>
      </c>
    </row>
    <row r="648" spans="1:14" x14ac:dyDescent="0.35">
      <c r="A648" t="s">
        <v>1112</v>
      </c>
      <c r="B648" s="1" t="s">
        <v>111</v>
      </c>
      <c r="C648" s="1" t="s">
        <v>82</v>
      </c>
      <c r="D648" s="1" t="s">
        <v>13</v>
      </c>
      <c r="E648" s="3">
        <v>45120</v>
      </c>
      <c r="F648" s="1" t="s">
        <v>36</v>
      </c>
      <c r="G648" s="1" t="s">
        <v>826</v>
      </c>
      <c r="H648" s="7">
        <v>50</v>
      </c>
      <c r="I648" s="7">
        <v>46</v>
      </c>
      <c r="J648" s="2">
        <v>0.08</v>
      </c>
      <c r="K648" s="7">
        <f>Table1[[#This Row],[List Price]]-Table1[[#This Row],[Actual Price]]</f>
        <v>4</v>
      </c>
      <c r="L648" s="13">
        <f>YEAR(Table1[[#This Row],[Date]])</f>
        <v>2023</v>
      </c>
      <c r="M648" s="13" t="str">
        <f t="shared" si="10"/>
        <v>Jul</v>
      </c>
      <c r="N648" s="18">
        <f>DATE(YEAR(Table1[[#This Row],[Date]])+6, MONTH(Table1[[#This Row],[Date]]), DAY(Table1[[#This Row],[Date]]))</f>
        <v>47312</v>
      </c>
    </row>
    <row r="649" spans="1:14" x14ac:dyDescent="0.35">
      <c r="A649" t="s">
        <v>1113</v>
      </c>
      <c r="B649" s="1" t="s">
        <v>146</v>
      </c>
      <c r="C649" s="1" t="s">
        <v>147</v>
      </c>
      <c r="D649" s="1" t="s">
        <v>13</v>
      </c>
      <c r="E649" s="3">
        <v>44385</v>
      </c>
      <c r="F649" s="1" t="s">
        <v>14</v>
      </c>
      <c r="G649" s="1" t="s">
        <v>148</v>
      </c>
      <c r="H649" s="7">
        <v>80</v>
      </c>
      <c r="I649" s="7">
        <v>70</v>
      </c>
      <c r="J649" s="2">
        <v>0.125</v>
      </c>
      <c r="K649" s="7">
        <f>Table1[[#This Row],[List Price]]-Table1[[#This Row],[Actual Price]]</f>
        <v>10</v>
      </c>
      <c r="L649" s="13">
        <f>YEAR(Table1[[#This Row],[Date]])</f>
        <v>2021</v>
      </c>
      <c r="M649" s="13" t="str">
        <f t="shared" si="10"/>
        <v>Jul</v>
      </c>
      <c r="N649" s="18">
        <f>DATE(YEAR(Table1[[#This Row],[Date]])+6, MONTH(Table1[[#This Row],[Date]]), DAY(Table1[[#This Row],[Date]]))</f>
        <v>46576</v>
      </c>
    </row>
    <row r="650" spans="1:14" x14ac:dyDescent="0.35">
      <c r="A650" t="s">
        <v>1114</v>
      </c>
      <c r="B650" s="1" t="s">
        <v>157</v>
      </c>
      <c r="C650" s="1" t="s">
        <v>108</v>
      </c>
      <c r="D650" s="1" t="s">
        <v>19</v>
      </c>
      <c r="E650" s="3">
        <v>45591</v>
      </c>
      <c r="F650" s="1" t="s">
        <v>55</v>
      </c>
      <c r="G650" s="1" t="s">
        <v>158</v>
      </c>
      <c r="H650" s="7">
        <v>800</v>
      </c>
      <c r="I650" s="7">
        <v>776</v>
      </c>
      <c r="J650" s="2">
        <v>0.03</v>
      </c>
      <c r="K650" s="7">
        <f>Table1[[#This Row],[List Price]]-Table1[[#This Row],[Actual Price]]</f>
        <v>24</v>
      </c>
      <c r="L650" s="13">
        <f>YEAR(Table1[[#This Row],[Date]])</f>
        <v>2024</v>
      </c>
      <c r="M650" s="13" t="str">
        <f t="shared" si="10"/>
        <v>Oct</v>
      </c>
      <c r="N650" s="18">
        <f>DATE(YEAR(Table1[[#This Row],[Date]])+6, MONTH(Table1[[#This Row],[Date]]), DAY(Table1[[#This Row],[Date]]))</f>
        <v>47782</v>
      </c>
    </row>
    <row r="651" spans="1:14" x14ac:dyDescent="0.35">
      <c r="A651" t="s">
        <v>1115</v>
      </c>
      <c r="B651" s="1" t="s">
        <v>205</v>
      </c>
      <c r="C651" s="1" t="s">
        <v>206</v>
      </c>
      <c r="D651" s="1" t="s">
        <v>24</v>
      </c>
      <c r="E651" s="3">
        <v>44801</v>
      </c>
      <c r="F651" s="1" t="s">
        <v>122</v>
      </c>
      <c r="G651" s="1" t="s">
        <v>251</v>
      </c>
      <c r="H651" s="7">
        <v>50</v>
      </c>
      <c r="I651" s="7">
        <v>47</v>
      </c>
      <c r="J651" s="2">
        <v>0.06</v>
      </c>
      <c r="K651" s="7">
        <f>Table1[[#This Row],[List Price]]-Table1[[#This Row],[Actual Price]]</f>
        <v>3</v>
      </c>
      <c r="L651" s="13">
        <f>YEAR(Table1[[#This Row],[Date]])</f>
        <v>2022</v>
      </c>
      <c r="M651" s="13" t="str">
        <f t="shared" si="10"/>
        <v>Aug</v>
      </c>
      <c r="N651" s="18">
        <f>DATE(YEAR(Table1[[#This Row],[Date]])+6, MONTH(Table1[[#This Row],[Date]]), DAY(Table1[[#This Row],[Date]]))</f>
        <v>46993</v>
      </c>
    </row>
    <row r="652" spans="1:14" x14ac:dyDescent="0.35">
      <c r="A652" t="s">
        <v>1116</v>
      </c>
      <c r="B652" s="1" t="s">
        <v>70</v>
      </c>
      <c r="C652" s="1" t="s">
        <v>71</v>
      </c>
      <c r="D652" s="1" t="s">
        <v>35</v>
      </c>
      <c r="E652" s="3">
        <v>43992</v>
      </c>
      <c r="F652" s="1" t="s">
        <v>122</v>
      </c>
      <c r="G652" s="1" t="s">
        <v>670</v>
      </c>
      <c r="H652" s="7">
        <v>50</v>
      </c>
      <c r="I652" s="7">
        <v>50</v>
      </c>
      <c r="J652" s="2">
        <v>0</v>
      </c>
      <c r="K652" s="7">
        <f>Table1[[#This Row],[List Price]]-Table1[[#This Row],[Actual Price]]</f>
        <v>0</v>
      </c>
      <c r="L652" s="13">
        <f>YEAR(Table1[[#This Row],[Date]])</f>
        <v>2020</v>
      </c>
      <c r="M652" s="13" t="str">
        <f t="shared" si="10"/>
        <v>Jun</v>
      </c>
      <c r="N652" s="18">
        <f>DATE(YEAR(Table1[[#This Row],[Date]])+6, MONTH(Table1[[#This Row],[Date]]), DAY(Table1[[#This Row],[Date]]))</f>
        <v>46183</v>
      </c>
    </row>
    <row r="653" spans="1:14" x14ac:dyDescent="0.35">
      <c r="A653" t="s">
        <v>1117</v>
      </c>
      <c r="B653" s="1" t="s">
        <v>59</v>
      </c>
      <c r="C653" s="1" t="s">
        <v>60</v>
      </c>
      <c r="D653" s="1" t="s">
        <v>13</v>
      </c>
      <c r="E653" s="3">
        <v>44155</v>
      </c>
      <c r="F653" s="1" t="s">
        <v>122</v>
      </c>
      <c r="G653" s="1" t="s">
        <v>697</v>
      </c>
      <c r="H653" s="7">
        <v>50</v>
      </c>
      <c r="I653" s="7">
        <v>48</v>
      </c>
      <c r="J653" s="2">
        <v>0.04</v>
      </c>
      <c r="K653" s="7">
        <f>Table1[[#This Row],[List Price]]-Table1[[#This Row],[Actual Price]]</f>
        <v>2</v>
      </c>
      <c r="L653" s="13">
        <f>YEAR(Table1[[#This Row],[Date]])</f>
        <v>2020</v>
      </c>
      <c r="M653" s="13" t="str">
        <f t="shared" si="10"/>
        <v>Nov</v>
      </c>
      <c r="N653" s="18">
        <f>DATE(YEAR(Table1[[#This Row],[Date]])+6, MONTH(Table1[[#This Row],[Date]]), DAY(Table1[[#This Row],[Date]]))</f>
        <v>46346</v>
      </c>
    </row>
    <row r="654" spans="1:14" x14ac:dyDescent="0.35">
      <c r="A654" t="s">
        <v>1118</v>
      </c>
      <c r="B654" s="1" t="s">
        <v>33</v>
      </c>
      <c r="C654" s="1" t="s">
        <v>34</v>
      </c>
      <c r="D654" s="1" t="s">
        <v>35</v>
      </c>
      <c r="E654" s="3">
        <v>43955</v>
      </c>
      <c r="F654" s="1" t="s">
        <v>36</v>
      </c>
      <c r="G654" s="1" t="s">
        <v>197</v>
      </c>
      <c r="H654" s="7">
        <v>50</v>
      </c>
      <c r="I654" s="7">
        <v>39</v>
      </c>
      <c r="J654" s="2">
        <v>0.22</v>
      </c>
      <c r="K654" s="7">
        <f>Table1[[#This Row],[List Price]]-Table1[[#This Row],[Actual Price]]</f>
        <v>11</v>
      </c>
      <c r="L654" s="13">
        <f>YEAR(Table1[[#This Row],[Date]])</f>
        <v>2020</v>
      </c>
      <c r="M654" s="13" t="str">
        <f t="shared" si="10"/>
        <v>May</v>
      </c>
      <c r="N654" s="18">
        <f>DATE(YEAR(Table1[[#This Row],[Date]])+6, MONTH(Table1[[#This Row],[Date]]), DAY(Table1[[#This Row],[Date]]))</f>
        <v>46146</v>
      </c>
    </row>
    <row r="655" spans="1:14" x14ac:dyDescent="0.35">
      <c r="A655" t="s">
        <v>1119</v>
      </c>
      <c r="B655" s="1" t="s">
        <v>77</v>
      </c>
      <c r="C655" s="1" t="s">
        <v>78</v>
      </c>
      <c r="D655" s="1" t="s">
        <v>35</v>
      </c>
      <c r="E655" s="3">
        <v>45384</v>
      </c>
      <c r="F655" s="1" t="s">
        <v>72</v>
      </c>
      <c r="G655" s="1" t="s">
        <v>162</v>
      </c>
      <c r="H655" s="7">
        <v>500</v>
      </c>
      <c r="I655" s="7">
        <v>500</v>
      </c>
      <c r="J655" s="2">
        <v>0</v>
      </c>
      <c r="K655" s="7">
        <f>Table1[[#This Row],[List Price]]-Table1[[#This Row],[Actual Price]]</f>
        <v>0</v>
      </c>
      <c r="L655" s="13">
        <f>YEAR(Table1[[#This Row],[Date]])</f>
        <v>2024</v>
      </c>
      <c r="M655" s="13" t="str">
        <f t="shared" si="10"/>
        <v>Apr</v>
      </c>
      <c r="N655" s="18">
        <f>DATE(YEAR(Table1[[#This Row],[Date]])+6, MONTH(Table1[[#This Row],[Date]]), DAY(Table1[[#This Row],[Date]]))</f>
        <v>47575</v>
      </c>
    </row>
    <row r="656" spans="1:14" x14ac:dyDescent="0.35">
      <c r="A656" t="s">
        <v>1120</v>
      </c>
      <c r="B656" s="1" t="s">
        <v>131</v>
      </c>
      <c r="C656" s="1" t="s">
        <v>108</v>
      </c>
      <c r="D656" s="1" t="s">
        <v>19</v>
      </c>
      <c r="E656" s="3">
        <v>45081</v>
      </c>
      <c r="F656" s="1" t="s">
        <v>104</v>
      </c>
      <c r="G656" s="1" t="s">
        <v>793</v>
      </c>
      <c r="H656" s="7">
        <v>70</v>
      </c>
      <c r="I656" s="7">
        <v>64</v>
      </c>
      <c r="J656" s="2">
        <v>8.5699999999999998E-2</v>
      </c>
      <c r="K656" s="7">
        <f>Table1[[#This Row],[List Price]]-Table1[[#This Row],[Actual Price]]</f>
        <v>6</v>
      </c>
      <c r="L656" s="13">
        <f>YEAR(Table1[[#This Row],[Date]])</f>
        <v>2023</v>
      </c>
      <c r="M656" s="13" t="str">
        <f t="shared" si="10"/>
        <v>Jun</v>
      </c>
      <c r="N656" s="18">
        <f>DATE(YEAR(Table1[[#This Row],[Date]])+6, MONTH(Table1[[#This Row],[Date]]), DAY(Table1[[#This Row],[Date]]))</f>
        <v>47273</v>
      </c>
    </row>
    <row r="657" spans="1:14" x14ac:dyDescent="0.35">
      <c r="A657" t="s">
        <v>1121</v>
      </c>
      <c r="B657" s="1" t="s">
        <v>127</v>
      </c>
      <c r="C657" s="1" t="s">
        <v>128</v>
      </c>
      <c r="D657" s="1" t="s">
        <v>13</v>
      </c>
      <c r="E657" s="3">
        <v>45535</v>
      </c>
      <c r="F657" s="1" t="s">
        <v>72</v>
      </c>
      <c r="G657" s="1" t="s">
        <v>526</v>
      </c>
      <c r="H657" s="7">
        <v>500</v>
      </c>
      <c r="I657" s="7">
        <v>495</v>
      </c>
      <c r="J657" s="2">
        <v>0.01</v>
      </c>
      <c r="K657" s="7">
        <f>Table1[[#This Row],[List Price]]-Table1[[#This Row],[Actual Price]]</f>
        <v>5</v>
      </c>
      <c r="L657" s="13">
        <f>YEAR(Table1[[#This Row],[Date]])</f>
        <v>2024</v>
      </c>
      <c r="M657" s="13" t="str">
        <f t="shared" si="10"/>
        <v>Aug</v>
      </c>
      <c r="N657" s="18">
        <f>DATE(YEAR(Table1[[#This Row],[Date]])+6, MONTH(Table1[[#This Row],[Date]]), DAY(Table1[[#This Row],[Date]]))</f>
        <v>47726</v>
      </c>
    </row>
    <row r="658" spans="1:14" x14ac:dyDescent="0.35">
      <c r="A658" t="s">
        <v>1122</v>
      </c>
      <c r="B658" s="1" t="s">
        <v>49</v>
      </c>
      <c r="C658" s="1" t="s">
        <v>50</v>
      </c>
      <c r="D658" s="1" t="s">
        <v>24</v>
      </c>
      <c r="E658" s="3">
        <v>44660</v>
      </c>
      <c r="F658" s="1" t="s">
        <v>14</v>
      </c>
      <c r="G658" s="1" t="s">
        <v>1000</v>
      </c>
      <c r="H658" s="7">
        <v>80</v>
      </c>
      <c r="I658" s="7">
        <v>70</v>
      </c>
      <c r="J658" s="2">
        <v>0.125</v>
      </c>
      <c r="K658" s="7">
        <f>Table1[[#This Row],[List Price]]-Table1[[#This Row],[Actual Price]]</f>
        <v>10</v>
      </c>
      <c r="L658" s="13">
        <f>YEAR(Table1[[#This Row],[Date]])</f>
        <v>2022</v>
      </c>
      <c r="M658" s="13" t="str">
        <f t="shared" si="10"/>
        <v>Apr</v>
      </c>
      <c r="N658" s="18">
        <f>DATE(YEAR(Table1[[#This Row],[Date]])+6, MONTH(Table1[[#This Row],[Date]]), DAY(Table1[[#This Row],[Date]]))</f>
        <v>46852</v>
      </c>
    </row>
    <row r="659" spans="1:14" x14ac:dyDescent="0.35">
      <c r="A659" t="s">
        <v>1123</v>
      </c>
      <c r="B659" s="1" t="s">
        <v>28</v>
      </c>
      <c r="C659" s="1" t="s">
        <v>29</v>
      </c>
      <c r="D659" s="1" t="s">
        <v>13</v>
      </c>
      <c r="E659" s="3">
        <v>44167</v>
      </c>
      <c r="F659" s="1" t="s">
        <v>41</v>
      </c>
      <c r="G659" s="1" t="s">
        <v>1124</v>
      </c>
      <c r="H659" s="7">
        <v>30</v>
      </c>
      <c r="I659" s="7">
        <v>29</v>
      </c>
      <c r="J659" s="2">
        <v>3.3300000000000003E-2</v>
      </c>
      <c r="K659" s="7">
        <f>Table1[[#This Row],[List Price]]-Table1[[#This Row],[Actual Price]]</f>
        <v>1</v>
      </c>
      <c r="L659" s="13">
        <f>YEAR(Table1[[#This Row],[Date]])</f>
        <v>2020</v>
      </c>
      <c r="M659" s="13" t="str">
        <f t="shared" si="10"/>
        <v>Dec</v>
      </c>
      <c r="N659" s="18">
        <f>DATE(YEAR(Table1[[#This Row],[Date]])+6, MONTH(Table1[[#This Row],[Date]]), DAY(Table1[[#This Row],[Date]]))</f>
        <v>46358</v>
      </c>
    </row>
    <row r="660" spans="1:14" x14ac:dyDescent="0.35">
      <c r="A660" t="s">
        <v>1125</v>
      </c>
      <c r="B660" s="1" t="s">
        <v>434</v>
      </c>
      <c r="C660" s="1" t="s">
        <v>435</v>
      </c>
      <c r="D660" s="1" t="s">
        <v>24</v>
      </c>
      <c r="E660" s="3">
        <v>45116</v>
      </c>
      <c r="F660" s="1" t="s">
        <v>55</v>
      </c>
      <c r="G660" s="1" t="s">
        <v>858</v>
      </c>
      <c r="H660" s="7">
        <v>800</v>
      </c>
      <c r="I660" s="7">
        <v>680</v>
      </c>
      <c r="J660" s="2">
        <v>0.15</v>
      </c>
      <c r="K660" s="7">
        <f>Table1[[#This Row],[List Price]]-Table1[[#This Row],[Actual Price]]</f>
        <v>120</v>
      </c>
      <c r="L660" s="13">
        <f>YEAR(Table1[[#This Row],[Date]])</f>
        <v>2023</v>
      </c>
      <c r="M660" s="13" t="str">
        <f t="shared" si="10"/>
        <v>Jul</v>
      </c>
      <c r="N660" s="18">
        <f>DATE(YEAR(Table1[[#This Row],[Date]])+6, MONTH(Table1[[#This Row],[Date]]), DAY(Table1[[#This Row],[Date]]))</f>
        <v>47308</v>
      </c>
    </row>
    <row r="661" spans="1:14" x14ac:dyDescent="0.35">
      <c r="A661" t="s">
        <v>1126</v>
      </c>
      <c r="B661" s="1" t="s">
        <v>134</v>
      </c>
      <c r="C661" s="1" t="s">
        <v>92</v>
      </c>
      <c r="D661" s="1" t="s">
        <v>35</v>
      </c>
      <c r="E661" s="3">
        <v>44659</v>
      </c>
      <c r="F661" s="1" t="s">
        <v>36</v>
      </c>
      <c r="G661" s="1" t="s">
        <v>1127</v>
      </c>
      <c r="H661" s="7">
        <v>50</v>
      </c>
      <c r="I661" s="7">
        <v>49</v>
      </c>
      <c r="J661" s="2">
        <v>0.02</v>
      </c>
      <c r="K661" s="7">
        <f>Table1[[#This Row],[List Price]]-Table1[[#This Row],[Actual Price]]</f>
        <v>1</v>
      </c>
      <c r="L661" s="13">
        <f>YEAR(Table1[[#This Row],[Date]])</f>
        <v>2022</v>
      </c>
      <c r="M661" s="13" t="str">
        <f t="shared" si="10"/>
        <v>Apr</v>
      </c>
      <c r="N661" s="18">
        <f>DATE(YEAR(Table1[[#This Row],[Date]])+6, MONTH(Table1[[#This Row],[Date]]), DAY(Table1[[#This Row],[Date]]))</f>
        <v>46851</v>
      </c>
    </row>
    <row r="662" spans="1:14" x14ac:dyDescent="0.35">
      <c r="A662" t="s">
        <v>1128</v>
      </c>
      <c r="B662" s="1" t="s">
        <v>289</v>
      </c>
      <c r="C662" s="1" t="s">
        <v>108</v>
      </c>
      <c r="D662" s="1" t="s">
        <v>19</v>
      </c>
      <c r="E662" s="3">
        <v>45597</v>
      </c>
      <c r="F662" s="1" t="s">
        <v>72</v>
      </c>
      <c r="G662" s="1" t="s">
        <v>1129</v>
      </c>
      <c r="H662" s="7">
        <v>500</v>
      </c>
      <c r="I662" s="7">
        <v>495</v>
      </c>
      <c r="J662" s="2">
        <v>0.01</v>
      </c>
      <c r="K662" s="7">
        <f>Table1[[#This Row],[List Price]]-Table1[[#This Row],[Actual Price]]</f>
        <v>5</v>
      </c>
      <c r="L662" s="13">
        <f>YEAR(Table1[[#This Row],[Date]])</f>
        <v>2024</v>
      </c>
      <c r="M662" s="13" t="str">
        <f t="shared" si="10"/>
        <v>Nov</v>
      </c>
      <c r="N662" s="18">
        <f>DATE(YEAR(Table1[[#This Row],[Date]])+6, MONTH(Table1[[#This Row],[Date]]), DAY(Table1[[#This Row],[Date]]))</f>
        <v>47788</v>
      </c>
    </row>
    <row r="663" spans="1:14" x14ac:dyDescent="0.35">
      <c r="A663" t="s">
        <v>1130</v>
      </c>
      <c r="B663" s="1" t="s">
        <v>33</v>
      </c>
      <c r="C663" s="1" t="s">
        <v>34</v>
      </c>
      <c r="D663" s="1" t="s">
        <v>35</v>
      </c>
      <c r="E663" s="3">
        <v>44847</v>
      </c>
      <c r="F663" s="1" t="s">
        <v>61</v>
      </c>
      <c r="G663" s="1" t="s">
        <v>1131</v>
      </c>
      <c r="H663" s="7">
        <v>1000</v>
      </c>
      <c r="I663" s="7">
        <v>510</v>
      </c>
      <c r="J663" s="2">
        <v>0.49</v>
      </c>
      <c r="K663" s="7">
        <f>Table1[[#This Row],[List Price]]-Table1[[#This Row],[Actual Price]]</f>
        <v>490</v>
      </c>
      <c r="L663" s="13">
        <f>YEAR(Table1[[#This Row],[Date]])</f>
        <v>2022</v>
      </c>
      <c r="M663" s="13" t="str">
        <f t="shared" si="10"/>
        <v>Oct</v>
      </c>
      <c r="N663" s="18">
        <f>DATE(YEAR(Table1[[#This Row],[Date]])+6, MONTH(Table1[[#This Row],[Date]]), DAY(Table1[[#This Row],[Date]]))</f>
        <v>47039</v>
      </c>
    </row>
    <row r="664" spans="1:14" x14ac:dyDescent="0.35">
      <c r="A664" t="s">
        <v>1132</v>
      </c>
      <c r="B664" s="1" t="s">
        <v>49</v>
      </c>
      <c r="C664" s="1" t="s">
        <v>50</v>
      </c>
      <c r="D664" s="1" t="s">
        <v>24</v>
      </c>
      <c r="E664" s="3">
        <v>44094</v>
      </c>
      <c r="F664" s="1" t="s">
        <v>72</v>
      </c>
      <c r="G664" s="1" t="s">
        <v>398</v>
      </c>
      <c r="H664" s="7">
        <v>500</v>
      </c>
      <c r="I664" s="7">
        <v>495</v>
      </c>
      <c r="J664" s="2">
        <v>0.01</v>
      </c>
      <c r="K664" s="7">
        <f>Table1[[#This Row],[List Price]]-Table1[[#This Row],[Actual Price]]</f>
        <v>5</v>
      </c>
      <c r="L664" s="13">
        <f>YEAR(Table1[[#This Row],[Date]])</f>
        <v>2020</v>
      </c>
      <c r="M664" s="13" t="str">
        <f t="shared" si="10"/>
        <v>Sep</v>
      </c>
      <c r="N664" s="18">
        <f>DATE(YEAR(Table1[[#This Row],[Date]])+6, MONTH(Table1[[#This Row],[Date]]), DAY(Table1[[#This Row],[Date]]))</f>
        <v>46285</v>
      </c>
    </row>
    <row r="665" spans="1:14" x14ac:dyDescent="0.35">
      <c r="A665" t="s">
        <v>1133</v>
      </c>
      <c r="B665" s="1" t="s">
        <v>227</v>
      </c>
      <c r="C665" s="1" t="s">
        <v>228</v>
      </c>
      <c r="D665" s="1" t="s">
        <v>24</v>
      </c>
      <c r="E665" s="3">
        <v>44126</v>
      </c>
      <c r="F665" s="1" t="s">
        <v>41</v>
      </c>
      <c r="G665" s="1" t="s">
        <v>870</v>
      </c>
      <c r="H665" s="7">
        <v>30</v>
      </c>
      <c r="I665" s="7">
        <v>26</v>
      </c>
      <c r="J665" s="2">
        <v>0.1333</v>
      </c>
      <c r="K665" s="7">
        <f>Table1[[#This Row],[List Price]]-Table1[[#This Row],[Actual Price]]</f>
        <v>4</v>
      </c>
      <c r="L665" s="13">
        <f>YEAR(Table1[[#This Row],[Date]])</f>
        <v>2020</v>
      </c>
      <c r="M665" s="13" t="str">
        <f t="shared" si="10"/>
        <v>Oct</v>
      </c>
      <c r="N665" s="18">
        <f>DATE(YEAR(Table1[[#This Row],[Date]])+6, MONTH(Table1[[#This Row],[Date]]), DAY(Table1[[#This Row],[Date]]))</f>
        <v>46317</v>
      </c>
    </row>
    <row r="666" spans="1:14" x14ac:dyDescent="0.35">
      <c r="A666" t="s">
        <v>1134</v>
      </c>
      <c r="B666" s="1" t="s">
        <v>134</v>
      </c>
      <c r="C666" s="1" t="s">
        <v>92</v>
      </c>
      <c r="D666" s="1" t="s">
        <v>35</v>
      </c>
      <c r="E666" s="3">
        <v>44327</v>
      </c>
      <c r="F666" s="1" t="s">
        <v>55</v>
      </c>
      <c r="G666" s="1" t="s">
        <v>1135</v>
      </c>
      <c r="H666" s="7">
        <v>800</v>
      </c>
      <c r="I666" s="7">
        <v>656</v>
      </c>
      <c r="J666" s="2">
        <v>0.18</v>
      </c>
      <c r="K666" s="7">
        <f>Table1[[#This Row],[List Price]]-Table1[[#This Row],[Actual Price]]</f>
        <v>144</v>
      </c>
      <c r="L666" s="13">
        <f>YEAR(Table1[[#This Row],[Date]])</f>
        <v>2021</v>
      </c>
      <c r="M666" s="13" t="str">
        <f t="shared" si="10"/>
        <v>May</v>
      </c>
      <c r="N666" s="18">
        <f>DATE(YEAR(Table1[[#This Row],[Date]])+6, MONTH(Table1[[#This Row],[Date]]), DAY(Table1[[#This Row],[Date]]))</f>
        <v>46518</v>
      </c>
    </row>
    <row r="667" spans="1:14" x14ac:dyDescent="0.35">
      <c r="A667" t="s">
        <v>1136</v>
      </c>
      <c r="B667" s="1" t="s">
        <v>114</v>
      </c>
      <c r="C667" s="1" t="s">
        <v>54</v>
      </c>
      <c r="D667" s="1" t="s">
        <v>13</v>
      </c>
      <c r="E667" s="3">
        <v>44075</v>
      </c>
      <c r="F667" s="1" t="s">
        <v>30</v>
      </c>
      <c r="G667" s="1" t="s">
        <v>885</v>
      </c>
      <c r="H667" s="7">
        <v>150</v>
      </c>
      <c r="I667" s="7">
        <v>141</v>
      </c>
      <c r="J667" s="2">
        <v>0.06</v>
      </c>
      <c r="K667" s="7">
        <f>Table1[[#This Row],[List Price]]-Table1[[#This Row],[Actual Price]]</f>
        <v>9</v>
      </c>
      <c r="L667" s="13">
        <f>YEAR(Table1[[#This Row],[Date]])</f>
        <v>2020</v>
      </c>
      <c r="M667" s="13" t="str">
        <f t="shared" si="10"/>
        <v>Sep</v>
      </c>
      <c r="N667" s="18">
        <f>DATE(YEAR(Table1[[#This Row],[Date]])+6, MONTH(Table1[[#This Row],[Date]]), DAY(Table1[[#This Row],[Date]]))</f>
        <v>46266</v>
      </c>
    </row>
    <row r="668" spans="1:14" x14ac:dyDescent="0.35">
      <c r="A668" t="s">
        <v>1137</v>
      </c>
      <c r="B668" s="1" t="s">
        <v>17</v>
      </c>
      <c r="C668" s="1" t="s">
        <v>18</v>
      </c>
      <c r="D668" s="1" t="s">
        <v>19</v>
      </c>
      <c r="E668" s="3">
        <v>45344</v>
      </c>
      <c r="F668" s="1" t="s">
        <v>14</v>
      </c>
      <c r="G668" s="1" t="s">
        <v>493</v>
      </c>
      <c r="H668" s="7">
        <v>80</v>
      </c>
      <c r="I668" s="7">
        <v>80</v>
      </c>
      <c r="J668" s="2">
        <v>0</v>
      </c>
      <c r="K668" s="7">
        <f>Table1[[#This Row],[List Price]]-Table1[[#This Row],[Actual Price]]</f>
        <v>0</v>
      </c>
      <c r="L668" s="13">
        <f>YEAR(Table1[[#This Row],[Date]])</f>
        <v>2024</v>
      </c>
      <c r="M668" s="13" t="str">
        <f t="shared" si="10"/>
        <v>Feb</v>
      </c>
      <c r="N668" s="18">
        <f>DATE(YEAR(Table1[[#This Row],[Date]])+6, MONTH(Table1[[#This Row],[Date]]), DAY(Table1[[#This Row],[Date]]))</f>
        <v>47536</v>
      </c>
    </row>
    <row r="669" spans="1:14" x14ac:dyDescent="0.35">
      <c r="A669" t="s">
        <v>1138</v>
      </c>
      <c r="B669" s="1" t="s">
        <v>400</v>
      </c>
      <c r="C669" s="1" t="s">
        <v>401</v>
      </c>
      <c r="D669" s="1" t="s">
        <v>13</v>
      </c>
      <c r="E669" s="3">
        <v>45213</v>
      </c>
      <c r="F669" s="1" t="s">
        <v>55</v>
      </c>
      <c r="G669" s="1" t="s">
        <v>618</v>
      </c>
      <c r="H669" s="7">
        <v>800</v>
      </c>
      <c r="I669" s="7">
        <v>784</v>
      </c>
      <c r="J669" s="2">
        <v>0.02</v>
      </c>
      <c r="K669" s="7">
        <f>Table1[[#This Row],[List Price]]-Table1[[#This Row],[Actual Price]]</f>
        <v>16</v>
      </c>
      <c r="L669" s="13">
        <f>YEAR(Table1[[#This Row],[Date]])</f>
        <v>2023</v>
      </c>
      <c r="M669" s="13" t="str">
        <f t="shared" si="10"/>
        <v>Oct</v>
      </c>
      <c r="N669" s="18">
        <f>DATE(YEAR(Table1[[#This Row],[Date]])+6, MONTH(Table1[[#This Row],[Date]]), DAY(Table1[[#This Row],[Date]]))</f>
        <v>47405</v>
      </c>
    </row>
    <row r="670" spans="1:14" x14ac:dyDescent="0.35">
      <c r="A670" t="s">
        <v>1139</v>
      </c>
      <c r="B670" s="1" t="s">
        <v>64</v>
      </c>
      <c r="C670" s="1" t="s">
        <v>65</v>
      </c>
      <c r="D670" s="1" t="s">
        <v>35</v>
      </c>
      <c r="E670" s="3">
        <v>45612</v>
      </c>
      <c r="F670" s="1" t="s">
        <v>55</v>
      </c>
      <c r="G670" s="1" t="s">
        <v>1057</v>
      </c>
      <c r="H670" s="7">
        <v>800</v>
      </c>
      <c r="I670" s="7">
        <v>776</v>
      </c>
      <c r="J670" s="2">
        <v>0.03</v>
      </c>
      <c r="K670" s="7">
        <f>Table1[[#This Row],[List Price]]-Table1[[#This Row],[Actual Price]]</f>
        <v>24</v>
      </c>
      <c r="L670" s="13">
        <f>YEAR(Table1[[#This Row],[Date]])</f>
        <v>2024</v>
      </c>
      <c r="M670" s="13" t="str">
        <f t="shared" si="10"/>
        <v>Nov</v>
      </c>
      <c r="N670" s="18">
        <f>DATE(YEAR(Table1[[#This Row],[Date]])+6, MONTH(Table1[[#This Row],[Date]]), DAY(Table1[[#This Row],[Date]]))</f>
        <v>47803</v>
      </c>
    </row>
    <row r="671" spans="1:14" x14ac:dyDescent="0.35">
      <c r="A671" t="s">
        <v>1140</v>
      </c>
      <c r="B671" s="1" t="s">
        <v>127</v>
      </c>
      <c r="C671" s="1" t="s">
        <v>128</v>
      </c>
      <c r="D671" s="1" t="s">
        <v>13</v>
      </c>
      <c r="E671" s="3">
        <v>44673</v>
      </c>
      <c r="F671" s="1" t="s">
        <v>104</v>
      </c>
      <c r="G671" s="1" t="s">
        <v>920</v>
      </c>
      <c r="H671" s="7">
        <v>70</v>
      </c>
      <c r="I671" s="7">
        <v>69</v>
      </c>
      <c r="J671" s="2">
        <v>1.43E-2</v>
      </c>
      <c r="K671" s="7">
        <f>Table1[[#This Row],[List Price]]-Table1[[#This Row],[Actual Price]]</f>
        <v>1</v>
      </c>
      <c r="L671" s="13">
        <f>YEAR(Table1[[#This Row],[Date]])</f>
        <v>2022</v>
      </c>
      <c r="M671" s="13" t="str">
        <f t="shared" si="10"/>
        <v>Apr</v>
      </c>
      <c r="N671" s="18">
        <f>DATE(YEAR(Table1[[#This Row],[Date]])+6, MONTH(Table1[[#This Row],[Date]]), DAY(Table1[[#This Row],[Date]]))</f>
        <v>46865</v>
      </c>
    </row>
    <row r="672" spans="1:14" x14ac:dyDescent="0.35">
      <c r="A672" t="s">
        <v>1141</v>
      </c>
      <c r="B672" s="1" t="s">
        <v>434</v>
      </c>
      <c r="C672" s="1" t="s">
        <v>435</v>
      </c>
      <c r="D672" s="1" t="s">
        <v>24</v>
      </c>
      <c r="E672" s="3">
        <v>44245</v>
      </c>
      <c r="F672" s="1" t="s">
        <v>55</v>
      </c>
      <c r="G672" s="1" t="s">
        <v>550</v>
      </c>
      <c r="H672" s="7">
        <v>800</v>
      </c>
      <c r="I672" s="7">
        <v>632</v>
      </c>
      <c r="J672" s="2">
        <v>0.21</v>
      </c>
      <c r="K672" s="7">
        <f>Table1[[#This Row],[List Price]]-Table1[[#This Row],[Actual Price]]</f>
        <v>168</v>
      </c>
      <c r="L672" s="13">
        <f>YEAR(Table1[[#This Row],[Date]])</f>
        <v>2021</v>
      </c>
      <c r="M672" s="13" t="str">
        <f t="shared" si="10"/>
        <v>Feb</v>
      </c>
      <c r="N672" s="18">
        <f>DATE(YEAR(Table1[[#This Row],[Date]])+6, MONTH(Table1[[#This Row],[Date]]), DAY(Table1[[#This Row],[Date]]))</f>
        <v>46436</v>
      </c>
    </row>
    <row r="673" spans="1:14" x14ac:dyDescent="0.35">
      <c r="A673" t="s">
        <v>1142</v>
      </c>
      <c r="B673" s="1" t="s">
        <v>33</v>
      </c>
      <c r="C673" s="1" t="s">
        <v>34</v>
      </c>
      <c r="D673" s="1" t="s">
        <v>35</v>
      </c>
      <c r="E673" s="3">
        <v>44480</v>
      </c>
      <c r="F673" s="1" t="s">
        <v>72</v>
      </c>
      <c r="G673" s="1" t="s">
        <v>1143</v>
      </c>
      <c r="H673" s="7">
        <v>500</v>
      </c>
      <c r="I673" s="7">
        <v>500</v>
      </c>
      <c r="J673" s="2">
        <v>0</v>
      </c>
      <c r="K673" s="7">
        <f>Table1[[#This Row],[List Price]]-Table1[[#This Row],[Actual Price]]</f>
        <v>0</v>
      </c>
      <c r="L673" s="13">
        <f>YEAR(Table1[[#This Row],[Date]])</f>
        <v>2021</v>
      </c>
      <c r="M673" s="13" t="str">
        <f t="shared" si="10"/>
        <v>Oct</v>
      </c>
      <c r="N673" s="18">
        <f>DATE(YEAR(Table1[[#This Row],[Date]])+6, MONTH(Table1[[#This Row],[Date]]), DAY(Table1[[#This Row],[Date]]))</f>
        <v>46671</v>
      </c>
    </row>
    <row r="674" spans="1:14" x14ac:dyDescent="0.35">
      <c r="A674" t="s">
        <v>1144</v>
      </c>
      <c r="B674" s="1" t="s">
        <v>17</v>
      </c>
      <c r="C674" s="1" t="s">
        <v>18</v>
      </c>
      <c r="D674" s="1" t="s">
        <v>19</v>
      </c>
      <c r="E674" s="3">
        <v>44508</v>
      </c>
      <c r="F674" s="1" t="s">
        <v>72</v>
      </c>
      <c r="G674" s="1" t="s">
        <v>776</v>
      </c>
      <c r="H674" s="7">
        <v>500</v>
      </c>
      <c r="I674" s="7">
        <v>490</v>
      </c>
      <c r="J674" s="2">
        <v>0.02</v>
      </c>
      <c r="K674" s="7">
        <f>Table1[[#This Row],[List Price]]-Table1[[#This Row],[Actual Price]]</f>
        <v>10</v>
      </c>
      <c r="L674" s="13">
        <f>YEAR(Table1[[#This Row],[Date]])</f>
        <v>2021</v>
      </c>
      <c r="M674" s="13" t="str">
        <f t="shared" si="10"/>
        <v>Nov</v>
      </c>
      <c r="N674" s="18">
        <f>DATE(YEAR(Table1[[#This Row],[Date]])+6, MONTH(Table1[[#This Row],[Date]]), DAY(Table1[[#This Row],[Date]]))</f>
        <v>46699</v>
      </c>
    </row>
    <row r="675" spans="1:14" x14ac:dyDescent="0.35">
      <c r="A675" t="s">
        <v>1145</v>
      </c>
      <c r="B675" s="1" t="s">
        <v>44</v>
      </c>
      <c r="C675" s="1" t="s">
        <v>45</v>
      </c>
      <c r="D675" s="1" t="s">
        <v>24</v>
      </c>
      <c r="E675" s="3">
        <v>45156</v>
      </c>
      <c r="F675" s="1" t="s">
        <v>104</v>
      </c>
      <c r="G675" s="1" t="s">
        <v>1146</v>
      </c>
      <c r="H675" s="7">
        <v>70</v>
      </c>
      <c r="I675" s="7">
        <v>64</v>
      </c>
      <c r="J675" s="2">
        <v>8.5699999999999998E-2</v>
      </c>
      <c r="K675" s="7">
        <f>Table1[[#This Row],[List Price]]-Table1[[#This Row],[Actual Price]]</f>
        <v>6</v>
      </c>
      <c r="L675" s="13">
        <f>YEAR(Table1[[#This Row],[Date]])</f>
        <v>2023</v>
      </c>
      <c r="M675" s="13" t="str">
        <f t="shared" si="10"/>
        <v>Aug</v>
      </c>
      <c r="N675" s="18">
        <f>DATE(YEAR(Table1[[#This Row],[Date]])+6, MONTH(Table1[[#This Row],[Date]]), DAY(Table1[[#This Row],[Date]]))</f>
        <v>47348</v>
      </c>
    </row>
    <row r="676" spans="1:14" x14ac:dyDescent="0.35">
      <c r="A676" t="s">
        <v>1147</v>
      </c>
      <c r="B676" s="1" t="s">
        <v>324</v>
      </c>
      <c r="C676" s="1" t="s">
        <v>325</v>
      </c>
      <c r="D676" s="1" t="s">
        <v>13</v>
      </c>
      <c r="E676" s="3">
        <v>43913</v>
      </c>
      <c r="F676" s="1" t="s">
        <v>122</v>
      </c>
      <c r="G676" s="1" t="s">
        <v>922</v>
      </c>
      <c r="H676" s="7">
        <v>50</v>
      </c>
      <c r="I676" s="7">
        <v>50</v>
      </c>
      <c r="J676" s="2">
        <v>0</v>
      </c>
      <c r="K676" s="7">
        <f>Table1[[#This Row],[List Price]]-Table1[[#This Row],[Actual Price]]</f>
        <v>0</v>
      </c>
      <c r="L676" s="13">
        <f>YEAR(Table1[[#This Row],[Date]])</f>
        <v>2020</v>
      </c>
      <c r="M676" s="13" t="str">
        <f t="shared" si="10"/>
        <v>Mar</v>
      </c>
      <c r="N676" s="18">
        <f>DATE(YEAR(Table1[[#This Row],[Date]])+6, MONTH(Table1[[#This Row],[Date]]), DAY(Table1[[#This Row],[Date]]))</f>
        <v>46104</v>
      </c>
    </row>
    <row r="677" spans="1:14" x14ac:dyDescent="0.35">
      <c r="A677" t="s">
        <v>1148</v>
      </c>
      <c r="B677" s="1" t="s">
        <v>324</v>
      </c>
      <c r="C677" s="1" t="s">
        <v>325</v>
      </c>
      <c r="D677" s="1" t="s">
        <v>13</v>
      </c>
      <c r="E677" s="3">
        <v>44894</v>
      </c>
      <c r="F677" s="1" t="s">
        <v>36</v>
      </c>
      <c r="G677" s="1" t="s">
        <v>326</v>
      </c>
      <c r="H677" s="7">
        <v>50</v>
      </c>
      <c r="I677" s="7">
        <v>48</v>
      </c>
      <c r="J677" s="2">
        <v>0.04</v>
      </c>
      <c r="K677" s="7">
        <f>Table1[[#This Row],[List Price]]-Table1[[#This Row],[Actual Price]]</f>
        <v>2</v>
      </c>
      <c r="L677" s="13">
        <f>YEAR(Table1[[#This Row],[Date]])</f>
        <v>2022</v>
      </c>
      <c r="M677" s="13" t="str">
        <f t="shared" si="10"/>
        <v>Nov</v>
      </c>
      <c r="N677" s="18">
        <f>DATE(YEAR(Table1[[#This Row],[Date]])+6, MONTH(Table1[[#This Row],[Date]]), DAY(Table1[[#This Row],[Date]]))</f>
        <v>47086</v>
      </c>
    </row>
    <row r="678" spans="1:14" x14ac:dyDescent="0.35">
      <c r="A678" t="s">
        <v>1149</v>
      </c>
      <c r="B678" s="1" t="s">
        <v>187</v>
      </c>
      <c r="C678" s="1" t="s">
        <v>188</v>
      </c>
      <c r="D678" s="1" t="s">
        <v>13</v>
      </c>
      <c r="E678" s="3">
        <v>45521</v>
      </c>
      <c r="F678" s="1" t="s">
        <v>46</v>
      </c>
      <c r="G678" s="1" t="s">
        <v>1150</v>
      </c>
      <c r="H678" s="7">
        <v>500</v>
      </c>
      <c r="I678" s="7">
        <v>495</v>
      </c>
      <c r="J678" s="2">
        <v>0.01</v>
      </c>
      <c r="K678" s="7">
        <f>Table1[[#This Row],[List Price]]-Table1[[#This Row],[Actual Price]]</f>
        <v>5</v>
      </c>
      <c r="L678" s="13">
        <f>YEAR(Table1[[#This Row],[Date]])</f>
        <v>2024</v>
      </c>
      <c r="M678" s="13" t="str">
        <f t="shared" si="10"/>
        <v>Aug</v>
      </c>
      <c r="N678" s="18">
        <f>DATE(YEAR(Table1[[#This Row],[Date]])+6, MONTH(Table1[[#This Row],[Date]]), DAY(Table1[[#This Row],[Date]]))</f>
        <v>47712</v>
      </c>
    </row>
    <row r="679" spans="1:14" x14ac:dyDescent="0.35">
      <c r="A679" t="s">
        <v>1151</v>
      </c>
      <c r="B679" s="1" t="s">
        <v>241</v>
      </c>
      <c r="C679" s="1" t="s">
        <v>242</v>
      </c>
      <c r="D679" s="1" t="s">
        <v>13</v>
      </c>
      <c r="E679" s="3">
        <v>44715</v>
      </c>
      <c r="F679" s="1" t="s">
        <v>55</v>
      </c>
      <c r="G679" s="1" t="s">
        <v>1152</v>
      </c>
      <c r="H679" s="7">
        <v>800</v>
      </c>
      <c r="I679" s="7">
        <v>760</v>
      </c>
      <c r="J679" s="2">
        <v>0.05</v>
      </c>
      <c r="K679" s="7">
        <f>Table1[[#This Row],[List Price]]-Table1[[#This Row],[Actual Price]]</f>
        <v>40</v>
      </c>
      <c r="L679" s="13">
        <f>YEAR(Table1[[#This Row],[Date]])</f>
        <v>2022</v>
      </c>
      <c r="M679" s="13" t="str">
        <f t="shared" si="10"/>
        <v>Jun</v>
      </c>
      <c r="N679" s="18">
        <f>DATE(YEAR(Table1[[#This Row],[Date]])+6, MONTH(Table1[[#This Row],[Date]]), DAY(Table1[[#This Row],[Date]]))</f>
        <v>46907</v>
      </c>
    </row>
    <row r="680" spans="1:14" x14ac:dyDescent="0.35">
      <c r="A680" t="s">
        <v>1153</v>
      </c>
      <c r="B680" s="1" t="s">
        <v>154</v>
      </c>
      <c r="C680" s="1" t="s">
        <v>108</v>
      </c>
      <c r="D680" s="1" t="s">
        <v>19</v>
      </c>
      <c r="E680" s="3">
        <v>45018</v>
      </c>
      <c r="F680" s="1" t="s">
        <v>104</v>
      </c>
      <c r="G680" s="1" t="s">
        <v>993</v>
      </c>
      <c r="H680" s="7">
        <v>70</v>
      </c>
      <c r="I680" s="7">
        <v>65</v>
      </c>
      <c r="J680" s="2">
        <v>7.1400000000000005E-2</v>
      </c>
      <c r="K680" s="7">
        <f>Table1[[#This Row],[List Price]]-Table1[[#This Row],[Actual Price]]</f>
        <v>5</v>
      </c>
      <c r="L680" s="13">
        <f>YEAR(Table1[[#This Row],[Date]])</f>
        <v>2023</v>
      </c>
      <c r="M680" s="13" t="str">
        <f t="shared" si="10"/>
        <v>Apr</v>
      </c>
      <c r="N680" s="18">
        <f>DATE(YEAR(Table1[[#This Row],[Date]])+6, MONTH(Table1[[#This Row],[Date]]), DAY(Table1[[#This Row],[Date]]))</f>
        <v>47210</v>
      </c>
    </row>
    <row r="681" spans="1:14" x14ac:dyDescent="0.35">
      <c r="A681" t="s">
        <v>1154</v>
      </c>
      <c r="B681" s="1" t="s">
        <v>91</v>
      </c>
      <c r="C681" s="1" t="s">
        <v>92</v>
      </c>
      <c r="D681" s="1" t="s">
        <v>35</v>
      </c>
      <c r="E681" s="3">
        <v>44162</v>
      </c>
      <c r="F681" s="1" t="s">
        <v>104</v>
      </c>
      <c r="G681" s="1" t="s">
        <v>1155</v>
      </c>
      <c r="H681" s="7">
        <v>70</v>
      </c>
      <c r="I681" s="7">
        <v>67</v>
      </c>
      <c r="J681" s="2">
        <v>4.2900000000000001E-2</v>
      </c>
      <c r="K681" s="7">
        <f>Table1[[#This Row],[List Price]]-Table1[[#This Row],[Actual Price]]</f>
        <v>3</v>
      </c>
      <c r="L681" s="13">
        <f>YEAR(Table1[[#This Row],[Date]])</f>
        <v>2020</v>
      </c>
      <c r="M681" s="13" t="str">
        <f t="shared" si="10"/>
        <v>Nov</v>
      </c>
      <c r="N681" s="18">
        <f>DATE(YEAR(Table1[[#This Row],[Date]])+6, MONTH(Table1[[#This Row],[Date]]), DAY(Table1[[#This Row],[Date]]))</f>
        <v>46353</v>
      </c>
    </row>
    <row r="682" spans="1:14" x14ac:dyDescent="0.35">
      <c r="A682" t="s">
        <v>1156</v>
      </c>
      <c r="B682" s="1" t="s">
        <v>182</v>
      </c>
      <c r="C682" s="1" t="s">
        <v>108</v>
      </c>
      <c r="D682" s="1" t="s">
        <v>19</v>
      </c>
      <c r="E682" s="3">
        <v>44680</v>
      </c>
      <c r="F682" s="1" t="s">
        <v>72</v>
      </c>
      <c r="G682" s="1" t="s">
        <v>1157</v>
      </c>
      <c r="H682" s="7">
        <v>500</v>
      </c>
      <c r="I682" s="7">
        <v>490</v>
      </c>
      <c r="J682" s="2">
        <v>0.02</v>
      </c>
      <c r="K682" s="7">
        <f>Table1[[#This Row],[List Price]]-Table1[[#This Row],[Actual Price]]</f>
        <v>10</v>
      </c>
      <c r="L682" s="13">
        <f>YEAR(Table1[[#This Row],[Date]])</f>
        <v>2022</v>
      </c>
      <c r="M682" s="13" t="str">
        <f t="shared" si="10"/>
        <v>Apr</v>
      </c>
      <c r="N682" s="18">
        <f>DATE(YEAR(Table1[[#This Row],[Date]])+6, MONTH(Table1[[#This Row],[Date]]), DAY(Table1[[#This Row],[Date]]))</f>
        <v>46872</v>
      </c>
    </row>
    <row r="683" spans="1:14" x14ac:dyDescent="0.35">
      <c r="A683" t="s">
        <v>1158</v>
      </c>
      <c r="B683" s="1" t="s">
        <v>11</v>
      </c>
      <c r="C683" s="1" t="s">
        <v>12</v>
      </c>
      <c r="D683" s="1" t="s">
        <v>13</v>
      </c>
      <c r="E683" s="3">
        <v>45143</v>
      </c>
      <c r="F683" s="1" t="s">
        <v>30</v>
      </c>
      <c r="G683" s="1" t="s">
        <v>1159</v>
      </c>
      <c r="H683" s="7">
        <v>150</v>
      </c>
      <c r="I683" s="7">
        <v>147</v>
      </c>
      <c r="J683" s="2">
        <v>0.02</v>
      </c>
      <c r="K683" s="7">
        <f>Table1[[#This Row],[List Price]]-Table1[[#This Row],[Actual Price]]</f>
        <v>3</v>
      </c>
      <c r="L683" s="13">
        <f>YEAR(Table1[[#This Row],[Date]])</f>
        <v>2023</v>
      </c>
      <c r="M683" s="13" t="str">
        <f t="shared" si="10"/>
        <v>Aug</v>
      </c>
      <c r="N683" s="18">
        <f>DATE(YEAR(Table1[[#This Row],[Date]])+6, MONTH(Table1[[#This Row],[Date]]), DAY(Table1[[#This Row],[Date]]))</f>
        <v>47335</v>
      </c>
    </row>
    <row r="684" spans="1:14" x14ac:dyDescent="0.35">
      <c r="A684" t="s">
        <v>1160</v>
      </c>
      <c r="B684" s="1" t="s">
        <v>400</v>
      </c>
      <c r="C684" s="1" t="s">
        <v>401</v>
      </c>
      <c r="D684" s="1" t="s">
        <v>13</v>
      </c>
      <c r="E684" s="3">
        <v>45277</v>
      </c>
      <c r="F684" s="1" t="s">
        <v>72</v>
      </c>
      <c r="G684" s="1" t="s">
        <v>443</v>
      </c>
      <c r="H684" s="7">
        <v>500</v>
      </c>
      <c r="I684" s="7">
        <v>500</v>
      </c>
      <c r="J684" s="2">
        <v>0</v>
      </c>
      <c r="K684" s="7">
        <f>Table1[[#This Row],[List Price]]-Table1[[#This Row],[Actual Price]]</f>
        <v>0</v>
      </c>
      <c r="L684" s="13">
        <f>YEAR(Table1[[#This Row],[Date]])</f>
        <v>2023</v>
      </c>
      <c r="M684" s="13" t="str">
        <f t="shared" si="10"/>
        <v>Dec</v>
      </c>
      <c r="N684" s="18">
        <f>DATE(YEAR(Table1[[#This Row],[Date]])+6, MONTH(Table1[[#This Row],[Date]]), DAY(Table1[[#This Row],[Date]]))</f>
        <v>47469</v>
      </c>
    </row>
    <row r="685" spans="1:14" x14ac:dyDescent="0.35">
      <c r="A685" t="s">
        <v>1161</v>
      </c>
      <c r="B685" s="1" t="s">
        <v>157</v>
      </c>
      <c r="C685" s="1" t="s">
        <v>108</v>
      </c>
      <c r="D685" s="1" t="s">
        <v>19</v>
      </c>
      <c r="E685" s="3">
        <v>45576</v>
      </c>
      <c r="F685" s="1" t="s">
        <v>41</v>
      </c>
      <c r="G685" s="1" t="s">
        <v>158</v>
      </c>
      <c r="H685" s="7">
        <v>30</v>
      </c>
      <c r="I685" s="7">
        <v>28</v>
      </c>
      <c r="J685" s="2">
        <v>6.6699999999999995E-2</v>
      </c>
      <c r="K685" s="7">
        <f>Table1[[#This Row],[List Price]]-Table1[[#This Row],[Actual Price]]</f>
        <v>2</v>
      </c>
      <c r="L685" s="13">
        <f>YEAR(Table1[[#This Row],[Date]])</f>
        <v>2024</v>
      </c>
      <c r="M685" s="13" t="str">
        <f t="shared" si="10"/>
        <v>Oct</v>
      </c>
      <c r="N685" s="18">
        <f>DATE(YEAR(Table1[[#This Row],[Date]])+6, MONTH(Table1[[#This Row],[Date]]), DAY(Table1[[#This Row],[Date]]))</f>
        <v>47767</v>
      </c>
    </row>
    <row r="686" spans="1:14" x14ac:dyDescent="0.35">
      <c r="A686" t="s">
        <v>1162</v>
      </c>
      <c r="B686" s="1" t="s">
        <v>134</v>
      </c>
      <c r="C686" s="1" t="s">
        <v>92</v>
      </c>
      <c r="D686" s="1" t="s">
        <v>35</v>
      </c>
      <c r="E686" s="3">
        <v>44400</v>
      </c>
      <c r="F686" s="1" t="s">
        <v>55</v>
      </c>
      <c r="G686" s="1" t="s">
        <v>1127</v>
      </c>
      <c r="H686" s="7">
        <v>800</v>
      </c>
      <c r="I686" s="7">
        <v>600</v>
      </c>
      <c r="J686" s="2">
        <v>0.25</v>
      </c>
      <c r="K686" s="7">
        <f>Table1[[#This Row],[List Price]]-Table1[[#This Row],[Actual Price]]</f>
        <v>200</v>
      </c>
      <c r="L686" s="13">
        <f>YEAR(Table1[[#This Row],[Date]])</f>
        <v>2021</v>
      </c>
      <c r="M686" s="13" t="str">
        <f t="shared" si="10"/>
        <v>Jul</v>
      </c>
      <c r="N686" s="18">
        <f>DATE(YEAR(Table1[[#This Row],[Date]])+6, MONTH(Table1[[#This Row],[Date]]), DAY(Table1[[#This Row],[Date]]))</f>
        <v>46591</v>
      </c>
    </row>
    <row r="687" spans="1:14" x14ac:dyDescent="0.35">
      <c r="A687" t="s">
        <v>1163</v>
      </c>
      <c r="B687" s="1" t="s">
        <v>118</v>
      </c>
      <c r="C687" s="1" t="s">
        <v>119</v>
      </c>
      <c r="D687" s="1" t="s">
        <v>35</v>
      </c>
      <c r="E687" s="3">
        <v>45452</v>
      </c>
      <c r="F687" s="1" t="s">
        <v>55</v>
      </c>
      <c r="G687" s="1" t="s">
        <v>896</v>
      </c>
      <c r="H687" s="7">
        <v>800</v>
      </c>
      <c r="I687" s="7">
        <v>552</v>
      </c>
      <c r="J687" s="2">
        <v>0.31</v>
      </c>
      <c r="K687" s="7">
        <f>Table1[[#This Row],[List Price]]-Table1[[#This Row],[Actual Price]]</f>
        <v>248</v>
      </c>
      <c r="L687" s="13">
        <f>YEAR(Table1[[#This Row],[Date]])</f>
        <v>2024</v>
      </c>
      <c r="M687" s="13" t="str">
        <f t="shared" si="10"/>
        <v>Jun</v>
      </c>
      <c r="N687" s="18">
        <f>DATE(YEAR(Table1[[#This Row],[Date]])+6, MONTH(Table1[[#This Row],[Date]]), DAY(Table1[[#This Row],[Date]]))</f>
        <v>47643</v>
      </c>
    </row>
    <row r="688" spans="1:14" x14ac:dyDescent="0.35">
      <c r="A688" t="s">
        <v>1164</v>
      </c>
      <c r="B688" s="1" t="s">
        <v>111</v>
      </c>
      <c r="C688" s="1" t="s">
        <v>82</v>
      </c>
      <c r="D688" s="1" t="s">
        <v>13</v>
      </c>
      <c r="E688" s="3">
        <v>44987</v>
      </c>
      <c r="F688" s="1" t="s">
        <v>122</v>
      </c>
      <c r="G688" s="1" t="s">
        <v>560</v>
      </c>
      <c r="H688" s="7">
        <v>50</v>
      </c>
      <c r="I688" s="7">
        <v>46</v>
      </c>
      <c r="J688" s="2">
        <v>0.08</v>
      </c>
      <c r="K688" s="7">
        <f>Table1[[#This Row],[List Price]]-Table1[[#This Row],[Actual Price]]</f>
        <v>4</v>
      </c>
      <c r="L688" s="13">
        <f>YEAR(Table1[[#This Row],[Date]])</f>
        <v>2023</v>
      </c>
      <c r="M688" s="13" t="str">
        <f t="shared" si="10"/>
        <v>Mar</v>
      </c>
      <c r="N688" s="18">
        <f>DATE(YEAR(Table1[[#This Row],[Date]])+6, MONTH(Table1[[#This Row],[Date]]), DAY(Table1[[#This Row],[Date]]))</f>
        <v>47179</v>
      </c>
    </row>
    <row r="689" spans="1:14" x14ac:dyDescent="0.35">
      <c r="A689" t="s">
        <v>1165</v>
      </c>
      <c r="B689" s="1" t="s">
        <v>324</v>
      </c>
      <c r="C689" s="1" t="s">
        <v>325</v>
      </c>
      <c r="D689" s="1" t="s">
        <v>13</v>
      </c>
      <c r="E689" s="3">
        <v>44529</v>
      </c>
      <c r="F689" s="1" t="s">
        <v>41</v>
      </c>
      <c r="G689" s="1" t="s">
        <v>453</v>
      </c>
      <c r="H689" s="7">
        <v>30</v>
      </c>
      <c r="I689" s="7">
        <v>29</v>
      </c>
      <c r="J689" s="2">
        <v>3.3300000000000003E-2</v>
      </c>
      <c r="K689" s="7">
        <f>Table1[[#This Row],[List Price]]-Table1[[#This Row],[Actual Price]]</f>
        <v>1</v>
      </c>
      <c r="L689" s="13">
        <f>YEAR(Table1[[#This Row],[Date]])</f>
        <v>2021</v>
      </c>
      <c r="M689" s="13" t="str">
        <f t="shared" si="10"/>
        <v>Nov</v>
      </c>
      <c r="N689" s="18">
        <f>DATE(YEAR(Table1[[#This Row],[Date]])+6, MONTH(Table1[[#This Row],[Date]]), DAY(Table1[[#This Row],[Date]]))</f>
        <v>46720</v>
      </c>
    </row>
    <row r="690" spans="1:14" x14ac:dyDescent="0.35">
      <c r="A690" t="s">
        <v>1166</v>
      </c>
      <c r="B690" s="1" t="s">
        <v>400</v>
      </c>
      <c r="C690" s="1" t="s">
        <v>401</v>
      </c>
      <c r="D690" s="1" t="s">
        <v>13</v>
      </c>
      <c r="E690" s="3">
        <v>44532</v>
      </c>
      <c r="F690" s="1" t="s">
        <v>55</v>
      </c>
      <c r="G690" s="1" t="s">
        <v>1167</v>
      </c>
      <c r="H690" s="7">
        <v>800</v>
      </c>
      <c r="I690" s="7">
        <v>680</v>
      </c>
      <c r="J690" s="2">
        <v>0.15</v>
      </c>
      <c r="K690" s="7">
        <f>Table1[[#This Row],[List Price]]-Table1[[#This Row],[Actual Price]]</f>
        <v>120</v>
      </c>
      <c r="L690" s="13">
        <f>YEAR(Table1[[#This Row],[Date]])</f>
        <v>2021</v>
      </c>
      <c r="M690" s="13" t="str">
        <f t="shared" si="10"/>
        <v>Dec</v>
      </c>
      <c r="N690" s="18">
        <f>DATE(YEAR(Table1[[#This Row],[Date]])+6, MONTH(Table1[[#This Row],[Date]]), DAY(Table1[[#This Row],[Date]]))</f>
        <v>46723</v>
      </c>
    </row>
    <row r="691" spans="1:14" x14ac:dyDescent="0.35">
      <c r="A691" t="s">
        <v>1168</v>
      </c>
      <c r="B691" s="1" t="s">
        <v>39</v>
      </c>
      <c r="C691" s="1" t="s">
        <v>40</v>
      </c>
      <c r="D691" s="1" t="s">
        <v>35</v>
      </c>
      <c r="E691" s="3">
        <v>44068</v>
      </c>
      <c r="F691" s="1" t="s">
        <v>72</v>
      </c>
      <c r="G691" s="1" t="s">
        <v>844</v>
      </c>
      <c r="H691" s="7">
        <v>500</v>
      </c>
      <c r="I691" s="7">
        <v>495</v>
      </c>
      <c r="J691" s="2">
        <v>0.01</v>
      </c>
      <c r="K691" s="7">
        <f>Table1[[#This Row],[List Price]]-Table1[[#This Row],[Actual Price]]</f>
        <v>5</v>
      </c>
      <c r="L691" s="13">
        <f>YEAR(Table1[[#This Row],[Date]])</f>
        <v>2020</v>
      </c>
      <c r="M691" s="13" t="str">
        <f t="shared" si="10"/>
        <v>Aug</v>
      </c>
      <c r="N691" s="18">
        <f>DATE(YEAR(Table1[[#This Row],[Date]])+6, MONTH(Table1[[#This Row],[Date]]), DAY(Table1[[#This Row],[Date]]))</f>
        <v>46259</v>
      </c>
    </row>
    <row r="692" spans="1:14" x14ac:dyDescent="0.35">
      <c r="A692" t="s">
        <v>1169</v>
      </c>
      <c r="B692" s="1" t="s">
        <v>124</v>
      </c>
      <c r="C692" s="1" t="s">
        <v>40</v>
      </c>
      <c r="D692" s="1" t="s">
        <v>35</v>
      </c>
      <c r="E692" s="3">
        <v>44384</v>
      </c>
      <c r="F692" s="1" t="s">
        <v>115</v>
      </c>
      <c r="G692" s="1" t="s">
        <v>575</v>
      </c>
      <c r="H692" s="7">
        <v>250</v>
      </c>
      <c r="I692" s="7">
        <v>205</v>
      </c>
      <c r="J692" s="2">
        <v>0.18</v>
      </c>
      <c r="K692" s="7">
        <f>Table1[[#This Row],[List Price]]-Table1[[#This Row],[Actual Price]]</f>
        <v>45</v>
      </c>
      <c r="L692" s="13">
        <f>YEAR(Table1[[#This Row],[Date]])</f>
        <v>2021</v>
      </c>
      <c r="M692" s="13" t="str">
        <f t="shared" si="10"/>
        <v>Jul</v>
      </c>
      <c r="N692" s="18">
        <f>DATE(YEAR(Table1[[#This Row],[Date]])+6, MONTH(Table1[[#This Row],[Date]]), DAY(Table1[[#This Row],[Date]]))</f>
        <v>46575</v>
      </c>
    </row>
    <row r="693" spans="1:14" x14ac:dyDescent="0.35">
      <c r="A693" t="s">
        <v>1170</v>
      </c>
      <c r="B693" s="1" t="s">
        <v>99</v>
      </c>
      <c r="C693" s="1" t="s">
        <v>100</v>
      </c>
      <c r="D693" s="1" t="s">
        <v>13</v>
      </c>
      <c r="E693" s="3">
        <v>44802</v>
      </c>
      <c r="F693" s="1" t="s">
        <v>36</v>
      </c>
      <c r="G693" s="1" t="s">
        <v>1171</v>
      </c>
      <c r="H693" s="7">
        <v>50</v>
      </c>
      <c r="I693" s="7">
        <v>48</v>
      </c>
      <c r="J693" s="2">
        <v>0.04</v>
      </c>
      <c r="K693" s="7">
        <f>Table1[[#This Row],[List Price]]-Table1[[#This Row],[Actual Price]]</f>
        <v>2</v>
      </c>
      <c r="L693" s="13">
        <f>YEAR(Table1[[#This Row],[Date]])</f>
        <v>2022</v>
      </c>
      <c r="M693" s="13" t="str">
        <f t="shared" si="10"/>
        <v>Aug</v>
      </c>
      <c r="N693" s="18">
        <f>DATE(YEAR(Table1[[#This Row],[Date]])+6, MONTH(Table1[[#This Row],[Date]]), DAY(Table1[[#This Row],[Date]]))</f>
        <v>46994</v>
      </c>
    </row>
    <row r="694" spans="1:14" x14ac:dyDescent="0.35">
      <c r="A694" t="s">
        <v>1172</v>
      </c>
      <c r="B694" s="1" t="s">
        <v>187</v>
      </c>
      <c r="C694" s="1" t="s">
        <v>188</v>
      </c>
      <c r="D694" s="1" t="s">
        <v>13</v>
      </c>
      <c r="E694" s="3">
        <v>44601</v>
      </c>
      <c r="F694" s="1" t="s">
        <v>14</v>
      </c>
      <c r="G694" s="1" t="s">
        <v>791</v>
      </c>
      <c r="H694" s="7">
        <v>80</v>
      </c>
      <c r="I694" s="7">
        <v>78</v>
      </c>
      <c r="J694" s="2">
        <v>2.5000000000000001E-2</v>
      </c>
      <c r="K694" s="7">
        <f>Table1[[#This Row],[List Price]]-Table1[[#This Row],[Actual Price]]</f>
        <v>2</v>
      </c>
      <c r="L694" s="13">
        <f>YEAR(Table1[[#This Row],[Date]])</f>
        <v>2022</v>
      </c>
      <c r="M694" s="13" t="str">
        <f t="shared" si="10"/>
        <v>Feb</v>
      </c>
      <c r="N694" s="18">
        <f>DATE(YEAR(Table1[[#This Row],[Date]])+6, MONTH(Table1[[#This Row],[Date]]), DAY(Table1[[#This Row],[Date]]))</f>
        <v>46792</v>
      </c>
    </row>
    <row r="695" spans="1:14" x14ac:dyDescent="0.35">
      <c r="A695" t="s">
        <v>1173</v>
      </c>
      <c r="B695" s="1" t="s">
        <v>59</v>
      </c>
      <c r="C695" s="1" t="s">
        <v>60</v>
      </c>
      <c r="D695" s="1" t="s">
        <v>13</v>
      </c>
      <c r="E695" s="3">
        <v>45075</v>
      </c>
      <c r="F695" s="1" t="s">
        <v>55</v>
      </c>
      <c r="G695" s="1" t="s">
        <v>1014</v>
      </c>
      <c r="H695" s="7">
        <v>800</v>
      </c>
      <c r="I695" s="7">
        <v>552</v>
      </c>
      <c r="J695" s="2">
        <v>0.31</v>
      </c>
      <c r="K695" s="7">
        <f>Table1[[#This Row],[List Price]]-Table1[[#This Row],[Actual Price]]</f>
        <v>248</v>
      </c>
      <c r="L695" s="13">
        <f>YEAR(Table1[[#This Row],[Date]])</f>
        <v>2023</v>
      </c>
      <c r="M695" s="13" t="str">
        <f t="shared" si="10"/>
        <v>May</v>
      </c>
      <c r="N695" s="18">
        <f>DATE(YEAR(Table1[[#This Row],[Date]])+6, MONTH(Table1[[#This Row],[Date]]), DAY(Table1[[#This Row],[Date]]))</f>
        <v>47267</v>
      </c>
    </row>
    <row r="696" spans="1:14" x14ac:dyDescent="0.35">
      <c r="A696" t="s">
        <v>1174</v>
      </c>
      <c r="B696" s="1" t="s">
        <v>255</v>
      </c>
      <c r="C696" s="1" t="s">
        <v>256</v>
      </c>
      <c r="D696" s="1" t="s">
        <v>13</v>
      </c>
      <c r="E696" s="3">
        <v>44172</v>
      </c>
      <c r="F696" s="1" t="s">
        <v>72</v>
      </c>
      <c r="G696" s="1" t="s">
        <v>376</v>
      </c>
      <c r="H696" s="7">
        <v>500</v>
      </c>
      <c r="I696" s="7">
        <v>495</v>
      </c>
      <c r="J696" s="2">
        <v>0.01</v>
      </c>
      <c r="K696" s="7">
        <f>Table1[[#This Row],[List Price]]-Table1[[#This Row],[Actual Price]]</f>
        <v>5</v>
      </c>
      <c r="L696" s="13">
        <f>YEAR(Table1[[#This Row],[Date]])</f>
        <v>2020</v>
      </c>
      <c r="M696" s="13" t="str">
        <f t="shared" si="10"/>
        <v>Dec</v>
      </c>
      <c r="N696" s="18">
        <f>DATE(YEAR(Table1[[#This Row],[Date]])+6, MONTH(Table1[[#This Row],[Date]]), DAY(Table1[[#This Row],[Date]]))</f>
        <v>46363</v>
      </c>
    </row>
    <row r="697" spans="1:14" x14ac:dyDescent="0.35">
      <c r="A697" t="s">
        <v>1175</v>
      </c>
      <c r="B697" s="1" t="s">
        <v>131</v>
      </c>
      <c r="C697" s="1" t="s">
        <v>108</v>
      </c>
      <c r="D697" s="1" t="s">
        <v>19</v>
      </c>
      <c r="E697" s="3">
        <v>44715</v>
      </c>
      <c r="F697" s="1" t="s">
        <v>61</v>
      </c>
      <c r="G697" s="1" t="s">
        <v>132</v>
      </c>
      <c r="H697" s="7">
        <v>1000</v>
      </c>
      <c r="I697" s="7">
        <v>1000</v>
      </c>
      <c r="J697" s="2">
        <v>0</v>
      </c>
      <c r="K697" s="7">
        <f>Table1[[#This Row],[List Price]]-Table1[[#This Row],[Actual Price]]</f>
        <v>0</v>
      </c>
      <c r="L697" s="13">
        <f>YEAR(Table1[[#This Row],[Date]])</f>
        <v>2022</v>
      </c>
      <c r="M697" s="13" t="str">
        <f t="shared" si="10"/>
        <v>Jun</v>
      </c>
      <c r="N697" s="18">
        <f>DATE(YEAR(Table1[[#This Row],[Date]])+6, MONTH(Table1[[#This Row],[Date]]), DAY(Table1[[#This Row],[Date]]))</f>
        <v>46907</v>
      </c>
    </row>
    <row r="698" spans="1:14" x14ac:dyDescent="0.35">
      <c r="A698" t="s">
        <v>1176</v>
      </c>
      <c r="B698" s="1" t="s">
        <v>44</v>
      </c>
      <c r="C698" s="1" t="s">
        <v>45</v>
      </c>
      <c r="D698" s="1" t="s">
        <v>24</v>
      </c>
      <c r="E698" s="3">
        <v>44589</v>
      </c>
      <c r="F698" s="1" t="s">
        <v>36</v>
      </c>
      <c r="G698" s="1" t="s">
        <v>1177</v>
      </c>
      <c r="H698" s="7">
        <v>50</v>
      </c>
      <c r="I698" s="7">
        <v>43</v>
      </c>
      <c r="J698" s="2">
        <v>0.14000000000000001</v>
      </c>
      <c r="K698" s="7">
        <f>Table1[[#This Row],[List Price]]-Table1[[#This Row],[Actual Price]]</f>
        <v>7</v>
      </c>
      <c r="L698" s="13">
        <f>YEAR(Table1[[#This Row],[Date]])</f>
        <v>2022</v>
      </c>
      <c r="M698" s="13" t="str">
        <f t="shared" si="10"/>
        <v>Jan</v>
      </c>
      <c r="N698" s="18">
        <f>DATE(YEAR(Table1[[#This Row],[Date]])+6, MONTH(Table1[[#This Row],[Date]]), DAY(Table1[[#This Row],[Date]]))</f>
        <v>46780</v>
      </c>
    </row>
    <row r="699" spans="1:14" x14ac:dyDescent="0.35">
      <c r="A699" t="s">
        <v>1178</v>
      </c>
      <c r="B699" s="1" t="s">
        <v>221</v>
      </c>
      <c r="C699" s="1" t="s">
        <v>40</v>
      </c>
      <c r="D699" s="1" t="s">
        <v>35</v>
      </c>
      <c r="E699" s="3">
        <v>45353</v>
      </c>
      <c r="F699" s="1" t="s">
        <v>115</v>
      </c>
      <c r="G699" s="1" t="s">
        <v>1179</v>
      </c>
      <c r="H699" s="7">
        <v>250</v>
      </c>
      <c r="I699" s="7">
        <v>250</v>
      </c>
      <c r="J699" s="2">
        <v>0</v>
      </c>
      <c r="K699" s="7">
        <f>Table1[[#This Row],[List Price]]-Table1[[#This Row],[Actual Price]]</f>
        <v>0</v>
      </c>
      <c r="L699" s="13">
        <f>YEAR(Table1[[#This Row],[Date]])</f>
        <v>2024</v>
      </c>
      <c r="M699" s="13" t="str">
        <f t="shared" si="10"/>
        <v>Mar</v>
      </c>
      <c r="N699" s="18">
        <f>DATE(YEAR(Table1[[#This Row],[Date]])+6, MONTH(Table1[[#This Row],[Date]]), DAY(Table1[[#This Row],[Date]]))</f>
        <v>47544</v>
      </c>
    </row>
    <row r="700" spans="1:14" x14ac:dyDescent="0.35">
      <c r="A700" t="s">
        <v>1180</v>
      </c>
      <c r="B700" s="1" t="s">
        <v>264</v>
      </c>
      <c r="C700" s="1" t="s">
        <v>265</v>
      </c>
      <c r="D700" s="1" t="s">
        <v>13</v>
      </c>
      <c r="E700" s="3">
        <v>44434</v>
      </c>
      <c r="F700" s="1" t="s">
        <v>41</v>
      </c>
      <c r="G700" s="1" t="s">
        <v>314</v>
      </c>
      <c r="H700" s="7">
        <v>30</v>
      </c>
      <c r="I700" s="7">
        <v>23</v>
      </c>
      <c r="J700" s="2">
        <v>0.23330000000000001</v>
      </c>
      <c r="K700" s="7">
        <f>Table1[[#This Row],[List Price]]-Table1[[#This Row],[Actual Price]]</f>
        <v>7</v>
      </c>
      <c r="L700" s="13">
        <f>YEAR(Table1[[#This Row],[Date]])</f>
        <v>2021</v>
      </c>
      <c r="M700" s="13" t="str">
        <f t="shared" si="10"/>
        <v>Aug</v>
      </c>
      <c r="N700" s="18">
        <f>DATE(YEAR(Table1[[#This Row],[Date]])+6, MONTH(Table1[[#This Row],[Date]]), DAY(Table1[[#This Row],[Date]]))</f>
        <v>46625</v>
      </c>
    </row>
    <row r="701" spans="1:14" x14ac:dyDescent="0.35">
      <c r="A701" t="s">
        <v>1181</v>
      </c>
      <c r="B701" s="1" t="s">
        <v>64</v>
      </c>
      <c r="C701" s="1" t="s">
        <v>65</v>
      </c>
      <c r="D701" s="1" t="s">
        <v>35</v>
      </c>
      <c r="E701" s="3">
        <v>44317</v>
      </c>
      <c r="F701" s="1" t="s">
        <v>72</v>
      </c>
      <c r="G701" s="1" t="s">
        <v>66</v>
      </c>
      <c r="H701" s="7">
        <v>500</v>
      </c>
      <c r="I701" s="7">
        <v>490</v>
      </c>
      <c r="J701" s="2">
        <v>0.02</v>
      </c>
      <c r="K701" s="7">
        <f>Table1[[#This Row],[List Price]]-Table1[[#This Row],[Actual Price]]</f>
        <v>10</v>
      </c>
      <c r="L701" s="13">
        <f>YEAR(Table1[[#This Row],[Date]])</f>
        <v>2021</v>
      </c>
      <c r="M701" s="13" t="str">
        <f t="shared" si="10"/>
        <v>May</v>
      </c>
      <c r="N701" s="18">
        <f>DATE(YEAR(Table1[[#This Row],[Date]])+6, MONTH(Table1[[#This Row],[Date]]), DAY(Table1[[#This Row],[Date]]))</f>
        <v>46508</v>
      </c>
    </row>
    <row r="702" spans="1:14" x14ac:dyDescent="0.35">
      <c r="A702" t="s">
        <v>1182</v>
      </c>
      <c r="B702" s="1" t="s">
        <v>22</v>
      </c>
      <c r="C702" s="1" t="s">
        <v>23</v>
      </c>
      <c r="D702" s="1" t="s">
        <v>24</v>
      </c>
      <c r="E702" s="3">
        <v>44141</v>
      </c>
      <c r="F702" s="1" t="s">
        <v>46</v>
      </c>
      <c r="G702" s="1" t="s">
        <v>310</v>
      </c>
      <c r="H702" s="7">
        <v>500</v>
      </c>
      <c r="I702" s="7">
        <v>425</v>
      </c>
      <c r="J702" s="2">
        <v>0.15</v>
      </c>
      <c r="K702" s="7">
        <f>Table1[[#This Row],[List Price]]-Table1[[#This Row],[Actual Price]]</f>
        <v>75</v>
      </c>
      <c r="L702" s="13">
        <f>YEAR(Table1[[#This Row],[Date]])</f>
        <v>2020</v>
      </c>
      <c r="M702" s="13" t="str">
        <f t="shared" si="10"/>
        <v>Nov</v>
      </c>
      <c r="N702" s="18">
        <f>DATE(YEAR(Table1[[#This Row],[Date]])+6, MONTH(Table1[[#This Row],[Date]]), DAY(Table1[[#This Row],[Date]]))</f>
        <v>46332</v>
      </c>
    </row>
    <row r="703" spans="1:14" x14ac:dyDescent="0.35">
      <c r="A703" t="s">
        <v>1183</v>
      </c>
      <c r="B703" s="1" t="s">
        <v>400</v>
      </c>
      <c r="C703" s="1" t="s">
        <v>401</v>
      </c>
      <c r="D703" s="1" t="s">
        <v>13</v>
      </c>
      <c r="E703" s="3">
        <v>45448</v>
      </c>
      <c r="F703" s="1" t="s">
        <v>115</v>
      </c>
      <c r="G703" s="1" t="s">
        <v>693</v>
      </c>
      <c r="H703" s="7">
        <v>250</v>
      </c>
      <c r="I703" s="7">
        <v>223</v>
      </c>
      <c r="J703" s="2">
        <v>0.108</v>
      </c>
      <c r="K703" s="7">
        <f>Table1[[#This Row],[List Price]]-Table1[[#This Row],[Actual Price]]</f>
        <v>27</v>
      </c>
      <c r="L703" s="13">
        <f>YEAR(Table1[[#This Row],[Date]])</f>
        <v>2024</v>
      </c>
      <c r="M703" s="13" t="str">
        <f t="shared" si="10"/>
        <v>Jun</v>
      </c>
      <c r="N703" s="18">
        <f>DATE(YEAR(Table1[[#This Row],[Date]])+6, MONTH(Table1[[#This Row],[Date]]), DAY(Table1[[#This Row],[Date]]))</f>
        <v>47639</v>
      </c>
    </row>
    <row r="704" spans="1:14" x14ac:dyDescent="0.35">
      <c r="A704" t="s">
        <v>1184</v>
      </c>
      <c r="B704" s="1" t="s">
        <v>154</v>
      </c>
      <c r="C704" s="1" t="s">
        <v>108</v>
      </c>
      <c r="D704" s="1" t="s">
        <v>19</v>
      </c>
      <c r="E704" s="3">
        <v>45226</v>
      </c>
      <c r="F704" s="1" t="s">
        <v>25</v>
      </c>
      <c r="G704" s="1" t="s">
        <v>1185</v>
      </c>
      <c r="H704" s="7">
        <v>700</v>
      </c>
      <c r="I704" s="7">
        <v>693</v>
      </c>
      <c r="J704" s="2">
        <v>0.01</v>
      </c>
      <c r="K704" s="7">
        <f>Table1[[#This Row],[List Price]]-Table1[[#This Row],[Actual Price]]</f>
        <v>7</v>
      </c>
      <c r="L704" s="13">
        <f>YEAR(Table1[[#This Row],[Date]])</f>
        <v>2023</v>
      </c>
      <c r="M704" s="13" t="str">
        <f t="shared" si="10"/>
        <v>Oct</v>
      </c>
      <c r="N704" s="18">
        <f>DATE(YEAR(Table1[[#This Row],[Date]])+6, MONTH(Table1[[#This Row],[Date]]), DAY(Table1[[#This Row],[Date]]))</f>
        <v>47418</v>
      </c>
    </row>
    <row r="705" spans="1:14" x14ac:dyDescent="0.35">
      <c r="A705" t="s">
        <v>1186</v>
      </c>
      <c r="B705" s="1" t="s">
        <v>107</v>
      </c>
      <c r="C705" s="1" t="s">
        <v>108</v>
      </c>
      <c r="D705" s="1" t="s">
        <v>19</v>
      </c>
      <c r="E705" s="3">
        <v>45120</v>
      </c>
      <c r="F705" s="1" t="s">
        <v>30</v>
      </c>
      <c r="G705" s="1" t="s">
        <v>109</v>
      </c>
      <c r="H705" s="7">
        <v>150</v>
      </c>
      <c r="I705" s="7">
        <v>147</v>
      </c>
      <c r="J705" s="2">
        <v>0.02</v>
      </c>
      <c r="K705" s="7">
        <f>Table1[[#This Row],[List Price]]-Table1[[#This Row],[Actual Price]]</f>
        <v>3</v>
      </c>
      <c r="L705" s="13">
        <f>YEAR(Table1[[#This Row],[Date]])</f>
        <v>2023</v>
      </c>
      <c r="M705" s="13" t="str">
        <f t="shared" si="10"/>
        <v>Jul</v>
      </c>
      <c r="N705" s="18">
        <f>DATE(YEAR(Table1[[#This Row],[Date]])+6, MONTH(Table1[[#This Row],[Date]]), DAY(Table1[[#This Row],[Date]]))</f>
        <v>47312</v>
      </c>
    </row>
    <row r="706" spans="1:14" x14ac:dyDescent="0.35">
      <c r="A706" t="s">
        <v>1187</v>
      </c>
      <c r="B706" s="1" t="s">
        <v>221</v>
      </c>
      <c r="C706" s="1" t="s">
        <v>40</v>
      </c>
      <c r="D706" s="1" t="s">
        <v>35</v>
      </c>
      <c r="E706" s="3">
        <v>45361</v>
      </c>
      <c r="F706" s="1" t="s">
        <v>41</v>
      </c>
      <c r="G706" s="1" t="s">
        <v>1179</v>
      </c>
      <c r="H706" s="7">
        <v>30</v>
      </c>
      <c r="I706" s="7">
        <v>26</v>
      </c>
      <c r="J706" s="2">
        <v>0.1333</v>
      </c>
      <c r="K706" s="7">
        <f>Table1[[#This Row],[List Price]]-Table1[[#This Row],[Actual Price]]</f>
        <v>4</v>
      </c>
      <c r="L706" s="13">
        <f>YEAR(Table1[[#This Row],[Date]])</f>
        <v>2024</v>
      </c>
      <c r="M706" s="13" t="str">
        <f t="shared" ref="M706:M769" si="11">TEXT(E:E, "mmm")</f>
        <v>Mar</v>
      </c>
      <c r="N706" s="18">
        <f>DATE(YEAR(Table1[[#This Row],[Date]])+6, MONTH(Table1[[#This Row],[Date]]), DAY(Table1[[#This Row],[Date]]))</f>
        <v>47552</v>
      </c>
    </row>
    <row r="707" spans="1:14" x14ac:dyDescent="0.35">
      <c r="A707" t="s">
        <v>1188</v>
      </c>
      <c r="B707" s="1" t="s">
        <v>255</v>
      </c>
      <c r="C707" s="1" t="s">
        <v>256</v>
      </c>
      <c r="D707" s="1" t="s">
        <v>13</v>
      </c>
      <c r="E707" s="3">
        <v>44793</v>
      </c>
      <c r="F707" s="1" t="s">
        <v>41</v>
      </c>
      <c r="G707" s="1" t="s">
        <v>800</v>
      </c>
      <c r="H707" s="7">
        <v>30</v>
      </c>
      <c r="I707" s="7">
        <v>29</v>
      </c>
      <c r="J707" s="2">
        <v>3.3300000000000003E-2</v>
      </c>
      <c r="K707" s="7">
        <f>Table1[[#This Row],[List Price]]-Table1[[#This Row],[Actual Price]]</f>
        <v>1</v>
      </c>
      <c r="L707" s="13">
        <f>YEAR(Table1[[#This Row],[Date]])</f>
        <v>2022</v>
      </c>
      <c r="M707" s="13" t="str">
        <f t="shared" si="11"/>
        <v>Aug</v>
      </c>
      <c r="N707" s="18">
        <f>DATE(YEAR(Table1[[#This Row],[Date]])+6, MONTH(Table1[[#This Row],[Date]]), DAY(Table1[[#This Row],[Date]]))</f>
        <v>46985</v>
      </c>
    </row>
    <row r="708" spans="1:14" x14ac:dyDescent="0.35">
      <c r="A708" t="s">
        <v>1189</v>
      </c>
      <c r="B708" s="1" t="s">
        <v>124</v>
      </c>
      <c r="C708" s="1" t="s">
        <v>40</v>
      </c>
      <c r="D708" s="1" t="s">
        <v>35</v>
      </c>
      <c r="E708" s="3">
        <v>43961</v>
      </c>
      <c r="F708" s="1" t="s">
        <v>30</v>
      </c>
      <c r="G708" s="1" t="s">
        <v>970</v>
      </c>
      <c r="H708" s="7">
        <v>150</v>
      </c>
      <c r="I708" s="7">
        <v>105</v>
      </c>
      <c r="J708" s="2">
        <v>0.3</v>
      </c>
      <c r="K708" s="7">
        <f>Table1[[#This Row],[List Price]]-Table1[[#This Row],[Actual Price]]</f>
        <v>45</v>
      </c>
      <c r="L708" s="13">
        <f>YEAR(Table1[[#This Row],[Date]])</f>
        <v>2020</v>
      </c>
      <c r="M708" s="13" t="str">
        <f t="shared" si="11"/>
        <v>May</v>
      </c>
      <c r="N708" s="18">
        <f>DATE(YEAR(Table1[[#This Row],[Date]])+6, MONTH(Table1[[#This Row],[Date]]), DAY(Table1[[#This Row],[Date]]))</f>
        <v>46152</v>
      </c>
    </row>
    <row r="709" spans="1:14" x14ac:dyDescent="0.35">
      <c r="A709" t="s">
        <v>1190</v>
      </c>
      <c r="B709" s="1" t="s">
        <v>17</v>
      </c>
      <c r="C709" s="1" t="s">
        <v>18</v>
      </c>
      <c r="D709" s="1" t="s">
        <v>19</v>
      </c>
      <c r="E709" s="3">
        <v>45341</v>
      </c>
      <c r="F709" s="1" t="s">
        <v>122</v>
      </c>
      <c r="G709" s="1" t="s">
        <v>493</v>
      </c>
      <c r="H709" s="7">
        <v>50</v>
      </c>
      <c r="I709" s="7">
        <v>50</v>
      </c>
      <c r="J709" s="2">
        <v>0</v>
      </c>
      <c r="K709" s="7">
        <f>Table1[[#This Row],[List Price]]-Table1[[#This Row],[Actual Price]]</f>
        <v>0</v>
      </c>
      <c r="L709" s="13">
        <f>YEAR(Table1[[#This Row],[Date]])</f>
        <v>2024</v>
      </c>
      <c r="M709" s="13" t="str">
        <f t="shared" si="11"/>
        <v>Feb</v>
      </c>
      <c r="N709" s="18">
        <f>DATE(YEAR(Table1[[#This Row],[Date]])+6, MONTH(Table1[[#This Row],[Date]]), DAY(Table1[[#This Row],[Date]]))</f>
        <v>47533</v>
      </c>
    </row>
    <row r="710" spans="1:14" x14ac:dyDescent="0.35">
      <c r="A710" t="s">
        <v>1191</v>
      </c>
      <c r="B710" s="1" t="s">
        <v>324</v>
      </c>
      <c r="C710" s="1" t="s">
        <v>325</v>
      </c>
      <c r="D710" s="1" t="s">
        <v>13</v>
      </c>
      <c r="E710" s="3">
        <v>44125</v>
      </c>
      <c r="F710" s="1" t="s">
        <v>55</v>
      </c>
      <c r="G710" s="1" t="s">
        <v>1192</v>
      </c>
      <c r="H710" s="7">
        <v>800</v>
      </c>
      <c r="I710" s="7">
        <v>480</v>
      </c>
      <c r="J710" s="2">
        <v>0.4</v>
      </c>
      <c r="K710" s="7">
        <f>Table1[[#This Row],[List Price]]-Table1[[#This Row],[Actual Price]]</f>
        <v>320</v>
      </c>
      <c r="L710" s="13">
        <f>YEAR(Table1[[#This Row],[Date]])</f>
        <v>2020</v>
      </c>
      <c r="M710" s="13" t="str">
        <f t="shared" si="11"/>
        <v>Oct</v>
      </c>
      <c r="N710" s="18">
        <f>DATE(YEAR(Table1[[#This Row],[Date]])+6, MONTH(Table1[[#This Row],[Date]]), DAY(Table1[[#This Row],[Date]]))</f>
        <v>46316</v>
      </c>
    </row>
    <row r="711" spans="1:14" x14ac:dyDescent="0.35">
      <c r="A711" t="s">
        <v>1193</v>
      </c>
      <c r="B711" s="1" t="s">
        <v>227</v>
      </c>
      <c r="C711" s="1" t="s">
        <v>228</v>
      </c>
      <c r="D711" s="1" t="s">
        <v>24</v>
      </c>
      <c r="E711" s="3">
        <v>44746</v>
      </c>
      <c r="F711" s="1" t="s">
        <v>72</v>
      </c>
      <c r="G711" s="1" t="s">
        <v>870</v>
      </c>
      <c r="H711" s="7">
        <v>500</v>
      </c>
      <c r="I711" s="7">
        <v>500</v>
      </c>
      <c r="J711" s="2">
        <v>0</v>
      </c>
      <c r="K711" s="7">
        <f>Table1[[#This Row],[List Price]]-Table1[[#This Row],[Actual Price]]</f>
        <v>0</v>
      </c>
      <c r="L711" s="13">
        <f>YEAR(Table1[[#This Row],[Date]])</f>
        <v>2022</v>
      </c>
      <c r="M711" s="13" t="str">
        <f t="shared" si="11"/>
        <v>Jul</v>
      </c>
      <c r="N711" s="18">
        <f>DATE(YEAR(Table1[[#This Row],[Date]])+6, MONTH(Table1[[#This Row],[Date]]), DAY(Table1[[#This Row],[Date]]))</f>
        <v>46938</v>
      </c>
    </row>
    <row r="712" spans="1:14" x14ac:dyDescent="0.35">
      <c r="A712" t="s">
        <v>1194</v>
      </c>
      <c r="B712" s="1" t="s">
        <v>17</v>
      </c>
      <c r="C712" s="1" t="s">
        <v>18</v>
      </c>
      <c r="D712" s="1" t="s">
        <v>19</v>
      </c>
      <c r="E712" s="3">
        <v>43942</v>
      </c>
      <c r="F712" s="1" t="s">
        <v>36</v>
      </c>
      <c r="G712" s="1" t="s">
        <v>776</v>
      </c>
      <c r="H712" s="7">
        <v>50</v>
      </c>
      <c r="I712" s="7">
        <v>40</v>
      </c>
      <c r="J712" s="2">
        <v>0.2</v>
      </c>
      <c r="K712" s="7">
        <f>Table1[[#This Row],[List Price]]-Table1[[#This Row],[Actual Price]]</f>
        <v>10</v>
      </c>
      <c r="L712" s="13">
        <f>YEAR(Table1[[#This Row],[Date]])</f>
        <v>2020</v>
      </c>
      <c r="M712" s="13" t="str">
        <f t="shared" si="11"/>
        <v>Apr</v>
      </c>
      <c r="N712" s="18">
        <f>DATE(YEAR(Table1[[#This Row],[Date]])+6, MONTH(Table1[[#This Row],[Date]]), DAY(Table1[[#This Row],[Date]]))</f>
        <v>46133</v>
      </c>
    </row>
    <row r="713" spans="1:14" x14ac:dyDescent="0.35">
      <c r="A713" t="s">
        <v>1195</v>
      </c>
      <c r="B713" s="1" t="s">
        <v>107</v>
      </c>
      <c r="C713" s="1" t="s">
        <v>108</v>
      </c>
      <c r="D713" s="1" t="s">
        <v>19</v>
      </c>
      <c r="E713" s="3">
        <v>45130</v>
      </c>
      <c r="F713" s="1" t="s">
        <v>61</v>
      </c>
      <c r="G713" s="1" t="s">
        <v>531</v>
      </c>
      <c r="H713" s="7">
        <v>1000</v>
      </c>
      <c r="I713" s="7">
        <v>620</v>
      </c>
      <c r="J713" s="2">
        <v>0.38</v>
      </c>
      <c r="K713" s="7">
        <f>Table1[[#This Row],[List Price]]-Table1[[#This Row],[Actual Price]]</f>
        <v>380</v>
      </c>
      <c r="L713" s="13">
        <f>YEAR(Table1[[#This Row],[Date]])</f>
        <v>2023</v>
      </c>
      <c r="M713" s="13" t="str">
        <f t="shared" si="11"/>
        <v>Jul</v>
      </c>
      <c r="N713" s="18">
        <f>DATE(YEAR(Table1[[#This Row],[Date]])+6, MONTH(Table1[[#This Row],[Date]]), DAY(Table1[[#This Row],[Date]]))</f>
        <v>47322</v>
      </c>
    </row>
    <row r="714" spans="1:14" x14ac:dyDescent="0.35">
      <c r="A714" t="s">
        <v>1196</v>
      </c>
      <c r="B714" s="1" t="s">
        <v>11</v>
      </c>
      <c r="C714" s="1" t="s">
        <v>12</v>
      </c>
      <c r="D714" s="1" t="s">
        <v>13</v>
      </c>
      <c r="E714" s="3">
        <v>43925</v>
      </c>
      <c r="F714" s="1" t="s">
        <v>36</v>
      </c>
      <c r="G714" s="1" t="s">
        <v>193</v>
      </c>
      <c r="H714" s="7">
        <v>50</v>
      </c>
      <c r="I714" s="7">
        <v>50</v>
      </c>
      <c r="J714" s="2">
        <v>0</v>
      </c>
      <c r="K714" s="7">
        <f>Table1[[#This Row],[List Price]]-Table1[[#This Row],[Actual Price]]</f>
        <v>0</v>
      </c>
      <c r="L714" s="13">
        <f>YEAR(Table1[[#This Row],[Date]])</f>
        <v>2020</v>
      </c>
      <c r="M714" s="13" t="str">
        <f t="shared" si="11"/>
        <v>Apr</v>
      </c>
      <c r="N714" s="18">
        <f>DATE(YEAR(Table1[[#This Row],[Date]])+6, MONTH(Table1[[#This Row],[Date]]), DAY(Table1[[#This Row],[Date]]))</f>
        <v>46116</v>
      </c>
    </row>
    <row r="715" spans="1:14" x14ac:dyDescent="0.35">
      <c r="A715" t="s">
        <v>1197</v>
      </c>
      <c r="B715" s="1" t="s">
        <v>70</v>
      </c>
      <c r="C715" s="1" t="s">
        <v>71</v>
      </c>
      <c r="D715" s="1" t="s">
        <v>35</v>
      </c>
      <c r="E715" s="3">
        <v>44437</v>
      </c>
      <c r="F715" s="1" t="s">
        <v>30</v>
      </c>
      <c r="G715" s="1" t="s">
        <v>328</v>
      </c>
      <c r="H715" s="7">
        <v>150</v>
      </c>
      <c r="I715" s="7">
        <v>98</v>
      </c>
      <c r="J715" s="2">
        <v>0.34670000000000001</v>
      </c>
      <c r="K715" s="7">
        <f>Table1[[#This Row],[List Price]]-Table1[[#This Row],[Actual Price]]</f>
        <v>52</v>
      </c>
      <c r="L715" s="13">
        <f>YEAR(Table1[[#This Row],[Date]])</f>
        <v>2021</v>
      </c>
      <c r="M715" s="13" t="str">
        <f t="shared" si="11"/>
        <v>Aug</v>
      </c>
      <c r="N715" s="18">
        <f>DATE(YEAR(Table1[[#This Row],[Date]])+6, MONTH(Table1[[#This Row],[Date]]), DAY(Table1[[#This Row],[Date]]))</f>
        <v>46628</v>
      </c>
    </row>
    <row r="716" spans="1:14" x14ac:dyDescent="0.35">
      <c r="A716" t="s">
        <v>1198</v>
      </c>
      <c r="B716" s="1" t="s">
        <v>241</v>
      </c>
      <c r="C716" s="1" t="s">
        <v>242</v>
      </c>
      <c r="D716" s="1" t="s">
        <v>13</v>
      </c>
      <c r="E716" s="3">
        <v>45133</v>
      </c>
      <c r="F716" s="1" t="s">
        <v>25</v>
      </c>
      <c r="G716" s="1" t="s">
        <v>626</v>
      </c>
      <c r="H716" s="7">
        <v>700</v>
      </c>
      <c r="I716" s="7">
        <v>700</v>
      </c>
      <c r="J716" s="2">
        <v>0</v>
      </c>
      <c r="K716" s="7">
        <f>Table1[[#This Row],[List Price]]-Table1[[#This Row],[Actual Price]]</f>
        <v>0</v>
      </c>
      <c r="L716" s="13">
        <f>YEAR(Table1[[#This Row],[Date]])</f>
        <v>2023</v>
      </c>
      <c r="M716" s="13" t="str">
        <f t="shared" si="11"/>
        <v>Jul</v>
      </c>
      <c r="N716" s="18">
        <f>DATE(YEAR(Table1[[#This Row],[Date]])+6, MONTH(Table1[[#This Row],[Date]]), DAY(Table1[[#This Row],[Date]]))</f>
        <v>47325</v>
      </c>
    </row>
    <row r="717" spans="1:14" x14ac:dyDescent="0.35">
      <c r="A717" t="s">
        <v>1199</v>
      </c>
      <c r="B717" s="1" t="s">
        <v>77</v>
      </c>
      <c r="C717" s="1" t="s">
        <v>78</v>
      </c>
      <c r="D717" s="1" t="s">
        <v>35</v>
      </c>
      <c r="E717" s="3">
        <v>43950</v>
      </c>
      <c r="F717" s="1" t="s">
        <v>36</v>
      </c>
      <c r="G717" s="1" t="s">
        <v>668</v>
      </c>
      <c r="H717" s="7">
        <v>50</v>
      </c>
      <c r="I717" s="7">
        <v>37</v>
      </c>
      <c r="J717" s="2">
        <v>0.26</v>
      </c>
      <c r="K717" s="7">
        <f>Table1[[#This Row],[List Price]]-Table1[[#This Row],[Actual Price]]</f>
        <v>13</v>
      </c>
      <c r="L717" s="13">
        <f>YEAR(Table1[[#This Row],[Date]])</f>
        <v>2020</v>
      </c>
      <c r="M717" s="13" t="str">
        <f t="shared" si="11"/>
        <v>Apr</v>
      </c>
      <c r="N717" s="18">
        <f>DATE(YEAR(Table1[[#This Row],[Date]])+6, MONTH(Table1[[#This Row],[Date]]), DAY(Table1[[#This Row],[Date]]))</f>
        <v>46141</v>
      </c>
    </row>
    <row r="718" spans="1:14" x14ac:dyDescent="0.35">
      <c r="A718" t="s">
        <v>1200</v>
      </c>
      <c r="B718" s="1" t="s">
        <v>64</v>
      </c>
      <c r="C718" s="1" t="s">
        <v>65</v>
      </c>
      <c r="D718" s="1" t="s">
        <v>35</v>
      </c>
      <c r="E718" s="3">
        <v>45206</v>
      </c>
      <c r="F718" s="1" t="s">
        <v>41</v>
      </c>
      <c r="G718" s="1" t="s">
        <v>66</v>
      </c>
      <c r="H718" s="7">
        <v>30</v>
      </c>
      <c r="I718" s="7">
        <v>29</v>
      </c>
      <c r="J718" s="2">
        <v>3.3300000000000003E-2</v>
      </c>
      <c r="K718" s="7">
        <f>Table1[[#This Row],[List Price]]-Table1[[#This Row],[Actual Price]]</f>
        <v>1</v>
      </c>
      <c r="L718" s="13">
        <f>YEAR(Table1[[#This Row],[Date]])</f>
        <v>2023</v>
      </c>
      <c r="M718" s="13" t="str">
        <f t="shared" si="11"/>
        <v>Oct</v>
      </c>
      <c r="N718" s="18">
        <f>DATE(YEAR(Table1[[#This Row],[Date]])+6, MONTH(Table1[[#This Row],[Date]]), DAY(Table1[[#This Row],[Date]]))</f>
        <v>47398</v>
      </c>
    </row>
    <row r="719" spans="1:14" x14ac:dyDescent="0.35">
      <c r="A719" t="s">
        <v>1201</v>
      </c>
      <c r="B719" s="1" t="s">
        <v>11</v>
      </c>
      <c r="C719" s="1" t="s">
        <v>12</v>
      </c>
      <c r="D719" s="1" t="s">
        <v>13</v>
      </c>
      <c r="E719" s="3">
        <v>44489</v>
      </c>
      <c r="F719" s="1" t="s">
        <v>25</v>
      </c>
      <c r="G719" s="1" t="s">
        <v>348</v>
      </c>
      <c r="H719" s="7">
        <v>700</v>
      </c>
      <c r="I719" s="7">
        <v>679</v>
      </c>
      <c r="J719" s="2">
        <v>0.03</v>
      </c>
      <c r="K719" s="7">
        <f>Table1[[#This Row],[List Price]]-Table1[[#This Row],[Actual Price]]</f>
        <v>21</v>
      </c>
      <c r="L719" s="13">
        <f>YEAR(Table1[[#This Row],[Date]])</f>
        <v>2021</v>
      </c>
      <c r="M719" s="13" t="str">
        <f t="shared" si="11"/>
        <v>Oct</v>
      </c>
      <c r="N719" s="18">
        <f>DATE(YEAR(Table1[[#This Row],[Date]])+6, MONTH(Table1[[#This Row],[Date]]), DAY(Table1[[#This Row],[Date]]))</f>
        <v>46680</v>
      </c>
    </row>
    <row r="720" spans="1:14" x14ac:dyDescent="0.35">
      <c r="A720" t="s">
        <v>1202</v>
      </c>
      <c r="B720" s="1" t="s">
        <v>49</v>
      </c>
      <c r="C720" s="1" t="s">
        <v>50</v>
      </c>
      <c r="D720" s="1" t="s">
        <v>24</v>
      </c>
      <c r="E720" s="3">
        <v>44356</v>
      </c>
      <c r="F720" s="1" t="s">
        <v>72</v>
      </c>
      <c r="G720" s="1" t="s">
        <v>398</v>
      </c>
      <c r="H720" s="7">
        <v>500</v>
      </c>
      <c r="I720" s="7">
        <v>495</v>
      </c>
      <c r="J720" s="2">
        <v>0.01</v>
      </c>
      <c r="K720" s="7">
        <f>Table1[[#This Row],[List Price]]-Table1[[#This Row],[Actual Price]]</f>
        <v>5</v>
      </c>
      <c r="L720" s="13">
        <f>YEAR(Table1[[#This Row],[Date]])</f>
        <v>2021</v>
      </c>
      <c r="M720" s="13" t="str">
        <f t="shared" si="11"/>
        <v>Jun</v>
      </c>
      <c r="N720" s="18">
        <f>DATE(YEAR(Table1[[#This Row],[Date]])+6, MONTH(Table1[[#This Row],[Date]]), DAY(Table1[[#This Row],[Date]]))</f>
        <v>46547</v>
      </c>
    </row>
    <row r="721" spans="1:14" x14ac:dyDescent="0.35">
      <c r="A721" t="s">
        <v>1203</v>
      </c>
      <c r="B721" s="1" t="s">
        <v>17</v>
      </c>
      <c r="C721" s="1" t="s">
        <v>18</v>
      </c>
      <c r="D721" s="1" t="s">
        <v>19</v>
      </c>
      <c r="E721" s="3">
        <v>44035</v>
      </c>
      <c r="F721" s="1" t="s">
        <v>122</v>
      </c>
      <c r="G721" s="1" t="s">
        <v>20</v>
      </c>
      <c r="H721" s="7">
        <v>50</v>
      </c>
      <c r="I721" s="7">
        <v>36</v>
      </c>
      <c r="J721" s="2">
        <v>0.28000000000000003</v>
      </c>
      <c r="K721" s="7">
        <f>Table1[[#This Row],[List Price]]-Table1[[#This Row],[Actual Price]]</f>
        <v>14</v>
      </c>
      <c r="L721" s="13">
        <f>YEAR(Table1[[#This Row],[Date]])</f>
        <v>2020</v>
      </c>
      <c r="M721" s="13" t="str">
        <f t="shared" si="11"/>
        <v>Jul</v>
      </c>
      <c r="N721" s="18">
        <f>DATE(YEAR(Table1[[#This Row],[Date]])+6, MONTH(Table1[[#This Row],[Date]]), DAY(Table1[[#This Row],[Date]]))</f>
        <v>46226</v>
      </c>
    </row>
    <row r="722" spans="1:14" x14ac:dyDescent="0.35">
      <c r="A722" t="s">
        <v>1204</v>
      </c>
      <c r="B722" s="1" t="s">
        <v>400</v>
      </c>
      <c r="C722" s="1" t="s">
        <v>401</v>
      </c>
      <c r="D722" s="1" t="s">
        <v>13</v>
      </c>
      <c r="E722" s="3">
        <v>44409</v>
      </c>
      <c r="F722" s="1" t="s">
        <v>36</v>
      </c>
      <c r="G722" s="1" t="s">
        <v>1167</v>
      </c>
      <c r="H722" s="7">
        <v>50</v>
      </c>
      <c r="I722" s="7">
        <v>48</v>
      </c>
      <c r="J722" s="2">
        <v>0.04</v>
      </c>
      <c r="K722" s="7">
        <f>Table1[[#This Row],[List Price]]-Table1[[#This Row],[Actual Price]]</f>
        <v>2</v>
      </c>
      <c r="L722" s="13">
        <f>YEAR(Table1[[#This Row],[Date]])</f>
        <v>2021</v>
      </c>
      <c r="M722" s="13" t="str">
        <f t="shared" si="11"/>
        <v>Aug</v>
      </c>
      <c r="N722" s="18">
        <f>DATE(YEAR(Table1[[#This Row],[Date]])+6, MONTH(Table1[[#This Row],[Date]]), DAY(Table1[[#This Row],[Date]]))</f>
        <v>46600</v>
      </c>
    </row>
    <row r="723" spans="1:14" x14ac:dyDescent="0.35">
      <c r="A723" t="s">
        <v>1205</v>
      </c>
      <c r="B723" s="1" t="s">
        <v>53</v>
      </c>
      <c r="C723" s="1" t="s">
        <v>54</v>
      </c>
      <c r="D723" s="1" t="s">
        <v>13</v>
      </c>
      <c r="E723" s="3">
        <v>45290</v>
      </c>
      <c r="F723" s="1" t="s">
        <v>46</v>
      </c>
      <c r="G723" s="1" t="s">
        <v>1206</v>
      </c>
      <c r="H723" s="7">
        <v>500</v>
      </c>
      <c r="I723" s="7">
        <v>475</v>
      </c>
      <c r="J723" s="2">
        <v>0.05</v>
      </c>
      <c r="K723" s="7">
        <f>Table1[[#This Row],[List Price]]-Table1[[#This Row],[Actual Price]]</f>
        <v>25</v>
      </c>
      <c r="L723" s="13">
        <f>YEAR(Table1[[#This Row],[Date]])</f>
        <v>2023</v>
      </c>
      <c r="M723" s="13" t="str">
        <f t="shared" si="11"/>
        <v>Dec</v>
      </c>
      <c r="N723" s="18">
        <f>DATE(YEAR(Table1[[#This Row],[Date]])+6, MONTH(Table1[[#This Row],[Date]]), DAY(Table1[[#This Row],[Date]]))</f>
        <v>47482</v>
      </c>
    </row>
    <row r="724" spans="1:14" x14ac:dyDescent="0.35">
      <c r="A724" t="s">
        <v>1207</v>
      </c>
      <c r="B724" s="1" t="s">
        <v>255</v>
      </c>
      <c r="C724" s="1" t="s">
        <v>256</v>
      </c>
      <c r="D724" s="1" t="s">
        <v>13</v>
      </c>
      <c r="E724" s="3">
        <v>44647</v>
      </c>
      <c r="F724" s="1" t="s">
        <v>36</v>
      </c>
      <c r="G724" s="1" t="s">
        <v>1208</v>
      </c>
      <c r="H724" s="7">
        <v>50</v>
      </c>
      <c r="I724" s="7">
        <v>43</v>
      </c>
      <c r="J724" s="2">
        <v>0.14000000000000001</v>
      </c>
      <c r="K724" s="7">
        <f>Table1[[#This Row],[List Price]]-Table1[[#This Row],[Actual Price]]</f>
        <v>7</v>
      </c>
      <c r="L724" s="13">
        <f>YEAR(Table1[[#This Row],[Date]])</f>
        <v>2022</v>
      </c>
      <c r="M724" s="13" t="str">
        <f t="shared" si="11"/>
        <v>Mar</v>
      </c>
      <c r="N724" s="18">
        <f>DATE(YEAR(Table1[[#This Row],[Date]])+6, MONTH(Table1[[#This Row],[Date]]), DAY(Table1[[#This Row],[Date]]))</f>
        <v>46839</v>
      </c>
    </row>
    <row r="725" spans="1:14" x14ac:dyDescent="0.35">
      <c r="A725" t="s">
        <v>1209</v>
      </c>
      <c r="B725" s="1" t="s">
        <v>227</v>
      </c>
      <c r="C725" s="1" t="s">
        <v>228</v>
      </c>
      <c r="D725" s="1" t="s">
        <v>24</v>
      </c>
      <c r="E725" s="3">
        <v>45348</v>
      </c>
      <c r="F725" s="1" t="s">
        <v>115</v>
      </c>
      <c r="G725" s="1" t="s">
        <v>685</v>
      </c>
      <c r="H725" s="7">
        <v>250</v>
      </c>
      <c r="I725" s="7">
        <v>235</v>
      </c>
      <c r="J725" s="2">
        <v>0.06</v>
      </c>
      <c r="K725" s="7">
        <f>Table1[[#This Row],[List Price]]-Table1[[#This Row],[Actual Price]]</f>
        <v>15</v>
      </c>
      <c r="L725" s="13">
        <f>YEAR(Table1[[#This Row],[Date]])</f>
        <v>2024</v>
      </c>
      <c r="M725" s="13" t="str">
        <f t="shared" si="11"/>
        <v>Feb</v>
      </c>
      <c r="N725" s="18">
        <f>DATE(YEAR(Table1[[#This Row],[Date]])+6, MONTH(Table1[[#This Row],[Date]]), DAY(Table1[[#This Row],[Date]]))</f>
        <v>47540</v>
      </c>
    </row>
    <row r="726" spans="1:14" x14ac:dyDescent="0.35">
      <c r="A726" t="s">
        <v>1210</v>
      </c>
      <c r="B726" s="1" t="s">
        <v>146</v>
      </c>
      <c r="C726" s="1" t="s">
        <v>147</v>
      </c>
      <c r="D726" s="1" t="s">
        <v>13</v>
      </c>
      <c r="E726" s="3">
        <v>45508</v>
      </c>
      <c r="F726" s="1" t="s">
        <v>122</v>
      </c>
      <c r="G726" s="1" t="s">
        <v>830</v>
      </c>
      <c r="H726" s="7">
        <v>50</v>
      </c>
      <c r="I726" s="7">
        <v>43</v>
      </c>
      <c r="J726" s="2">
        <v>0.14000000000000001</v>
      </c>
      <c r="K726" s="7">
        <f>Table1[[#This Row],[List Price]]-Table1[[#This Row],[Actual Price]]</f>
        <v>7</v>
      </c>
      <c r="L726" s="13">
        <f>YEAR(Table1[[#This Row],[Date]])</f>
        <v>2024</v>
      </c>
      <c r="M726" s="13" t="str">
        <f t="shared" si="11"/>
        <v>Aug</v>
      </c>
      <c r="N726" s="18">
        <f>DATE(YEAR(Table1[[#This Row],[Date]])+6, MONTH(Table1[[#This Row],[Date]]), DAY(Table1[[#This Row],[Date]]))</f>
        <v>47699</v>
      </c>
    </row>
    <row r="727" spans="1:14" x14ac:dyDescent="0.35">
      <c r="A727" t="s">
        <v>1211</v>
      </c>
      <c r="B727" s="1" t="s">
        <v>224</v>
      </c>
      <c r="C727" s="1" t="s">
        <v>50</v>
      </c>
      <c r="D727" s="1" t="s">
        <v>24</v>
      </c>
      <c r="E727" s="3">
        <v>44495</v>
      </c>
      <c r="F727" s="1" t="s">
        <v>41</v>
      </c>
      <c r="G727" s="1" t="s">
        <v>509</v>
      </c>
      <c r="H727" s="7">
        <v>30</v>
      </c>
      <c r="I727" s="7">
        <v>26</v>
      </c>
      <c r="J727" s="2">
        <v>0.1333</v>
      </c>
      <c r="K727" s="7">
        <f>Table1[[#This Row],[List Price]]-Table1[[#This Row],[Actual Price]]</f>
        <v>4</v>
      </c>
      <c r="L727" s="13">
        <f>YEAR(Table1[[#This Row],[Date]])</f>
        <v>2021</v>
      </c>
      <c r="M727" s="13" t="str">
        <f t="shared" si="11"/>
        <v>Oct</v>
      </c>
      <c r="N727" s="18">
        <f>DATE(YEAR(Table1[[#This Row],[Date]])+6, MONTH(Table1[[#This Row],[Date]]), DAY(Table1[[#This Row],[Date]]))</f>
        <v>46686</v>
      </c>
    </row>
    <row r="728" spans="1:14" x14ac:dyDescent="0.35">
      <c r="A728" t="s">
        <v>1212</v>
      </c>
      <c r="B728" s="1" t="s">
        <v>49</v>
      </c>
      <c r="C728" s="1" t="s">
        <v>50</v>
      </c>
      <c r="D728" s="1" t="s">
        <v>24</v>
      </c>
      <c r="E728" s="3">
        <v>44463</v>
      </c>
      <c r="F728" s="1" t="s">
        <v>104</v>
      </c>
      <c r="G728" s="1" t="s">
        <v>378</v>
      </c>
      <c r="H728" s="7">
        <v>70</v>
      </c>
      <c r="I728" s="7">
        <v>53</v>
      </c>
      <c r="J728" s="2">
        <v>0.2429</v>
      </c>
      <c r="K728" s="7">
        <f>Table1[[#This Row],[List Price]]-Table1[[#This Row],[Actual Price]]</f>
        <v>17</v>
      </c>
      <c r="L728" s="13">
        <f>YEAR(Table1[[#This Row],[Date]])</f>
        <v>2021</v>
      </c>
      <c r="M728" s="13" t="str">
        <f t="shared" si="11"/>
        <v>Sep</v>
      </c>
      <c r="N728" s="18">
        <f>DATE(YEAR(Table1[[#This Row],[Date]])+6, MONTH(Table1[[#This Row],[Date]]), DAY(Table1[[#This Row],[Date]]))</f>
        <v>46654</v>
      </c>
    </row>
    <row r="729" spans="1:14" x14ac:dyDescent="0.35">
      <c r="A729" t="s">
        <v>1213</v>
      </c>
      <c r="B729" s="1" t="s">
        <v>91</v>
      </c>
      <c r="C729" s="1" t="s">
        <v>92</v>
      </c>
      <c r="D729" s="1" t="s">
        <v>35</v>
      </c>
      <c r="E729" s="3">
        <v>45124</v>
      </c>
      <c r="F729" s="1" t="s">
        <v>30</v>
      </c>
      <c r="G729" s="1" t="s">
        <v>939</v>
      </c>
      <c r="H729" s="7">
        <v>150</v>
      </c>
      <c r="I729" s="7">
        <v>149</v>
      </c>
      <c r="J729" s="2">
        <v>6.7000000000000002E-3</v>
      </c>
      <c r="K729" s="7">
        <f>Table1[[#This Row],[List Price]]-Table1[[#This Row],[Actual Price]]</f>
        <v>1</v>
      </c>
      <c r="L729" s="13">
        <f>YEAR(Table1[[#This Row],[Date]])</f>
        <v>2023</v>
      </c>
      <c r="M729" s="13" t="str">
        <f t="shared" si="11"/>
        <v>Jul</v>
      </c>
      <c r="N729" s="18">
        <f>DATE(YEAR(Table1[[#This Row],[Date]])+6, MONTH(Table1[[#This Row],[Date]]), DAY(Table1[[#This Row],[Date]]))</f>
        <v>47316</v>
      </c>
    </row>
    <row r="730" spans="1:14" x14ac:dyDescent="0.35">
      <c r="A730" t="s">
        <v>1214</v>
      </c>
      <c r="B730" s="1" t="s">
        <v>150</v>
      </c>
      <c r="C730" s="1" t="s">
        <v>151</v>
      </c>
      <c r="D730" s="1" t="s">
        <v>13</v>
      </c>
      <c r="E730" s="3">
        <v>45430</v>
      </c>
      <c r="F730" s="1" t="s">
        <v>115</v>
      </c>
      <c r="G730" s="1" t="s">
        <v>824</v>
      </c>
      <c r="H730" s="7">
        <v>250</v>
      </c>
      <c r="I730" s="7">
        <v>228</v>
      </c>
      <c r="J730" s="2">
        <v>8.7999999999999995E-2</v>
      </c>
      <c r="K730" s="7">
        <f>Table1[[#This Row],[List Price]]-Table1[[#This Row],[Actual Price]]</f>
        <v>22</v>
      </c>
      <c r="L730" s="13">
        <f>YEAR(Table1[[#This Row],[Date]])</f>
        <v>2024</v>
      </c>
      <c r="M730" s="13" t="str">
        <f t="shared" si="11"/>
        <v>May</v>
      </c>
      <c r="N730" s="18">
        <f>DATE(YEAR(Table1[[#This Row],[Date]])+6, MONTH(Table1[[#This Row],[Date]]), DAY(Table1[[#This Row],[Date]]))</f>
        <v>47621</v>
      </c>
    </row>
    <row r="731" spans="1:14" x14ac:dyDescent="0.35">
      <c r="A731" t="s">
        <v>1215</v>
      </c>
      <c r="B731" s="1" t="s">
        <v>146</v>
      </c>
      <c r="C731" s="1" t="s">
        <v>147</v>
      </c>
      <c r="D731" s="1" t="s">
        <v>13</v>
      </c>
      <c r="E731" s="3">
        <v>44697</v>
      </c>
      <c r="F731" s="1" t="s">
        <v>104</v>
      </c>
      <c r="G731" s="1" t="s">
        <v>1006</v>
      </c>
      <c r="H731" s="7">
        <v>70</v>
      </c>
      <c r="I731" s="7">
        <v>64</v>
      </c>
      <c r="J731" s="2">
        <v>8.5699999999999998E-2</v>
      </c>
      <c r="K731" s="7">
        <f>Table1[[#This Row],[List Price]]-Table1[[#This Row],[Actual Price]]</f>
        <v>6</v>
      </c>
      <c r="L731" s="13">
        <f>YEAR(Table1[[#This Row],[Date]])</f>
        <v>2022</v>
      </c>
      <c r="M731" s="13" t="str">
        <f t="shared" si="11"/>
        <v>May</v>
      </c>
      <c r="N731" s="18">
        <f>DATE(YEAR(Table1[[#This Row],[Date]])+6, MONTH(Table1[[#This Row],[Date]]), DAY(Table1[[#This Row],[Date]]))</f>
        <v>46889</v>
      </c>
    </row>
    <row r="732" spans="1:14" x14ac:dyDescent="0.35">
      <c r="A732" t="s">
        <v>1216</v>
      </c>
      <c r="B732" s="1" t="s">
        <v>28</v>
      </c>
      <c r="C732" s="1" t="s">
        <v>29</v>
      </c>
      <c r="D732" s="1" t="s">
        <v>13</v>
      </c>
      <c r="E732" s="3">
        <v>44719</v>
      </c>
      <c r="F732" s="1" t="s">
        <v>41</v>
      </c>
      <c r="G732" s="1" t="s">
        <v>249</v>
      </c>
      <c r="H732" s="7">
        <v>30</v>
      </c>
      <c r="I732" s="7">
        <v>27</v>
      </c>
      <c r="J732" s="2">
        <v>0.1</v>
      </c>
      <c r="K732" s="7">
        <f>Table1[[#This Row],[List Price]]-Table1[[#This Row],[Actual Price]]</f>
        <v>3</v>
      </c>
      <c r="L732" s="13">
        <f>YEAR(Table1[[#This Row],[Date]])</f>
        <v>2022</v>
      </c>
      <c r="M732" s="13" t="str">
        <f t="shared" si="11"/>
        <v>Jun</v>
      </c>
      <c r="N732" s="18">
        <f>DATE(YEAR(Table1[[#This Row],[Date]])+6, MONTH(Table1[[#This Row],[Date]]), DAY(Table1[[#This Row],[Date]]))</f>
        <v>46911</v>
      </c>
    </row>
    <row r="733" spans="1:14" x14ac:dyDescent="0.35">
      <c r="A733" t="s">
        <v>1217</v>
      </c>
      <c r="B733" s="1" t="s">
        <v>111</v>
      </c>
      <c r="C733" s="1" t="s">
        <v>82</v>
      </c>
      <c r="D733" s="1" t="s">
        <v>13</v>
      </c>
      <c r="E733" s="3">
        <v>44893</v>
      </c>
      <c r="F733" s="1" t="s">
        <v>55</v>
      </c>
      <c r="G733" s="1" t="s">
        <v>1218</v>
      </c>
      <c r="H733" s="7">
        <v>800</v>
      </c>
      <c r="I733" s="7">
        <v>648</v>
      </c>
      <c r="J733" s="2">
        <v>0.19</v>
      </c>
      <c r="K733" s="7">
        <f>Table1[[#This Row],[List Price]]-Table1[[#This Row],[Actual Price]]</f>
        <v>152</v>
      </c>
      <c r="L733" s="13">
        <f>YEAR(Table1[[#This Row],[Date]])</f>
        <v>2022</v>
      </c>
      <c r="M733" s="13" t="str">
        <f t="shared" si="11"/>
        <v>Nov</v>
      </c>
      <c r="N733" s="18">
        <f>DATE(YEAR(Table1[[#This Row],[Date]])+6, MONTH(Table1[[#This Row],[Date]]), DAY(Table1[[#This Row],[Date]]))</f>
        <v>47085</v>
      </c>
    </row>
    <row r="734" spans="1:14" x14ac:dyDescent="0.35">
      <c r="A734" t="s">
        <v>1219</v>
      </c>
      <c r="B734" s="1" t="s">
        <v>154</v>
      </c>
      <c r="C734" s="1" t="s">
        <v>108</v>
      </c>
      <c r="D734" s="1" t="s">
        <v>19</v>
      </c>
      <c r="E734" s="3">
        <v>44474</v>
      </c>
      <c r="F734" s="1" t="s">
        <v>41</v>
      </c>
      <c r="G734" s="1" t="s">
        <v>1004</v>
      </c>
      <c r="H734" s="7">
        <v>30</v>
      </c>
      <c r="I734" s="7">
        <v>30</v>
      </c>
      <c r="J734" s="2">
        <v>0</v>
      </c>
      <c r="K734" s="7">
        <f>Table1[[#This Row],[List Price]]-Table1[[#This Row],[Actual Price]]</f>
        <v>0</v>
      </c>
      <c r="L734" s="13">
        <f>YEAR(Table1[[#This Row],[Date]])</f>
        <v>2021</v>
      </c>
      <c r="M734" s="13" t="str">
        <f t="shared" si="11"/>
        <v>Oct</v>
      </c>
      <c r="N734" s="18">
        <f>DATE(YEAR(Table1[[#This Row],[Date]])+6, MONTH(Table1[[#This Row],[Date]]), DAY(Table1[[#This Row],[Date]]))</f>
        <v>46665</v>
      </c>
    </row>
    <row r="735" spans="1:14" x14ac:dyDescent="0.35">
      <c r="A735" t="s">
        <v>1220</v>
      </c>
      <c r="B735" s="1" t="s">
        <v>114</v>
      </c>
      <c r="C735" s="1" t="s">
        <v>54</v>
      </c>
      <c r="D735" s="1" t="s">
        <v>13</v>
      </c>
      <c r="E735" s="3">
        <v>43937</v>
      </c>
      <c r="F735" s="1" t="s">
        <v>55</v>
      </c>
      <c r="G735" s="1" t="s">
        <v>1221</v>
      </c>
      <c r="H735" s="7">
        <v>800</v>
      </c>
      <c r="I735" s="7">
        <v>488</v>
      </c>
      <c r="J735" s="2">
        <v>0.39</v>
      </c>
      <c r="K735" s="7">
        <f>Table1[[#This Row],[List Price]]-Table1[[#This Row],[Actual Price]]</f>
        <v>312</v>
      </c>
      <c r="L735" s="13">
        <f>YEAR(Table1[[#This Row],[Date]])</f>
        <v>2020</v>
      </c>
      <c r="M735" s="13" t="str">
        <f t="shared" si="11"/>
        <v>Apr</v>
      </c>
      <c r="N735" s="18">
        <f>DATE(YEAR(Table1[[#This Row],[Date]])+6, MONTH(Table1[[#This Row],[Date]]), DAY(Table1[[#This Row],[Date]]))</f>
        <v>46128</v>
      </c>
    </row>
    <row r="736" spans="1:14" x14ac:dyDescent="0.35">
      <c r="A736" t="s">
        <v>1222</v>
      </c>
      <c r="B736" s="1" t="s">
        <v>81</v>
      </c>
      <c r="C736" s="1" t="s">
        <v>82</v>
      </c>
      <c r="D736" s="1" t="s">
        <v>13</v>
      </c>
      <c r="E736" s="3">
        <v>44017</v>
      </c>
      <c r="F736" s="1" t="s">
        <v>25</v>
      </c>
      <c r="G736" s="1" t="s">
        <v>953</v>
      </c>
      <c r="H736" s="7">
        <v>700</v>
      </c>
      <c r="I736" s="7">
        <v>546</v>
      </c>
      <c r="J736" s="2">
        <v>0.22</v>
      </c>
      <c r="K736" s="7">
        <f>Table1[[#This Row],[List Price]]-Table1[[#This Row],[Actual Price]]</f>
        <v>154</v>
      </c>
      <c r="L736" s="13">
        <f>YEAR(Table1[[#This Row],[Date]])</f>
        <v>2020</v>
      </c>
      <c r="M736" s="13" t="str">
        <f t="shared" si="11"/>
        <v>Jul</v>
      </c>
      <c r="N736" s="18">
        <f>DATE(YEAR(Table1[[#This Row],[Date]])+6, MONTH(Table1[[#This Row],[Date]]), DAY(Table1[[#This Row],[Date]]))</f>
        <v>46208</v>
      </c>
    </row>
    <row r="737" spans="1:14" x14ac:dyDescent="0.35">
      <c r="A737" t="s">
        <v>1223</v>
      </c>
      <c r="B737" s="1" t="s">
        <v>289</v>
      </c>
      <c r="C737" s="1" t="s">
        <v>108</v>
      </c>
      <c r="D737" s="1" t="s">
        <v>19</v>
      </c>
      <c r="E737" s="3">
        <v>44813</v>
      </c>
      <c r="F737" s="1" t="s">
        <v>115</v>
      </c>
      <c r="G737" s="1" t="s">
        <v>500</v>
      </c>
      <c r="H737" s="7">
        <v>250</v>
      </c>
      <c r="I737" s="7">
        <v>248</v>
      </c>
      <c r="J737" s="2">
        <v>8.0000000000000002E-3</v>
      </c>
      <c r="K737" s="7">
        <f>Table1[[#This Row],[List Price]]-Table1[[#This Row],[Actual Price]]</f>
        <v>2</v>
      </c>
      <c r="L737" s="13">
        <f>YEAR(Table1[[#This Row],[Date]])</f>
        <v>2022</v>
      </c>
      <c r="M737" s="13" t="str">
        <f t="shared" si="11"/>
        <v>Sep</v>
      </c>
      <c r="N737" s="18">
        <f>DATE(YEAR(Table1[[#This Row],[Date]])+6, MONTH(Table1[[#This Row],[Date]]), DAY(Table1[[#This Row],[Date]]))</f>
        <v>47005</v>
      </c>
    </row>
    <row r="738" spans="1:14" x14ac:dyDescent="0.35">
      <c r="A738" t="s">
        <v>1224</v>
      </c>
      <c r="B738" s="1" t="s">
        <v>95</v>
      </c>
      <c r="C738" s="1" t="s">
        <v>96</v>
      </c>
      <c r="D738" s="1" t="s">
        <v>13</v>
      </c>
      <c r="E738" s="3">
        <v>44842</v>
      </c>
      <c r="F738" s="1" t="s">
        <v>115</v>
      </c>
      <c r="G738" s="1" t="s">
        <v>769</v>
      </c>
      <c r="H738" s="7">
        <v>250</v>
      </c>
      <c r="I738" s="7">
        <v>243</v>
      </c>
      <c r="J738" s="2">
        <v>2.8000000000000001E-2</v>
      </c>
      <c r="K738" s="7">
        <f>Table1[[#This Row],[List Price]]-Table1[[#This Row],[Actual Price]]</f>
        <v>7</v>
      </c>
      <c r="L738" s="13">
        <f>YEAR(Table1[[#This Row],[Date]])</f>
        <v>2022</v>
      </c>
      <c r="M738" s="13" t="str">
        <f t="shared" si="11"/>
        <v>Oct</v>
      </c>
      <c r="N738" s="18">
        <f>DATE(YEAR(Table1[[#This Row],[Date]])+6, MONTH(Table1[[#This Row],[Date]]), DAY(Table1[[#This Row],[Date]]))</f>
        <v>47034</v>
      </c>
    </row>
    <row r="739" spans="1:14" x14ac:dyDescent="0.35">
      <c r="A739" t="s">
        <v>1225</v>
      </c>
      <c r="B739" s="1" t="s">
        <v>64</v>
      </c>
      <c r="C739" s="1" t="s">
        <v>65</v>
      </c>
      <c r="D739" s="1" t="s">
        <v>35</v>
      </c>
      <c r="E739" s="3">
        <v>45654</v>
      </c>
      <c r="F739" s="1" t="s">
        <v>36</v>
      </c>
      <c r="G739" s="1" t="s">
        <v>1057</v>
      </c>
      <c r="H739" s="7">
        <v>50</v>
      </c>
      <c r="I739" s="7">
        <v>49</v>
      </c>
      <c r="J739" s="2">
        <v>0.02</v>
      </c>
      <c r="K739" s="7">
        <f>Table1[[#This Row],[List Price]]-Table1[[#This Row],[Actual Price]]</f>
        <v>1</v>
      </c>
      <c r="L739" s="13">
        <f>YEAR(Table1[[#This Row],[Date]])</f>
        <v>2024</v>
      </c>
      <c r="M739" s="13" t="str">
        <f t="shared" si="11"/>
        <v>Dec</v>
      </c>
      <c r="N739" s="18">
        <f>DATE(YEAR(Table1[[#This Row],[Date]])+6, MONTH(Table1[[#This Row],[Date]]), DAY(Table1[[#This Row],[Date]]))</f>
        <v>47845</v>
      </c>
    </row>
    <row r="740" spans="1:14" x14ac:dyDescent="0.35">
      <c r="A740" t="s">
        <v>1226</v>
      </c>
      <c r="B740" s="1" t="s">
        <v>289</v>
      </c>
      <c r="C740" s="1" t="s">
        <v>108</v>
      </c>
      <c r="D740" s="1" t="s">
        <v>19</v>
      </c>
      <c r="E740" s="3">
        <v>44799</v>
      </c>
      <c r="F740" s="1" t="s">
        <v>115</v>
      </c>
      <c r="G740" s="1" t="s">
        <v>481</v>
      </c>
      <c r="H740" s="7">
        <v>250</v>
      </c>
      <c r="I740" s="7">
        <v>250</v>
      </c>
      <c r="J740" s="2">
        <v>0</v>
      </c>
      <c r="K740" s="7">
        <f>Table1[[#This Row],[List Price]]-Table1[[#This Row],[Actual Price]]</f>
        <v>0</v>
      </c>
      <c r="L740" s="13">
        <f>YEAR(Table1[[#This Row],[Date]])</f>
        <v>2022</v>
      </c>
      <c r="M740" s="13" t="str">
        <f t="shared" si="11"/>
        <v>Aug</v>
      </c>
      <c r="N740" s="18">
        <f>DATE(YEAR(Table1[[#This Row],[Date]])+6, MONTH(Table1[[#This Row],[Date]]), DAY(Table1[[#This Row],[Date]]))</f>
        <v>46991</v>
      </c>
    </row>
    <row r="741" spans="1:14" x14ac:dyDescent="0.35">
      <c r="A741" t="s">
        <v>1227</v>
      </c>
      <c r="B741" s="1" t="s">
        <v>28</v>
      </c>
      <c r="C741" s="1" t="s">
        <v>29</v>
      </c>
      <c r="D741" s="1" t="s">
        <v>13</v>
      </c>
      <c r="E741" s="3">
        <v>45312</v>
      </c>
      <c r="F741" s="1" t="s">
        <v>36</v>
      </c>
      <c r="G741" s="1" t="s">
        <v>31</v>
      </c>
      <c r="H741" s="7">
        <v>50</v>
      </c>
      <c r="I741" s="7">
        <v>47</v>
      </c>
      <c r="J741" s="2">
        <v>0.06</v>
      </c>
      <c r="K741" s="7">
        <f>Table1[[#This Row],[List Price]]-Table1[[#This Row],[Actual Price]]</f>
        <v>3</v>
      </c>
      <c r="L741" s="13">
        <f>YEAR(Table1[[#This Row],[Date]])</f>
        <v>2024</v>
      </c>
      <c r="M741" s="13" t="str">
        <f t="shared" si="11"/>
        <v>Jan</v>
      </c>
      <c r="N741" s="18">
        <f>DATE(YEAR(Table1[[#This Row],[Date]])+6, MONTH(Table1[[#This Row],[Date]]), DAY(Table1[[#This Row],[Date]]))</f>
        <v>47504</v>
      </c>
    </row>
    <row r="742" spans="1:14" x14ac:dyDescent="0.35">
      <c r="A742" t="s">
        <v>1228</v>
      </c>
      <c r="B742" s="1" t="s">
        <v>131</v>
      </c>
      <c r="C742" s="1" t="s">
        <v>108</v>
      </c>
      <c r="D742" s="1" t="s">
        <v>19</v>
      </c>
      <c r="E742" s="3">
        <v>44737</v>
      </c>
      <c r="F742" s="1" t="s">
        <v>25</v>
      </c>
      <c r="G742" s="1" t="s">
        <v>382</v>
      </c>
      <c r="H742" s="7">
        <v>700</v>
      </c>
      <c r="I742" s="7">
        <v>644</v>
      </c>
      <c r="J742" s="2">
        <v>0.08</v>
      </c>
      <c r="K742" s="7">
        <f>Table1[[#This Row],[List Price]]-Table1[[#This Row],[Actual Price]]</f>
        <v>56</v>
      </c>
      <c r="L742" s="13">
        <f>YEAR(Table1[[#This Row],[Date]])</f>
        <v>2022</v>
      </c>
      <c r="M742" s="13" t="str">
        <f t="shared" si="11"/>
        <v>Jun</v>
      </c>
      <c r="N742" s="18">
        <f>DATE(YEAR(Table1[[#This Row],[Date]])+6, MONTH(Table1[[#This Row],[Date]]), DAY(Table1[[#This Row],[Date]]))</f>
        <v>46929</v>
      </c>
    </row>
    <row r="743" spans="1:14" x14ac:dyDescent="0.35">
      <c r="A743" t="s">
        <v>1229</v>
      </c>
      <c r="B743" s="1" t="s">
        <v>77</v>
      </c>
      <c r="C743" s="1" t="s">
        <v>78</v>
      </c>
      <c r="D743" s="1" t="s">
        <v>35</v>
      </c>
      <c r="E743" s="3">
        <v>45252</v>
      </c>
      <c r="F743" s="1" t="s">
        <v>72</v>
      </c>
      <c r="G743" s="1" t="s">
        <v>548</v>
      </c>
      <c r="H743" s="7">
        <v>500</v>
      </c>
      <c r="I743" s="7">
        <v>495</v>
      </c>
      <c r="J743" s="2">
        <v>0.01</v>
      </c>
      <c r="K743" s="7">
        <f>Table1[[#This Row],[List Price]]-Table1[[#This Row],[Actual Price]]</f>
        <v>5</v>
      </c>
      <c r="L743" s="13">
        <f>YEAR(Table1[[#This Row],[Date]])</f>
        <v>2023</v>
      </c>
      <c r="M743" s="13" t="str">
        <f t="shared" si="11"/>
        <v>Nov</v>
      </c>
      <c r="N743" s="18">
        <f>DATE(YEAR(Table1[[#This Row],[Date]])+6, MONTH(Table1[[#This Row],[Date]]), DAY(Table1[[#This Row],[Date]]))</f>
        <v>47444</v>
      </c>
    </row>
    <row r="744" spans="1:14" x14ac:dyDescent="0.35">
      <c r="A744" t="s">
        <v>1230</v>
      </c>
      <c r="B744" s="1" t="s">
        <v>103</v>
      </c>
      <c r="C744" s="1" t="s">
        <v>71</v>
      </c>
      <c r="D744" s="1" t="s">
        <v>35</v>
      </c>
      <c r="E744" s="3">
        <v>45430</v>
      </c>
      <c r="F744" s="1" t="s">
        <v>25</v>
      </c>
      <c r="G744" s="1" t="s">
        <v>191</v>
      </c>
      <c r="H744" s="7">
        <v>700</v>
      </c>
      <c r="I744" s="7">
        <v>644</v>
      </c>
      <c r="J744" s="2">
        <v>0.08</v>
      </c>
      <c r="K744" s="7">
        <f>Table1[[#This Row],[List Price]]-Table1[[#This Row],[Actual Price]]</f>
        <v>56</v>
      </c>
      <c r="L744" s="13">
        <f>YEAR(Table1[[#This Row],[Date]])</f>
        <v>2024</v>
      </c>
      <c r="M744" s="13" t="str">
        <f t="shared" si="11"/>
        <v>May</v>
      </c>
      <c r="N744" s="18">
        <f>DATE(YEAR(Table1[[#This Row],[Date]])+6, MONTH(Table1[[#This Row],[Date]]), DAY(Table1[[#This Row],[Date]]))</f>
        <v>47621</v>
      </c>
    </row>
    <row r="745" spans="1:14" x14ac:dyDescent="0.35">
      <c r="A745" t="s">
        <v>1231</v>
      </c>
      <c r="B745" s="1" t="s">
        <v>81</v>
      </c>
      <c r="C745" s="1" t="s">
        <v>82</v>
      </c>
      <c r="D745" s="1" t="s">
        <v>13</v>
      </c>
      <c r="E745" s="3">
        <v>45570</v>
      </c>
      <c r="F745" s="1" t="s">
        <v>25</v>
      </c>
      <c r="G745" s="1" t="s">
        <v>1232</v>
      </c>
      <c r="H745" s="7">
        <v>700</v>
      </c>
      <c r="I745" s="7">
        <v>651</v>
      </c>
      <c r="J745" s="2">
        <v>7.0000000000000007E-2</v>
      </c>
      <c r="K745" s="7">
        <f>Table1[[#This Row],[List Price]]-Table1[[#This Row],[Actual Price]]</f>
        <v>49</v>
      </c>
      <c r="L745" s="13">
        <f>YEAR(Table1[[#This Row],[Date]])</f>
        <v>2024</v>
      </c>
      <c r="M745" s="13" t="str">
        <f t="shared" si="11"/>
        <v>Oct</v>
      </c>
      <c r="N745" s="18">
        <f>DATE(YEAR(Table1[[#This Row],[Date]])+6, MONTH(Table1[[#This Row],[Date]]), DAY(Table1[[#This Row],[Date]]))</f>
        <v>47761</v>
      </c>
    </row>
    <row r="746" spans="1:14" x14ac:dyDescent="0.35">
      <c r="A746" t="s">
        <v>1233</v>
      </c>
      <c r="B746" s="1" t="s">
        <v>77</v>
      </c>
      <c r="C746" s="1" t="s">
        <v>78</v>
      </c>
      <c r="D746" s="1" t="s">
        <v>35</v>
      </c>
      <c r="E746" s="3">
        <v>44466</v>
      </c>
      <c r="F746" s="1" t="s">
        <v>55</v>
      </c>
      <c r="G746" s="1" t="s">
        <v>79</v>
      </c>
      <c r="H746" s="7">
        <v>800</v>
      </c>
      <c r="I746" s="7">
        <v>752</v>
      </c>
      <c r="J746" s="2">
        <v>0.06</v>
      </c>
      <c r="K746" s="7">
        <f>Table1[[#This Row],[List Price]]-Table1[[#This Row],[Actual Price]]</f>
        <v>48</v>
      </c>
      <c r="L746" s="13">
        <f>YEAR(Table1[[#This Row],[Date]])</f>
        <v>2021</v>
      </c>
      <c r="M746" s="13" t="str">
        <f t="shared" si="11"/>
        <v>Sep</v>
      </c>
      <c r="N746" s="18">
        <f>DATE(YEAR(Table1[[#This Row],[Date]])+6, MONTH(Table1[[#This Row],[Date]]), DAY(Table1[[#This Row],[Date]]))</f>
        <v>46657</v>
      </c>
    </row>
    <row r="747" spans="1:14" x14ac:dyDescent="0.35">
      <c r="A747" t="s">
        <v>1234</v>
      </c>
      <c r="B747" s="1" t="s">
        <v>146</v>
      </c>
      <c r="C747" s="1" t="s">
        <v>147</v>
      </c>
      <c r="D747" s="1" t="s">
        <v>13</v>
      </c>
      <c r="E747" s="3">
        <v>45398</v>
      </c>
      <c r="F747" s="1" t="s">
        <v>115</v>
      </c>
      <c r="G747" s="1" t="s">
        <v>1235</v>
      </c>
      <c r="H747" s="7">
        <v>250</v>
      </c>
      <c r="I747" s="7">
        <v>233</v>
      </c>
      <c r="J747" s="2">
        <v>6.8000000000000005E-2</v>
      </c>
      <c r="K747" s="7">
        <f>Table1[[#This Row],[List Price]]-Table1[[#This Row],[Actual Price]]</f>
        <v>17</v>
      </c>
      <c r="L747" s="13">
        <f>YEAR(Table1[[#This Row],[Date]])</f>
        <v>2024</v>
      </c>
      <c r="M747" s="13" t="str">
        <f t="shared" si="11"/>
        <v>Apr</v>
      </c>
      <c r="N747" s="18">
        <f>DATE(YEAR(Table1[[#This Row],[Date]])+6, MONTH(Table1[[#This Row],[Date]]), DAY(Table1[[#This Row],[Date]]))</f>
        <v>47589</v>
      </c>
    </row>
    <row r="748" spans="1:14" x14ac:dyDescent="0.35">
      <c r="A748" t="s">
        <v>1236</v>
      </c>
      <c r="B748" s="1" t="s">
        <v>59</v>
      </c>
      <c r="C748" s="1" t="s">
        <v>60</v>
      </c>
      <c r="D748" s="1" t="s">
        <v>13</v>
      </c>
      <c r="E748" s="3">
        <v>44155</v>
      </c>
      <c r="F748" s="1" t="s">
        <v>55</v>
      </c>
      <c r="G748" s="1" t="s">
        <v>312</v>
      </c>
      <c r="H748" s="7">
        <v>800</v>
      </c>
      <c r="I748" s="7">
        <v>480</v>
      </c>
      <c r="J748" s="2">
        <v>0.4</v>
      </c>
      <c r="K748" s="7">
        <f>Table1[[#This Row],[List Price]]-Table1[[#This Row],[Actual Price]]</f>
        <v>320</v>
      </c>
      <c r="L748" s="13">
        <f>YEAR(Table1[[#This Row],[Date]])</f>
        <v>2020</v>
      </c>
      <c r="M748" s="13" t="str">
        <f t="shared" si="11"/>
        <v>Nov</v>
      </c>
      <c r="N748" s="18">
        <f>DATE(YEAR(Table1[[#This Row],[Date]])+6, MONTH(Table1[[#This Row],[Date]]), DAY(Table1[[#This Row],[Date]]))</f>
        <v>46346</v>
      </c>
    </row>
    <row r="749" spans="1:14" x14ac:dyDescent="0.35">
      <c r="A749" t="s">
        <v>1237</v>
      </c>
      <c r="B749" s="1" t="s">
        <v>59</v>
      </c>
      <c r="C749" s="1" t="s">
        <v>60</v>
      </c>
      <c r="D749" s="1" t="s">
        <v>13</v>
      </c>
      <c r="E749" s="3">
        <v>45240</v>
      </c>
      <c r="F749" s="1" t="s">
        <v>61</v>
      </c>
      <c r="G749" s="1" t="s">
        <v>1014</v>
      </c>
      <c r="H749" s="7">
        <v>1000</v>
      </c>
      <c r="I749" s="7">
        <v>810</v>
      </c>
      <c r="J749" s="2">
        <v>0.19</v>
      </c>
      <c r="K749" s="7">
        <f>Table1[[#This Row],[List Price]]-Table1[[#This Row],[Actual Price]]</f>
        <v>190</v>
      </c>
      <c r="L749" s="13">
        <f>YEAR(Table1[[#This Row],[Date]])</f>
        <v>2023</v>
      </c>
      <c r="M749" s="13" t="str">
        <f t="shared" si="11"/>
        <v>Nov</v>
      </c>
      <c r="N749" s="18">
        <f>DATE(YEAR(Table1[[#This Row],[Date]])+6, MONTH(Table1[[#This Row],[Date]]), DAY(Table1[[#This Row],[Date]]))</f>
        <v>47432</v>
      </c>
    </row>
    <row r="750" spans="1:14" x14ac:dyDescent="0.35">
      <c r="A750" t="s">
        <v>1238</v>
      </c>
      <c r="B750" s="1" t="s">
        <v>224</v>
      </c>
      <c r="C750" s="1" t="s">
        <v>50</v>
      </c>
      <c r="D750" s="1" t="s">
        <v>24</v>
      </c>
      <c r="E750" s="3">
        <v>45094</v>
      </c>
      <c r="F750" s="1" t="s">
        <v>55</v>
      </c>
      <c r="G750" s="1" t="s">
        <v>1239</v>
      </c>
      <c r="H750" s="7">
        <v>800</v>
      </c>
      <c r="I750" s="7">
        <v>552</v>
      </c>
      <c r="J750" s="2">
        <v>0.31</v>
      </c>
      <c r="K750" s="7">
        <f>Table1[[#This Row],[List Price]]-Table1[[#This Row],[Actual Price]]</f>
        <v>248</v>
      </c>
      <c r="L750" s="13">
        <f>YEAR(Table1[[#This Row],[Date]])</f>
        <v>2023</v>
      </c>
      <c r="M750" s="13" t="str">
        <f t="shared" si="11"/>
        <v>Jun</v>
      </c>
      <c r="N750" s="18">
        <f>DATE(YEAR(Table1[[#This Row],[Date]])+6, MONTH(Table1[[#This Row],[Date]]), DAY(Table1[[#This Row],[Date]]))</f>
        <v>47286</v>
      </c>
    </row>
    <row r="751" spans="1:14" x14ac:dyDescent="0.35">
      <c r="A751" t="s">
        <v>1240</v>
      </c>
      <c r="B751" s="1" t="s">
        <v>224</v>
      </c>
      <c r="C751" s="1" t="s">
        <v>50</v>
      </c>
      <c r="D751" s="1" t="s">
        <v>24</v>
      </c>
      <c r="E751" s="3">
        <v>45656</v>
      </c>
      <c r="F751" s="1" t="s">
        <v>122</v>
      </c>
      <c r="G751" s="1" t="s">
        <v>774</v>
      </c>
      <c r="H751" s="7">
        <v>50</v>
      </c>
      <c r="I751" s="7">
        <v>48</v>
      </c>
      <c r="J751" s="2">
        <v>0.04</v>
      </c>
      <c r="K751" s="7">
        <f>Table1[[#This Row],[List Price]]-Table1[[#This Row],[Actual Price]]</f>
        <v>2</v>
      </c>
      <c r="L751" s="13">
        <f>YEAR(Table1[[#This Row],[Date]])</f>
        <v>2024</v>
      </c>
      <c r="M751" s="13" t="str">
        <f t="shared" si="11"/>
        <v>Dec</v>
      </c>
      <c r="N751" s="18">
        <f>DATE(YEAR(Table1[[#This Row],[Date]])+6, MONTH(Table1[[#This Row],[Date]]), DAY(Table1[[#This Row],[Date]]))</f>
        <v>47847</v>
      </c>
    </row>
    <row r="752" spans="1:14" x14ac:dyDescent="0.35">
      <c r="A752" t="s">
        <v>1241</v>
      </c>
      <c r="B752" s="1" t="s">
        <v>221</v>
      </c>
      <c r="C752" s="1" t="s">
        <v>40</v>
      </c>
      <c r="D752" s="1" t="s">
        <v>35</v>
      </c>
      <c r="E752" s="3">
        <v>45013</v>
      </c>
      <c r="F752" s="1" t="s">
        <v>104</v>
      </c>
      <c r="G752" s="1" t="s">
        <v>1179</v>
      </c>
      <c r="H752" s="7">
        <v>70</v>
      </c>
      <c r="I752" s="7">
        <v>70</v>
      </c>
      <c r="J752" s="2">
        <v>0</v>
      </c>
      <c r="K752" s="7">
        <f>Table1[[#This Row],[List Price]]-Table1[[#This Row],[Actual Price]]</f>
        <v>0</v>
      </c>
      <c r="L752" s="13">
        <f>YEAR(Table1[[#This Row],[Date]])</f>
        <v>2023</v>
      </c>
      <c r="M752" s="13" t="str">
        <f t="shared" si="11"/>
        <v>Mar</v>
      </c>
      <c r="N752" s="18">
        <f>DATE(YEAR(Table1[[#This Row],[Date]])+6, MONTH(Table1[[#This Row],[Date]]), DAY(Table1[[#This Row],[Date]]))</f>
        <v>47205</v>
      </c>
    </row>
    <row r="753" spans="1:14" x14ac:dyDescent="0.35">
      <c r="A753" t="s">
        <v>1242</v>
      </c>
      <c r="B753" s="1" t="s">
        <v>33</v>
      </c>
      <c r="C753" s="1" t="s">
        <v>34</v>
      </c>
      <c r="D753" s="1" t="s">
        <v>35</v>
      </c>
      <c r="E753" s="3">
        <v>45367</v>
      </c>
      <c r="F753" s="1" t="s">
        <v>61</v>
      </c>
      <c r="G753" s="1" t="s">
        <v>1243</v>
      </c>
      <c r="H753" s="7">
        <v>1000</v>
      </c>
      <c r="I753" s="7">
        <v>930</v>
      </c>
      <c r="J753" s="2">
        <v>7.0000000000000007E-2</v>
      </c>
      <c r="K753" s="7">
        <f>Table1[[#This Row],[List Price]]-Table1[[#This Row],[Actual Price]]</f>
        <v>70</v>
      </c>
      <c r="L753" s="13">
        <f>YEAR(Table1[[#This Row],[Date]])</f>
        <v>2024</v>
      </c>
      <c r="M753" s="13" t="str">
        <f t="shared" si="11"/>
        <v>Mar</v>
      </c>
      <c r="N753" s="18">
        <f>DATE(YEAR(Table1[[#This Row],[Date]])+6, MONTH(Table1[[#This Row],[Date]]), DAY(Table1[[#This Row],[Date]]))</f>
        <v>47558</v>
      </c>
    </row>
    <row r="754" spans="1:14" x14ac:dyDescent="0.35">
      <c r="A754" t="s">
        <v>1244</v>
      </c>
      <c r="B754" s="1" t="s">
        <v>127</v>
      </c>
      <c r="C754" s="1" t="s">
        <v>128</v>
      </c>
      <c r="D754" s="1" t="s">
        <v>13</v>
      </c>
      <c r="E754" s="3">
        <v>45623</v>
      </c>
      <c r="F754" s="1" t="s">
        <v>115</v>
      </c>
      <c r="G754" s="1" t="s">
        <v>920</v>
      </c>
      <c r="H754" s="7">
        <v>250</v>
      </c>
      <c r="I754" s="7">
        <v>250</v>
      </c>
      <c r="J754" s="2">
        <v>0</v>
      </c>
      <c r="K754" s="7">
        <f>Table1[[#This Row],[List Price]]-Table1[[#This Row],[Actual Price]]</f>
        <v>0</v>
      </c>
      <c r="L754" s="13">
        <f>YEAR(Table1[[#This Row],[Date]])</f>
        <v>2024</v>
      </c>
      <c r="M754" s="13" t="str">
        <f t="shared" si="11"/>
        <v>Nov</v>
      </c>
      <c r="N754" s="18">
        <f>DATE(YEAR(Table1[[#This Row],[Date]])+6, MONTH(Table1[[#This Row],[Date]]), DAY(Table1[[#This Row],[Date]]))</f>
        <v>47814</v>
      </c>
    </row>
    <row r="755" spans="1:14" x14ac:dyDescent="0.35">
      <c r="A755" t="s">
        <v>1245</v>
      </c>
      <c r="B755" s="1" t="s">
        <v>39</v>
      </c>
      <c r="C755" s="1" t="s">
        <v>40</v>
      </c>
      <c r="D755" s="1" t="s">
        <v>35</v>
      </c>
      <c r="E755" s="3">
        <v>44555</v>
      </c>
      <c r="F755" s="1" t="s">
        <v>25</v>
      </c>
      <c r="G755" s="1" t="s">
        <v>214</v>
      </c>
      <c r="H755" s="7">
        <v>700</v>
      </c>
      <c r="I755" s="7">
        <v>469</v>
      </c>
      <c r="J755" s="2">
        <v>0.33</v>
      </c>
      <c r="K755" s="7">
        <f>Table1[[#This Row],[List Price]]-Table1[[#This Row],[Actual Price]]</f>
        <v>231</v>
      </c>
      <c r="L755" s="13">
        <f>YEAR(Table1[[#This Row],[Date]])</f>
        <v>2021</v>
      </c>
      <c r="M755" s="13" t="str">
        <f t="shared" si="11"/>
        <v>Dec</v>
      </c>
      <c r="N755" s="18">
        <f>DATE(YEAR(Table1[[#This Row],[Date]])+6, MONTH(Table1[[#This Row],[Date]]), DAY(Table1[[#This Row],[Date]]))</f>
        <v>46746</v>
      </c>
    </row>
    <row r="756" spans="1:14" x14ac:dyDescent="0.35">
      <c r="A756" t="s">
        <v>1246</v>
      </c>
      <c r="B756" s="1" t="s">
        <v>324</v>
      </c>
      <c r="C756" s="1" t="s">
        <v>325</v>
      </c>
      <c r="D756" s="1" t="s">
        <v>13</v>
      </c>
      <c r="E756" s="3">
        <v>44845</v>
      </c>
      <c r="F756" s="1" t="s">
        <v>104</v>
      </c>
      <c r="G756" s="1" t="s">
        <v>1247</v>
      </c>
      <c r="H756" s="7">
        <v>70</v>
      </c>
      <c r="I756" s="7">
        <v>69</v>
      </c>
      <c r="J756" s="2">
        <v>1.43E-2</v>
      </c>
      <c r="K756" s="7">
        <f>Table1[[#This Row],[List Price]]-Table1[[#This Row],[Actual Price]]</f>
        <v>1</v>
      </c>
      <c r="L756" s="13">
        <f>YEAR(Table1[[#This Row],[Date]])</f>
        <v>2022</v>
      </c>
      <c r="M756" s="13" t="str">
        <f t="shared" si="11"/>
        <v>Oct</v>
      </c>
      <c r="N756" s="18">
        <f>DATE(YEAR(Table1[[#This Row],[Date]])+6, MONTH(Table1[[#This Row],[Date]]), DAY(Table1[[#This Row],[Date]]))</f>
        <v>47037</v>
      </c>
    </row>
    <row r="757" spans="1:14" x14ac:dyDescent="0.35">
      <c r="A757" t="s">
        <v>1248</v>
      </c>
      <c r="B757" s="1" t="s">
        <v>85</v>
      </c>
      <c r="C757" s="1" t="s">
        <v>86</v>
      </c>
      <c r="D757" s="1" t="s">
        <v>13</v>
      </c>
      <c r="E757" s="3">
        <v>43996</v>
      </c>
      <c r="F757" s="1" t="s">
        <v>25</v>
      </c>
      <c r="G757" s="1" t="s">
        <v>1249</v>
      </c>
      <c r="H757" s="7">
        <v>700</v>
      </c>
      <c r="I757" s="7">
        <v>630</v>
      </c>
      <c r="J757" s="2">
        <v>0.1</v>
      </c>
      <c r="K757" s="7">
        <f>Table1[[#This Row],[List Price]]-Table1[[#This Row],[Actual Price]]</f>
        <v>70</v>
      </c>
      <c r="L757" s="13">
        <f>YEAR(Table1[[#This Row],[Date]])</f>
        <v>2020</v>
      </c>
      <c r="M757" s="13" t="str">
        <f t="shared" si="11"/>
        <v>Jun</v>
      </c>
      <c r="N757" s="18">
        <f>DATE(YEAR(Table1[[#This Row],[Date]])+6, MONTH(Table1[[#This Row],[Date]]), DAY(Table1[[#This Row],[Date]]))</f>
        <v>46187</v>
      </c>
    </row>
    <row r="758" spans="1:14" x14ac:dyDescent="0.35">
      <c r="A758" t="s">
        <v>1250</v>
      </c>
      <c r="B758" s="1" t="s">
        <v>70</v>
      </c>
      <c r="C758" s="1" t="s">
        <v>71</v>
      </c>
      <c r="D758" s="1" t="s">
        <v>35</v>
      </c>
      <c r="E758" s="3">
        <v>45243</v>
      </c>
      <c r="F758" s="1" t="s">
        <v>14</v>
      </c>
      <c r="G758" s="1" t="s">
        <v>73</v>
      </c>
      <c r="H758" s="7">
        <v>80</v>
      </c>
      <c r="I758" s="7">
        <v>78</v>
      </c>
      <c r="J758" s="2">
        <v>2.5000000000000001E-2</v>
      </c>
      <c r="K758" s="7">
        <f>Table1[[#This Row],[List Price]]-Table1[[#This Row],[Actual Price]]</f>
        <v>2</v>
      </c>
      <c r="L758" s="13">
        <f>YEAR(Table1[[#This Row],[Date]])</f>
        <v>2023</v>
      </c>
      <c r="M758" s="13" t="str">
        <f t="shared" si="11"/>
        <v>Nov</v>
      </c>
      <c r="N758" s="18">
        <f>DATE(YEAR(Table1[[#This Row],[Date]])+6, MONTH(Table1[[#This Row],[Date]]), DAY(Table1[[#This Row],[Date]]))</f>
        <v>47435</v>
      </c>
    </row>
    <row r="759" spans="1:14" x14ac:dyDescent="0.35">
      <c r="A759" t="s">
        <v>1251</v>
      </c>
      <c r="B759" s="1" t="s">
        <v>224</v>
      </c>
      <c r="C759" s="1" t="s">
        <v>50</v>
      </c>
      <c r="D759" s="1" t="s">
        <v>24</v>
      </c>
      <c r="E759" s="3">
        <v>45053</v>
      </c>
      <c r="F759" s="1" t="s">
        <v>36</v>
      </c>
      <c r="G759" s="1" t="s">
        <v>1239</v>
      </c>
      <c r="H759" s="7">
        <v>50</v>
      </c>
      <c r="I759" s="7">
        <v>49</v>
      </c>
      <c r="J759" s="2">
        <v>0.02</v>
      </c>
      <c r="K759" s="7">
        <f>Table1[[#This Row],[List Price]]-Table1[[#This Row],[Actual Price]]</f>
        <v>1</v>
      </c>
      <c r="L759" s="13">
        <f>YEAR(Table1[[#This Row],[Date]])</f>
        <v>2023</v>
      </c>
      <c r="M759" s="13" t="str">
        <f t="shared" si="11"/>
        <v>May</v>
      </c>
      <c r="N759" s="18">
        <f>DATE(YEAR(Table1[[#This Row],[Date]])+6, MONTH(Table1[[#This Row],[Date]]), DAY(Table1[[#This Row],[Date]]))</f>
        <v>47245</v>
      </c>
    </row>
    <row r="760" spans="1:14" x14ac:dyDescent="0.35">
      <c r="A760" t="s">
        <v>1252</v>
      </c>
      <c r="B760" s="1" t="s">
        <v>205</v>
      </c>
      <c r="C760" s="1" t="s">
        <v>206</v>
      </c>
      <c r="D760" s="1" t="s">
        <v>24</v>
      </c>
      <c r="E760" s="3">
        <v>44073</v>
      </c>
      <c r="F760" s="1" t="s">
        <v>61</v>
      </c>
      <c r="G760" s="1" t="s">
        <v>207</v>
      </c>
      <c r="H760" s="7">
        <v>1000</v>
      </c>
      <c r="I760" s="7">
        <v>750</v>
      </c>
      <c r="J760" s="2">
        <v>0.25</v>
      </c>
      <c r="K760" s="7">
        <f>Table1[[#This Row],[List Price]]-Table1[[#This Row],[Actual Price]]</f>
        <v>250</v>
      </c>
      <c r="L760" s="13">
        <f>YEAR(Table1[[#This Row],[Date]])</f>
        <v>2020</v>
      </c>
      <c r="M760" s="13" t="str">
        <f t="shared" si="11"/>
        <v>Aug</v>
      </c>
      <c r="N760" s="18">
        <f>DATE(YEAR(Table1[[#This Row],[Date]])+6, MONTH(Table1[[#This Row],[Date]]), DAY(Table1[[#This Row],[Date]]))</f>
        <v>46264</v>
      </c>
    </row>
    <row r="761" spans="1:14" x14ac:dyDescent="0.35">
      <c r="A761" t="s">
        <v>1253</v>
      </c>
      <c r="B761" s="1" t="s">
        <v>111</v>
      </c>
      <c r="C761" s="1" t="s">
        <v>82</v>
      </c>
      <c r="D761" s="1" t="s">
        <v>13</v>
      </c>
      <c r="E761" s="3">
        <v>43838</v>
      </c>
      <c r="F761" s="1" t="s">
        <v>36</v>
      </c>
      <c r="G761" s="1" t="s">
        <v>112</v>
      </c>
      <c r="H761" s="7">
        <v>50</v>
      </c>
      <c r="I761" s="7">
        <v>37</v>
      </c>
      <c r="J761" s="2">
        <v>0.26</v>
      </c>
      <c r="K761" s="7">
        <f>Table1[[#This Row],[List Price]]-Table1[[#This Row],[Actual Price]]</f>
        <v>13</v>
      </c>
      <c r="L761" s="13">
        <f>YEAR(Table1[[#This Row],[Date]])</f>
        <v>2020</v>
      </c>
      <c r="M761" s="13" t="str">
        <f t="shared" si="11"/>
        <v>Jan</v>
      </c>
      <c r="N761" s="18">
        <f>DATE(YEAR(Table1[[#This Row],[Date]])+6, MONTH(Table1[[#This Row],[Date]]), DAY(Table1[[#This Row],[Date]]))</f>
        <v>46030</v>
      </c>
    </row>
    <row r="762" spans="1:14" x14ac:dyDescent="0.35">
      <c r="A762" t="s">
        <v>1254</v>
      </c>
      <c r="B762" s="1" t="s">
        <v>170</v>
      </c>
      <c r="C762" s="1" t="s">
        <v>171</v>
      </c>
      <c r="D762" s="1" t="s">
        <v>13</v>
      </c>
      <c r="E762" s="3">
        <v>45604</v>
      </c>
      <c r="F762" s="1" t="s">
        <v>41</v>
      </c>
      <c r="G762" s="1" t="s">
        <v>440</v>
      </c>
      <c r="H762" s="7">
        <v>30</v>
      </c>
      <c r="I762" s="7">
        <v>28</v>
      </c>
      <c r="J762" s="2">
        <v>6.6699999999999995E-2</v>
      </c>
      <c r="K762" s="7">
        <f>Table1[[#This Row],[List Price]]-Table1[[#This Row],[Actual Price]]</f>
        <v>2</v>
      </c>
      <c r="L762" s="13">
        <f>YEAR(Table1[[#This Row],[Date]])</f>
        <v>2024</v>
      </c>
      <c r="M762" s="13" t="str">
        <f t="shared" si="11"/>
        <v>Nov</v>
      </c>
      <c r="N762" s="18">
        <f>DATE(YEAR(Table1[[#This Row],[Date]])+6, MONTH(Table1[[#This Row],[Date]]), DAY(Table1[[#This Row],[Date]]))</f>
        <v>47795</v>
      </c>
    </row>
    <row r="763" spans="1:14" x14ac:dyDescent="0.35">
      <c r="A763" t="s">
        <v>1255</v>
      </c>
      <c r="B763" s="1" t="s">
        <v>221</v>
      </c>
      <c r="C763" s="1" t="s">
        <v>40</v>
      </c>
      <c r="D763" s="1" t="s">
        <v>35</v>
      </c>
      <c r="E763" s="3">
        <v>45343</v>
      </c>
      <c r="F763" s="1" t="s">
        <v>72</v>
      </c>
      <c r="G763" s="1" t="s">
        <v>245</v>
      </c>
      <c r="H763" s="7">
        <v>500</v>
      </c>
      <c r="I763" s="7">
        <v>500</v>
      </c>
      <c r="J763" s="2">
        <v>0</v>
      </c>
      <c r="K763" s="7">
        <f>Table1[[#This Row],[List Price]]-Table1[[#This Row],[Actual Price]]</f>
        <v>0</v>
      </c>
      <c r="L763" s="13">
        <f>YEAR(Table1[[#This Row],[Date]])</f>
        <v>2024</v>
      </c>
      <c r="M763" s="13" t="str">
        <f t="shared" si="11"/>
        <v>Feb</v>
      </c>
      <c r="N763" s="18">
        <f>DATE(YEAR(Table1[[#This Row],[Date]])+6, MONTH(Table1[[#This Row],[Date]]), DAY(Table1[[#This Row],[Date]]))</f>
        <v>47535</v>
      </c>
    </row>
    <row r="764" spans="1:14" x14ac:dyDescent="0.35">
      <c r="A764" t="s">
        <v>1256</v>
      </c>
      <c r="B764" s="1" t="s">
        <v>64</v>
      </c>
      <c r="C764" s="1" t="s">
        <v>65</v>
      </c>
      <c r="D764" s="1" t="s">
        <v>35</v>
      </c>
      <c r="E764" s="3">
        <v>45657</v>
      </c>
      <c r="F764" s="1" t="s">
        <v>41</v>
      </c>
      <c r="G764" s="1" t="s">
        <v>872</v>
      </c>
      <c r="H764" s="7">
        <v>30</v>
      </c>
      <c r="I764" s="7">
        <v>29</v>
      </c>
      <c r="J764" s="2">
        <v>3.3300000000000003E-2</v>
      </c>
      <c r="K764" s="7">
        <f>Table1[[#This Row],[List Price]]-Table1[[#This Row],[Actual Price]]</f>
        <v>1</v>
      </c>
      <c r="L764" s="13">
        <f>YEAR(Table1[[#This Row],[Date]])</f>
        <v>2024</v>
      </c>
      <c r="M764" s="13" t="str">
        <f t="shared" si="11"/>
        <v>Dec</v>
      </c>
      <c r="N764" s="18">
        <f>DATE(YEAR(Table1[[#This Row],[Date]])+6, MONTH(Table1[[#This Row],[Date]]), DAY(Table1[[#This Row],[Date]]))</f>
        <v>47848</v>
      </c>
    </row>
    <row r="765" spans="1:14" x14ac:dyDescent="0.35">
      <c r="A765" t="s">
        <v>1257</v>
      </c>
      <c r="B765" s="1" t="s">
        <v>182</v>
      </c>
      <c r="C765" s="1" t="s">
        <v>108</v>
      </c>
      <c r="D765" s="1" t="s">
        <v>19</v>
      </c>
      <c r="E765" s="3">
        <v>44097</v>
      </c>
      <c r="F765" s="1" t="s">
        <v>30</v>
      </c>
      <c r="G765" s="1" t="s">
        <v>1258</v>
      </c>
      <c r="H765" s="7">
        <v>150</v>
      </c>
      <c r="I765" s="7">
        <v>110</v>
      </c>
      <c r="J765" s="2">
        <v>0.26669999999999999</v>
      </c>
      <c r="K765" s="7">
        <f>Table1[[#This Row],[List Price]]-Table1[[#This Row],[Actual Price]]</f>
        <v>40</v>
      </c>
      <c r="L765" s="13">
        <f>YEAR(Table1[[#This Row],[Date]])</f>
        <v>2020</v>
      </c>
      <c r="M765" s="13" t="str">
        <f t="shared" si="11"/>
        <v>Sep</v>
      </c>
      <c r="N765" s="18">
        <f>DATE(YEAR(Table1[[#This Row],[Date]])+6, MONTH(Table1[[#This Row],[Date]]), DAY(Table1[[#This Row],[Date]]))</f>
        <v>46288</v>
      </c>
    </row>
    <row r="766" spans="1:14" x14ac:dyDescent="0.35">
      <c r="A766" t="s">
        <v>1259</v>
      </c>
      <c r="B766" s="1" t="s">
        <v>59</v>
      </c>
      <c r="C766" s="1" t="s">
        <v>60</v>
      </c>
      <c r="D766" s="1" t="s">
        <v>13</v>
      </c>
      <c r="E766" s="3">
        <v>44364</v>
      </c>
      <c r="F766" s="1" t="s">
        <v>104</v>
      </c>
      <c r="G766" s="1" t="s">
        <v>614</v>
      </c>
      <c r="H766" s="7">
        <v>70</v>
      </c>
      <c r="I766" s="7">
        <v>50</v>
      </c>
      <c r="J766" s="2">
        <v>0.28570000000000001</v>
      </c>
      <c r="K766" s="7">
        <f>Table1[[#This Row],[List Price]]-Table1[[#This Row],[Actual Price]]</f>
        <v>20</v>
      </c>
      <c r="L766" s="13">
        <f>YEAR(Table1[[#This Row],[Date]])</f>
        <v>2021</v>
      </c>
      <c r="M766" s="13" t="str">
        <f t="shared" si="11"/>
        <v>Jun</v>
      </c>
      <c r="N766" s="18">
        <f>DATE(YEAR(Table1[[#This Row],[Date]])+6, MONTH(Table1[[#This Row],[Date]]), DAY(Table1[[#This Row],[Date]]))</f>
        <v>46555</v>
      </c>
    </row>
    <row r="767" spans="1:14" x14ac:dyDescent="0.35">
      <c r="A767" t="s">
        <v>1260</v>
      </c>
      <c r="B767" s="1" t="s">
        <v>127</v>
      </c>
      <c r="C767" s="1" t="s">
        <v>128</v>
      </c>
      <c r="D767" s="1" t="s">
        <v>13</v>
      </c>
      <c r="E767" s="3">
        <v>45445</v>
      </c>
      <c r="F767" s="1" t="s">
        <v>55</v>
      </c>
      <c r="G767" s="1" t="s">
        <v>1261</v>
      </c>
      <c r="H767" s="7">
        <v>800</v>
      </c>
      <c r="I767" s="7">
        <v>760</v>
      </c>
      <c r="J767" s="2">
        <v>0.05</v>
      </c>
      <c r="K767" s="7">
        <f>Table1[[#This Row],[List Price]]-Table1[[#This Row],[Actual Price]]</f>
        <v>40</v>
      </c>
      <c r="L767" s="13">
        <f>YEAR(Table1[[#This Row],[Date]])</f>
        <v>2024</v>
      </c>
      <c r="M767" s="13" t="str">
        <f t="shared" si="11"/>
        <v>Jun</v>
      </c>
      <c r="N767" s="18">
        <f>DATE(YEAR(Table1[[#This Row],[Date]])+6, MONTH(Table1[[#This Row],[Date]]), DAY(Table1[[#This Row],[Date]]))</f>
        <v>47636</v>
      </c>
    </row>
    <row r="768" spans="1:14" x14ac:dyDescent="0.35">
      <c r="A768" t="s">
        <v>1262</v>
      </c>
      <c r="B768" s="1" t="s">
        <v>174</v>
      </c>
      <c r="C768" s="1" t="s">
        <v>175</v>
      </c>
      <c r="D768" s="1" t="s">
        <v>13</v>
      </c>
      <c r="E768" s="3">
        <v>45422</v>
      </c>
      <c r="F768" s="1" t="s">
        <v>104</v>
      </c>
      <c r="G768" s="1" t="s">
        <v>319</v>
      </c>
      <c r="H768" s="7">
        <v>70</v>
      </c>
      <c r="I768" s="7">
        <v>68</v>
      </c>
      <c r="J768" s="2">
        <v>2.86E-2</v>
      </c>
      <c r="K768" s="7">
        <f>Table1[[#This Row],[List Price]]-Table1[[#This Row],[Actual Price]]</f>
        <v>2</v>
      </c>
      <c r="L768" s="13">
        <f>YEAR(Table1[[#This Row],[Date]])</f>
        <v>2024</v>
      </c>
      <c r="M768" s="13" t="str">
        <f t="shared" si="11"/>
        <v>May</v>
      </c>
      <c r="N768" s="18">
        <f>DATE(YEAR(Table1[[#This Row],[Date]])+6, MONTH(Table1[[#This Row],[Date]]), DAY(Table1[[#This Row],[Date]]))</f>
        <v>47613</v>
      </c>
    </row>
    <row r="769" spans="1:14" x14ac:dyDescent="0.35">
      <c r="A769" t="s">
        <v>1263</v>
      </c>
      <c r="B769" s="1" t="s">
        <v>49</v>
      </c>
      <c r="C769" s="1" t="s">
        <v>50</v>
      </c>
      <c r="D769" s="1" t="s">
        <v>24</v>
      </c>
      <c r="E769" s="3">
        <v>44616</v>
      </c>
      <c r="F769" s="1" t="s">
        <v>61</v>
      </c>
      <c r="G769" s="1" t="s">
        <v>918</v>
      </c>
      <c r="H769" s="7">
        <v>1000</v>
      </c>
      <c r="I769" s="7">
        <v>960</v>
      </c>
      <c r="J769" s="2">
        <v>0.04</v>
      </c>
      <c r="K769" s="7">
        <f>Table1[[#This Row],[List Price]]-Table1[[#This Row],[Actual Price]]</f>
        <v>40</v>
      </c>
      <c r="L769" s="13">
        <f>YEAR(Table1[[#This Row],[Date]])</f>
        <v>2022</v>
      </c>
      <c r="M769" s="13" t="str">
        <f t="shared" si="11"/>
        <v>Feb</v>
      </c>
      <c r="N769" s="18">
        <f>DATE(YEAR(Table1[[#This Row],[Date]])+6, MONTH(Table1[[#This Row],[Date]]), DAY(Table1[[#This Row],[Date]]))</f>
        <v>46807</v>
      </c>
    </row>
    <row r="770" spans="1:14" x14ac:dyDescent="0.35">
      <c r="A770" t="s">
        <v>1264</v>
      </c>
      <c r="B770" s="1" t="s">
        <v>114</v>
      </c>
      <c r="C770" s="1" t="s">
        <v>54</v>
      </c>
      <c r="D770" s="1" t="s">
        <v>13</v>
      </c>
      <c r="E770" s="3">
        <v>45279</v>
      </c>
      <c r="F770" s="1" t="s">
        <v>14</v>
      </c>
      <c r="G770" s="1" t="s">
        <v>1221</v>
      </c>
      <c r="H770" s="7">
        <v>80</v>
      </c>
      <c r="I770" s="7">
        <v>80</v>
      </c>
      <c r="J770" s="2">
        <v>0</v>
      </c>
      <c r="K770" s="7">
        <f>Table1[[#This Row],[List Price]]-Table1[[#This Row],[Actual Price]]</f>
        <v>0</v>
      </c>
      <c r="L770" s="13">
        <f>YEAR(Table1[[#This Row],[Date]])</f>
        <v>2023</v>
      </c>
      <c r="M770" s="13" t="str">
        <f t="shared" ref="M770:M833" si="12">TEXT(E:E, "mmm")</f>
        <v>Dec</v>
      </c>
      <c r="N770" s="18">
        <f>DATE(YEAR(Table1[[#This Row],[Date]])+6, MONTH(Table1[[#This Row],[Date]]), DAY(Table1[[#This Row],[Date]]))</f>
        <v>47471</v>
      </c>
    </row>
    <row r="771" spans="1:14" x14ac:dyDescent="0.35">
      <c r="A771" t="s">
        <v>1265</v>
      </c>
      <c r="B771" s="1" t="s">
        <v>255</v>
      </c>
      <c r="C771" s="1" t="s">
        <v>256</v>
      </c>
      <c r="D771" s="1" t="s">
        <v>13</v>
      </c>
      <c r="E771" s="3">
        <v>45300</v>
      </c>
      <c r="F771" s="1" t="s">
        <v>55</v>
      </c>
      <c r="G771" s="1" t="s">
        <v>1266</v>
      </c>
      <c r="H771" s="7">
        <v>800</v>
      </c>
      <c r="I771" s="7">
        <v>776</v>
      </c>
      <c r="J771" s="2">
        <v>0.03</v>
      </c>
      <c r="K771" s="7">
        <f>Table1[[#This Row],[List Price]]-Table1[[#This Row],[Actual Price]]</f>
        <v>24</v>
      </c>
      <c r="L771" s="13">
        <f>YEAR(Table1[[#This Row],[Date]])</f>
        <v>2024</v>
      </c>
      <c r="M771" s="13" t="str">
        <f t="shared" si="12"/>
        <v>Jan</v>
      </c>
      <c r="N771" s="18">
        <f>DATE(YEAR(Table1[[#This Row],[Date]])+6, MONTH(Table1[[#This Row],[Date]]), DAY(Table1[[#This Row],[Date]]))</f>
        <v>47492</v>
      </c>
    </row>
    <row r="772" spans="1:14" x14ac:dyDescent="0.35">
      <c r="A772" t="s">
        <v>1267</v>
      </c>
      <c r="B772" s="1" t="s">
        <v>134</v>
      </c>
      <c r="C772" s="1" t="s">
        <v>92</v>
      </c>
      <c r="D772" s="1" t="s">
        <v>35</v>
      </c>
      <c r="E772" s="3">
        <v>45165</v>
      </c>
      <c r="F772" s="1" t="s">
        <v>55</v>
      </c>
      <c r="G772" s="1" t="s">
        <v>849</v>
      </c>
      <c r="H772" s="7">
        <v>800</v>
      </c>
      <c r="I772" s="7">
        <v>560</v>
      </c>
      <c r="J772" s="2">
        <v>0.3</v>
      </c>
      <c r="K772" s="7">
        <f>Table1[[#This Row],[List Price]]-Table1[[#This Row],[Actual Price]]</f>
        <v>240</v>
      </c>
      <c r="L772" s="13">
        <f>YEAR(Table1[[#This Row],[Date]])</f>
        <v>2023</v>
      </c>
      <c r="M772" s="13" t="str">
        <f t="shared" si="12"/>
        <v>Aug</v>
      </c>
      <c r="N772" s="18">
        <f>DATE(YEAR(Table1[[#This Row],[Date]])+6, MONTH(Table1[[#This Row],[Date]]), DAY(Table1[[#This Row],[Date]]))</f>
        <v>47357</v>
      </c>
    </row>
    <row r="773" spans="1:14" x14ac:dyDescent="0.35">
      <c r="A773" t="s">
        <v>1268</v>
      </c>
      <c r="B773" s="1" t="s">
        <v>114</v>
      </c>
      <c r="C773" s="1" t="s">
        <v>54</v>
      </c>
      <c r="D773" s="1" t="s">
        <v>13</v>
      </c>
      <c r="E773" s="3">
        <v>45216</v>
      </c>
      <c r="F773" s="1" t="s">
        <v>122</v>
      </c>
      <c r="G773" s="1" t="s">
        <v>168</v>
      </c>
      <c r="H773" s="7">
        <v>50</v>
      </c>
      <c r="I773" s="7">
        <v>46</v>
      </c>
      <c r="J773" s="2">
        <v>0.08</v>
      </c>
      <c r="K773" s="7">
        <f>Table1[[#This Row],[List Price]]-Table1[[#This Row],[Actual Price]]</f>
        <v>4</v>
      </c>
      <c r="L773" s="13">
        <f>YEAR(Table1[[#This Row],[Date]])</f>
        <v>2023</v>
      </c>
      <c r="M773" s="13" t="str">
        <f t="shared" si="12"/>
        <v>Oct</v>
      </c>
      <c r="N773" s="18">
        <f>DATE(YEAR(Table1[[#This Row],[Date]])+6, MONTH(Table1[[#This Row],[Date]]), DAY(Table1[[#This Row],[Date]]))</f>
        <v>47408</v>
      </c>
    </row>
    <row r="774" spans="1:14" x14ac:dyDescent="0.35">
      <c r="A774" t="s">
        <v>1269</v>
      </c>
      <c r="B774" s="1" t="s">
        <v>154</v>
      </c>
      <c r="C774" s="1" t="s">
        <v>108</v>
      </c>
      <c r="D774" s="1" t="s">
        <v>19</v>
      </c>
      <c r="E774" s="3">
        <v>43947</v>
      </c>
      <c r="F774" s="1" t="s">
        <v>104</v>
      </c>
      <c r="G774" s="1" t="s">
        <v>737</v>
      </c>
      <c r="H774" s="7">
        <v>70</v>
      </c>
      <c r="I774" s="7">
        <v>57</v>
      </c>
      <c r="J774" s="2">
        <v>0.1857</v>
      </c>
      <c r="K774" s="7">
        <f>Table1[[#This Row],[List Price]]-Table1[[#This Row],[Actual Price]]</f>
        <v>13</v>
      </c>
      <c r="L774" s="13">
        <f>YEAR(Table1[[#This Row],[Date]])</f>
        <v>2020</v>
      </c>
      <c r="M774" s="13" t="str">
        <f t="shared" si="12"/>
        <v>Apr</v>
      </c>
      <c r="N774" s="18">
        <f>DATE(YEAR(Table1[[#This Row],[Date]])+6, MONTH(Table1[[#This Row],[Date]]), DAY(Table1[[#This Row],[Date]]))</f>
        <v>46138</v>
      </c>
    </row>
    <row r="775" spans="1:14" x14ac:dyDescent="0.35">
      <c r="A775" t="s">
        <v>1270</v>
      </c>
      <c r="B775" s="1" t="s">
        <v>111</v>
      </c>
      <c r="C775" s="1" t="s">
        <v>82</v>
      </c>
      <c r="D775" s="1" t="s">
        <v>13</v>
      </c>
      <c r="E775" s="3">
        <v>44900</v>
      </c>
      <c r="F775" s="1" t="s">
        <v>14</v>
      </c>
      <c r="G775" s="1" t="s">
        <v>456</v>
      </c>
      <c r="H775" s="7">
        <v>80</v>
      </c>
      <c r="I775" s="7">
        <v>78</v>
      </c>
      <c r="J775" s="2">
        <v>2.5000000000000001E-2</v>
      </c>
      <c r="K775" s="7">
        <f>Table1[[#This Row],[List Price]]-Table1[[#This Row],[Actual Price]]</f>
        <v>2</v>
      </c>
      <c r="L775" s="13">
        <f>YEAR(Table1[[#This Row],[Date]])</f>
        <v>2022</v>
      </c>
      <c r="M775" s="13" t="str">
        <f t="shared" si="12"/>
        <v>Dec</v>
      </c>
      <c r="N775" s="18">
        <f>DATE(YEAR(Table1[[#This Row],[Date]])+6, MONTH(Table1[[#This Row],[Date]]), DAY(Table1[[#This Row],[Date]]))</f>
        <v>47092</v>
      </c>
    </row>
    <row r="776" spans="1:14" x14ac:dyDescent="0.35">
      <c r="A776" t="s">
        <v>1271</v>
      </c>
      <c r="B776" s="1" t="s">
        <v>95</v>
      </c>
      <c r="C776" s="1" t="s">
        <v>96</v>
      </c>
      <c r="D776" s="1" t="s">
        <v>13</v>
      </c>
      <c r="E776" s="3">
        <v>45193</v>
      </c>
      <c r="F776" s="1" t="s">
        <v>14</v>
      </c>
      <c r="G776" s="1" t="s">
        <v>180</v>
      </c>
      <c r="H776" s="7">
        <v>80</v>
      </c>
      <c r="I776" s="7">
        <v>78</v>
      </c>
      <c r="J776" s="2">
        <v>2.5000000000000001E-2</v>
      </c>
      <c r="K776" s="7">
        <f>Table1[[#This Row],[List Price]]-Table1[[#This Row],[Actual Price]]</f>
        <v>2</v>
      </c>
      <c r="L776" s="13">
        <f>YEAR(Table1[[#This Row],[Date]])</f>
        <v>2023</v>
      </c>
      <c r="M776" s="13" t="str">
        <f t="shared" si="12"/>
        <v>Sep</v>
      </c>
      <c r="N776" s="18">
        <f>DATE(YEAR(Table1[[#This Row],[Date]])+6, MONTH(Table1[[#This Row],[Date]]), DAY(Table1[[#This Row],[Date]]))</f>
        <v>47385</v>
      </c>
    </row>
    <row r="777" spans="1:14" x14ac:dyDescent="0.35">
      <c r="A777" t="s">
        <v>1272</v>
      </c>
      <c r="B777" s="1" t="s">
        <v>187</v>
      </c>
      <c r="C777" s="1" t="s">
        <v>188</v>
      </c>
      <c r="D777" s="1" t="s">
        <v>13</v>
      </c>
      <c r="E777" s="3">
        <v>45502</v>
      </c>
      <c r="F777" s="1" t="s">
        <v>115</v>
      </c>
      <c r="G777" s="1" t="s">
        <v>415</v>
      </c>
      <c r="H777" s="7">
        <v>250</v>
      </c>
      <c r="I777" s="7">
        <v>250</v>
      </c>
      <c r="J777" s="2">
        <v>0</v>
      </c>
      <c r="K777" s="7">
        <f>Table1[[#This Row],[List Price]]-Table1[[#This Row],[Actual Price]]</f>
        <v>0</v>
      </c>
      <c r="L777" s="13">
        <f>YEAR(Table1[[#This Row],[Date]])</f>
        <v>2024</v>
      </c>
      <c r="M777" s="13" t="str">
        <f t="shared" si="12"/>
        <v>Jul</v>
      </c>
      <c r="N777" s="18">
        <f>DATE(YEAR(Table1[[#This Row],[Date]])+6, MONTH(Table1[[#This Row],[Date]]), DAY(Table1[[#This Row],[Date]]))</f>
        <v>47693</v>
      </c>
    </row>
    <row r="778" spans="1:14" x14ac:dyDescent="0.35">
      <c r="A778" t="s">
        <v>1273</v>
      </c>
      <c r="B778" s="1" t="s">
        <v>131</v>
      </c>
      <c r="C778" s="1" t="s">
        <v>108</v>
      </c>
      <c r="D778" s="1" t="s">
        <v>19</v>
      </c>
      <c r="E778" s="3">
        <v>44042</v>
      </c>
      <c r="F778" s="1" t="s">
        <v>41</v>
      </c>
      <c r="G778" s="1" t="s">
        <v>474</v>
      </c>
      <c r="H778" s="7">
        <v>30</v>
      </c>
      <c r="I778" s="7">
        <v>29</v>
      </c>
      <c r="J778" s="2">
        <v>3.3300000000000003E-2</v>
      </c>
      <c r="K778" s="7">
        <f>Table1[[#This Row],[List Price]]-Table1[[#This Row],[Actual Price]]</f>
        <v>1</v>
      </c>
      <c r="L778" s="13">
        <f>YEAR(Table1[[#This Row],[Date]])</f>
        <v>2020</v>
      </c>
      <c r="M778" s="13" t="str">
        <f t="shared" si="12"/>
        <v>Jul</v>
      </c>
      <c r="N778" s="18">
        <f>DATE(YEAR(Table1[[#This Row],[Date]])+6, MONTH(Table1[[#This Row],[Date]]), DAY(Table1[[#This Row],[Date]]))</f>
        <v>46233</v>
      </c>
    </row>
    <row r="779" spans="1:14" x14ac:dyDescent="0.35">
      <c r="A779" t="s">
        <v>1274</v>
      </c>
      <c r="B779" s="1" t="s">
        <v>95</v>
      </c>
      <c r="C779" s="1" t="s">
        <v>96</v>
      </c>
      <c r="D779" s="1" t="s">
        <v>13</v>
      </c>
      <c r="E779" s="3">
        <v>44508</v>
      </c>
      <c r="F779" s="1" t="s">
        <v>122</v>
      </c>
      <c r="G779" s="1" t="s">
        <v>1275</v>
      </c>
      <c r="H779" s="7">
        <v>50</v>
      </c>
      <c r="I779" s="7">
        <v>33</v>
      </c>
      <c r="J779" s="2">
        <v>0.34</v>
      </c>
      <c r="K779" s="7">
        <f>Table1[[#This Row],[List Price]]-Table1[[#This Row],[Actual Price]]</f>
        <v>17</v>
      </c>
      <c r="L779" s="13">
        <f>YEAR(Table1[[#This Row],[Date]])</f>
        <v>2021</v>
      </c>
      <c r="M779" s="13" t="str">
        <f t="shared" si="12"/>
        <v>Nov</v>
      </c>
      <c r="N779" s="18">
        <f>DATE(YEAR(Table1[[#This Row],[Date]])+6, MONTH(Table1[[#This Row],[Date]]), DAY(Table1[[#This Row],[Date]]))</f>
        <v>46699</v>
      </c>
    </row>
    <row r="780" spans="1:14" x14ac:dyDescent="0.35">
      <c r="A780" t="s">
        <v>1276</v>
      </c>
      <c r="B780" s="1" t="s">
        <v>174</v>
      </c>
      <c r="C780" s="1" t="s">
        <v>175</v>
      </c>
      <c r="D780" s="1" t="s">
        <v>13</v>
      </c>
      <c r="E780" s="3">
        <v>44928</v>
      </c>
      <c r="F780" s="1" t="s">
        <v>61</v>
      </c>
      <c r="G780" s="1" t="s">
        <v>1277</v>
      </c>
      <c r="H780" s="7">
        <v>1000</v>
      </c>
      <c r="I780" s="7">
        <v>880</v>
      </c>
      <c r="J780" s="2">
        <v>0.12</v>
      </c>
      <c r="K780" s="7">
        <f>Table1[[#This Row],[List Price]]-Table1[[#This Row],[Actual Price]]</f>
        <v>120</v>
      </c>
      <c r="L780" s="13">
        <f>YEAR(Table1[[#This Row],[Date]])</f>
        <v>2023</v>
      </c>
      <c r="M780" s="13" t="str">
        <f t="shared" si="12"/>
        <v>Jan</v>
      </c>
      <c r="N780" s="18">
        <f>DATE(YEAR(Table1[[#This Row],[Date]])+6, MONTH(Table1[[#This Row],[Date]]), DAY(Table1[[#This Row],[Date]]))</f>
        <v>47120</v>
      </c>
    </row>
    <row r="781" spans="1:14" x14ac:dyDescent="0.35">
      <c r="A781" t="s">
        <v>1278</v>
      </c>
      <c r="B781" s="1" t="s">
        <v>91</v>
      </c>
      <c r="C781" s="1" t="s">
        <v>92</v>
      </c>
      <c r="D781" s="1" t="s">
        <v>35</v>
      </c>
      <c r="E781" s="3">
        <v>44482</v>
      </c>
      <c r="F781" s="1" t="s">
        <v>46</v>
      </c>
      <c r="G781" s="1" t="s">
        <v>939</v>
      </c>
      <c r="H781" s="7">
        <v>500</v>
      </c>
      <c r="I781" s="7">
        <v>305</v>
      </c>
      <c r="J781" s="2">
        <v>0.39</v>
      </c>
      <c r="K781" s="7">
        <f>Table1[[#This Row],[List Price]]-Table1[[#This Row],[Actual Price]]</f>
        <v>195</v>
      </c>
      <c r="L781" s="13">
        <f>YEAR(Table1[[#This Row],[Date]])</f>
        <v>2021</v>
      </c>
      <c r="M781" s="13" t="str">
        <f t="shared" si="12"/>
        <v>Oct</v>
      </c>
      <c r="N781" s="18">
        <f>DATE(YEAR(Table1[[#This Row],[Date]])+6, MONTH(Table1[[#This Row],[Date]]), DAY(Table1[[#This Row],[Date]]))</f>
        <v>46673</v>
      </c>
    </row>
    <row r="782" spans="1:14" x14ac:dyDescent="0.35">
      <c r="A782" t="s">
        <v>1279</v>
      </c>
      <c r="B782" s="1" t="s">
        <v>187</v>
      </c>
      <c r="C782" s="1" t="s">
        <v>188</v>
      </c>
      <c r="D782" s="1" t="s">
        <v>13</v>
      </c>
      <c r="E782" s="3">
        <v>44009</v>
      </c>
      <c r="F782" s="1" t="s">
        <v>25</v>
      </c>
      <c r="G782" s="1" t="s">
        <v>791</v>
      </c>
      <c r="H782" s="7">
        <v>700</v>
      </c>
      <c r="I782" s="7">
        <v>665</v>
      </c>
      <c r="J782" s="2">
        <v>0.05</v>
      </c>
      <c r="K782" s="7">
        <f>Table1[[#This Row],[List Price]]-Table1[[#This Row],[Actual Price]]</f>
        <v>35</v>
      </c>
      <c r="L782" s="13">
        <f>YEAR(Table1[[#This Row],[Date]])</f>
        <v>2020</v>
      </c>
      <c r="M782" s="13" t="str">
        <f t="shared" si="12"/>
        <v>Jun</v>
      </c>
      <c r="N782" s="18">
        <f>DATE(YEAR(Table1[[#This Row],[Date]])+6, MONTH(Table1[[#This Row],[Date]]), DAY(Table1[[#This Row],[Date]]))</f>
        <v>46200</v>
      </c>
    </row>
    <row r="783" spans="1:14" x14ac:dyDescent="0.35">
      <c r="A783" t="s">
        <v>1280</v>
      </c>
      <c r="B783" s="1" t="s">
        <v>400</v>
      </c>
      <c r="C783" s="1" t="s">
        <v>401</v>
      </c>
      <c r="D783" s="1" t="s">
        <v>13</v>
      </c>
      <c r="E783" s="3">
        <v>45537</v>
      </c>
      <c r="F783" s="1" t="s">
        <v>46</v>
      </c>
      <c r="G783" s="1" t="s">
        <v>1281</v>
      </c>
      <c r="H783" s="7">
        <v>500</v>
      </c>
      <c r="I783" s="7">
        <v>100</v>
      </c>
      <c r="J783" s="2">
        <v>0.8</v>
      </c>
      <c r="K783" s="7">
        <f>Table1[[#This Row],[List Price]]-Table1[[#This Row],[Actual Price]]</f>
        <v>400</v>
      </c>
      <c r="L783" s="13">
        <f>YEAR(Table1[[#This Row],[Date]])</f>
        <v>2024</v>
      </c>
      <c r="M783" s="13" t="str">
        <f t="shared" si="12"/>
        <v>Sep</v>
      </c>
      <c r="N783" s="18">
        <f>DATE(YEAR(Table1[[#This Row],[Date]])+6, MONTH(Table1[[#This Row],[Date]]), DAY(Table1[[#This Row],[Date]]))</f>
        <v>47728</v>
      </c>
    </row>
    <row r="784" spans="1:14" x14ac:dyDescent="0.35">
      <c r="A784" t="s">
        <v>1282</v>
      </c>
      <c r="B784" s="1" t="s">
        <v>99</v>
      </c>
      <c r="C784" s="1" t="s">
        <v>100</v>
      </c>
      <c r="D784" s="1" t="s">
        <v>13</v>
      </c>
      <c r="E784" s="3">
        <v>45004</v>
      </c>
      <c r="F784" s="1" t="s">
        <v>72</v>
      </c>
      <c r="G784" s="1" t="s">
        <v>752</v>
      </c>
      <c r="H784" s="7">
        <v>500</v>
      </c>
      <c r="I784" s="7">
        <v>500</v>
      </c>
      <c r="J784" s="2">
        <v>0</v>
      </c>
      <c r="K784" s="7">
        <f>Table1[[#This Row],[List Price]]-Table1[[#This Row],[Actual Price]]</f>
        <v>0</v>
      </c>
      <c r="L784" s="13">
        <f>YEAR(Table1[[#This Row],[Date]])</f>
        <v>2023</v>
      </c>
      <c r="M784" s="13" t="str">
        <f t="shared" si="12"/>
        <v>Mar</v>
      </c>
      <c r="N784" s="18">
        <f>DATE(YEAR(Table1[[#This Row],[Date]])+6, MONTH(Table1[[#This Row],[Date]]), DAY(Table1[[#This Row],[Date]]))</f>
        <v>47196</v>
      </c>
    </row>
    <row r="785" spans="1:14" x14ac:dyDescent="0.35">
      <c r="A785" t="s">
        <v>1283</v>
      </c>
      <c r="B785" s="1" t="s">
        <v>39</v>
      </c>
      <c r="C785" s="1" t="s">
        <v>40</v>
      </c>
      <c r="D785" s="1" t="s">
        <v>35</v>
      </c>
      <c r="E785" s="3">
        <v>44494</v>
      </c>
      <c r="F785" s="1" t="s">
        <v>14</v>
      </c>
      <c r="G785" s="1" t="s">
        <v>1284</v>
      </c>
      <c r="H785" s="7">
        <v>80</v>
      </c>
      <c r="I785" s="7">
        <v>65</v>
      </c>
      <c r="J785" s="2">
        <v>0.1875</v>
      </c>
      <c r="K785" s="7">
        <f>Table1[[#This Row],[List Price]]-Table1[[#This Row],[Actual Price]]</f>
        <v>15</v>
      </c>
      <c r="L785" s="13">
        <f>YEAR(Table1[[#This Row],[Date]])</f>
        <v>2021</v>
      </c>
      <c r="M785" s="13" t="str">
        <f t="shared" si="12"/>
        <v>Oct</v>
      </c>
      <c r="N785" s="18">
        <f>DATE(YEAR(Table1[[#This Row],[Date]])+6, MONTH(Table1[[#This Row],[Date]]), DAY(Table1[[#This Row],[Date]]))</f>
        <v>46685</v>
      </c>
    </row>
    <row r="786" spans="1:14" x14ac:dyDescent="0.35">
      <c r="A786" t="s">
        <v>1285</v>
      </c>
      <c r="B786" s="1" t="s">
        <v>157</v>
      </c>
      <c r="C786" s="1" t="s">
        <v>108</v>
      </c>
      <c r="D786" s="1" t="s">
        <v>19</v>
      </c>
      <c r="E786" s="3">
        <v>45043</v>
      </c>
      <c r="F786" s="1" t="s">
        <v>25</v>
      </c>
      <c r="G786" s="1" t="s">
        <v>1286</v>
      </c>
      <c r="H786" s="7">
        <v>700</v>
      </c>
      <c r="I786" s="7">
        <v>651</v>
      </c>
      <c r="J786" s="2">
        <v>7.0000000000000007E-2</v>
      </c>
      <c r="K786" s="7">
        <f>Table1[[#This Row],[List Price]]-Table1[[#This Row],[Actual Price]]</f>
        <v>49</v>
      </c>
      <c r="L786" s="13">
        <f>YEAR(Table1[[#This Row],[Date]])</f>
        <v>2023</v>
      </c>
      <c r="M786" s="13" t="str">
        <f t="shared" si="12"/>
        <v>Apr</v>
      </c>
      <c r="N786" s="18">
        <f>DATE(YEAR(Table1[[#This Row],[Date]])+6, MONTH(Table1[[#This Row],[Date]]), DAY(Table1[[#This Row],[Date]]))</f>
        <v>47235</v>
      </c>
    </row>
    <row r="787" spans="1:14" x14ac:dyDescent="0.35">
      <c r="A787" t="s">
        <v>1287</v>
      </c>
      <c r="B787" s="1" t="s">
        <v>124</v>
      </c>
      <c r="C787" s="1" t="s">
        <v>40</v>
      </c>
      <c r="D787" s="1" t="s">
        <v>35</v>
      </c>
      <c r="E787" s="3">
        <v>45143</v>
      </c>
      <c r="F787" s="1" t="s">
        <v>30</v>
      </c>
      <c r="G787" s="1" t="s">
        <v>970</v>
      </c>
      <c r="H787" s="7">
        <v>150</v>
      </c>
      <c r="I787" s="7">
        <v>141</v>
      </c>
      <c r="J787" s="2">
        <v>0.06</v>
      </c>
      <c r="K787" s="7">
        <f>Table1[[#This Row],[List Price]]-Table1[[#This Row],[Actual Price]]</f>
        <v>9</v>
      </c>
      <c r="L787" s="13">
        <f>YEAR(Table1[[#This Row],[Date]])</f>
        <v>2023</v>
      </c>
      <c r="M787" s="13" t="str">
        <f t="shared" si="12"/>
        <v>Aug</v>
      </c>
      <c r="N787" s="18">
        <f>DATE(YEAR(Table1[[#This Row],[Date]])+6, MONTH(Table1[[#This Row],[Date]]), DAY(Table1[[#This Row],[Date]]))</f>
        <v>47335</v>
      </c>
    </row>
    <row r="788" spans="1:14" x14ac:dyDescent="0.35">
      <c r="A788" t="s">
        <v>1288</v>
      </c>
      <c r="B788" s="1" t="s">
        <v>124</v>
      </c>
      <c r="C788" s="1" t="s">
        <v>40</v>
      </c>
      <c r="D788" s="1" t="s">
        <v>35</v>
      </c>
      <c r="E788" s="3">
        <v>45519</v>
      </c>
      <c r="F788" s="1" t="s">
        <v>115</v>
      </c>
      <c r="G788" s="1" t="s">
        <v>863</v>
      </c>
      <c r="H788" s="7">
        <v>250</v>
      </c>
      <c r="I788" s="7">
        <v>240</v>
      </c>
      <c r="J788" s="2">
        <v>0.04</v>
      </c>
      <c r="K788" s="7">
        <f>Table1[[#This Row],[List Price]]-Table1[[#This Row],[Actual Price]]</f>
        <v>10</v>
      </c>
      <c r="L788" s="13">
        <f>YEAR(Table1[[#This Row],[Date]])</f>
        <v>2024</v>
      </c>
      <c r="M788" s="13" t="str">
        <f t="shared" si="12"/>
        <v>Aug</v>
      </c>
      <c r="N788" s="18">
        <f>DATE(YEAR(Table1[[#This Row],[Date]])+6, MONTH(Table1[[#This Row],[Date]]), DAY(Table1[[#This Row],[Date]]))</f>
        <v>47710</v>
      </c>
    </row>
    <row r="789" spans="1:14" x14ac:dyDescent="0.35">
      <c r="A789" t="s">
        <v>1289</v>
      </c>
      <c r="B789" s="1" t="s">
        <v>39</v>
      </c>
      <c r="C789" s="1" t="s">
        <v>40</v>
      </c>
      <c r="D789" s="1" t="s">
        <v>35</v>
      </c>
      <c r="E789" s="3">
        <v>44239</v>
      </c>
      <c r="F789" s="1" t="s">
        <v>104</v>
      </c>
      <c r="G789" s="1" t="s">
        <v>1290</v>
      </c>
      <c r="H789" s="7">
        <v>70</v>
      </c>
      <c r="I789" s="7">
        <v>57</v>
      </c>
      <c r="J789" s="2">
        <v>0.1857</v>
      </c>
      <c r="K789" s="7">
        <f>Table1[[#This Row],[List Price]]-Table1[[#This Row],[Actual Price]]</f>
        <v>13</v>
      </c>
      <c r="L789" s="13">
        <f>YEAR(Table1[[#This Row],[Date]])</f>
        <v>2021</v>
      </c>
      <c r="M789" s="13" t="str">
        <f t="shared" si="12"/>
        <v>Feb</v>
      </c>
      <c r="N789" s="18">
        <f>DATE(YEAR(Table1[[#This Row],[Date]])+6, MONTH(Table1[[#This Row],[Date]]), DAY(Table1[[#This Row],[Date]]))</f>
        <v>46430</v>
      </c>
    </row>
    <row r="790" spans="1:14" x14ac:dyDescent="0.35">
      <c r="A790" t="s">
        <v>1291</v>
      </c>
      <c r="B790" s="1" t="s">
        <v>154</v>
      </c>
      <c r="C790" s="1" t="s">
        <v>108</v>
      </c>
      <c r="D790" s="1" t="s">
        <v>19</v>
      </c>
      <c r="E790" s="3">
        <v>44095</v>
      </c>
      <c r="F790" s="1" t="s">
        <v>72</v>
      </c>
      <c r="G790" s="1" t="s">
        <v>1292</v>
      </c>
      <c r="H790" s="7">
        <v>500</v>
      </c>
      <c r="I790" s="7">
        <v>495</v>
      </c>
      <c r="J790" s="2">
        <v>0.01</v>
      </c>
      <c r="K790" s="7">
        <f>Table1[[#This Row],[List Price]]-Table1[[#This Row],[Actual Price]]</f>
        <v>5</v>
      </c>
      <c r="L790" s="13">
        <f>YEAR(Table1[[#This Row],[Date]])</f>
        <v>2020</v>
      </c>
      <c r="M790" s="13" t="str">
        <f t="shared" si="12"/>
        <v>Sep</v>
      </c>
      <c r="N790" s="18">
        <f>DATE(YEAR(Table1[[#This Row],[Date]])+6, MONTH(Table1[[#This Row],[Date]]), DAY(Table1[[#This Row],[Date]]))</f>
        <v>46286</v>
      </c>
    </row>
    <row r="791" spans="1:14" x14ac:dyDescent="0.35">
      <c r="A791" t="s">
        <v>1293</v>
      </c>
      <c r="B791" s="1" t="s">
        <v>118</v>
      </c>
      <c r="C791" s="1" t="s">
        <v>119</v>
      </c>
      <c r="D791" s="1" t="s">
        <v>35</v>
      </c>
      <c r="E791" s="3">
        <v>45001</v>
      </c>
      <c r="F791" s="1" t="s">
        <v>41</v>
      </c>
      <c r="G791" s="1" t="s">
        <v>847</v>
      </c>
      <c r="H791" s="7">
        <v>30</v>
      </c>
      <c r="I791" s="7">
        <v>29</v>
      </c>
      <c r="J791" s="2">
        <v>3.3300000000000003E-2</v>
      </c>
      <c r="K791" s="7">
        <f>Table1[[#This Row],[List Price]]-Table1[[#This Row],[Actual Price]]</f>
        <v>1</v>
      </c>
      <c r="L791" s="13">
        <f>YEAR(Table1[[#This Row],[Date]])</f>
        <v>2023</v>
      </c>
      <c r="M791" s="13" t="str">
        <f t="shared" si="12"/>
        <v>Mar</v>
      </c>
      <c r="N791" s="18">
        <f>DATE(YEAR(Table1[[#This Row],[Date]])+6, MONTH(Table1[[#This Row],[Date]]), DAY(Table1[[#This Row],[Date]]))</f>
        <v>47193</v>
      </c>
    </row>
    <row r="792" spans="1:14" x14ac:dyDescent="0.35">
      <c r="A792" t="s">
        <v>1294</v>
      </c>
      <c r="B792" s="1" t="s">
        <v>182</v>
      </c>
      <c r="C792" s="1" t="s">
        <v>108</v>
      </c>
      <c r="D792" s="1" t="s">
        <v>19</v>
      </c>
      <c r="E792" s="3">
        <v>44783</v>
      </c>
      <c r="F792" s="1" t="s">
        <v>25</v>
      </c>
      <c r="G792" s="1" t="s">
        <v>1295</v>
      </c>
      <c r="H792" s="7">
        <v>700</v>
      </c>
      <c r="I792" s="7">
        <v>595</v>
      </c>
      <c r="J792" s="2">
        <v>0.15</v>
      </c>
      <c r="K792" s="7">
        <f>Table1[[#This Row],[List Price]]-Table1[[#This Row],[Actual Price]]</f>
        <v>105</v>
      </c>
      <c r="L792" s="13">
        <f>YEAR(Table1[[#This Row],[Date]])</f>
        <v>2022</v>
      </c>
      <c r="M792" s="13" t="str">
        <f t="shared" si="12"/>
        <v>Aug</v>
      </c>
      <c r="N792" s="18">
        <f>DATE(YEAR(Table1[[#This Row],[Date]])+6, MONTH(Table1[[#This Row],[Date]]), DAY(Table1[[#This Row],[Date]]))</f>
        <v>46975</v>
      </c>
    </row>
    <row r="793" spans="1:14" x14ac:dyDescent="0.35">
      <c r="A793" t="s">
        <v>1296</v>
      </c>
      <c r="B793" s="1" t="s">
        <v>150</v>
      </c>
      <c r="C793" s="1" t="s">
        <v>151</v>
      </c>
      <c r="D793" s="1" t="s">
        <v>13</v>
      </c>
      <c r="E793" s="3">
        <v>44888</v>
      </c>
      <c r="F793" s="1" t="s">
        <v>115</v>
      </c>
      <c r="G793" s="1" t="s">
        <v>409</v>
      </c>
      <c r="H793" s="7">
        <v>250</v>
      </c>
      <c r="I793" s="7">
        <v>213</v>
      </c>
      <c r="J793" s="2">
        <v>0.14799999999999999</v>
      </c>
      <c r="K793" s="7">
        <f>Table1[[#This Row],[List Price]]-Table1[[#This Row],[Actual Price]]</f>
        <v>37</v>
      </c>
      <c r="L793" s="13">
        <f>YEAR(Table1[[#This Row],[Date]])</f>
        <v>2022</v>
      </c>
      <c r="M793" s="13" t="str">
        <f t="shared" si="12"/>
        <v>Nov</v>
      </c>
      <c r="N793" s="18">
        <f>DATE(YEAR(Table1[[#This Row],[Date]])+6, MONTH(Table1[[#This Row],[Date]]), DAY(Table1[[#This Row],[Date]]))</f>
        <v>47080</v>
      </c>
    </row>
    <row r="794" spans="1:14" x14ac:dyDescent="0.35">
      <c r="A794" t="s">
        <v>1297</v>
      </c>
      <c r="B794" s="1" t="s">
        <v>70</v>
      </c>
      <c r="C794" s="1" t="s">
        <v>71</v>
      </c>
      <c r="D794" s="1" t="s">
        <v>35</v>
      </c>
      <c r="E794" s="3">
        <v>45581</v>
      </c>
      <c r="F794" s="1" t="s">
        <v>30</v>
      </c>
      <c r="G794" s="1" t="s">
        <v>962</v>
      </c>
      <c r="H794" s="7">
        <v>150</v>
      </c>
      <c r="I794" s="7">
        <v>129</v>
      </c>
      <c r="J794" s="2">
        <v>0.14000000000000001</v>
      </c>
      <c r="K794" s="7">
        <f>Table1[[#This Row],[List Price]]-Table1[[#This Row],[Actual Price]]</f>
        <v>21</v>
      </c>
      <c r="L794" s="13">
        <f>YEAR(Table1[[#This Row],[Date]])</f>
        <v>2024</v>
      </c>
      <c r="M794" s="13" t="str">
        <f t="shared" si="12"/>
        <v>Oct</v>
      </c>
      <c r="N794" s="18">
        <f>DATE(YEAR(Table1[[#This Row],[Date]])+6, MONTH(Table1[[#This Row],[Date]]), DAY(Table1[[#This Row],[Date]]))</f>
        <v>47772</v>
      </c>
    </row>
    <row r="795" spans="1:14" x14ac:dyDescent="0.35">
      <c r="A795" t="s">
        <v>1298</v>
      </c>
      <c r="B795" s="1" t="s">
        <v>118</v>
      </c>
      <c r="C795" s="1" t="s">
        <v>119</v>
      </c>
      <c r="D795" s="1" t="s">
        <v>35</v>
      </c>
      <c r="E795" s="3">
        <v>44211</v>
      </c>
      <c r="F795" s="1" t="s">
        <v>41</v>
      </c>
      <c r="G795" s="1" t="s">
        <v>909</v>
      </c>
      <c r="H795" s="7">
        <v>30</v>
      </c>
      <c r="I795" s="7">
        <v>29</v>
      </c>
      <c r="J795" s="2">
        <v>3.3300000000000003E-2</v>
      </c>
      <c r="K795" s="7">
        <f>Table1[[#This Row],[List Price]]-Table1[[#This Row],[Actual Price]]</f>
        <v>1</v>
      </c>
      <c r="L795" s="13">
        <f>YEAR(Table1[[#This Row],[Date]])</f>
        <v>2021</v>
      </c>
      <c r="M795" s="13" t="str">
        <f t="shared" si="12"/>
        <v>Jan</v>
      </c>
      <c r="N795" s="18">
        <f>DATE(YEAR(Table1[[#This Row],[Date]])+6, MONTH(Table1[[#This Row],[Date]]), DAY(Table1[[#This Row],[Date]]))</f>
        <v>46402</v>
      </c>
    </row>
    <row r="796" spans="1:14" x14ac:dyDescent="0.35">
      <c r="A796" t="s">
        <v>1299</v>
      </c>
      <c r="B796" s="1" t="s">
        <v>11</v>
      </c>
      <c r="C796" s="1" t="s">
        <v>12</v>
      </c>
      <c r="D796" s="1" t="s">
        <v>13</v>
      </c>
      <c r="E796" s="3">
        <v>45605</v>
      </c>
      <c r="F796" s="1" t="s">
        <v>122</v>
      </c>
      <c r="G796" s="1" t="s">
        <v>348</v>
      </c>
      <c r="H796" s="7">
        <v>50</v>
      </c>
      <c r="I796" s="7">
        <v>49</v>
      </c>
      <c r="J796" s="2">
        <v>0.02</v>
      </c>
      <c r="K796" s="7">
        <f>Table1[[#This Row],[List Price]]-Table1[[#This Row],[Actual Price]]</f>
        <v>1</v>
      </c>
      <c r="L796" s="13">
        <f>YEAR(Table1[[#This Row],[Date]])</f>
        <v>2024</v>
      </c>
      <c r="M796" s="13" t="str">
        <f t="shared" si="12"/>
        <v>Nov</v>
      </c>
      <c r="N796" s="18">
        <f>DATE(YEAR(Table1[[#This Row],[Date]])+6, MONTH(Table1[[#This Row],[Date]]), DAY(Table1[[#This Row],[Date]]))</f>
        <v>47796</v>
      </c>
    </row>
    <row r="797" spans="1:14" x14ac:dyDescent="0.35">
      <c r="A797" t="s">
        <v>1300</v>
      </c>
      <c r="B797" s="1" t="s">
        <v>146</v>
      </c>
      <c r="C797" s="1" t="s">
        <v>147</v>
      </c>
      <c r="D797" s="1" t="s">
        <v>13</v>
      </c>
      <c r="E797" s="3">
        <v>44141</v>
      </c>
      <c r="F797" s="1" t="s">
        <v>46</v>
      </c>
      <c r="G797" s="1" t="s">
        <v>358</v>
      </c>
      <c r="H797" s="7">
        <v>500</v>
      </c>
      <c r="I797" s="7">
        <v>370</v>
      </c>
      <c r="J797" s="2">
        <v>0.26</v>
      </c>
      <c r="K797" s="7">
        <f>Table1[[#This Row],[List Price]]-Table1[[#This Row],[Actual Price]]</f>
        <v>130</v>
      </c>
      <c r="L797" s="13">
        <f>YEAR(Table1[[#This Row],[Date]])</f>
        <v>2020</v>
      </c>
      <c r="M797" s="13" t="str">
        <f t="shared" si="12"/>
        <v>Nov</v>
      </c>
      <c r="N797" s="18">
        <f>DATE(YEAR(Table1[[#This Row],[Date]])+6, MONTH(Table1[[#This Row],[Date]]), DAY(Table1[[#This Row],[Date]]))</f>
        <v>46332</v>
      </c>
    </row>
    <row r="798" spans="1:14" x14ac:dyDescent="0.35">
      <c r="A798" t="s">
        <v>1301</v>
      </c>
      <c r="B798" s="1" t="s">
        <v>17</v>
      </c>
      <c r="C798" s="1" t="s">
        <v>18</v>
      </c>
      <c r="D798" s="1" t="s">
        <v>19</v>
      </c>
      <c r="E798" s="3">
        <v>44591</v>
      </c>
      <c r="F798" s="1" t="s">
        <v>41</v>
      </c>
      <c r="G798" s="1" t="s">
        <v>493</v>
      </c>
      <c r="H798" s="7">
        <v>30</v>
      </c>
      <c r="I798" s="7">
        <v>26</v>
      </c>
      <c r="J798" s="2">
        <v>0.1333</v>
      </c>
      <c r="K798" s="7">
        <f>Table1[[#This Row],[List Price]]-Table1[[#This Row],[Actual Price]]</f>
        <v>4</v>
      </c>
      <c r="L798" s="13">
        <f>YEAR(Table1[[#This Row],[Date]])</f>
        <v>2022</v>
      </c>
      <c r="M798" s="13" t="str">
        <f t="shared" si="12"/>
        <v>Jan</v>
      </c>
      <c r="N798" s="18">
        <f>DATE(YEAR(Table1[[#This Row],[Date]])+6, MONTH(Table1[[#This Row],[Date]]), DAY(Table1[[#This Row],[Date]]))</f>
        <v>46782</v>
      </c>
    </row>
    <row r="799" spans="1:14" x14ac:dyDescent="0.35">
      <c r="A799" t="s">
        <v>1302</v>
      </c>
      <c r="B799" s="1" t="s">
        <v>127</v>
      </c>
      <c r="C799" s="1" t="s">
        <v>128</v>
      </c>
      <c r="D799" s="1" t="s">
        <v>13</v>
      </c>
      <c r="E799" s="3">
        <v>45086</v>
      </c>
      <c r="F799" s="1" t="s">
        <v>115</v>
      </c>
      <c r="G799" s="1" t="s">
        <v>385</v>
      </c>
      <c r="H799" s="7">
        <v>250</v>
      </c>
      <c r="I799" s="7">
        <v>243</v>
      </c>
      <c r="J799" s="2">
        <v>2.8000000000000001E-2</v>
      </c>
      <c r="K799" s="7">
        <f>Table1[[#This Row],[List Price]]-Table1[[#This Row],[Actual Price]]</f>
        <v>7</v>
      </c>
      <c r="L799" s="13">
        <f>YEAR(Table1[[#This Row],[Date]])</f>
        <v>2023</v>
      </c>
      <c r="M799" s="13" t="str">
        <f t="shared" si="12"/>
        <v>Jun</v>
      </c>
      <c r="N799" s="18">
        <f>DATE(YEAR(Table1[[#This Row],[Date]])+6, MONTH(Table1[[#This Row],[Date]]), DAY(Table1[[#This Row],[Date]]))</f>
        <v>47278</v>
      </c>
    </row>
    <row r="800" spans="1:14" x14ac:dyDescent="0.35">
      <c r="A800" t="s">
        <v>1303</v>
      </c>
      <c r="B800" s="1" t="s">
        <v>39</v>
      </c>
      <c r="C800" s="1" t="s">
        <v>40</v>
      </c>
      <c r="D800" s="1" t="s">
        <v>35</v>
      </c>
      <c r="E800" s="3">
        <v>44251</v>
      </c>
      <c r="F800" s="1" t="s">
        <v>61</v>
      </c>
      <c r="G800" s="1" t="s">
        <v>1304</v>
      </c>
      <c r="H800" s="7">
        <v>1000</v>
      </c>
      <c r="I800" s="7">
        <v>700</v>
      </c>
      <c r="J800" s="2">
        <v>0.3</v>
      </c>
      <c r="K800" s="7">
        <f>Table1[[#This Row],[List Price]]-Table1[[#This Row],[Actual Price]]</f>
        <v>300</v>
      </c>
      <c r="L800" s="13">
        <f>YEAR(Table1[[#This Row],[Date]])</f>
        <v>2021</v>
      </c>
      <c r="M800" s="13" t="str">
        <f t="shared" si="12"/>
        <v>Feb</v>
      </c>
      <c r="N800" s="18">
        <f>DATE(YEAR(Table1[[#This Row],[Date]])+6, MONTH(Table1[[#This Row],[Date]]), DAY(Table1[[#This Row],[Date]]))</f>
        <v>46442</v>
      </c>
    </row>
    <row r="801" spans="1:14" x14ac:dyDescent="0.35">
      <c r="A801" t="s">
        <v>1305</v>
      </c>
      <c r="B801" s="1" t="s">
        <v>182</v>
      </c>
      <c r="C801" s="1" t="s">
        <v>108</v>
      </c>
      <c r="D801" s="1" t="s">
        <v>19</v>
      </c>
      <c r="E801" s="3">
        <v>45614</v>
      </c>
      <c r="F801" s="1" t="s">
        <v>122</v>
      </c>
      <c r="G801" s="1" t="s">
        <v>673</v>
      </c>
      <c r="H801" s="7">
        <v>50</v>
      </c>
      <c r="I801" s="7">
        <v>43</v>
      </c>
      <c r="J801" s="2">
        <v>0.14000000000000001</v>
      </c>
      <c r="K801" s="7">
        <f>Table1[[#This Row],[List Price]]-Table1[[#This Row],[Actual Price]]</f>
        <v>7</v>
      </c>
      <c r="L801" s="13">
        <f>YEAR(Table1[[#This Row],[Date]])</f>
        <v>2024</v>
      </c>
      <c r="M801" s="13" t="str">
        <f t="shared" si="12"/>
        <v>Nov</v>
      </c>
      <c r="N801" s="18">
        <f>DATE(YEAR(Table1[[#This Row],[Date]])+6, MONTH(Table1[[#This Row],[Date]]), DAY(Table1[[#This Row],[Date]]))</f>
        <v>47805</v>
      </c>
    </row>
    <row r="802" spans="1:14" x14ac:dyDescent="0.35">
      <c r="A802" t="s">
        <v>1306</v>
      </c>
      <c r="B802" s="1" t="s">
        <v>227</v>
      </c>
      <c r="C802" s="1" t="s">
        <v>228</v>
      </c>
      <c r="D802" s="1" t="s">
        <v>24</v>
      </c>
      <c r="E802" s="3">
        <v>45121</v>
      </c>
      <c r="F802" s="1" t="s">
        <v>55</v>
      </c>
      <c r="G802" s="1" t="s">
        <v>937</v>
      </c>
      <c r="H802" s="7">
        <v>800</v>
      </c>
      <c r="I802" s="7">
        <v>440</v>
      </c>
      <c r="J802" s="2">
        <v>0.45</v>
      </c>
      <c r="K802" s="7">
        <f>Table1[[#This Row],[List Price]]-Table1[[#This Row],[Actual Price]]</f>
        <v>360</v>
      </c>
      <c r="L802" s="13">
        <f>YEAR(Table1[[#This Row],[Date]])</f>
        <v>2023</v>
      </c>
      <c r="M802" s="13" t="str">
        <f t="shared" si="12"/>
        <v>Jul</v>
      </c>
      <c r="N802" s="18">
        <f>DATE(YEAR(Table1[[#This Row],[Date]])+6, MONTH(Table1[[#This Row],[Date]]), DAY(Table1[[#This Row],[Date]]))</f>
        <v>47313</v>
      </c>
    </row>
    <row r="803" spans="1:14" x14ac:dyDescent="0.35">
      <c r="A803" t="s">
        <v>1307</v>
      </c>
      <c r="B803" s="1" t="s">
        <v>53</v>
      </c>
      <c r="C803" s="1" t="s">
        <v>54</v>
      </c>
      <c r="D803" s="1" t="s">
        <v>13</v>
      </c>
      <c r="E803" s="3">
        <v>45000</v>
      </c>
      <c r="F803" s="1" t="s">
        <v>14</v>
      </c>
      <c r="G803" s="1" t="s">
        <v>795</v>
      </c>
      <c r="H803" s="7">
        <v>80</v>
      </c>
      <c r="I803" s="7">
        <v>80</v>
      </c>
      <c r="J803" s="2">
        <v>0</v>
      </c>
      <c r="K803" s="7">
        <f>Table1[[#This Row],[List Price]]-Table1[[#This Row],[Actual Price]]</f>
        <v>0</v>
      </c>
      <c r="L803" s="13">
        <f>YEAR(Table1[[#This Row],[Date]])</f>
        <v>2023</v>
      </c>
      <c r="M803" s="13" t="str">
        <f t="shared" si="12"/>
        <v>Mar</v>
      </c>
      <c r="N803" s="18">
        <f>DATE(YEAR(Table1[[#This Row],[Date]])+6, MONTH(Table1[[#This Row],[Date]]), DAY(Table1[[#This Row],[Date]]))</f>
        <v>47192</v>
      </c>
    </row>
    <row r="804" spans="1:14" x14ac:dyDescent="0.35">
      <c r="A804" t="s">
        <v>1308</v>
      </c>
      <c r="B804" s="1" t="s">
        <v>131</v>
      </c>
      <c r="C804" s="1" t="s">
        <v>108</v>
      </c>
      <c r="D804" s="1" t="s">
        <v>19</v>
      </c>
      <c r="E804" s="3">
        <v>44264</v>
      </c>
      <c r="F804" s="1" t="s">
        <v>104</v>
      </c>
      <c r="G804" s="1" t="s">
        <v>793</v>
      </c>
      <c r="H804" s="7">
        <v>70</v>
      </c>
      <c r="I804" s="7">
        <v>63</v>
      </c>
      <c r="J804" s="2">
        <v>0.1</v>
      </c>
      <c r="K804" s="7">
        <f>Table1[[#This Row],[List Price]]-Table1[[#This Row],[Actual Price]]</f>
        <v>7</v>
      </c>
      <c r="L804" s="13">
        <f>YEAR(Table1[[#This Row],[Date]])</f>
        <v>2021</v>
      </c>
      <c r="M804" s="13" t="str">
        <f t="shared" si="12"/>
        <v>Mar</v>
      </c>
      <c r="N804" s="18">
        <f>DATE(YEAR(Table1[[#This Row],[Date]])+6, MONTH(Table1[[#This Row],[Date]]), DAY(Table1[[#This Row],[Date]]))</f>
        <v>46455</v>
      </c>
    </row>
    <row r="805" spans="1:14" x14ac:dyDescent="0.35">
      <c r="A805" t="s">
        <v>1309</v>
      </c>
      <c r="B805" s="1" t="s">
        <v>81</v>
      </c>
      <c r="C805" s="1" t="s">
        <v>82</v>
      </c>
      <c r="D805" s="1" t="s">
        <v>13</v>
      </c>
      <c r="E805" s="3">
        <v>44075</v>
      </c>
      <c r="F805" s="1" t="s">
        <v>25</v>
      </c>
      <c r="G805" s="1" t="s">
        <v>1047</v>
      </c>
      <c r="H805" s="7">
        <v>700</v>
      </c>
      <c r="I805" s="7">
        <v>672</v>
      </c>
      <c r="J805" s="2">
        <v>0.04</v>
      </c>
      <c r="K805" s="7">
        <f>Table1[[#This Row],[List Price]]-Table1[[#This Row],[Actual Price]]</f>
        <v>28</v>
      </c>
      <c r="L805" s="13">
        <f>YEAR(Table1[[#This Row],[Date]])</f>
        <v>2020</v>
      </c>
      <c r="M805" s="13" t="str">
        <f t="shared" si="12"/>
        <v>Sep</v>
      </c>
      <c r="N805" s="18">
        <f>DATE(YEAR(Table1[[#This Row],[Date]])+6, MONTH(Table1[[#This Row],[Date]]), DAY(Table1[[#This Row],[Date]]))</f>
        <v>46266</v>
      </c>
    </row>
    <row r="806" spans="1:14" x14ac:dyDescent="0.35">
      <c r="A806" t="s">
        <v>1310</v>
      </c>
      <c r="B806" s="1" t="s">
        <v>22</v>
      </c>
      <c r="C806" s="1" t="s">
        <v>23</v>
      </c>
      <c r="D806" s="1" t="s">
        <v>24</v>
      </c>
      <c r="E806" s="3">
        <v>45507</v>
      </c>
      <c r="F806" s="1" t="s">
        <v>72</v>
      </c>
      <c r="G806" s="1" t="s">
        <v>144</v>
      </c>
      <c r="H806" s="7">
        <v>500</v>
      </c>
      <c r="I806" s="7">
        <v>490</v>
      </c>
      <c r="J806" s="2">
        <v>0.02</v>
      </c>
      <c r="K806" s="7">
        <f>Table1[[#This Row],[List Price]]-Table1[[#This Row],[Actual Price]]</f>
        <v>10</v>
      </c>
      <c r="L806" s="13">
        <f>YEAR(Table1[[#This Row],[Date]])</f>
        <v>2024</v>
      </c>
      <c r="M806" s="13" t="str">
        <f t="shared" si="12"/>
        <v>Aug</v>
      </c>
      <c r="N806" s="18">
        <f>DATE(YEAR(Table1[[#This Row],[Date]])+6, MONTH(Table1[[#This Row],[Date]]), DAY(Table1[[#This Row],[Date]]))</f>
        <v>47698</v>
      </c>
    </row>
    <row r="807" spans="1:14" x14ac:dyDescent="0.35">
      <c r="A807" t="s">
        <v>1311</v>
      </c>
      <c r="B807" s="1" t="s">
        <v>127</v>
      </c>
      <c r="C807" s="1" t="s">
        <v>128</v>
      </c>
      <c r="D807" s="1" t="s">
        <v>13</v>
      </c>
      <c r="E807" s="3">
        <v>44523</v>
      </c>
      <c r="F807" s="1" t="s">
        <v>55</v>
      </c>
      <c r="G807" s="1" t="s">
        <v>1261</v>
      </c>
      <c r="H807" s="7">
        <v>800</v>
      </c>
      <c r="I807" s="7">
        <v>592</v>
      </c>
      <c r="J807" s="2">
        <v>0.26</v>
      </c>
      <c r="K807" s="7">
        <f>Table1[[#This Row],[List Price]]-Table1[[#This Row],[Actual Price]]</f>
        <v>208</v>
      </c>
      <c r="L807" s="13">
        <f>YEAR(Table1[[#This Row],[Date]])</f>
        <v>2021</v>
      </c>
      <c r="M807" s="13" t="str">
        <f t="shared" si="12"/>
        <v>Nov</v>
      </c>
      <c r="N807" s="18">
        <f>DATE(YEAR(Table1[[#This Row],[Date]])+6, MONTH(Table1[[#This Row],[Date]]), DAY(Table1[[#This Row],[Date]]))</f>
        <v>46714</v>
      </c>
    </row>
    <row r="808" spans="1:14" x14ac:dyDescent="0.35">
      <c r="A808" t="s">
        <v>1312</v>
      </c>
      <c r="B808" s="1" t="s">
        <v>127</v>
      </c>
      <c r="C808" s="1" t="s">
        <v>128</v>
      </c>
      <c r="D808" s="1" t="s">
        <v>13</v>
      </c>
      <c r="E808" s="3">
        <v>44974</v>
      </c>
      <c r="F808" s="1" t="s">
        <v>36</v>
      </c>
      <c r="G808" s="1" t="s">
        <v>920</v>
      </c>
      <c r="H808" s="7">
        <v>50</v>
      </c>
      <c r="I808" s="7">
        <v>46</v>
      </c>
      <c r="J808" s="2">
        <v>0.08</v>
      </c>
      <c r="K808" s="7">
        <f>Table1[[#This Row],[List Price]]-Table1[[#This Row],[Actual Price]]</f>
        <v>4</v>
      </c>
      <c r="L808" s="13">
        <f>YEAR(Table1[[#This Row],[Date]])</f>
        <v>2023</v>
      </c>
      <c r="M808" s="13" t="str">
        <f t="shared" si="12"/>
        <v>Feb</v>
      </c>
      <c r="N808" s="18">
        <f>DATE(YEAR(Table1[[#This Row],[Date]])+6, MONTH(Table1[[#This Row],[Date]]), DAY(Table1[[#This Row],[Date]]))</f>
        <v>47166</v>
      </c>
    </row>
    <row r="809" spans="1:14" x14ac:dyDescent="0.35">
      <c r="A809" t="s">
        <v>1313</v>
      </c>
      <c r="B809" s="1" t="s">
        <v>44</v>
      </c>
      <c r="C809" s="1" t="s">
        <v>45</v>
      </c>
      <c r="D809" s="1" t="s">
        <v>24</v>
      </c>
      <c r="E809" s="3">
        <v>44980</v>
      </c>
      <c r="F809" s="1" t="s">
        <v>122</v>
      </c>
      <c r="G809" s="1" t="s">
        <v>301</v>
      </c>
      <c r="H809" s="7">
        <v>50</v>
      </c>
      <c r="I809" s="7">
        <v>50</v>
      </c>
      <c r="J809" s="2">
        <v>0</v>
      </c>
      <c r="K809" s="7">
        <f>Table1[[#This Row],[List Price]]-Table1[[#This Row],[Actual Price]]</f>
        <v>0</v>
      </c>
      <c r="L809" s="13">
        <f>YEAR(Table1[[#This Row],[Date]])</f>
        <v>2023</v>
      </c>
      <c r="M809" s="13" t="str">
        <f t="shared" si="12"/>
        <v>Feb</v>
      </c>
      <c r="N809" s="18">
        <f>DATE(YEAR(Table1[[#This Row],[Date]])+6, MONTH(Table1[[#This Row],[Date]]), DAY(Table1[[#This Row],[Date]]))</f>
        <v>47172</v>
      </c>
    </row>
    <row r="810" spans="1:14" x14ac:dyDescent="0.35">
      <c r="A810" t="s">
        <v>1314</v>
      </c>
      <c r="B810" s="1" t="s">
        <v>157</v>
      </c>
      <c r="C810" s="1" t="s">
        <v>108</v>
      </c>
      <c r="D810" s="1" t="s">
        <v>19</v>
      </c>
      <c r="E810" s="3">
        <v>45295</v>
      </c>
      <c r="F810" s="1" t="s">
        <v>122</v>
      </c>
      <c r="G810" s="1" t="s">
        <v>1286</v>
      </c>
      <c r="H810" s="7">
        <v>50</v>
      </c>
      <c r="I810" s="7">
        <v>48</v>
      </c>
      <c r="J810" s="2">
        <v>0.04</v>
      </c>
      <c r="K810" s="7">
        <f>Table1[[#This Row],[List Price]]-Table1[[#This Row],[Actual Price]]</f>
        <v>2</v>
      </c>
      <c r="L810" s="13">
        <f>YEAR(Table1[[#This Row],[Date]])</f>
        <v>2024</v>
      </c>
      <c r="M810" s="13" t="str">
        <f t="shared" si="12"/>
        <v>Jan</v>
      </c>
      <c r="N810" s="18">
        <f>DATE(YEAR(Table1[[#This Row],[Date]])+6, MONTH(Table1[[#This Row],[Date]]), DAY(Table1[[#This Row],[Date]]))</f>
        <v>47487</v>
      </c>
    </row>
    <row r="811" spans="1:14" x14ac:dyDescent="0.35">
      <c r="A811" t="s">
        <v>1315</v>
      </c>
      <c r="B811" s="1" t="s">
        <v>33</v>
      </c>
      <c r="C811" s="1" t="s">
        <v>34</v>
      </c>
      <c r="D811" s="1" t="s">
        <v>35</v>
      </c>
      <c r="E811" s="3">
        <v>45086</v>
      </c>
      <c r="F811" s="1" t="s">
        <v>122</v>
      </c>
      <c r="G811" s="1" t="s">
        <v>1243</v>
      </c>
      <c r="H811" s="7">
        <v>50</v>
      </c>
      <c r="I811" s="7">
        <v>47</v>
      </c>
      <c r="J811" s="2">
        <v>0.06</v>
      </c>
      <c r="K811" s="7">
        <f>Table1[[#This Row],[List Price]]-Table1[[#This Row],[Actual Price]]</f>
        <v>3</v>
      </c>
      <c r="L811" s="13">
        <f>YEAR(Table1[[#This Row],[Date]])</f>
        <v>2023</v>
      </c>
      <c r="M811" s="13" t="str">
        <f t="shared" si="12"/>
        <v>Jun</v>
      </c>
      <c r="N811" s="18">
        <f>DATE(YEAR(Table1[[#This Row],[Date]])+6, MONTH(Table1[[#This Row],[Date]]), DAY(Table1[[#This Row],[Date]]))</f>
        <v>47278</v>
      </c>
    </row>
    <row r="812" spans="1:14" x14ac:dyDescent="0.35">
      <c r="A812" t="s">
        <v>1316</v>
      </c>
      <c r="B812" s="1" t="s">
        <v>44</v>
      </c>
      <c r="C812" s="1" t="s">
        <v>45</v>
      </c>
      <c r="D812" s="1" t="s">
        <v>24</v>
      </c>
      <c r="E812" s="3">
        <v>43837</v>
      </c>
      <c r="F812" s="1" t="s">
        <v>104</v>
      </c>
      <c r="G812" s="1" t="s">
        <v>1035</v>
      </c>
      <c r="H812" s="7">
        <v>70</v>
      </c>
      <c r="I812" s="7">
        <v>63</v>
      </c>
      <c r="J812" s="2">
        <v>0.1</v>
      </c>
      <c r="K812" s="7">
        <f>Table1[[#This Row],[List Price]]-Table1[[#This Row],[Actual Price]]</f>
        <v>7</v>
      </c>
      <c r="L812" s="13">
        <f>YEAR(Table1[[#This Row],[Date]])</f>
        <v>2020</v>
      </c>
      <c r="M812" s="13" t="str">
        <f t="shared" si="12"/>
        <v>Jan</v>
      </c>
      <c r="N812" s="18">
        <f>DATE(YEAR(Table1[[#This Row],[Date]])+6, MONTH(Table1[[#This Row],[Date]]), DAY(Table1[[#This Row],[Date]]))</f>
        <v>46029</v>
      </c>
    </row>
    <row r="813" spans="1:14" x14ac:dyDescent="0.35">
      <c r="A813" t="s">
        <v>1317</v>
      </c>
      <c r="B813" s="1" t="s">
        <v>146</v>
      </c>
      <c r="C813" s="1" t="s">
        <v>147</v>
      </c>
      <c r="D813" s="1" t="s">
        <v>13</v>
      </c>
      <c r="E813" s="3">
        <v>45648</v>
      </c>
      <c r="F813" s="1" t="s">
        <v>115</v>
      </c>
      <c r="G813" s="1" t="s">
        <v>1318</v>
      </c>
      <c r="H813" s="7">
        <v>250</v>
      </c>
      <c r="I813" s="7">
        <v>243</v>
      </c>
      <c r="J813" s="2">
        <v>2.8000000000000001E-2</v>
      </c>
      <c r="K813" s="7">
        <f>Table1[[#This Row],[List Price]]-Table1[[#This Row],[Actual Price]]</f>
        <v>7</v>
      </c>
      <c r="L813" s="13">
        <f>YEAR(Table1[[#This Row],[Date]])</f>
        <v>2024</v>
      </c>
      <c r="M813" s="13" t="str">
        <f t="shared" si="12"/>
        <v>Dec</v>
      </c>
      <c r="N813" s="18">
        <f>DATE(YEAR(Table1[[#This Row],[Date]])+6, MONTH(Table1[[#This Row],[Date]]), DAY(Table1[[#This Row],[Date]]))</f>
        <v>47839</v>
      </c>
    </row>
    <row r="814" spans="1:14" x14ac:dyDescent="0.35">
      <c r="A814" t="s">
        <v>1319</v>
      </c>
      <c r="B814" s="1" t="s">
        <v>182</v>
      </c>
      <c r="C814" s="1" t="s">
        <v>108</v>
      </c>
      <c r="D814" s="1" t="s">
        <v>19</v>
      </c>
      <c r="E814" s="3">
        <v>44695</v>
      </c>
      <c r="F814" s="1" t="s">
        <v>72</v>
      </c>
      <c r="G814" s="1" t="s">
        <v>505</v>
      </c>
      <c r="H814" s="7">
        <v>500</v>
      </c>
      <c r="I814" s="7">
        <v>500</v>
      </c>
      <c r="J814" s="2">
        <v>0</v>
      </c>
      <c r="K814" s="7">
        <f>Table1[[#This Row],[List Price]]-Table1[[#This Row],[Actual Price]]</f>
        <v>0</v>
      </c>
      <c r="L814" s="13">
        <f>YEAR(Table1[[#This Row],[Date]])</f>
        <v>2022</v>
      </c>
      <c r="M814" s="13" t="str">
        <f t="shared" si="12"/>
        <v>May</v>
      </c>
      <c r="N814" s="18">
        <f>DATE(YEAR(Table1[[#This Row],[Date]])+6, MONTH(Table1[[#This Row],[Date]]), DAY(Table1[[#This Row],[Date]]))</f>
        <v>46887</v>
      </c>
    </row>
    <row r="815" spans="1:14" x14ac:dyDescent="0.35">
      <c r="A815" t="s">
        <v>1320</v>
      </c>
      <c r="B815" s="1" t="s">
        <v>95</v>
      </c>
      <c r="C815" s="1" t="s">
        <v>96</v>
      </c>
      <c r="D815" s="1" t="s">
        <v>13</v>
      </c>
      <c r="E815" s="3">
        <v>44891</v>
      </c>
      <c r="F815" s="1" t="s">
        <v>72</v>
      </c>
      <c r="G815" s="1" t="s">
        <v>769</v>
      </c>
      <c r="H815" s="7">
        <v>500</v>
      </c>
      <c r="I815" s="7">
        <v>495</v>
      </c>
      <c r="J815" s="2">
        <v>0.01</v>
      </c>
      <c r="K815" s="7">
        <f>Table1[[#This Row],[List Price]]-Table1[[#This Row],[Actual Price]]</f>
        <v>5</v>
      </c>
      <c r="L815" s="13">
        <f>YEAR(Table1[[#This Row],[Date]])</f>
        <v>2022</v>
      </c>
      <c r="M815" s="13" t="str">
        <f t="shared" si="12"/>
        <v>Nov</v>
      </c>
      <c r="N815" s="18">
        <f>DATE(YEAR(Table1[[#This Row],[Date]])+6, MONTH(Table1[[#This Row],[Date]]), DAY(Table1[[#This Row],[Date]]))</f>
        <v>47083</v>
      </c>
    </row>
    <row r="816" spans="1:14" x14ac:dyDescent="0.35">
      <c r="A816" t="s">
        <v>1321</v>
      </c>
      <c r="B816" s="1" t="s">
        <v>221</v>
      </c>
      <c r="C816" s="1" t="s">
        <v>40</v>
      </c>
      <c r="D816" s="1" t="s">
        <v>35</v>
      </c>
      <c r="E816" s="3">
        <v>44111</v>
      </c>
      <c r="F816" s="1" t="s">
        <v>55</v>
      </c>
      <c r="G816" s="1" t="s">
        <v>1322</v>
      </c>
      <c r="H816" s="7">
        <v>800</v>
      </c>
      <c r="I816" s="7">
        <v>648</v>
      </c>
      <c r="J816" s="2">
        <v>0.19</v>
      </c>
      <c r="K816" s="7">
        <f>Table1[[#This Row],[List Price]]-Table1[[#This Row],[Actual Price]]</f>
        <v>152</v>
      </c>
      <c r="L816" s="13">
        <f>YEAR(Table1[[#This Row],[Date]])</f>
        <v>2020</v>
      </c>
      <c r="M816" s="13" t="str">
        <f t="shared" si="12"/>
        <v>Oct</v>
      </c>
      <c r="N816" s="18">
        <f>DATE(YEAR(Table1[[#This Row],[Date]])+6, MONTH(Table1[[#This Row],[Date]]), DAY(Table1[[#This Row],[Date]]))</f>
        <v>46302</v>
      </c>
    </row>
    <row r="817" spans="1:14" x14ac:dyDescent="0.35">
      <c r="A817" t="s">
        <v>1323</v>
      </c>
      <c r="B817" s="1" t="s">
        <v>227</v>
      </c>
      <c r="C817" s="1" t="s">
        <v>228</v>
      </c>
      <c r="D817" s="1" t="s">
        <v>24</v>
      </c>
      <c r="E817" s="3">
        <v>44276</v>
      </c>
      <c r="F817" s="1" t="s">
        <v>41</v>
      </c>
      <c r="G817" s="1" t="s">
        <v>438</v>
      </c>
      <c r="H817" s="7">
        <v>30</v>
      </c>
      <c r="I817" s="7">
        <v>20</v>
      </c>
      <c r="J817" s="2">
        <v>0.33329999999999999</v>
      </c>
      <c r="K817" s="7">
        <f>Table1[[#This Row],[List Price]]-Table1[[#This Row],[Actual Price]]</f>
        <v>10</v>
      </c>
      <c r="L817" s="13">
        <f>YEAR(Table1[[#This Row],[Date]])</f>
        <v>2021</v>
      </c>
      <c r="M817" s="13" t="str">
        <f t="shared" si="12"/>
        <v>Mar</v>
      </c>
      <c r="N817" s="18">
        <f>DATE(YEAR(Table1[[#This Row],[Date]])+6, MONTH(Table1[[#This Row],[Date]]), DAY(Table1[[#This Row],[Date]]))</f>
        <v>46467</v>
      </c>
    </row>
    <row r="818" spans="1:14" x14ac:dyDescent="0.35">
      <c r="A818" t="s">
        <v>1324</v>
      </c>
      <c r="B818" s="1" t="s">
        <v>124</v>
      </c>
      <c r="C818" s="1" t="s">
        <v>40</v>
      </c>
      <c r="D818" s="1" t="s">
        <v>35</v>
      </c>
      <c r="E818" s="3">
        <v>44472</v>
      </c>
      <c r="F818" s="1" t="s">
        <v>25</v>
      </c>
      <c r="G818" s="1" t="s">
        <v>1017</v>
      </c>
      <c r="H818" s="7">
        <v>700</v>
      </c>
      <c r="I818" s="7">
        <v>462</v>
      </c>
      <c r="J818" s="2">
        <v>0.34</v>
      </c>
      <c r="K818" s="7">
        <f>Table1[[#This Row],[List Price]]-Table1[[#This Row],[Actual Price]]</f>
        <v>238</v>
      </c>
      <c r="L818" s="13">
        <f>YEAR(Table1[[#This Row],[Date]])</f>
        <v>2021</v>
      </c>
      <c r="M818" s="13" t="str">
        <f t="shared" si="12"/>
        <v>Oct</v>
      </c>
      <c r="N818" s="18">
        <f>DATE(YEAR(Table1[[#This Row],[Date]])+6, MONTH(Table1[[#This Row],[Date]]), DAY(Table1[[#This Row],[Date]]))</f>
        <v>46663</v>
      </c>
    </row>
    <row r="819" spans="1:14" x14ac:dyDescent="0.35">
      <c r="A819" t="s">
        <v>1325</v>
      </c>
      <c r="B819" s="1" t="s">
        <v>400</v>
      </c>
      <c r="C819" s="1" t="s">
        <v>401</v>
      </c>
      <c r="D819" s="1" t="s">
        <v>13</v>
      </c>
      <c r="E819" s="3">
        <v>44759</v>
      </c>
      <c r="F819" s="1" t="s">
        <v>41</v>
      </c>
      <c r="G819" s="1" t="s">
        <v>856</v>
      </c>
      <c r="H819" s="7">
        <v>30</v>
      </c>
      <c r="I819" s="7">
        <v>29</v>
      </c>
      <c r="J819" s="2">
        <v>3.3300000000000003E-2</v>
      </c>
      <c r="K819" s="7">
        <f>Table1[[#This Row],[List Price]]-Table1[[#This Row],[Actual Price]]</f>
        <v>1</v>
      </c>
      <c r="L819" s="13">
        <f>YEAR(Table1[[#This Row],[Date]])</f>
        <v>2022</v>
      </c>
      <c r="M819" s="13" t="str">
        <f t="shared" si="12"/>
        <v>Jul</v>
      </c>
      <c r="N819" s="18">
        <f>DATE(YEAR(Table1[[#This Row],[Date]])+6, MONTH(Table1[[#This Row],[Date]]), DAY(Table1[[#This Row],[Date]]))</f>
        <v>46951</v>
      </c>
    </row>
    <row r="820" spans="1:14" x14ac:dyDescent="0.35">
      <c r="A820" t="s">
        <v>1326</v>
      </c>
      <c r="B820" s="1" t="s">
        <v>127</v>
      </c>
      <c r="C820" s="1" t="s">
        <v>128</v>
      </c>
      <c r="D820" s="1" t="s">
        <v>13</v>
      </c>
      <c r="E820" s="3">
        <v>44942</v>
      </c>
      <c r="F820" s="1" t="s">
        <v>104</v>
      </c>
      <c r="G820" s="1" t="s">
        <v>920</v>
      </c>
      <c r="H820" s="7">
        <v>70</v>
      </c>
      <c r="I820" s="7">
        <v>66</v>
      </c>
      <c r="J820" s="2">
        <v>5.7099999999999998E-2</v>
      </c>
      <c r="K820" s="7">
        <f>Table1[[#This Row],[List Price]]-Table1[[#This Row],[Actual Price]]</f>
        <v>4</v>
      </c>
      <c r="L820" s="13">
        <f>YEAR(Table1[[#This Row],[Date]])</f>
        <v>2023</v>
      </c>
      <c r="M820" s="13" t="str">
        <f t="shared" si="12"/>
        <v>Jan</v>
      </c>
      <c r="N820" s="18">
        <f>DATE(YEAR(Table1[[#This Row],[Date]])+6, MONTH(Table1[[#This Row],[Date]]), DAY(Table1[[#This Row],[Date]]))</f>
        <v>47134</v>
      </c>
    </row>
    <row r="821" spans="1:14" x14ac:dyDescent="0.35">
      <c r="A821" t="s">
        <v>1327</v>
      </c>
      <c r="B821" s="1" t="s">
        <v>400</v>
      </c>
      <c r="C821" s="1" t="s">
        <v>401</v>
      </c>
      <c r="D821" s="1" t="s">
        <v>13</v>
      </c>
      <c r="E821" s="3">
        <v>45151</v>
      </c>
      <c r="F821" s="1" t="s">
        <v>61</v>
      </c>
      <c r="G821" s="1" t="s">
        <v>693</v>
      </c>
      <c r="H821" s="7">
        <v>1000</v>
      </c>
      <c r="I821" s="7">
        <v>690</v>
      </c>
      <c r="J821" s="2">
        <v>0.31</v>
      </c>
      <c r="K821" s="7">
        <f>Table1[[#This Row],[List Price]]-Table1[[#This Row],[Actual Price]]</f>
        <v>310</v>
      </c>
      <c r="L821" s="13">
        <f>YEAR(Table1[[#This Row],[Date]])</f>
        <v>2023</v>
      </c>
      <c r="M821" s="13" t="str">
        <f t="shared" si="12"/>
        <v>Aug</v>
      </c>
      <c r="N821" s="18">
        <f>DATE(YEAR(Table1[[#This Row],[Date]])+6, MONTH(Table1[[#This Row],[Date]]), DAY(Table1[[#This Row],[Date]]))</f>
        <v>47343</v>
      </c>
    </row>
    <row r="822" spans="1:14" x14ac:dyDescent="0.35">
      <c r="A822" t="s">
        <v>1328</v>
      </c>
      <c r="B822" s="1" t="s">
        <v>224</v>
      </c>
      <c r="C822" s="1" t="s">
        <v>50</v>
      </c>
      <c r="D822" s="1" t="s">
        <v>24</v>
      </c>
      <c r="E822" s="3">
        <v>44602</v>
      </c>
      <c r="F822" s="1" t="s">
        <v>104</v>
      </c>
      <c r="G822" s="1" t="s">
        <v>225</v>
      </c>
      <c r="H822" s="7">
        <v>70</v>
      </c>
      <c r="I822" s="7">
        <v>69</v>
      </c>
      <c r="J822" s="2">
        <v>1.43E-2</v>
      </c>
      <c r="K822" s="7">
        <f>Table1[[#This Row],[List Price]]-Table1[[#This Row],[Actual Price]]</f>
        <v>1</v>
      </c>
      <c r="L822" s="13">
        <f>YEAR(Table1[[#This Row],[Date]])</f>
        <v>2022</v>
      </c>
      <c r="M822" s="13" t="str">
        <f t="shared" si="12"/>
        <v>Feb</v>
      </c>
      <c r="N822" s="18">
        <f>DATE(YEAR(Table1[[#This Row],[Date]])+6, MONTH(Table1[[#This Row],[Date]]), DAY(Table1[[#This Row],[Date]]))</f>
        <v>46793</v>
      </c>
    </row>
    <row r="823" spans="1:14" x14ac:dyDescent="0.35">
      <c r="A823" t="s">
        <v>1329</v>
      </c>
      <c r="B823" s="1" t="s">
        <v>170</v>
      </c>
      <c r="C823" s="1" t="s">
        <v>171</v>
      </c>
      <c r="D823" s="1" t="s">
        <v>13</v>
      </c>
      <c r="E823" s="3">
        <v>45255</v>
      </c>
      <c r="F823" s="1" t="s">
        <v>41</v>
      </c>
      <c r="G823" s="1" t="s">
        <v>172</v>
      </c>
      <c r="H823" s="7">
        <v>30</v>
      </c>
      <c r="I823" s="7">
        <v>27</v>
      </c>
      <c r="J823" s="2">
        <v>0.1</v>
      </c>
      <c r="K823" s="7">
        <f>Table1[[#This Row],[List Price]]-Table1[[#This Row],[Actual Price]]</f>
        <v>3</v>
      </c>
      <c r="L823" s="13">
        <f>YEAR(Table1[[#This Row],[Date]])</f>
        <v>2023</v>
      </c>
      <c r="M823" s="13" t="str">
        <f t="shared" si="12"/>
        <v>Nov</v>
      </c>
      <c r="N823" s="18">
        <f>DATE(YEAR(Table1[[#This Row],[Date]])+6, MONTH(Table1[[#This Row],[Date]]), DAY(Table1[[#This Row],[Date]]))</f>
        <v>47447</v>
      </c>
    </row>
    <row r="824" spans="1:14" x14ac:dyDescent="0.35">
      <c r="A824" t="s">
        <v>1330</v>
      </c>
      <c r="B824" s="1" t="s">
        <v>221</v>
      </c>
      <c r="C824" s="1" t="s">
        <v>40</v>
      </c>
      <c r="D824" s="1" t="s">
        <v>35</v>
      </c>
      <c r="E824" s="3">
        <v>45185</v>
      </c>
      <c r="F824" s="1" t="s">
        <v>115</v>
      </c>
      <c r="G824" s="1" t="s">
        <v>260</v>
      </c>
      <c r="H824" s="7">
        <v>250</v>
      </c>
      <c r="I824" s="7">
        <v>225</v>
      </c>
      <c r="J824" s="2">
        <v>0.1</v>
      </c>
      <c r="K824" s="7">
        <f>Table1[[#This Row],[List Price]]-Table1[[#This Row],[Actual Price]]</f>
        <v>25</v>
      </c>
      <c r="L824" s="13">
        <f>YEAR(Table1[[#This Row],[Date]])</f>
        <v>2023</v>
      </c>
      <c r="M824" s="13" t="str">
        <f t="shared" si="12"/>
        <v>Sep</v>
      </c>
      <c r="N824" s="18">
        <f>DATE(YEAR(Table1[[#This Row],[Date]])+6, MONTH(Table1[[#This Row],[Date]]), DAY(Table1[[#This Row],[Date]]))</f>
        <v>47377</v>
      </c>
    </row>
    <row r="825" spans="1:14" x14ac:dyDescent="0.35">
      <c r="A825" t="s">
        <v>1331</v>
      </c>
      <c r="B825" s="1" t="s">
        <v>227</v>
      </c>
      <c r="C825" s="1" t="s">
        <v>228</v>
      </c>
      <c r="D825" s="1" t="s">
        <v>24</v>
      </c>
      <c r="E825" s="3">
        <v>44940</v>
      </c>
      <c r="F825" s="1" t="s">
        <v>72</v>
      </c>
      <c r="G825" s="1" t="s">
        <v>870</v>
      </c>
      <c r="H825" s="7">
        <v>500</v>
      </c>
      <c r="I825" s="7">
        <v>500</v>
      </c>
      <c r="J825" s="2">
        <v>0</v>
      </c>
      <c r="K825" s="7">
        <f>Table1[[#This Row],[List Price]]-Table1[[#This Row],[Actual Price]]</f>
        <v>0</v>
      </c>
      <c r="L825" s="13">
        <f>YEAR(Table1[[#This Row],[Date]])</f>
        <v>2023</v>
      </c>
      <c r="M825" s="13" t="str">
        <f t="shared" si="12"/>
        <v>Jan</v>
      </c>
      <c r="N825" s="18">
        <f>DATE(YEAR(Table1[[#This Row],[Date]])+6, MONTH(Table1[[#This Row],[Date]]), DAY(Table1[[#This Row],[Date]]))</f>
        <v>47132</v>
      </c>
    </row>
    <row r="826" spans="1:14" x14ac:dyDescent="0.35">
      <c r="A826" t="s">
        <v>1332</v>
      </c>
      <c r="B826" s="1" t="s">
        <v>111</v>
      </c>
      <c r="C826" s="1" t="s">
        <v>82</v>
      </c>
      <c r="D826" s="1" t="s">
        <v>13</v>
      </c>
      <c r="E826" s="3">
        <v>44722</v>
      </c>
      <c r="F826" s="1" t="s">
        <v>122</v>
      </c>
      <c r="G826" s="1" t="s">
        <v>456</v>
      </c>
      <c r="H826" s="7">
        <v>50</v>
      </c>
      <c r="I826" s="7">
        <v>45</v>
      </c>
      <c r="J826" s="2">
        <v>0.1</v>
      </c>
      <c r="K826" s="7">
        <f>Table1[[#This Row],[List Price]]-Table1[[#This Row],[Actual Price]]</f>
        <v>5</v>
      </c>
      <c r="L826" s="13">
        <f>YEAR(Table1[[#This Row],[Date]])</f>
        <v>2022</v>
      </c>
      <c r="M826" s="13" t="str">
        <f t="shared" si="12"/>
        <v>Jun</v>
      </c>
      <c r="N826" s="18">
        <f>DATE(YEAR(Table1[[#This Row],[Date]])+6, MONTH(Table1[[#This Row],[Date]]), DAY(Table1[[#This Row],[Date]]))</f>
        <v>46914</v>
      </c>
    </row>
    <row r="827" spans="1:14" x14ac:dyDescent="0.35">
      <c r="A827" t="s">
        <v>1333</v>
      </c>
      <c r="B827" s="1" t="s">
        <v>146</v>
      </c>
      <c r="C827" s="1" t="s">
        <v>147</v>
      </c>
      <c r="D827" s="1" t="s">
        <v>13</v>
      </c>
      <c r="E827" s="3">
        <v>43986</v>
      </c>
      <c r="F827" s="1" t="s">
        <v>30</v>
      </c>
      <c r="G827" s="1" t="s">
        <v>1334</v>
      </c>
      <c r="H827" s="7">
        <v>150</v>
      </c>
      <c r="I827" s="7">
        <v>137</v>
      </c>
      <c r="J827" s="2">
        <v>8.6699999999999999E-2</v>
      </c>
      <c r="K827" s="7">
        <f>Table1[[#This Row],[List Price]]-Table1[[#This Row],[Actual Price]]</f>
        <v>13</v>
      </c>
      <c r="L827" s="13">
        <f>YEAR(Table1[[#This Row],[Date]])</f>
        <v>2020</v>
      </c>
      <c r="M827" s="13" t="str">
        <f t="shared" si="12"/>
        <v>Jun</v>
      </c>
      <c r="N827" s="18">
        <f>DATE(YEAR(Table1[[#This Row],[Date]])+6, MONTH(Table1[[#This Row],[Date]]), DAY(Table1[[#This Row],[Date]]))</f>
        <v>46177</v>
      </c>
    </row>
    <row r="828" spans="1:14" x14ac:dyDescent="0.35">
      <c r="A828" t="s">
        <v>1335</v>
      </c>
      <c r="B828" s="1" t="s">
        <v>28</v>
      </c>
      <c r="C828" s="1" t="s">
        <v>29</v>
      </c>
      <c r="D828" s="1" t="s">
        <v>13</v>
      </c>
      <c r="E828" s="3">
        <v>45049</v>
      </c>
      <c r="F828" s="1" t="s">
        <v>46</v>
      </c>
      <c r="G828" s="1" t="s">
        <v>249</v>
      </c>
      <c r="H828" s="7">
        <v>500</v>
      </c>
      <c r="I828" s="7">
        <v>455</v>
      </c>
      <c r="J828" s="2">
        <v>0.09</v>
      </c>
      <c r="K828" s="7">
        <f>Table1[[#This Row],[List Price]]-Table1[[#This Row],[Actual Price]]</f>
        <v>45</v>
      </c>
      <c r="L828" s="13">
        <f>YEAR(Table1[[#This Row],[Date]])</f>
        <v>2023</v>
      </c>
      <c r="M828" s="13" t="str">
        <f t="shared" si="12"/>
        <v>May</v>
      </c>
      <c r="N828" s="18">
        <f>DATE(YEAR(Table1[[#This Row],[Date]])+6, MONTH(Table1[[#This Row],[Date]]), DAY(Table1[[#This Row],[Date]]))</f>
        <v>47241</v>
      </c>
    </row>
    <row r="829" spans="1:14" x14ac:dyDescent="0.35">
      <c r="A829" t="s">
        <v>1336</v>
      </c>
      <c r="B829" s="1" t="s">
        <v>114</v>
      </c>
      <c r="C829" s="1" t="s">
        <v>54</v>
      </c>
      <c r="D829" s="1" t="s">
        <v>13</v>
      </c>
      <c r="E829" s="3">
        <v>45643</v>
      </c>
      <c r="F829" s="1" t="s">
        <v>72</v>
      </c>
      <c r="G829" s="1" t="s">
        <v>168</v>
      </c>
      <c r="H829" s="7">
        <v>500</v>
      </c>
      <c r="I829" s="7">
        <v>500</v>
      </c>
      <c r="J829" s="2">
        <v>0</v>
      </c>
      <c r="K829" s="7">
        <f>Table1[[#This Row],[List Price]]-Table1[[#This Row],[Actual Price]]</f>
        <v>0</v>
      </c>
      <c r="L829" s="13">
        <f>YEAR(Table1[[#This Row],[Date]])</f>
        <v>2024</v>
      </c>
      <c r="M829" s="13" t="str">
        <f t="shared" si="12"/>
        <v>Dec</v>
      </c>
      <c r="N829" s="18">
        <f>DATE(YEAR(Table1[[#This Row],[Date]])+6, MONTH(Table1[[#This Row],[Date]]), DAY(Table1[[#This Row],[Date]]))</f>
        <v>47834</v>
      </c>
    </row>
    <row r="830" spans="1:14" x14ac:dyDescent="0.35">
      <c r="A830" t="s">
        <v>1337</v>
      </c>
      <c r="B830" s="1" t="s">
        <v>134</v>
      </c>
      <c r="C830" s="1" t="s">
        <v>92</v>
      </c>
      <c r="D830" s="1" t="s">
        <v>35</v>
      </c>
      <c r="E830" s="3">
        <v>44922</v>
      </c>
      <c r="F830" s="1" t="s">
        <v>25</v>
      </c>
      <c r="G830" s="1" t="s">
        <v>702</v>
      </c>
      <c r="H830" s="7">
        <v>700</v>
      </c>
      <c r="I830" s="7">
        <v>644</v>
      </c>
      <c r="J830" s="2">
        <v>0.08</v>
      </c>
      <c r="K830" s="7">
        <f>Table1[[#This Row],[List Price]]-Table1[[#This Row],[Actual Price]]</f>
        <v>56</v>
      </c>
      <c r="L830" s="13">
        <f>YEAR(Table1[[#This Row],[Date]])</f>
        <v>2022</v>
      </c>
      <c r="M830" s="13" t="str">
        <f t="shared" si="12"/>
        <v>Dec</v>
      </c>
      <c r="N830" s="18">
        <f>DATE(YEAR(Table1[[#This Row],[Date]])+6, MONTH(Table1[[#This Row],[Date]]), DAY(Table1[[#This Row],[Date]]))</f>
        <v>47114</v>
      </c>
    </row>
    <row r="831" spans="1:14" x14ac:dyDescent="0.35">
      <c r="A831" t="s">
        <v>1338</v>
      </c>
      <c r="B831" s="1" t="s">
        <v>124</v>
      </c>
      <c r="C831" s="1" t="s">
        <v>40</v>
      </c>
      <c r="D831" s="1" t="s">
        <v>35</v>
      </c>
      <c r="E831" s="3">
        <v>43983</v>
      </c>
      <c r="F831" s="1" t="s">
        <v>30</v>
      </c>
      <c r="G831" s="1" t="s">
        <v>863</v>
      </c>
      <c r="H831" s="7">
        <v>150</v>
      </c>
      <c r="I831" s="7">
        <v>123</v>
      </c>
      <c r="J831" s="2">
        <v>0.18</v>
      </c>
      <c r="K831" s="7">
        <f>Table1[[#This Row],[List Price]]-Table1[[#This Row],[Actual Price]]</f>
        <v>27</v>
      </c>
      <c r="L831" s="13">
        <f>YEAR(Table1[[#This Row],[Date]])</f>
        <v>2020</v>
      </c>
      <c r="M831" s="13" t="str">
        <f t="shared" si="12"/>
        <v>Jun</v>
      </c>
      <c r="N831" s="18">
        <f>DATE(YEAR(Table1[[#This Row],[Date]])+6, MONTH(Table1[[#This Row],[Date]]), DAY(Table1[[#This Row],[Date]]))</f>
        <v>46174</v>
      </c>
    </row>
    <row r="832" spans="1:14" x14ac:dyDescent="0.35">
      <c r="A832" t="s">
        <v>1339</v>
      </c>
      <c r="B832" s="1" t="s">
        <v>11</v>
      </c>
      <c r="C832" s="1" t="s">
        <v>12</v>
      </c>
      <c r="D832" s="1" t="s">
        <v>13</v>
      </c>
      <c r="E832" s="3">
        <v>44885</v>
      </c>
      <c r="F832" s="1" t="s">
        <v>46</v>
      </c>
      <c r="G832" s="1" t="s">
        <v>193</v>
      </c>
      <c r="H832" s="7">
        <v>500</v>
      </c>
      <c r="I832" s="7">
        <v>475</v>
      </c>
      <c r="J832" s="2">
        <v>0.05</v>
      </c>
      <c r="K832" s="7">
        <f>Table1[[#This Row],[List Price]]-Table1[[#This Row],[Actual Price]]</f>
        <v>25</v>
      </c>
      <c r="L832" s="13">
        <f>YEAR(Table1[[#This Row],[Date]])</f>
        <v>2022</v>
      </c>
      <c r="M832" s="13" t="str">
        <f t="shared" si="12"/>
        <v>Nov</v>
      </c>
      <c r="N832" s="18">
        <f>DATE(YEAR(Table1[[#This Row],[Date]])+6, MONTH(Table1[[#This Row],[Date]]), DAY(Table1[[#This Row],[Date]]))</f>
        <v>47077</v>
      </c>
    </row>
    <row r="833" spans="1:14" x14ac:dyDescent="0.35">
      <c r="A833" t="s">
        <v>1340</v>
      </c>
      <c r="B833" s="1" t="s">
        <v>255</v>
      </c>
      <c r="C833" s="1" t="s">
        <v>256</v>
      </c>
      <c r="D833" s="1" t="s">
        <v>13</v>
      </c>
      <c r="E833" s="3">
        <v>45319</v>
      </c>
      <c r="F833" s="1" t="s">
        <v>61</v>
      </c>
      <c r="G833" s="1" t="s">
        <v>1341</v>
      </c>
      <c r="H833" s="7">
        <v>1000</v>
      </c>
      <c r="I833" s="7">
        <v>750</v>
      </c>
      <c r="J833" s="2">
        <v>0.25</v>
      </c>
      <c r="K833" s="7">
        <f>Table1[[#This Row],[List Price]]-Table1[[#This Row],[Actual Price]]</f>
        <v>250</v>
      </c>
      <c r="L833" s="13">
        <f>YEAR(Table1[[#This Row],[Date]])</f>
        <v>2024</v>
      </c>
      <c r="M833" s="13" t="str">
        <f t="shared" si="12"/>
        <v>Jan</v>
      </c>
      <c r="N833" s="18">
        <f>DATE(YEAR(Table1[[#This Row],[Date]])+6, MONTH(Table1[[#This Row],[Date]]), DAY(Table1[[#This Row],[Date]]))</f>
        <v>47511</v>
      </c>
    </row>
    <row r="834" spans="1:14" x14ac:dyDescent="0.35">
      <c r="A834" t="s">
        <v>1342</v>
      </c>
      <c r="B834" s="1" t="s">
        <v>91</v>
      </c>
      <c r="C834" s="1" t="s">
        <v>92</v>
      </c>
      <c r="D834" s="1" t="s">
        <v>35</v>
      </c>
      <c r="E834" s="3">
        <v>45399</v>
      </c>
      <c r="F834" s="1" t="s">
        <v>30</v>
      </c>
      <c r="G834" s="1" t="s">
        <v>1343</v>
      </c>
      <c r="H834" s="7">
        <v>150</v>
      </c>
      <c r="I834" s="7">
        <v>150</v>
      </c>
      <c r="J834" s="2">
        <v>0</v>
      </c>
      <c r="K834" s="7">
        <f>Table1[[#This Row],[List Price]]-Table1[[#This Row],[Actual Price]]</f>
        <v>0</v>
      </c>
      <c r="L834" s="13">
        <f>YEAR(Table1[[#This Row],[Date]])</f>
        <v>2024</v>
      </c>
      <c r="M834" s="13" t="str">
        <f t="shared" ref="M834:M897" si="13">TEXT(E:E, "mmm")</f>
        <v>Apr</v>
      </c>
      <c r="N834" s="18">
        <f>DATE(YEAR(Table1[[#This Row],[Date]])+6, MONTH(Table1[[#This Row],[Date]]), DAY(Table1[[#This Row],[Date]]))</f>
        <v>47590</v>
      </c>
    </row>
    <row r="835" spans="1:14" x14ac:dyDescent="0.35">
      <c r="A835" t="s">
        <v>1344</v>
      </c>
      <c r="B835" s="1" t="s">
        <v>255</v>
      </c>
      <c r="C835" s="1" t="s">
        <v>256</v>
      </c>
      <c r="D835" s="1" t="s">
        <v>13</v>
      </c>
      <c r="E835" s="3">
        <v>45641</v>
      </c>
      <c r="F835" s="1" t="s">
        <v>104</v>
      </c>
      <c r="G835" s="1" t="s">
        <v>1345</v>
      </c>
      <c r="H835" s="7">
        <v>70</v>
      </c>
      <c r="I835" s="7">
        <v>63</v>
      </c>
      <c r="J835" s="2">
        <v>0.1</v>
      </c>
      <c r="K835" s="7">
        <f>Table1[[#This Row],[List Price]]-Table1[[#This Row],[Actual Price]]</f>
        <v>7</v>
      </c>
      <c r="L835" s="13">
        <f>YEAR(Table1[[#This Row],[Date]])</f>
        <v>2024</v>
      </c>
      <c r="M835" s="13" t="str">
        <f t="shared" si="13"/>
        <v>Dec</v>
      </c>
      <c r="N835" s="18">
        <f>DATE(YEAR(Table1[[#This Row],[Date]])+6, MONTH(Table1[[#This Row],[Date]]), DAY(Table1[[#This Row],[Date]]))</f>
        <v>47832</v>
      </c>
    </row>
    <row r="836" spans="1:14" x14ac:dyDescent="0.35">
      <c r="A836" t="s">
        <v>1346</v>
      </c>
      <c r="B836" s="1" t="s">
        <v>95</v>
      </c>
      <c r="C836" s="1" t="s">
        <v>96</v>
      </c>
      <c r="D836" s="1" t="s">
        <v>13</v>
      </c>
      <c r="E836" s="3">
        <v>44512</v>
      </c>
      <c r="F836" s="1" t="s">
        <v>104</v>
      </c>
      <c r="G836" s="1" t="s">
        <v>460</v>
      </c>
      <c r="H836" s="7">
        <v>70</v>
      </c>
      <c r="I836" s="7">
        <v>57</v>
      </c>
      <c r="J836" s="2">
        <v>0.1857</v>
      </c>
      <c r="K836" s="7">
        <f>Table1[[#This Row],[List Price]]-Table1[[#This Row],[Actual Price]]</f>
        <v>13</v>
      </c>
      <c r="L836" s="13">
        <f>YEAR(Table1[[#This Row],[Date]])</f>
        <v>2021</v>
      </c>
      <c r="M836" s="13" t="str">
        <f t="shared" si="13"/>
        <v>Nov</v>
      </c>
      <c r="N836" s="18">
        <f>DATE(YEAR(Table1[[#This Row],[Date]])+6, MONTH(Table1[[#This Row],[Date]]), DAY(Table1[[#This Row],[Date]]))</f>
        <v>46703</v>
      </c>
    </row>
    <row r="837" spans="1:14" x14ac:dyDescent="0.35">
      <c r="A837" t="s">
        <v>1347</v>
      </c>
      <c r="B837" s="1" t="s">
        <v>146</v>
      </c>
      <c r="C837" s="1" t="s">
        <v>147</v>
      </c>
      <c r="D837" s="1" t="s">
        <v>13</v>
      </c>
      <c r="E837" s="3">
        <v>45293</v>
      </c>
      <c r="F837" s="1" t="s">
        <v>30</v>
      </c>
      <c r="G837" s="1" t="s">
        <v>1348</v>
      </c>
      <c r="H837" s="7">
        <v>150</v>
      </c>
      <c r="I837" s="7">
        <v>143</v>
      </c>
      <c r="J837" s="2">
        <v>4.6699999999999998E-2</v>
      </c>
      <c r="K837" s="7">
        <f>Table1[[#This Row],[List Price]]-Table1[[#This Row],[Actual Price]]</f>
        <v>7</v>
      </c>
      <c r="L837" s="13">
        <f>YEAR(Table1[[#This Row],[Date]])</f>
        <v>2024</v>
      </c>
      <c r="M837" s="13" t="str">
        <f t="shared" si="13"/>
        <v>Jan</v>
      </c>
      <c r="N837" s="18">
        <f>DATE(YEAR(Table1[[#This Row],[Date]])+6, MONTH(Table1[[#This Row],[Date]]), DAY(Table1[[#This Row],[Date]]))</f>
        <v>47485</v>
      </c>
    </row>
    <row r="838" spans="1:14" x14ac:dyDescent="0.35">
      <c r="A838" t="s">
        <v>1349</v>
      </c>
      <c r="B838" s="1" t="s">
        <v>17</v>
      </c>
      <c r="C838" s="1" t="s">
        <v>18</v>
      </c>
      <c r="D838" s="1" t="s">
        <v>19</v>
      </c>
      <c r="E838" s="3">
        <v>45492</v>
      </c>
      <c r="F838" s="1" t="s">
        <v>41</v>
      </c>
      <c r="G838" s="1" t="s">
        <v>89</v>
      </c>
      <c r="H838" s="7">
        <v>30</v>
      </c>
      <c r="I838" s="7">
        <v>27</v>
      </c>
      <c r="J838" s="2">
        <v>0.1</v>
      </c>
      <c r="K838" s="7">
        <f>Table1[[#This Row],[List Price]]-Table1[[#This Row],[Actual Price]]</f>
        <v>3</v>
      </c>
      <c r="L838" s="13">
        <f>YEAR(Table1[[#This Row],[Date]])</f>
        <v>2024</v>
      </c>
      <c r="M838" s="13" t="str">
        <f t="shared" si="13"/>
        <v>Jul</v>
      </c>
      <c r="N838" s="18">
        <f>DATE(YEAR(Table1[[#This Row],[Date]])+6, MONTH(Table1[[#This Row],[Date]]), DAY(Table1[[#This Row],[Date]]))</f>
        <v>47683</v>
      </c>
    </row>
    <row r="839" spans="1:14" x14ac:dyDescent="0.35">
      <c r="A839" t="s">
        <v>1350</v>
      </c>
      <c r="B839" s="1" t="s">
        <v>150</v>
      </c>
      <c r="C839" s="1" t="s">
        <v>151</v>
      </c>
      <c r="D839" s="1" t="s">
        <v>13</v>
      </c>
      <c r="E839" s="3">
        <v>45020</v>
      </c>
      <c r="F839" s="1" t="s">
        <v>55</v>
      </c>
      <c r="G839" s="1" t="s">
        <v>1351</v>
      </c>
      <c r="H839" s="7">
        <v>800</v>
      </c>
      <c r="I839" s="7">
        <v>648</v>
      </c>
      <c r="J839" s="2">
        <v>0.19</v>
      </c>
      <c r="K839" s="7">
        <f>Table1[[#This Row],[List Price]]-Table1[[#This Row],[Actual Price]]</f>
        <v>152</v>
      </c>
      <c r="L839" s="13">
        <f>YEAR(Table1[[#This Row],[Date]])</f>
        <v>2023</v>
      </c>
      <c r="M839" s="13" t="str">
        <f t="shared" si="13"/>
        <v>Apr</v>
      </c>
      <c r="N839" s="18">
        <f>DATE(YEAR(Table1[[#This Row],[Date]])+6, MONTH(Table1[[#This Row],[Date]]), DAY(Table1[[#This Row],[Date]]))</f>
        <v>47212</v>
      </c>
    </row>
    <row r="840" spans="1:14" x14ac:dyDescent="0.35">
      <c r="A840" t="s">
        <v>1352</v>
      </c>
      <c r="B840" s="1" t="s">
        <v>187</v>
      </c>
      <c r="C840" s="1" t="s">
        <v>188</v>
      </c>
      <c r="D840" s="1" t="s">
        <v>13</v>
      </c>
      <c r="E840" s="3">
        <v>44227</v>
      </c>
      <c r="F840" s="1" t="s">
        <v>61</v>
      </c>
      <c r="G840" s="1" t="s">
        <v>797</v>
      </c>
      <c r="H840" s="7">
        <v>1000</v>
      </c>
      <c r="I840" s="7">
        <v>970</v>
      </c>
      <c r="J840" s="2">
        <v>0.03</v>
      </c>
      <c r="K840" s="7">
        <f>Table1[[#This Row],[List Price]]-Table1[[#This Row],[Actual Price]]</f>
        <v>30</v>
      </c>
      <c r="L840" s="13">
        <f>YEAR(Table1[[#This Row],[Date]])</f>
        <v>2021</v>
      </c>
      <c r="M840" s="13" t="str">
        <f t="shared" si="13"/>
        <v>Jan</v>
      </c>
      <c r="N840" s="18">
        <f>DATE(YEAR(Table1[[#This Row],[Date]])+6, MONTH(Table1[[#This Row],[Date]]), DAY(Table1[[#This Row],[Date]]))</f>
        <v>46418</v>
      </c>
    </row>
    <row r="841" spans="1:14" x14ac:dyDescent="0.35">
      <c r="A841" t="s">
        <v>1353</v>
      </c>
      <c r="B841" s="1" t="s">
        <v>205</v>
      </c>
      <c r="C841" s="1" t="s">
        <v>206</v>
      </c>
      <c r="D841" s="1" t="s">
        <v>24</v>
      </c>
      <c r="E841" s="3">
        <v>44731</v>
      </c>
      <c r="F841" s="1" t="s">
        <v>104</v>
      </c>
      <c r="G841" s="1" t="s">
        <v>759</v>
      </c>
      <c r="H841" s="7">
        <v>70</v>
      </c>
      <c r="I841" s="7">
        <v>67</v>
      </c>
      <c r="J841" s="2">
        <v>4.2900000000000001E-2</v>
      </c>
      <c r="K841" s="7">
        <f>Table1[[#This Row],[List Price]]-Table1[[#This Row],[Actual Price]]</f>
        <v>3</v>
      </c>
      <c r="L841" s="13">
        <f>YEAR(Table1[[#This Row],[Date]])</f>
        <v>2022</v>
      </c>
      <c r="M841" s="13" t="str">
        <f t="shared" si="13"/>
        <v>Jun</v>
      </c>
      <c r="N841" s="18">
        <f>DATE(YEAR(Table1[[#This Row],[Date]])+6, MONTH(Table1[[#This Row],[Date]]), DAY(Table1[[#This Row],[Date]]))</f>
        <v>46923</v>
      </c>
    </row>
    <row r="842" spans="1:14" x14ac:dyDescent="0.35">
      <c r="A842" t="s">
        <v>1354</v>
      </c>
      <c r="B842" s="1" t="s">
        <v>134</v>
      </c>
      <c r="C842" s="1" t="s">
        <v>92</v>
      </c>
      <c r="D842" s="1" t="s">
        <v>35</v>
      </c>
      <c r="E842" s="3">
        <v>45156</v>
      </c>
      <c r="F842" s="1" t="s">
        <v>61</v>
      </c>
      <c r="G842" s="1" t="s">
        <v>538</v>
      </c>
      <c r="H842" s="7">
        <v>1000</v>
      </c>
      <c r="I842" s="7">
        <v>890</v>
      </c>
      <c r="J842" s="2">
        <v>0.11</v>
      </c>
      <c r="K842" s="7">
        <f>Table1[[#This Row],[List Price]]-Table1[[#This Row],[Actual Price]]</f>
        <v>110</v>
      </c>
      <c r="L842" s="13">
        <f>YEAR(Table1[[#This Row],[Date]])</f>
        <v>2023</v>
      </c>
      <c r="M842" s="13" t="str">
        <f t="shared" si="13"/>
        <v>Aug</v>
      </c>
      <c r="N842" s="18">
        <f>DATE(YEAR(Table1[[#This Row],[Date]])+6, MONTH(Table1[[#This Row],[Date]]), DAY(Table1[[#This Row],[Date]]))</f>
        <v>47348</v>
      </c>
    </row>
    <row r="843" spans="1:14" x14ac:dyDescent="0.35">
      <c r="A843" t="s">
        <v>1355</v>
      </c>
      <c r="B843" s="1" t="s">
        <v>157</v>
      </c>
      <c r="C843" s="1" t="s">
        <v>108</v>
      </c>
      <c r="D843" s="1" t="s">
        <v>19</v>
      </c>
      <c r="E843" s="3">
        <v>44263</v>
      </c>
      <c r="F843" s="1" t="s">
        <v>25</v>
      </c>
      <c r="G843" s="1" t="s">
        <v>304</v>
      </c>
      <c r="H843" s="7">
        <v>700</v>
      </c>
      <c r="I843" s="7">
        <v>476</v>
      </c>
      <c r="J843" s="2">
        <v>0.32</v>
      </c>
      <c r="K843" s="7">
        <f>Table1[[#This Row],[List Price]]-Table1[[#This Row],[Actual Price]]</f>
        <v>224</v>
      </c>
      <c r="L843" s="13">
        <f>YEAR(Table1[[#This Row],[Date]])</f>
        <v>2021</v>
      </c>
      <c r="M843" s="13" t="str">
        <f t="shared" si="13"/>
        <v>Mar</v>
      </c>
      <c r="N843" s="18">
        <f>DATE(YEAR(Table1[[#This Row],[Date]])+6, MONTH(Table1[[#This Row],[Date]]), DAY(Table1[[#This Row],[Date]]))</f>
        <v>46454</v>
      </c>
    </row>
    <row r="844" spans="1:14" x14ac:dyDescent="0.35">
      <c r="A844" t="s">
        <v>1356</v>
      </c>
      <c r="B844" s="1" t="s">
        <v>99</v>
      </c>
      <c r="C844" s="1" t="s">
        <v>100</v>
      </c>
      <c r="D844" s="1" t="s">
        <v>13</v>
      </c>
      <c r="E844" s="3">
        <v>44203</v>
      </c>
      <c r="F844" s="1" t="s">
        <v>104</v>
      </c>
      <c r="G844" s="1" t="s">
        <v>1090</v>
      </c>
      <c r="H844" s="7">
        <v>70</v>
      </c>
      <c r="I844" s="7">
        <v>52</v>
      </c>
      <c r="J844" s="2">
        <v>0.2571</v>
      </c>
      <c r="K844" s="7">
        <f>Table1[[#This Row],[List Price]]-Table1[[#This Row],[Actual Price]]</f>
        <v>18</v>
      </c>
      <c r="L844" s="13">
        <f>YEAR(Table1[[#This Row],[Date]])</f>
        <v>2021</v>
      </c>
      <c r="M844" s="13" t="str">
        <f t="shared" si="13"/>
        <v>Jan</v>
      </c>
      <c r="N844" s="18">
        <f>DATE(YEAR(Table1[[#This Row],[Date]])+6, MONTH(Table1[[#This Row],[Date]]), DAY(Table1[[#This Row],[Date]]))</f>
        <v>46394</v>
      </c>
    </row>
    <row r="845" spans="1:14" x14ac:dyDescent="0.35">
      <c r="A845" t="s">
        <v>1357</v>
      </c>
      <c r="B845" s="1" t="s">
        <v>134</v>
      </c>
      <c r="C845" s="1" t="s">
        <v>92</v>
      </c>
      <c r="D845" s="1" t="s">
        <v>35</v>
      </c>
      <c r="E845" s="3">
        <v>45545</v>
      </c>
      <c r="F845" s="1" t="s">
        <v>25</v>
      </c>
      <c r="G845" s="1" t="s">
        <v>1135</v>
      </c>
      <c r="H845" s="7">
        <v>700</v>
      </c>
      <c r="I845" s="7">
        <v>686</v>
      </c>
      <c r="J845" s="2">
        <v>0.02</v>
      </c>
      <c r="K845" s="7">
        <f>Table1[[#This Row],[List Price]]-Table1[[#This Row],[Actual Price]]</f>
        <v>14</v>
      </c>
      <c r="L845" s="13">
        <f>YEAR(Table1[[#This Row],[Date]])</f>
        <v>2024</v>
      </c>
      <c r="M845" s="13" t="str">
        <f t="shared" si="13"/>
        <v>Sep</v>
      </c>
      <c r="N845" s="18">
        <f>DATE(YEAR(Table1[[#This Row],[Date]])+6, MONTH(Table1[[#This Row],[Date]]), DAY(Table1[[#This Row],[Date]]))</f>
        <v>47736</v>
      </c>
    </row>
    <row r="846" spans="1:14" x14ac:dyDescent="0.35">
      <c r="A846" t="s">
        <v>1358</v>
      </c>
      <c r="B846" s="1" t="s">
        <v>157</v>
      </c>
      <c r="C846" s="1" t="s">
        <v>108</v>
      </c>
      <c r="D846" s="1" t="s">
        <v>19</v>
      </c>
      <c r="E846" s="3">
        <v>45509</v>
      </c>
      <c r="F846" s="1" t="s">
        <v>61</v>
      </c>
      <c r="G846" s="1" t="s">
        <v>464</v>
      </c>
      <c r="H846" s="7">
        <v>1000</v>
      </c>
      <c r="I846" s="7">
        <v>640</v>
      </c>
      <c r="J846" s="2">
        <v>0.36</v>
      </c>
      <c r="K846" s="7">
        <f>Table1[[#This Row],[List Price]]-Table1[[#This Row],[Actual Price]]</f>
        <v>360</v>
      </c>
      <c r="L846" s="13">
        <f>YEAR(Table1[[#This Row],[Date]])</f>
        <v>2024</v>
      </c>
      <c r="M846" s="13" t="str">
        <f t="shared" si="13"/>
        <v>Aug</v>
      </c>
      <c r="N846" s="18">
        <f>DATE(YEAR(Table1[[#This Row],[Date]])+6, MONTH(Table1[[#This Row],[Date]]), DAY(Table1[[#This Row],[Date]]))</f>
        <v>47700</v>
      </c>
    </row>
    <row r="847" spans="1:14" x14ac:dyDescent="0.35">
      <c r="A847" t="s">
        <v>1359</v>
      </c>
      <c r="B847" s="1" t="s">
        <v>134</v>
      </c>
      <c r="C847" s="1" t="s">
        <v>92</v>
      </c>
      <c r="D847" s="1" t="s">
        <v>35</v>
      </c>
      <c r="E847" s="3">
        <v>44605</v>
      </c>
      <c r="F847" s="1" t="s">
        <v>46</v>
      </c>
      <c r="G847" s="1" t="s">
        <v>1019</v>
      </c>
      <c r="H847" s="7">
        <v>500</v>
      </c>
      <c r="I847" s="7">
        <v>440</v>
      </c>
      <c r="J847" s="2">
        <v>0.12</v>
      </c>
      <c r="K847" s="7">
        <f>Table1[[#This Row],[List Price]]-Table1[[#This Row],[Actual Price]]</f>
        <v>60</v>
      </c>
      <c r="L847" s="13">
        <f>YEAR(Table1[[#This Row],[Date]])</f>
        <v>2022</v>
      </c>
      <c r="M847" s="13" t="str">
        <f t="shared" si="13"/>
        <v>Feb</v>
      </c>
      <c r="N847" s="18">
        <f>DATE(YEAR(Table1[[#This Row],[Date]])+6, MONTH(Table1[[#This Row],[Date]]), DAY(Table1[[#This Row],[Date]]))</f>
        <v>46796</v>
      </c>
    </row>
    <row r="848" spans="1:14" x14ac:dyDescent="0.35">
      <c r="A848" t="s">
        <v>1360</v>
      </c>
      <c r="B848" s="1" t="s">
        <v>77</v>
      </c>
      <c r="C848" s="1" t="s">
        <v>78</v>
      </c>
      <c r="D848" s="1" t="s">
        <v>35</v>
      </c>
      <c r="E848" s="3">
        <v>44910</v>
      </c>
      <c r="F848" s="1" t="s">
        <v>14</v>
      </c>
      <c r="G848" s="1" t="s">
        <v>317</v>
      </c>
      <c r="H848" s="7">
        <v>80</v>
      </c>
      <c r="I848" s="7">
        <v>75</v>
      </c>
      <c r="J848" s="2">
        <v>6.25E-2</v>
      </c>
      <c r="K848" s="7">
        <f>Table1[[#This Row],[List Price]]-Table1[[#This Row],[Actual Price]]</f>
        <v>5</v>
      </c>
      <c r="L848" s="13">
        <f>YEAR(Table1[[#This Row],[Date]])</f>
        <v>2022</v>
      </c>
      <c r="M848" s="13" t="str">
        <f t="shared" si="13"/>
        <v>Dec</v>
      </c>
      <c r="N848" s="18">
        <f>DATE(YEAR(Table1[[#This Row],[Date]])+6, MONTH(Table1[[#This Row],[Date]]), DAY(Table1[[#This Row],[Date]]))</f>
        <v>47102</v>
      </c>
    </row>
    <row r="849" spans="1:14" x14ac:dyDescent="0.35">
      <c r="A849" t="s">
        <v>1361</v>
      </c>
      <c r="B849" s="1" t="s">
        <v>28</v>
      </c>
      <c r="C849" s="1" t="s">
        <v>29</v>
      </c>
      <c r="D849" s="1" t="s">
        <v>13</v>
      </c>
      <c r="E849" s="3">
        <v>45255</v>
      </c>
      <c r="F849" s="1" t="s">
        <v>30</v>
      </c>
      <c r="G849" s="1" t="s">
        <v>445</v>
      </c>
      <c r="H849" s="7">
        <v>150</v>
      </c>
      <c r="I849" s="7">
        <v>144</v>
      </c>
      <c r="J849" s="2">
        <v>0.04</v>
      </c>
      <c r="K849" s="7">
        <f>Table1[[#This Row],[List Price]]-Table1[[#This Row],[Actual Price]]</f>
        <v>6</v>
      </c>
      <c r="L849" s="13">
        <f>YEAR(Table1[[#This Row],[Date]])</f>
        <v>2023</v>
      </c>
      <c r="M849" s="13" t="str">
        <f t="shared" si="13"/>
        <v>Nov</v>
      </c>
      <c r="N849" s="18">
        <f>DATE(YEAR(Table1[[#This Row],[Date]])+6, MONTH(Table1[[#This Row],[Date]]), DAY(Table1[[#This Row],[Date]]))</f>
        <v>47447</v>
      </c>
    </row>
    <row r="850" spans="1:14" x14ac:dyDescent="0.35">
      <c r="A850" t="s">
        <v>1362</v>
      </c>
      <c r="B850" s="1" t="s">
        <v>434</v>
      </c>
      <c r="C850" s="1" t="s">
        <v>435</v>
      </c>
      <c r="D850" s="1" t="s">
        <v>24</v>
      </c>
      <c r="E850" s="3">
        <v>44846</v>
      </c>
      <c r="F850" s="1" t="s">
        <v>41</v>
      </c>
      <c r="G850" s="1" t="s">
        <v>436</v>
      </c>
      <c r="H850" s="7">
        <v>30</v>
      </c>
      <c r="I850" s="7">
        <v>26</v>
      </c>
      <c r="J850" s="2">
        <v>0.1333</v>
      </c>
      <c r="K850" s="7">
        <f>Table1[[#This Row],[List Price]]-Table1[[#This Row],[Actual Price]]</f>
        <v>4</v>
      </c>
      <c r="L850" s="13">
        <f>YEAR(Table1[[#This Row],[Date]])</f>
        <v>2022</v>
      </c>
      <c r="M850" s="13" t="str">
        <f t="shared" si="13"/>
        <v>Oct</v>
      </c>
      <c r="N850" s="18">
        <f>DATE(YEAR(Table1[[#This Row],[Date]])+6, MONTH(Table1[[#This Row],[Date]]), DAY(Table1[[#This Row],[Date]]))</f>
        <v>47038</v>
      </c>
    </row>
    <row r="851" spans="1:14" x14ac:dyDescent="0.35">
      <c r="A851" t="s">
        <v>1363</v>
      </c>
      <c r="B851" s="1" t="s">
        <v>134</v>
      </c>
      <c r="C851" s="1" t="s">
        <v>92</v>
      </c>
      <c r="D851" s="1" t="s">
        <v>35</v>
      </c>
      <c r="E851" s="3">
        <v>45306</v>
      </c>
      <c r="F851" s="1" t="s">
        <v>14</v>
      </c>
      <c r="G851" s="1" t="s">
        <v>1062</v>
      </c>
      <c r="H851" s="7">
        <v>80</v>
      </c>
      <c r="I851" s="7">
        <v>74</v>
      </c>
      <c r="J851" s="2">
        <v>7.4999999999999997E-2</v>
      </c>
      <c r="K851" s="7">
        <f>Table1[[#This Row],[List Price]]-Table1[[#This Row],[Actual Price]]</f>
        <v>6</v>
      </c>
      <c r="L851" s="13">
        <f>YEAR(Table1[[#This Row],[Date]])</f>
        <v>2024</v>
      </c>
      <c r="M851" s="13" t="str">
        <f t="shared" si="13"/>
        <v>Jan</v>
      </c>
      <c r="N851" s="18">
        <f>DATE(YEAR(Table1[[#This Row],[Date]])+6, MONTH(Table1[[#This Row],[Date]]), DAY(Table1[[#This Row],[Date]]))</f>
        <v>47498</v>
      </c>
    </row>
    <row r="852" spans="1:14" x14ac:dyDescent="0.35">
      <c r="A852" t="s">
        <v>1364</v>
      </c>
      <c r="B852" s="1" t="s">
        <v>124</v>
      </c>
      <c r="C852" s="1" t="s">
        <v>40</v>
      </c>
      <c r="D852" s="1" t="s">
        <v>35</v>
      </c>
      <c r="E852" s="3">
        <v>45489</v>
      </c>
      <c r="F852" s="1" t="s">
        <v>115</v>
      </c>
      <c r="G852" s="1" t="s">
        <v>125</v>
      </c>
      <c r="H852" s="7">
        <v>250</v>
      </c>
      <c r="I852" s="7">
        <v>245</v>
      </c>
      <c r="J852" s="2">
        <v>0.02</v>
      </c>
      <c r="K852" s="7">
        <f>Table1[[#This Row],[List Price]]-Table1[[#This Row],[Actual Price]]</f>
        <v>5</v>
      </c>
      <c r="L852" s="13">
        <f>YEAR(Table1[[#This Row],[Date]])</f>
        <v>2024</v>
      </c>
      <c r="M852" s="13" t="str">
        <f t="shared" si="13"/>
        <v>Jul</v>
      </c>
      <c r="N852" s="18">
        <f>DATE(YEAR(Table1[[#This Row],[Date]])+6, MONTH(Table1[[#This Row],[Date]]), DAY(Table1[[#This Row],[Date]]))</f>
        <v>47680</v>
      </c>
    </row>
    <row r="853" spans="1:14" x14ac:dyDescent="0.35">
      <c r="A853" t="s">
        <v>1365</v>
      </c>
      <c r="B853" s="1" t="s">
        <v>127</v>
      </c>
      <c r="C853" s="1" t="s">
        <v>128</v>
      </c>
      <c r="D853" s="1" t="s">
        <v>13</v>
      </c>
      <c r="E853" s="3">
        <v>44741</v>
      </c>
      <c r="F853" s="1" t="s">
        <v>61</v>
      </c>
      <c r="G853" s="1" t="s">
        <v>526</v>
      </c>
      <c r="H853" s="7">
        <v>1000</v>
      </c>
      <c r="I853" s="7">
        <v>940</v>
      </c>
      <c r="J853" s="2">
        <v>0.06</v>
      </c>
      <c r="K853" s="7">
        <f>Table1[[#This Row],[List Price]]-Table1[[#This Row],[Actual Price]]</f>
        <v>60</v>
      </c>
      <c r="L853" s="13">
        <f>YEAR(Table1[[#This Row],[Date]])</f>
        <v>2022</v>
      </c>
      <c r="M853" s="13" t="str">
        <f t="shared" si="13"/>
        <v>Jun</v>
      </c>
      <c r="N853" s="18">
        <f>DATE(YEAR(Table1[[#This Row],[Date]])+6, MONTH(Table1[[#This Row],[Date]]), DAY(Table1[[#This Row],[Date]]))</f>
        <v>46933</v>
      </c>
    </row>
    <row r="854" spans="1:14" x14ac:dyDescent="0.35">
      <c r="A854" t="s">
        <v>1366</v>
      </c>
      <c r="B854" s="1" t="s">
        <v>255</v>
      </c>
      <c r="C854" s="1" t="s">
        <v>256</v>
      </c>
      <c r="D854" s="1" t="s">
        <v>13</v>
      </c>
      <c r="E854" s="3">
        <v>45236</v>
      </c>
      <c r="F854" s="1" t="s">
        <v>36</v>
      </c>
      <c r="G854" s="1" t="s">
        <v>805</v>
      </c>
      <c r="H854" s="7">
        <v>50</v>
      </c>
      <c r="I854" s="7">
        <v>50</v>
      </c>
      <c r="J854" s="2">
        <v>0</v>
      </c>
      <c r="K854" s="7">
        <f>Table1[[#This Row],[List Price]]-Table1[[#This Row],[Actual Price]]</f>
        <v>0</v>
      </c>
      <c r="L854" s="13">
        <f>YEAR(Table1[[#This Row],[Date]])</f>
        <v>2023</v>
      </c>
      <c r="M854" s="13" t="str">
        <f t="shared" si="13"/>
        <v>Nov</v>
      </c>
      <c r="N854" s="18">
        <f>DATE(YEAR(Table1[[#This Row],[Date]])+6, MONTH(Table1[[#This Row],[Date]]), DAY(Table1[[#This Row],[Date]]))</f>
        <v>47428</v>
      </c>
    </row>
    <row r="855" spans="1:14" x14ac:dyDescent="0.35">
      <c r="A855" t="s">
        <v>1367</v>
      </c>
      <c r="B855" s="1" t="s">
        <v>77</v>
      </c>
      <c r="C855" s="1" t="s">
        <v>78</v>
      </c>
      <c r="D855" s="1" t="s">
        <v>35</v>
      </c>
      <c r="E855" s="3">
        <v>44741</v>
      </c>
      <c r="F855" s="1" t="s">
        <v>36</v>
      </c>
      <c r="G855" s="1" t="s">
        <v>1072</v>
      </c>
      <c r="H855" s="7">
        <v>50</v>
      </c>
      <c r="I855" s="7">
        <v>46</v>
      </c>
      <c r="J855" s="2">
        <v>0.08</v>
      </c>
      <c r="K855" s="7">
        <f>Table1[[#This Row],[List Price]]-Table1[[#This Row],[Actual Price]]</f>
        <v>4</v>
      </c>
      <c r="L855" s="13">
        <f>YEAR(Table1[[#This Row],[Date]])</f>
        <v>2022</v>
      </c>
      <c r="M855" s="13" t="str">
        <f t="shared" si="13"/>
        <v>Jun</v>
      </c>
      <c r="N855" s="18">
        <f>DATE(YEAR(Table1[[#This Row],[Date]])+6, MONTH(Table1[[#This Row],[Date]]), DAY(Table1[[#This Row],[Date]]))</f>
        <v>46933</v>
      </c>
    </row>
    <row r="856" spans="1:14" x14ac:dyDescent="0.35">
      <c r="A856" t="s">
        <v>1368</v>
      </c>
      <c r="B856" s="1" t="s">
        <v>400</v>
      </c>
      <c r="C856" s="1" t="s">
        <v>401</v>
      </c>
      <c r="D856" s="1" t="s">
        <v>13</v>
      </c>
      <c r="E856" s="3">
        <v>45268</v>
      </c>
      <c r="F856" s="1" t="s">
        <v>25</v>
      </c>
      <c r="G856" s="1" t="s">
        <v>486</v>
      </c>
      <c r="H856" s="7">
        <v>700</v>
      </c>
      <c r="I856" s="7">
        <v>665</v>
      </c>
      <c r="J856" s="2">
        <v>0.05</v>
      </c>
      <c r="K856" s="7">
        <f>Table1[[#This Row],[List Price]]-Table1[[#This Row],[Actual Price]]</f>
        <v>35</v>
      </c>
      <c r="L856" s="13">
        <f>YEAR(Table1[[#This Row],[Date]])</f>
        <v>2023</v>
      </c>
      <c r="M856" s="13" t="str">
        <f t="shared" si="13"/>
        <v>Dec</v>
      </c>
      <c r="N856" s="18">
        <f>DATE(YEAR(Table1[[#This Row],[Date]])+6, MONTH(Table1[[#This Row],[Date]]), DAY(Table1[[#This Row],[Date]]))</f>
        <v>47460</v>
      </c>
    </row>
    <row r="857" spans="1:14" x14ac:dyDescent="0.35">
      <c r="A857" t="s">
        <v>1369</v>
      </c>
      <c r="B857" s="1" t="s">
        <v>114</v>
      </c>
      <c r="C857" s="1" t="s">
        <v>54</v>
      </c>
      <c r="D857" s="1" t="s">
        <v>13</v>
      </c>
      <c r="E857" s="3">
        <v>43924</v>
      </c>
      <c r="F857" s="1" t="s">
        <v>61</v>
      </c>
      <c r="G857" s="1" t="s">
        <v>1068</v>
      </c>
      <c r="H857" s="7">
        <v>1000</v>
      </c>
      <c r="I857" s="7">
        <v>950</v>
      </c>
      <c r="J857" s="2">
        <v>0.05</v>
      </c>
      <c r="K857" s="7">
        <f>Table1[[#This Row],[List Price]]-Table1[[#This Row],[Actual Price]]</f>
        <v>50</v>
      </c>
      <c r="L857" s="13">
        <f>YEAR(Table1[[#This Row],[Date]])</f>
        <v>2020</v>
      </c>
      <c r="M857" s="13" t="str">
        <f t="shared" si="13"/>
        <v>Apr</v>
      </c>
      <c r="N857" s="18">
        <f>DATE(YEAR(Table1[[#This Row],[Date]])+6, MONTH(Table1[[#This Row],[Date]]), DAY(Table1[[#This Row],[Date]]))</f>
        <v>46115</v>
      </c>
    </row>
    <row r="858" spans="1:14" x14ac:dyDescent="0.35">
      <c r="A858" t="s">
        <v>1370</v>
      </c>
      <c r="B858" s="1" t="s">
        <v>170</v>
      </c>
      <c r="C858" s="1" t="s">
        <v>171</v>
      </c>
      <c r="D858" s="1" t="s">
        <v>13</v>
      </c>
      <c r="E858" s="3">
        <v>44107</v>
      </c>
      <c r="F858" s="1" t="s">
        <v>30</v>
      </c>
      <c r="G858" s="1" t="s">
        <v>941</v>
      </c>
      <c r="H858" s="7">
        <v>150</v>
      </c>
      <c r="I858" s="7">
        <v>135</v>
      </c>
      <c r="J858" s="2">
        <v>0.1</v>
      </c>
      <c r="K858" s="7">
        <f>Table1[[#This Row],[List Price]]-Table1[[#This Row],[Actual Price]]</f>
        <v>15</v>
      </c>
      <c r="L858" s="13">
        <f>YEAR(Table1[[#This Row],[Date]])</f>
        <v>2020</v>
      </c>
      <c r="M858" s="13" t="str">
        <f t="shared" si="13"/>
        <v>Oct</v>
      </c>
      <c r="N858" s="18">
        <f>DATE(YEAR(Table1[[#This Row],[Date]])+6, MONTH(Table1[[#This Row],[Date]]), DAY(Table1[[#This Row],[Date]]))</f>
        <v>46298</v>
      </c>
    </row>
    <row r="859" spans="1:14" x14ac:dyDescent="0.35">
      <c r="A859" t="s">
        <v>1371</v>
      </c>
      <c r="B859" s="1" t="s">
        <v>131</v>
      </c>
      <c r="C859" s="1" t="s">
        <v>108</v>
      </c>
      <c r="D859" s="1" t="s">
        <v>19</v>
      </c>
      <c r="E859" s="3">
        <v>45016</v>
      </c>
      <c r="F859" s="1" t="s">
        <v>41</v>
      </c>
      <c r="G859" s="1" t="s">
        <v>132</v>
      </c>
      <c r="H859" s="7">
        <v>30</v>
      </c>
      <c r="I859" s="7">
        <v>29</v>
      </c>
      <c r="J859" s="2">
        <v>3.3300000000000003E-2</v>
      </c>
      <c r="K859" s="7">
        <f>Table1[[#This Row],[List Price]]-Table1[[#This Row],[Actual Price]]</f>
        <v>1</v>
      </c>
      <c r="L859" s="13">
        <f>YEAR(Table1[[#This Row],[Date]])</f>
        <v>2023</v>
      </c>
      <c r="M859" s="13" t="str">
        <f t="shared" si="13"/>
        <v>Mar</v>
      </c>
      <c r="N859" s="18">
        <f>DATE(YEAR(Table1[[#This Row],[Date]])+6, MONTH(Table1[[#This Row],[Date]]), DAY(Table1[[#This Row],[Date]]))</f>
        <v>47208</v>
      </c>
    </row>
    <row r="860" spans="1:14" x14ac:dyDescent="0.35">
      <c r="A860" t="s">
        <v>1372</v>
      </c>
      <c r="B860" s="1" t="s">
        <v>255</v>
      </c>
      <c r="C860" s="1" t="s">
        <v>256</v>
      </c>
      <c r="D860" s="1" t="s">
        <v>13</v>
      </c>
      <c r="E860" s="3">
        <v>45135</v>
      </c>
      <c r="F860" s="1" t="s">
        <v>115</v>
      </c>
      <c r="G860" s="1" t="s">
        <v>1373</v>
      </c>
      <c r="H860" s="7">
        <v>250</v>
      </c>
      <c r="I860" s="7">
        <v>243</v>
      </c>
      <c r="J860" s="2">
        <v>2.8000000000000001E-2</v>
      </c>
      <c r="K860" s="7">
        <f>Table1[[#This Row],[List Price]]-Table1[[#This Row],[Actual Price]]</f>
        <v>7</v>
      </c>
      <c r="L860" s="13">
        <f>YEAR(Table1[[#This Row],[Date]])</f>
        <v>2023</v>
      </c>
      <c r="M860" s="13" t="str">
        <f t="shared" si="13"/>
        <v>Jul</v>
      </c>
      <c r="N860" s="18">
        <f>DATE(YEAR(Table1[[#This Row],[Date]])+6, MONTH(Table1[[#This Row],[Date]]), DAY(Table1[[#This Row],[Date]]))</f>
        <v>47327</v>
      </c>
    </row>
    <row r="861" spans="1:14" x14ac:dyDescent="0.35">
      <c r="A861" t="s">
        <v>1374</v>
      </c>
      <c r="B861" s="1" t="s">
        <v>134</v>
      </c>
      <c r="C861" s="1" t="s">
        <v>92</v>
      </c>
      <c r="D861" s="1" t="s">
        <v>35</v>
      </c>
      <c r="E861" s="3">
        <v>45395</v>
      </c>
      <c r="F861" s="1" t="s">
        <v>41</v>
      </c>
      <c r="G861" s="1" t="s">
        <v>135</v>
      </c>
      <c r="H861" s="7">
        <v>30</v>
      </c>
      <c r="I861" s="7">
        <v>29</v>
      </c>
      <c r="J861" s="2">
        <v>3.3300000000000003E-2</v>
      </c>
      <c r="K861" s="7">
        <f>Table1[[#This Row],[List Price]]-Table1[[#This Row],[Actual Price]]</f>
        <v>1</v>
      </c>
      <c r="L861" s="13">
        <f>YEAR(Table1[[#This Row],[Date]])</f>
        <v>2024</v>
      </c>
      <c r="M861" s="13" t="str">
        <f t="shared" si="13"/>
        <v>Apr</v>
      </c>
      <c r="N861" s="18">
        <f>DATE(YEAR(Table1[[#This Row],[Date]])+6, MONTH(Table1[[#This Row],[Date]]), DAY(Table1[[#This Row],[Date]]))</f>
        <v>47586</v>
      </c>
    </row>
    <row r="862" spans="1:14" x14ac:dyDescent="0.35">
      <c r="A862" t="s">
        <v>1375</v>
      </c>
      <c r="B862" s="1" t="s">
        <v>124</v>
      </c>
      <c r="C862" s="1" t="s">
        <v>40</v>
      </c>
      <c r="D862" s="1" t="s">
        <v>35</v>
      </c>
      <c r="E862" s="3">
        <v>44545</v>
      </c>
      <c r="F862" s="1" t="s">
        <v>46</v>
      </c>
      <c r="G862" s="1" t="s">
        <v>970</v>
      </c>
      <c r="H862" s="7">
        <v>500</v>
      </c>
      <c r="I862" s="7">
        <v>490</v>
      </c>
      <c r="J862" s="2">
        <v>0.02</v>
      </c>
      <c r="K862" s="7">
        <f>Table1[[#This Row],[List Price]]-Table1[[#This Row],[Actual Price]]</f>
        <v>10</v>
      </c>
      <c r="L862" s="13">
        <f>YEAR(Table1[[#This Row],[Date]])</f>
        <v>2021</v>
      </c>
      <c r="M862" s="13" t="str">
        <f t="shared" si="13"/>
        <v>Dec</v>
      </c>
      <c r="N862" s="18">
        <f>DATE(YEAR(Table1[[#This Row],[Date]])+6, MONTH(Table1[[#This Row],[Date]]), DAY(Table1[[#This Row],[Date]]))</f>
        <v>46736</v>
      </c>
    </row>
    <row r="863" spans="1:14" x14ac:dyDescent="0.35">
      <c r="A863" t="s">
        <v>1376</v>
      </c>
      <c r="B863" s="1" t="s">
        <v>17</v>
      </c>
      <c r="C863" s="1" t="s">
        <v>18</v>
      </c>
      <c r="D863" s="1" t="s">
        <v>19</v>
      </c>
      <c r="E863" s="3">
        <v>45260</v>
      </c>
      <c r="F863" s="1" t="s">
        <v>25</v>
      </c>
      <c r="G863" s="1" t="s">
        <v>89</v>
      </c>
      <c r="H863" s="7">
        <v>700</v>
      </c>
      <c r="I863" s="7">
        <v>686</v>
      </c>
      <c r="J863" s="2">
        <v>0.02</v>
      </c>
      <c r="K863" s="7">
        <f>Table1[[#This Row],[List Price]]-Table1[[#This Row],[Actual Price]]</f>
        <v>14</v>
      </c>
      <c r="L863" s="13">
        <f>YEAR(Table1[[#This Row],[Date]])</f>
        <v>2023</v>
      </c>
      <c r="M863" s="13" t="str">
        <f t="shared" si="13"/>
        <v>Nov</v>
      </c>
      <c r="N863" s="18">
        <f>DATE(YEAR(Table1[[#This Row],[Date]])+6, MONTH(Table1[[#This Row],[Date]]), DAY(Table1[[#This Row],[Date]]))</f>
        <v>47452</v>
      </c>
    </row>
    <row r="864" spans="1:14" x14ac:dyDescent="0.35">
      <c r="A864" t="s">
        <v>1377</v>
      </c>
      <c r="B864" s="1" t="s">
        <v>103</v>
      </c>
      <c r="C864" s="1" t="s">
        <v>71</v>
      </c>
      <c r="D864" s="1" t="s">
        <v>35</v>
      </c>
      <c r="E864" s="3">
        <v>45064</v>
      </c>
      <c r="F864" s="1" t="s">
        <v>14</v>
      </c>
      <c r="G864" s="1" t="s">
        <v>603</v>
      </c>
      <c r="H864" s="7">
        <v>80</v>
      </c>
      <c r="I864" s="7">
        <v>75</v>
      </c>
      <c r="J864" s="2">
        <v>6.25E-2</v>
      </c>
      <c r="K864" s="7">
        <f>Table1[[#This Row],[List Price]]-Table1[[#This Row],[Actual Price]]</f>
        <v>5</v>
      </c>
      <c r="L864" s="13">
        <f>YEAR(Table1[[#This Row],[Date]])</f>
        <v>2023</v>
      </c>
      <c r="M864" s="13" t="str">
        <f t="shared" si="13"/>
        <v>May</v>
      </c>
      <c r="N864" s="18">
        <f>DATE(YEAR(Table1[[#This Row],[Date]])+6, MONTH(Table1[[#This Row],[Date]]), DAY(Table1[[#This Row],[Date]]))</f>
        <v>47256</v>
      </c>
    </row>
    <row r="865" spans="1:14" x14ac:dyDescent="0.35">
      <c r="A865" t="s">
        <v>1378</v>
      </c>
      <c r="B865" s="1" t="s">
        <v>70</v>
      </c>
      <c r="C865" s="1" t="s">
        <v>71</v>
      </c>
      <c r="D865" s="1" t="s">
        <v>35</v>
      </c>
      <c r="E865" s="3">
        <v>45570</v>
      </c>
      <c r="F865" s="1" t="s">
        <v>115</v>
      </c>
      <c r="G865" s="1" t="s">
        <v>670</v>
      </c>
      <c r="H865" s="7">
        <v>250</v>
      </c>
      <c r="I865" s="7">
        <v>223</v>
      </c>
      <c r="J865" s="2">
        <v>0.108</v>
      </c>
      <c r="K865" s="7">
        <f>Table1[[#This Row],[List Price]]-Table1[[#This Row],[Actual Price]]</f>
        <v>27</v>
      </c>
      <c r="L865" s="13">
        <f>YEAR(Table1[[#This Row],[Date]])</f>
        <v>2024</v>
      </c>
      <c r="M865" s="13" t="str">
        <f t="shared" si="13"/>
        <v>Oct</v>
      </c>
      <c r="N865" s="18">
        <f>DATE(YEAR(Table1[[#This Row],[Date]])+6, MONTH(Table1[[#This Row],[Date]]), DAY(Table1[[#This Row],[Date]]))</f>
        <v>47761</v>
      </c>
    </row>
    <row r="866" spans="1:14" x14ac:dyDescent="0.35">
      <c r="A866" t="s">
        <v>1379</v>
      </c>
      <c r="B866" s="1" t="s">
        <v>114</v>
      </c>
      <c r="C866" s="1" t="s">
        <v>54</v>
      </c>
      <c r="D866" s="1" t="s">
        <v>13</v>
      </c>
      <c r="E866" s="3">
        <v>44716</v>
      </c>
      <c r="F866" s="1" t="s">
        <v>46</v>
      </c>
      <c r="G866" s="1" t="s">
        <v>1068</v>
      </c>
      <c r="H866" s="7">
        <v>500</v>
      </c>
      <c r="I866" s="7">
        <v>480</v>
      </c>
      <c r="J866" s="2">
        <v>0.04</v>
      </c>
      <c r="K866" s="7">
        <f>Table1[[#This Row],[List Price]]-Table1[[#This Row],[Actual Price]]</f>
        <v>20</v>
      </c>
      <c r="L866" s="13">
        <f>YEAR(Table1[[#This Row],[Date]])</f>
        <v>2022</v>
      </c>
      <c r="M866" s="13" t="str">
        <f t="shared" si="13"/>
        <v>Jun</v>
      </c>
      <c r="N866" s="18">
        <f>DATE(YEAR(Table1[[#This Row],[Date]])+6, MONTH(Table1[[#This Row],[Date]]), DAY(Table1[[#This Row],[Date]]))</f>
        <v>46908</v>
      </c>
    </row>
    <row r="867" spans="1:14" x14ac:dyDescent="0.35">
      <c r="A867" t="s">
        <v>1380</v>
      </c>
      <c r="B867" s="1" t="s">
        <v>91</v>
      </c>
      <c r="C867" s="1" t="s">
        <v>92</v>
      </c>
      <c r="D867" s="1" t="s">
        <v>35</v>
      </c>
      <c r="E867" s="3">
        <v>45234</v>
      </c>
      <c r="F867" s="1" t="s">
        <v>122</v>
      </c>
      <c r="G867" s="1" t="s">
        <v>93</v>
      </c>
      <c r="H867" s="7">
        <v>50</v>
      </c>
      <c r="I867" s="7">
        <v>50</v>
      </c>
      <c r="J867" s="2">
        <v>0</v>
      </c>
      <c r="K867" s="7">
        <f>Table1[[#This Row],[List Price]]-Table1[[#This Row],[Actual Price]]</f>
        <v>0</v>
      </c>
      <c r="L867" s="13">
        <f>YEAR(Table1[[#This Row],[Date]])</f>
        <v>2023</v>
      </c>
      <c r="M867" s="13" t="str">
        <f t="shared" si="13"/>
        <v>Nov</v>
      </c>
      <c r="N867" s="18">
        <f>DATE(YEAR(Table1[[#This Row],[Date]])+6, MONTH(Table1[[#This Row],[Date]]), DAY(Table1[[#This Row],[Date]]))</f>
        <v>47426</v>
      </c>
    </row>
    <row r="868" spans="1:14" x14ac:dyDescent="0.35">
      <c r="A868" t="s">
        <v>1381</v>
      </c>
      <c r="B868" s="1" t="s">
        <v>124</v>
      </c>
      <c r="C868" s="1" t="s">
        <v>40</v>
      </c>
      <c r="D868" s="1" t="s">
        <v>35</v>
      </c>
      <c r="E868" s="3">
        <v>44091</v>
      </c>
      <c r="F868" s="1" t="s">
        <v>36</v>
      </c>
      <c r="G868" s="1" t="s">
        <v>863</v>
      </c>
      <c r="H868" s="7">
        <v>50</v>
      </c>
      <c r="I868" s="7">
        <v>42</v>
      </c>
      <c r="J868" s="2">
        <v>0.16</v>
      </c>
      <c r="K868" s="7">
        <f>Table1[[#This Row],[List Price]]-Table1[[#This Row],[Actual Price]]</f>
        <v>8</v>
      </c>
      <c r="L868" s="13">
        <f>YEAR(Table1[[#This Row],[Date]])</f>
        <v>2020</v>
      </c>
      <c r="M868" s="13" t="str">
        <f t="shared" si="13"/>
        <v>Sep</v>
      </c>
      <c r="N868" s="18">
        <f>DATE(YEAR(Table1[[#This Row],[Date]])+6, MONTH(Table1[[#This Row],[Date]]), DAY(Table1[[#This Row],[Date]]))</f>
        <v>46282</v>
      </c>
    </row>
    <row r="869" spans="1:14" x14ac:dyDescent="0.35">
      <c r="A869" t="s">
        <v>1382</v>
      </c>
      <c r="B869" s="1" t="s">
        <v>17</v>
      </c>
      <c r="C869" s="1" t="s">
        <v>18</v>
      </c>
      <c r="D869" s="1" t="s">
        <v>19</v>
      </c>
      <c r="E869" s="3">
        <v>43849</v>
      </c>
      <c r="F869" s="1" t="s">
        <v>41</v>
      </c>
      <c r="G869" s="1" t="s">
        <v>493</v>
      </c>
      <c r="H869" s="7">
        <v>30</v>
      </c>
      <c r="I869" s="7">
        <v>21</v>
      </c>
      <c r="J869" s="2">
        <v>0.3</v>
      </c>
      <c r="K869" s="7">
        <f>Table1[[#This Row],[List Price]]-Table1[[#This Row],[Actual Price]]</f>
        <v>9</v>
      </c>
      <c r="L869" s="13">
        <f>YEAR(Table1[[#This Row],[Date]])</f>
        <v>2020</v>
      </c>
      <c r="M869" s="13" t="str">
        <f t="shared" si="13"/>
        <v>Jan</v>
      </c>
      <c r="N869" s="18">
        <f>DATE(YEAR(Table1[[#This Row],[Date]])+6, MONTH(Table1[[#This Row],[Date]]), DAY(Table1[[#This Row],[Date]]))</f>
        <v>46041</v>
      </c>
    </row>
    <row r="870" spans="1:14" x14ac:dyDescent="0.35">
      <c r="A870" t="s">
        <v>1383</v>
      </c>
      <c r="B870" s="1" t="s">
        <v>182</v>
      </c>
      <c r="C870" s="1" t="s">
        <v>108</v>
      </c>
      <c r="D870" s="1" t="s">
        <v>19</v>
      </c>
      <c r="E870" s="3">
        <v>45136</v>
      </c>
      <c r="F870" s="1" t="s">
        <v>72</v>
      </c>
      <c r="G870" s="1" t="s">
        <v>203</v>
      </c>
      <c r="H870" s="7">
        <v>500</v>
      </c>
      <c r="I870" s="7">
        <v>500</v>
      </c>
      <c r="J870" s="2">
        <v>0</v>
      </c>
      <c r="K870" s="7">
        <f>Table1[[#This Row],[List Price]]-Table1[[#This Row],[Actual Price]]</f>
        <v>0</v>
      </c>
      <c r="L870" s="13">
        <f>YEAR(Table1[[#This Row],[Date]])</f>
        <v>2023</v>
      </c>
      <c r="M870" s="13" t="str">
        <f t="shared" si="13"/>
        <v>Jul</v>
      </c>
      <c r="N870" s="18">
        <f>DATE(YEAR(Table1[[#This Row],[Date]])+6, MONTH(Table1[[#This Row],[Date]]), DAY(Table1[[#This Row],[Date]]))</f>
        <v>47328</v>
      </c>
    </row>
    <row r="871" spans="1:14" x14ac:dyDescent="0.35">
      <c r="A871" t="s">
        <v>1384</v>
      </c>
      <c r="B871" s="1" t="s">
        <v>182</v>
      </c>
      <c r="C871" s="1" t="s">
        <v>108</v>
      </c>
      <c r="D871" s="1" t="s">
        <v>19</v>
      </c>
      <c r="E871" s="3">
        <v>45278</v>
      </c>
      <c r="F871" s="1" t="s">
        <v>55</v>
      </c>
      <c r="G871" s="1" t="s">
        <v>505</v>
      </c>
      <c r="H871" s="7">
        <v>800</v>
      </c>
      <c r="I871" s="7">
        <v>632</v>
      </c>
      <c r="J871" s="2">
        <v>0.21</v>
      </c>
      <c r="K871" s="7">
        <f>Table1[[#This Row],[List Price]]-Table1[[#This Row],[Actual Price]]</f>
        <v>168</v>
      </c>
      <c r="L871" s="13">
        <f>YEAR(Table1[[#This Row],[Date]])</f>
        <v>2023</v>
      </c>
      <c r="M871" s="13" t="str">
        <f t="shared" si="13"/>
        <v>Dec</v>
      </c>
      <c r="N871" s="18">
        <f>DATE(YEAR(Table1[[#This Row],[Date]])+6, MONTH(Table1[[#This Row],[Date]]), DAY(Table1[[#This Row],[Date]]))</f>
        <v>47470</v>
      </c>
    </row>
    <row r="872" spans="1:14" x14ac:dyDescent="0.35">
      <c r="A872" t="s">
        <v>1385</v>
      </c>
      <c r="B872" s="1" t="s">
        <v>134</v>
      </c>
      <c r="C872" s="1" t="s">
        <v>92</v>
      </c>
      <c r="D872" s="1" t="s">
        <v>35</v>
      </c>
      <c r="E872" s="3">
        <v>44983</v>
      </c>
      <c r="F872" s="1" t="s">
        <v>122</v>
      </c>
      <c r="G872" s="1" t="s">
        <v>678</v>
      </c>
      <c r="H872" s="7">
        <v>50</v>
      </c>
      <c r="I872" s="7">
        <v>46</v>
      </c>
      <c r="J872" s="2">
        <v>0.08</v>
      </c>
      <c r="K872" s="7">
        <f>Table1[[#This Row],[List Price]]-Table1[[#This Row],[Actual Price]]</f>
        <v>4</v>
      </c>
      <c r="L872" s="13">
        <f>YEAR(Table1[[#This Row],[Date]])</f>
        <v>2023</v>
      </c>
      <c r="M872" s="13" t="str">
        <f t="shared" si="13"/>
        <v>Feb</v>
      </c>
      <c r="N872" s="18">
        <f>DATE(YEAR(Table1[[#This Row],[Date]])+6, MONTH(Table1[[#This Row],[Date]]), DAY(Table1[[#This Row],[Date]]))</f>
        <v>47175</v>
      </c>
    </row>
    <row r="873" spans="1:14" x14ac:dyDescent="0.35">
      <c r="A873" t="s">
        <v>1386</v>
      </c>
      <c r="B873" s="1" t="s">
        <v>124</v>
      </c>
      <c r="C873" s="1" t="s">
        <v>40</v>
      </c>
      <c r="D873" s="1" t="s">
        <v>35</v>
      </c>
      <c r="E873" s="3">
        <v>45215</v>
      </c>
      <c r="F873" s="1" t="s">
        <v>36</v>
      </c>
      <c r="G873" s="1" t="s">
        <v>125</v>
      </c>
      <c r="H873" s="7">
        <v>50</v>
      </c>
      <c r="I873" s="7">
        <v>48</v>
      </c>
      <c r="J873" s="2">
        <v>0.04</v>
      </c>
      <c r="K873" s="7">
        <f>Table1[[#This Row],[List Price]]-Table1[[#This Row],[Actual Price]]</f>
        <v>2</v>
      </c>
      <c r="L873" s="13">
        <f>YEAR(Table1[[#This Row],[Date]])</f>
        <v>2023</v>
      </c>
      <c r="M873" s="13" t="str">
        <f t="shared" si="13"/>
        <v>Oct</v>
      </c>
      <c r="N873" s="18">
        <f>DATE(YEAR(Table1[[#This Row],[Date]])+6, MONTH(Table1[[#This Row],[Date]]), DAY(Table1[[#This Row],[Date]]))</f>
        <v>47407</v>
      </c>
    </row>
    <row r="874" spans="1:14" x14ac:dyDescent="0.35">
      <c r="A874" t="s">
        <v>1387</v>
      </c>
      <c r="B874" s="1" t="s">
        <v>154</v>
      </c>
      <c r="C874" s="1" t="s">
        <v>108</v>
      </c>
      <c r="D874" s="1" t="s">
        <v>19</v>
      </c>
      <c r="E874" s="3">
        <v>44432</v>
      </c>
      <c r="F874" s="1" t="s">
        <v>55</v>
      </c>
      <c r="G874" s="1" t="s">
        <v>155</v>
      </c>
      <c r="H874" s="7">
        <v>800</v>
      </c>
      <c r="I874" s="7">
        <v>528</v>
      </c>
      <c r="J874" s="2">
        <v>0.34</v>
      </c>
      <c r="K874" s="7">
        <f>Table1[[#This Row],[List Price]]-Table1[[#This Row],[Actual Price]]</f>
        <v>272</v>
      </c>
      <c r="L874" s="13">
        <f>YEAR(Table1[[#This Row],[Date]])</f>
        <v>2021</v>
      </c>
      <c r="M874" s="13" t="str">
        <f t="shared" si="13"/>
        <v>Aug</v>
      </c>
      <c r="N874" s="18">
        <f>DATE(YEAR(Table1[[#This Row],[Date]])+6, MONTH(Table1[[#This Row],[Date]]), DAY(Table1[[#This Row],[Date]]))</f>
        <v>46623</v>
      </c>
    </row>
    <row r="875" spans="1:14" x14ac:dyDescent="0.35">
      <c r="A875" t="s">
        <v>1388</v>
      </c>
      <c r="B875" s="1" t="s">
        <v>187</v>
      </c>
      <c r="C875" s="1" t="s">
        <v>188</v>
      </c>
      <c r="D875" s="1" t="s">
        <v>13</v>
      </c>
      <c r="E875" s="3">
        <v>44805</v>
      </c>
      <c r="F875" s="1" t="s">
        <v>122</v>
      </c>
      <c r="G875" s="1" t="s">
        <v>1150</v>
      </c>
      <c r="H875" s="7">
        <v>50</v>
      </c>
      <c r="I875" s="7">
        <v>47</v>
      </c>
      <c r="J875" s="2">
        <v>0.06</v>
      </c>
      <c r="K875" s="7">
        <f>Table1[[#This Row],[List Price]]-Table1[[#This Row],[Actual Price]]</f>
        <v>3</v>
      </c>
      <c r="L875" s="13">
        <f>YEAR(Table1[[#This Row],[Date]])</f>
        <v>2022</v>
      </c>
      <c r="M875" s="13" t="str">
        <f t="shared" si="13"/>
        <v>Sep</v>
      </c>
      <c r="N875" s="18">
        <f>DATE(YEAR(Table1[[#This Row],[Date]])+6, MONTH(Table1[[#This Row],[Date]]), DAY(Table1[[#This Row],[Date]]))</f>
        <v>46997</v>
      </c>
    </row>
    <row r="876" spans="1:14" x14ac:dyDescent="0.35">
      <c r="A876" t="s">
        <v>1389</v>
      </c>
      <c r="B876" s="1" t="s">
        <v>221</v>
      </c>
      <c r="C876" s="1" t="s">
        <v>40</v>
      </c>
      <c r="D876" s="1" t="s">
        <v>35</v>
      </c>
      <c r="E876" s="3">
        <v>44585</v>
      </c>
      <c r="F876" s="1" t="s">
        <v>30</v>
      </c>
      <c r="G876" s="1" t="s">
        <v>1179</v>
      </c>
      <c r="H876" s="7">
        <v>150</v>
      </c>
      <c r="I876" s="7">
        <v>129</v>
      </c>
      <c r="J876" s="2">
        <v>0.14000000000000001</v>
      </c>
      <c r="K876" s="7">
        <f>Table1[[#This Row],[List Price]]-Table1[[#This Row],[Actual Price]]</f>
        <v>21</v>
      </c>
      <c r="L876" s="13">
        <f>YEAR(Table1[[#This Row],[Date]])</f>
        <v>2022</v>
      </c>
      <c r="M876" s="13" t="str">
        <f t="shared" si="13"/>
        <v>Jan</v>
      </c>
      <c r="N876" s="18">
        <f>DATE(YEAR(Table1[[#This Row],[Date]])+6, MONTH(Table1[[#This Row],[Date]]), DAY(Table1[[#This Row],[Date]]))</f>
        <v>46776</v>
      </c>
    </row>
    <row r="877" spans="1:14" x14ac:dyDescent="0.35">
      <c r="A877" t="s">
        <v>1390</v>
      </c>
      <c r="B877" s="1" t="s">
        <v>227</v>
      </c>
      <c r="C877" s="1" t="s">
        <v>228</v>
      </c>
      <c r="D877" s="1" t="s">
        <v>24</v>
      </c>
      <c r="E877" s="3">
        <v>44159</v>
      </c>
      <c r="F877" s="1" t="s">
        <v>25</v>
      </c>
      <c r="G877" s="1" t="s">
        <v>229</v>
      </c>
      <c r="H877" s="7">
        <v>700</v>
      </c>
      <c r="I877" s="7">
        <v>581</v>
      </c>
      <c r="J877" s="2">
        <v>0.17</v>
      </c>
      <c r="K877" s="7">
        <f>Table1[[#This Row],[List Price]]-Table1[[#This Row],[Actual Price]]</f>
        <v>119</v>
      </c>
      <c r="L877" s="13">
        <f>YEAR(Table1[[#This Row],[Date]])</f>
        <v>2020</v>
      </c>
      <c r="M877" s="13" t="str">
        <f t="shared" si="13"/>
        <v>Nov</v>
      </c>
      <c r="N877" s="18">
        <f>DATE(YEAR(Table1[[#This Row],[Date]])+6, MONTH(Table1[[#This Row],[Date]]), DAY(Table1[[#This Row],[Date]]))</f>
        <v>46350</v>
      </c>
    </row>
    <row r="878" spans="1:14" x14ac:dyDescent="0.35">
      <c r="A878" t="s">
        <v>1391</v>
      </c>
      <c r="B878" s="1" t="s">
        <v>221</v>
      </c>
      <c r="C878" s="1" t="s">
        <v>40</v>
      </c>
      <c r="D878" s="1" t="s">
        <v>35</v>
      </c>
      <c r="E878" s="3">
        <v>43843</v>
      </c>
      <c r="F878" s="1" t="s">
        <v>41</v>
      </c>
      <c r="G878" s="1" t="s">
        <v>260</v>
      </c>
      <c r="H878" s="7">
        <v>30</v>
      </c>
      <c r="I878" s="7">
        <v>27</v>
      </c>
      <c r="J878" s="2">
        <v>0.1</v>
      </c>
      <c r="K878" s="7">
        <f>Table1[[#This Row],[List Price]]-Table1[[#This Row],[Actual Price]]</f>
        <v>3</v>
      </c>
      <c r="L878" s="13">
        <f>YEAR(Table1[[#This Row],[Date]])</f>
        <v>2020</v>
      </c>
      <c r="M878" s="13" t="str">
        <f t="shared" si="13"/>
        <v>Jan</v>
      </c>
      <c r="N878" s="18">
        <f>DATE(YEAR(Table1[[#This Row],[Date]])+6, MONTH(Table1[[#This Row],[Date]]), DAY(Table1[[#This Row],[Date]]))</f>
        <v>46035</v>
      </c>
    </row>
    <row r="879" spans="1:14" x14ac:dyDescent="0.35">
      <c r="A879" t="s">
        <v>1392</v>
      </c>
      <c r="B879" s="1" t="s">
        <v>134</v>
      </c>
      <c r="C879" s="1" t="s">
        <v>92</v>
      </c>
      <c r="D879" s="1" t="s">
        <v>35</v>
      </c>
      <c r="E879" s="3">
        <v>44879</v>
      </c>
      <c r="F879" s="1" t="s">
        <v>14</v>
      </c>
      <c r="G879" s="1" t="s">
        <v>1062</v>
      </c>
      <c r="H879" s="7">
        <v>80</v>
      </c>
      <c r="I879" s="7">
        <v>75</v>
      </c>
      <c r="J879" s="2">
        <v>6.25E-2</v>
      </c>
      <c r="K879" s="7">
        <f>Table1[[#This Row],[List Price]]-Table1[[#This Row],[Actual Price]]</f>
        <v>5</v>
      </c>
      <c r="L879" s="13">
        <f>YEAR(Table1[[#This Row],[Date]])</f>
        <v>2022</v>
      </c>
      <c r="M879" s="13" t="str">
        <f t="shared" si="13"/>
        <v>Nov</v>
      </c>
      <c r="N879" s="18">
        <f>DATE(YEAR(Table1[[#This Row],[Date]])+6, MONTH(Table1[[#This Row],[Date]]), DAY(Table1[[#This Row],[Date]]))</f>
        <v>47071</v>
      </c>
    </row>
    <row r="880" spans="1:14" x14ac:dyDescent="0.35">
      <c r="A880" t="s">
        <v>1393</v>
      </c>
      <c r="B880" s="1" t="s">
        <v>134</v>
      </c>
      <c r="C880" s="1" t="s">
        <v>92</v>
      </c>
      <c r="D880" s="1" t="s">
        <v>35</v>
      </c>
      <c r="E880" s="3">
        <v>45214</v>
      </c>
      <c r="F880" s="1" t="s">
        <v>55</v>
      </c>
      <c r="G880" s="1" t="s">
        <v>849</v>
      </c>
      <c r="H880" s="7">
        <v>800</v>
      </c>
      <c r="I880" s="7">
        <v>736</v>
      </c>
      <c r="J880" s="2">
        <v>0.08</v>
      </c>
      <c r="K880" s="7">
        <f>Table1[[#This Row],[List Price]]-Table1[[#This Row],[Actual Price]]</f>
        <v>64</v>
      </c>
      <c r="L880" s="13">
        <f>YEAR(Table1[[#This Row],[Date]])</f>
        <v>2023</v>
      </c>
      <c r="M880" s="13" t="str">
        <f t="shared" si="13"/>
        <v>Oct</v>
      </c>
      <c r="N880" s="18">
        <f>DATE(YEAR(Table1[[#This Row],[Date]])+6, MONTH(Table1[[#This Row],[Date]]), DAY(Table1[[#This Row],[Date]]))</f>
        <v>47406</v>
      </c>
    </row>
    <row r="881" spans="1:14" x14ac:dyDescent="0.35">
      <c r="A881" t="s">
        <v>1394</v>
      </c>
      <c r="B881" s="1" t="s">
        <v>118</v>
      </c>
      <c r="C881" s="1" t="s">
        <v>119</v>
      </c>
      <c r="D881" s="1" t="s">
        <v>35</v>
      </c>
      <c r="E881" s="3">
        <v>45016</v>
      </c>
      <c r="F881" s="1" t="s">
        <v>61</v>
      </c>
      <c r="G881" s="1" t="s">
        <v>909</v>
      </c>
      <c r="H881" s="7">
        <v>1000</v>
      </c>
      <c r="I881" s="7">
        <v>880</v>
      </c>
      <c r="J881" s="2">
        <v>0.12</v>
      </c>
      <c r="K881" s="7">
        <f>Table1[[#This Row],[List Price]]-Table1[[#This Row],[Actual Price]]</f>
        <v>120</v>
      </c>
      <c r="L881" s="13">
        <f>YEAR(Table1[[#This Row],[Date]])</f>
        <v>2023</v>
      </c>
      <c r="M881" s="13" t="str">
        <f t="shared" si="13"/>
        <v>Mar</v>
      </c>
      <c r="N881" s="18">
        <f>DATE(YEAR(Table1[[#This Row],[Date]])+6, MONTH(Table1[[#This Row],[Date]]), DAY(Table1[[#This Row],[Date]]))</f>
        <v>47208</v>
      </c>
    </row>
    <row r="882" spans="1:14" x14ac:dyDescent="0.35">
      <c r="A882" t="s">
        <v>1395</v>
      </c>
      <c r="B882" s="1" t="s">
        <v>85</v>
      </c>
      <c r="C882" s="1" t="s">
        <v>86</v>
      </c>
      <c r="D882" s="1" t="s">
        <v>13</v>
      </c>
      <c r="E882" s="3">
        <v>44065</v>
      </c>
      <c r="F882" s="1" t="s">
        <v>36</v>
      </c>
      <c r="G882" s="1" t="s">
        <v>516</v>
      </c>
      <c r="H882" s="7">
        <v>50</v>
      </c>
      <c r="I882" s="7">
        <v>48</v>
      </c>
      <c r="J882" s="2">
        <v>0.04</v>
      </c>
      <c r="K882" s="7">
        <f>Table1[[#This Row],[List Price]]-Table1[[#This Row],[Actual Price]]</f>
        <v>2</v>
      </c>
      <c r="L882" s="13">
        <f>YEAR(Table1[[#This Row],[Date]])</f>
        <v>2020</v>
      </c>
      <c r="M882" s="13" t="str">
        <f t="shared" si="13"/>
        <v>Aug</v>
      </c>
      <c r="N882" s="18">
        <f>DATE(YEAR(Table1[[#This Row],[Date]])+6, MONTH(Table1[[#This Row],[Date]]), DAY(Table1[[#This Row],[Date]]))</f>
        <v>46256</v>
      </c>
    </row>
    <row r="883" spans="1:14" x14ac:dyDescent="0.35">
      <c r="A883" t="s">
        <v>1396</v>
      </c>
      <c r="B883" s="1" t="s">
        <v>224</v>
      </c>
      <c r="C883" s="1" t="s">
        <v>50</v>
      </c>
      <c r="D883" s="1" t="s">
        <v>24</v>
      </c>
      <c r="E883" s="3">
        <v>44819</v>
      </c>
      <c r="F883" s="1" t="s">
        <v>122</v>
      </c>
      <c r="G883" s="1" t="s">
        <v>225</v>
      </c>
      <c r="H883" s="7">
        <v>50</v>
      </c>
      <c r="I883" s="7">
        <v>49</v>
      </c>
      <c r="J883" s="2">
        <v>0.02</v>
      </c>
      <c r="K883" s="7">
        <f>Table1[[#This Row],[List Price]]-Table1[[#This Row],[Actual Price]]</f>
        <v>1</v>
      </c>
      <c r="L883" s="13">
        <f>YEAR(Table1[[#This Row],[Date]])</f>
        <v>2022</v>
      </c>
      <c r="M883" s="13" t="str">
        <f t="shared" si="13"/>
        <v>Sep</v>
      </c>
      <c r="N883" s="18">
        <f>DATE(YEAR(Table1[[#This Row],[Date]])+6, MONTH(Table1[[#This Row],[Date]]), DAY(Table1[[#This Row],[Date]]))</f>
        <v>47011</v>
      </c>
    </row>
    <row r="884" spans="1:14" x14ac:dyDescent="0.35">
      <c r="A884" t="s">
        <v>1397</v>
      </c>
      <c r="B884" s="1" t="s">
        <v>44</v>
      </c>
      <c r="C884" s="1" t="s">
        <v>45</v>
      </c>
      <c r="D884" s="1" t="s">
        <v>24</v>
      </c>
      <c r="E884" s="3">
        <v>44047</v>
      </c>
      <c r="F884" s="1" t="s">
        <v>41</v>
      </c>
      <c r="G884" s="1" t="s">
        <v>321</v>
      </c>
      <c r="H884" s="7">
        <v>30</v>
      </c>
      <c r="I884" s="7">
        <v>27</v>
      </c>
      <c r="J884" s="2">
        <v>0.1</v>
      </c>
      <c r="K884" s="7">
        <f>Table1[[#This Row],[List Price]]-Table1[[#This Row],[Actual Price]]</f>
        <v>3</v>
      </c>
      <c r="L884" s="13">
        <f>YEAR(Table1[[#This Row],[Date]])</f>
        <v>2020</v>
      </c>
      <c r="M884" s="13" t="str">
        <f t="shared" si="13"/>
        <v>Aug</v>
      </c>
      <c r="N884" s="18">
        <f>DATE(YEAR(Table1[[#This Row],[Date]])+6, MONTH(Table1[[#This Row],[Date]]), DAY(Table1[[#This Row],[Date]]))</f>
        <v>46238</v>
      </c>
    </row>
    <row r="885" spans="1:14" x14ac:dyDescent="0.35">
      <c r="A885" t="s">
        <v>1398</v>
      </c>
      <c r="B885" s="1" t="s">
        <v>81</v>
      </c>
      <c r="C885" s="1" t="s">
        <v>82</v>
      </c>
      <c r="D885" s="1" t="s">
        <v>13</v>
      </c>
      <c r="E885" s="3">
        <v>45615</v>
      </c>
      <c r="F885" s="1" t="s">
        <v>61</v>
      </c>
      <c r="G885" s="1" t="s">
        <v>195</v>
      </c>
      <c r="H885" s="7">
        <v>1000</v>
      </c>
      <c r="I885" s="7">
        <v>850</v>
      </c>
      <c r="J885" s="2">
        <v>0.15</v>
      </c>
      <c r="K885" s="7">
        <f>Table1[[#This Row],[List Price]]-Table1[[#This Row],[Actual Price]]</f>
        <v>150</v>
      </c>
      <c r="L885" s="13">
        <f>YEAR(Table1[[#This Row],[Date]])</f>
        <v>2024</v>
      </c>
      <c r="M885" s="13" t="str">
        <f t="shared" si="13"/>
        <v>Nov</v>
      </c>
      <c r="N885" s="18">
        <f>DATE(YEAR(Table1[[#This Row],[Date]])+6, MONTH(Table1[[#This Row],[Date]]), DAY(Table1[[#This Row],[Date]]))</f>
        <v>47806</v>
      </c>
    </row>
    <row r="886" spans="1:14" x14ac:dyDescent="0.35">
      <c r="A886" t="s">
        <v>1399</v>
      </c>
      <c r="B886" s="1" t="s">
        <v>227</v>
      </c>
      <c r="C886" s="1" t="s">
        <v>228</v>
      </c>
      <c r="D886" s="1" t="s">
        <v>24</v>
      </c>
      <c r="E886" s="3">
        <v>45046</v>
      </c>
      <c r="F886" s="1" t="s">
        <v>61</v>
      </c>
      <c r="G886" s="1" t="s">
        <v>1400</v>
      </c>
      <c r="H886" s="7">
        <v>1000</v>
      </c>
      <c r="I886" s="7">
        <v>560</v>
      </c>
      <c r="J886" s="2">
        <v>0.44</v>
      </c>
      <c r="K886" s="7">
        <f>Table1[[#This Row],[List Price]]-Table1[[#This Row],[Actual Price]]</f>
        <v>440</v>
      </c>
      <c r="L886" s="13">
        <f>YEAR(Table1[[#This Row],[Date]])</f>
        <v>2023</v>
      </c>
      <c r="M886" s="13" t="str">
        <f t="shared" si="13"/>
        <v>Apr</v>
      </c>
      <c r="N886" s="18">
        <f>DATE(YEAR(Table1[[#This Row],[Date]])+6, MONTH(Table1[[#This Row],[Date]]), DAY(Table1[[#This Row],[Date]]))</f>
        <v>47238</v>
      </c>
    </row>
    <row r="887" spans="1:14" x14ac:dyDescent="0.35">
      <c r="A887" t="s">
        <v>1401</v>
      </c>
      <c r="B887" s="1" t="s">
        <v>103</v>
      </c>
      <c r="C887" s="1" t="s">
        <v>71</v>
      </c>
      <c r="D887" s="1" t="s">
        <v>35</v>
      </c>
      <c r="E887" s="3">
        <v>43972</v>
      </c>
      <c r="F887" s="1" t="s">
        <v>41</v>
      </c>
      <c r="G887" s="1" t="s">
        <v>603</v>
      </c>
      <c r="H887" s="7">
        <v>30</v>
      </c>
      <c r="I887" s="7">
        <v>25</v>
      </c>
      <c r="J887" s="2">
        <v>0.16669999999999999</v>
      </c>
      <c r="K887" s="7">
        <f>Table1[[#This Row],[List Price]]-Table1[[#This Row],[Actual Price]]</f>
        <v>5</v>
      </c>
      <c r="L887" s="13">
        <f>YEAR(Table1[[#This Row],[Date]])</f>
        <v>2020</v>
      </c>
      <c r="M887" s="13" t="str">
        <f t="shared" si="13"/>
        <v>May</v>
      </c>
      <c r="N887" s="18">
        <f>DATE(YEAR(Table1[[#This Row],[Date]])+6, MONTH(Table1[[#This Row],[Date]]), DAY(Table1[[#This Row],[Date]]))</f>
        <v>46163</v>
      </c>
    </row>
    <row r="888" spans="1:14" x14ac:dyDescent="0.35">
      <c r="A888" t="s">
        <v>1402</v>
      </c>
      <c r="B888" s="1" t="s">
        <v>91</v>
      </c>
      <c r="C888" s="1" t="s">
        <v>92</v>
      </c>
      <c r="D888" s="1" t="s">
        <v>35</v>
      </c>
      <c r="E888" s="3">
        <v>44636</v>
      </c>
      <c r="F888" s="1" t="s">
        <v>36</v>
      </c>
      <c r="G888" s="1" t="s">
        <v>1403</v>
      </c>
      <c r="H888" s="7">
        <v>50</v>
      </c>
      <c r="I888" s="7">
        <v>46</v>
      </c>
      <c r="J888" s="2">
        <v>0.08</v>
      </c>
      <c r="K888" s="7">
        <f>Table1[[#This Row],[List Price]]-Table1[[#This Row],[Actual Price]]</f>
        <v>4</v>
      </c>
      <c r="L888" s="13">
        <f>YEAR(Table1[[#This Row],[Date]])</f>
        <v>2022</v>
      </c>
      <c r="M888" s="13" t="str">
        <f t="shared" si="13"/>
        <v>Mar</v>
      </c>
      <c r="N888" s="18">
        <f>DATE(YEAR(Table1[[#This Row],[Date]])+6, MONTH(Table1[[#This Row],[Date]]), DAY(Table1[[#This Row],[Date]]))</f>
        <v>46828</v>
      </c>
    </row>
    <row r="889" spans="1:14" x14ac:dyDescent="0.35">
      <c r="A889" t="s">
        <v>1404</v>
      </c>
      <c r="B889" s="1" t="s">
        <v>224</v>
      </c>
      <c r="C889" s="1" t="s">
        <v>50</v>
      </c>
      <c r="D889" s="1" t="s">
        <v>24</v>
      </c>
      <c r="E889" s="3">
        <v>44228</v>
      </c>
      <c r="F889" s="1" t="s">
        <v>46</v>
      </c>
      <c r="G889" s="1" t="s">
        <v>1405</v>
      </c>
      <c r="H889" s="7">
        <v>500</v>
      </c>
      <c r="I889" s="7">
        <v>305</v>
      </c>
      <c r="J889" s="2">
        <v>0.39</v>
      </c>
      <c r="K889" s="7">
        <f>Table1[[#This Row],[List Price]]-Table1[[#This Row],[Actual Price]]</f>
        <v>195</v>
      </c>
      <c r="L889" s="13">
        <f>YEAR(Table1[[#This Row],[Date]])</f>
        <v>2021</v>
      </c>
      <c r="M889" s="13" t="str">
        <f t="shared" si="13"/>
        <v>Feb</v>
      </c>
      <c r="N889" s="18">
        <f>DATE(YEAR(Table1[[#This Row],[Date]])+6, MONTH(Table1[[#This Row],[Date]]), DAY(Table1[[#This Row],[Date]]))</f>
        <v>46419</v>
      </c>
    </row>
    <row r="890" spans="1:14" x14ac:dyDescent="0.35">
      <c r="A890" t="s">
        <v>1406</v>
      </c>
      <c r="B890" s="1" t="s">
        <v>270</v>
      </c>
      <c r="C890" s="1" t="s">
        <v>271</v>
      </c>
      <c r="D890" s="1" t="s">
        <v>35</v>
      </c>
      <c r="E890" s="3">
        <v>45568</v>
      </c>
      <c r="F890" s="1" t="s">
        <v>122</v>
      </c>
      <c r="G890" s="1" t="s">
        <v>272</v>
      </c>
      <c r="H890" s="7">
        <v>50</v>
      </c>
      <c r="I890" s="7">
        <v>48</v>
      </c>
      <c r="J890" s="2">
        <v>0.04</v>
      </c>
      <c r="K890" s="7">
        <f>Table1[[#This Row],[List Price]]-Table1[[#This Row],[Actual Price]]</f>
        <v>2</v>
      </c>
      <c r="L890" s="13">
        <f>YEAR(Table1[[#This Row],[Date]])</f>
        <v>2024</v>
      </c>
      <c r="M890" s="13" t="str">
        <f t="shared" si="13"/>
        <v>Oct</v>
      </c>
      <c r="N890" s="18">
        <f>DATE(YEAR(Table1[[#This Row],[Date]])+6, MONTH(Table1[[#This Row],[Date]]), DAY(Table1[[#This Row],[Date]]))</f>
        <v>47759</v>
      </c>
    </row>
    <row r="891" spans="1:14" x14ac:dyDescent="0.35">
      <c r="A891" t="s">
        <v>1407</v>
      </c>
      <c r="B891" s="1" t="s">
        <v>95</v>
      </c>
      <c r="C891" s="1" t="s">
        <v>96</v>
      </c>
      <c r="D891" s="1" t="s">
        <v>13</v>
      </c>
      <c r="E891" s="3">
        <v>45341</v>
      </c>
      <c r="F891" s="1" t="s">
        <v>46</v>
      </c>
      <c r="G891" s="1" t="s">
        <v>1408</v>
      </c>
      <c r="H891" s="7">
        <v>500</v>
      </c>
      <c r="I891" s="7">
        <v>435</v>
      </c>
      <c r="J891" s="2">
        <v>0.13</v>
      </c>
      <c r="K891" s="7">
        <f>Table1[[#This Row],[List Price]]-Table1[[#This Row],[Actual Price]]</f>
        <v>65</v>
      </c>
      <c r="L891" s="13">
        <f>YEAR(Table1[[#This Row],[Date]])</f>
        <v>2024</v>
      </c>
      <c r="M891" s="13" t="str">
        <f t="shared" si="13"/>
        <v>Feb</v>
      </c>
      <c r="N891" s="18">
        <f>DATE(YEAR(Table1[[#This Row],[Date]])+6, MONTH(Table1[[#This Row],[Date]]), DAY(Table1[[#This Row],[Date]]))</f>
        <v>47533</v>
      </c>
    </row>
    <row r="892" spans="1:14" x14ac:dyDescent="0.35">
      <c r="A892" t="s">
        <v>1409</v>
      </c>
      <c r="B892" s="1" t="s">
        <v>28</v>
      </c>
      <c r="C892" s="1" t="s">
        <v>29</v>
      </c>
      <c r="D892" s="1" t="s">
        <v>13</v>
      </c>
      <c r="E892" s="3">
        <v>45305</v>
      </c>
      <c r="F892" s="1" t="s">
        <v>72</v>
      </c>
      <c r="G892" s="1" t="s">
        <v>249</v>
      </c>
      <c r="H892" s="7">
        <v>500</v>
      </c>
      <c r="I892" s="7">
        <v>500</v>
      </c>
      <c r="J892" s="2">
        <v>0</v>
      </c>
      <c r="K892" s="7">
        <f>Table1[[#This Row],[List Price]]-Table1[[#This Row],[Actual Price]]</f>
        <v>0</v>
      </c>
      <c r="L892" s="13">
        <f>YEAR(Table1[[#This Row],[Date]])</f>
        <v>2024</v>
      </c>
      <c r="M892" s="13" t="str">
        <f t="shared" si="13"/>
        <v>Jan</v>
      </c>
      <c r="N892" s="18">
        <f>DATE(YEAR(Table1[[#This Row],[Date]])+6, MONTH(Table1[[#This Row],[Date]]), DAY(Table1[[#This Row],[Date]]))</f>
        <v>47497</v>
      </c>
    </row>
    <row r="893" spans="1:14" x14ac:dyDescent="0.35">
      <c r="A893" t="s">
        <v>1410</v>
      </c>
      <c r="B893" s="1" t="s">
        <v>154</v>
      </c>
      <c r="C893" s="1" t="s">
        <v>108</v>
      </c>
      <c r="D893" s="1" t="s">
        <v>19</v>
      </c>
      <c r="E893" s="3">
        <v>44827</v>
      </c>
      <c r="F893" s="1" t="s">
        <v>104</v>
      </c>
      <c r="G893" s="1" t="s">
        <v>1411</v>
      </c>
      <c r="H893" s="7">
        <v>70</v>
      </c>
      <c r="I893" s="7">
        <v>66</v>
      </c>
      <c r="J893" s="2">
        <v>5.7099999999999998E-2</v>
      </c>
      <c r="K893" s="7">
        <f>Table1[[#This Row],[List Price]]-Table1[[#This Row],[Actual Price]]</f>
        <v>4</v>
      </c>
      <c r="L893" s="13">
        <f>YEAR(Table1[[#This Row],[Date]])</f>
        <v>2022</v>
      </c>
      <c r="M893" s="13" t="str">
        <f t="shared" si="13"/>
        <v>Sep</v>
      </c>
      <c r="N893" s="18">
        <f>DATE(YEAR(Table1[[#This Row],[Date]])+6, MONTH(Table1[[#This Row],[Date]]), DAY(Table1[[#This Row],[Date]]))</f>
        <v>47019</v>
      </c>
    </row>
    <row r="894" spans="1:14" x14ac:dyDescent="0.35">
      <c r="A894" t="s">
        <v>1412</v>
      </c>
      <c r="B894" s="1" t="s">
        <v>33</v>
      </c>
      <c r="C894" s="1" t="s">
        <v>34</v>
      </c>
      <c r="D894" s="1" t="s">
        <v>35</v>
      </c>
      <c r="E894" s="3">
        <v>45173</v>
      </c>
      <c r="F894" s="1" t="s">
        <v>104</v>
      </c>
      <c r="G894" s="1" t="s">
        <v>160</v>
      </c>
      <c r="H894" s="7">
        <v>70</v>
      </c>
      <c r="I894" s="7">
        <v>70</v>
      </c>
      <c r="J894" s="2">
        <v>0</v>
      </c>
      <c r="K894" s="7">
        <f>Table1[[#This Row],[List Price]]-Table1[[#This Row],[Actual Price]]</f>
        <v>0</v>
      </c>
      <c r="L894" s="13">
        <f>YEAR(Table1[[#This Row],[Date]])</f>
        <v>2023</v>
      </c>
      <c r="M894" s="13" t="str">
        <f t="shared" si="13"/>
        <v>Sep</v>
      </c>
      <c r="N894" s="18">
        <f>DATE(YEAR(Table1[[#This Row],[Date]])+6, MONTH(Table1[[#This Row],[Date]]), DAY(Table1[[#This Row],[Date]]))</f>
        <v>47365</v>
      </c>
    </row>
    <row r="895" spans="1:14" x14ac:dyDescent="0.35">
      <c r="A895" t="s">
        <v>1413</v>
      </c>
      <c r="B895" s="1" t="s">
        <v>70</v>
      </c>
      <c r="C895" s="1" t="s">
        <v>71</v>
      </c>
      <c r="D895" s="1" t="s">
        <v>35</v>
      </c>
      <c r="E895" s="3">
        <v>44912</v>
      </c>
      <c r="F895" s="1" t="s">
        <v>14</v>
      </c>
      <c r="G895" s="1" t="s">
        <v>1414</v>
      </c>
      <c r="H895" s="7">
        <v>80</v>
      </c>
      <c r="I895" s="7">
        <v>79</v>
      </c>
      <c r="J895" s="2">
        <v>1.2500000000000001E-2</v>
      </c>
      <c r="K895" s="7">
        <f>Table1[[#This Row],[List Price]]-Table1[[#This Row],[Actual Price]]</f>
        <v>1</v>
      </c>
      <c r="L895" s="13">
        <f>YEAR(Table1[[#This Row],[Date]])</f>
        <v>2022</v>
      </c>
      <c r="M895" s="13" t="str">
        <f t="shared" si="13"/>
        <v>Dec</v>
      </c>
      <c r="N895" s="18">
        <f>DATE(YEAR(Table1[[#This Row],[Date]])+6, MONTH(Table1[[#This Row],[Date]]), DAY(Table1[[#This Row],[Date]]))</f>
        <v>47104</v>
      </c>
    </row>
    <row r="896" spans="1:14" x14ac:dyDescent="0.35">
      <c r="A896" t="s">
        <v>1415</v>
      </c>
      <c r="B896" s="1" t="s">
        <v>146</v>
      </c>
      <c r="C896" s="1" t="s">
        <v>147</v>
      </c>
      <c r="D896" s="1" t="s">
        <v>13</v>
      </c>
      <c r="E896" s="3">
        <v>44987</v>
      </c>
      <c r="F896" s="1" t="s">
        <v>41</v>
      </c>
      <c r="G896" s="1" t="s">
        <v>148</v>
      </c>
      <c r="H896" s="7">
        <v>30</v>
      </c>
      <c r="I896" s="7">
        <v>28</v>
      </c>
      <c r="J896" s="2">
        <v>6.6699999999999995E-2</v>
      </c>
      <c r="K896" s="7">
        <f>Table1[[#This Row],[List Price]]-Table1[[#This Row],[Actual Price]]</f>
        <v>2</v>
      </c>
      <c r="L896" s="13">
        <f>YEAR(Table1[[#This Row],[Date]])</f>
        <v>2023</v>
      </c>
      <c r="M896" s="13" t="str">
        <f t="shared" si="13"/>
        <v>Mar</v>
      </c>
      <c r="N896" s="18">
        <f>DATE(YEAR(Table1[[#This Row],[Date]])+6, MONTH(Table1[[#This Row],[Date]]), DAY(Table1[[#This Row],[Date]]))</f>
        <v>47179</v>
      </c>
    </row>
    <row r="897" spans="1:14" x14ac:dyDescent="0.35">
      <c r="A897" t="s">
        <v>1416</v>
      </c>
      <c r="B897" s="1" t="s">
        <v>146</v>
      </c>
      <c r="C897" s="1" t="s">
        <v>147</v>
      </c>
      <c r="D897" s="1" t="s">
        <v>13</v>
      </c>
      <c r="E897" s="3">
        <v>44097</v>
      </c>
      <c r="F897" s="1" t="s">
        <v>46</v>
      </c>
      <c r="G897" s="1" t="s">
        <v>1033</v>
      </c>
      <c r="H897" s="7">
        <v>500</v>
      </c>
      <c r="I897" s="7">
        <v>485</v>
      </c>
      <c r="J897" s="2">
        <v>0.03</v>
      </c>
      <c r="K897" s="7">
        <f>Table1[[#This Row],[List Price]]-Table1[[#This Row],[Actual Price]]</f>
        <v>15</v>
      </c>
      <c r="L897" s="13">
        <f>YEAR(Table1[[#This Row],[Date]])</f>
        <v>2020</v>
      </c>
      <c r="M897" s="13" t="str">
        <f t="shared" si="13"/>
        <v>Sep</v>
      </c>
      <c r="N897" s="18">
        <f>DATE(YEAR(Table1[[#This Row],[Date]])+6, MONTH(Table1[[#This Row],[Date]]), DAY(Table1[[#This Row],[Date]]))</f>
        <v>46288</v>
      </c>
    </row>
    <row r="898" spans="1:14" x14ac:dyDescent="0.35">
      <c r="A898" t="s">
        <v>1417</v>
      </c>
      <c r="B898" s="1" t="s">
        <v>241</v>
      </c>
      <c r="C898" s="1" t="s">
        <v>242</v>
      </c>
      <c r="D898" s="1" t="s">
        <v>13</v>
      </c>
      <c r="E898" s="3">
        <v>44605</v>
      </c>
      <c r="F898" s="1" t="s">
        <v>104</v>
      </c>
      <c r="G898" s="1" t="s">
        <v>779</v>
      </c>
      <c r="H898" s="7">
        <v>70</v>
      </c>
      <c r="I898" s="7">
        <v>67</v>
      </c>
      <c r="J898" s="2">
        <v>4.2900000000000001E-2</v>
      </c>
      <c r="K898" s="7">
        <f>Table1[[#This Row],[List Price]]-Table1[[#This Row],[Actual Price]]</f>
        <v>3</v>
      </c>
      <c r="L898" s="13">
        <f>YEAR(Table1[[#This Row],[Date]])</f>
        <v>2022</v>
      </c>
      <c r="M898" s="13" t="str">
        <f t="shared" ref="M898:M961" si="14">TEXT(E:E, "mmm")</f>
        <v>Feb</v>
      </c>
      <c r="N898" s="18">
        <f>DATE(YEAR(Table1[[#This Row],[Date]])+6, MONTH(Table1[[#This Row],[Date]]), DAY(Table1[[#This Row],[Date]]))</f>
        <v>46796</v>
      </c>
    </row>
    <row r="899" spans="1:14" x14ac:dyDescent="0.35">
      <c r="A899" t="s">
        <v>1418</v>
      </c>
      <c r="B899" s="1" t="s">
        <v>187</v>
      </c>
      <c r="C899" s="1" t="s">
        <v>188</v>
      </c>
      <c r="D899" s="1" t="s">
        <v>13</v>
      </c>
      <c r="E899" s="3">
        <v>45174</v>
      </c>
      <c r="F899" s="1" t="s">
        <v>30</v>
      </c>
      <c r="G899" s="1" t="s">
        <v>189</v>
      </c>
      <c r="H899" s="7">
        <v>150</v>
      </c>
      <c r="I899" s="7">
        <v>143</v>
      </c>
      <c r="J899" s="2">
        <v>4.6699999999999998E-2</v>
      </c>
      <c r="K899" s="7">
        <f>Table1[[#This Row],[List Price]]-Table1[[#This Row],[Actual Price]]</f>
        <v>7</v>
      </c>
      <c r="L899" s="13">
        <f>YEAR(Table1[[#This Row],[Date]])</f>
        <v>2023</v>
      </c>
      <c r="M899" s="13" t="str">
        <f t="shared" si="14"/>
        <v>Sep</v>
      </c>
      <c r="N899" s="18">
        <f>DATE(YEAR(Table1[[#This Row],[Date]])+6, MONTH(Table1[[#This Row],[Date]]), DAY(Table1[[#This Row],[Date]]))</f>
        <v>47366</v>
      </c>
    </row>
    <row r="900" spans="1:14" x14ac:dyDescent="0.35">
      <c r="A900" t="s">
        <v>1419</v>
      </c>
      <c r="B900" s="1" t="s">
        <v>33</v>
      </c>
      <c r="C900" s="1" t="s">
        <v>34</v>
      </c>
      <c r="D900" s="1" t="s">
        <v>35</v>
      </c>
      <c r="E900" s="3">
        <v>45171</v>
      </c>
      <c r="F900" s="1" t="s">
        <v>61</v>
      </c>
      <c r="G900" s="1" t="s">
        <v>160</v>
      </c>
      <c r="H900" s="7">
        <v>1000</v>
      </c>
      <c r="I900" s="7">
        <v>570</v>
      </c>
      <c r="J900" s="2">
        <v>0.43</v>
      </c>
      <c r="K900" s="7">
        <f>Table1[[#This Row],[List Price]]-Table1[[#This Row],[Actual Price]]</f>
        <v>430</v>
      </c>
      <c r="L900" s="13">
        <f>YEAR(Table1[[#This Row],[Date]])</f>
        <v>2023</v>
      </c>
      <c r="M900" s="13" t="str">
        <f t="shared" si="14"/>
        <v>Sep</v>
      </c>
      <c r="N900" s="18">
        <f>DATE(YEAR(Table1[[#This Row],[Date]])+6, MONTH(Table1[[#This Row],[Date]]), DAY(Table1[[#This Row],[Date]]))</f>
        <v>47363</v>
      </c>
    </row>
    <row r="901" spans="1:14" x14ac:dyDescent="0.35">
      <c r="A901" t="s">
        <v>1420</v>
      </c>
      <c r="B901" s="1" t="s">
        <v>170</v>
      </c>
      <c r="C901" s="1" t="s">
        <v>171</v>
      </c>
      <c r="D901" s="1" t="s">
        <v>13</v>
      </c>
      <c r="E901" s="3">
        <v>45495</v>
      </c>
      <c r="F901" s="1" t="s">
        <v>115</v>
      </c>
      <c r="G901" s="1" t="s">
        <v>1421</v>
      </c>
      <c r="H901" s="7">
        <v>250</v>
      </c>
      <c r="I901" s="7">
        <v>235</v>
      </c>
      <c r="J901" s="2">
        <v>0.06</v>
      </c>
      <c r="K901" s="7">
        <f>Table1[[#This Row],[List Price]]-Table1[[#This Row],[Actual Price]]</f>
        <v>15</v>
      </c>
      <c r="L901" s="13">
        <f>YEAR(Table1[[#This Row],[Date]])</f>
        <v>2024</v>
      </c>
      <c r="M901" s="13" t="str">
        <f t="shared" si="14"/>
        <v>Jul</v>
      </c>
      <c r="N901" s="18">
        <f>DATE(YEAR(Table1[[#This Row],[Date]])+6, MONTH(Table1[[#This Row],[Date]]), DAY(Table1[[#This Row],[Date]]))</f>
        <v>47686</v>
      </c>
    </row>
    <row r="902" spans="1:14" x14ac:dyDescent="0.35">
      <c r="A902" t="s">
        <v>1422</v>
      </c>
      <c r="B902" s="1" t="s">
        <v>264</v>
      </c>
      <c r="C902" s="1" t="s">
        <v>265</v>
      </c>
      <c r="D902" s="1" t="s">
        <v>13</v>
      </c>
      <c r="E902" s="3">
        <v>44151</v>
      </c>
      <c r="F902" s="1" t="s">
        <v>55</v>
      </c>
      <c r="G902" s="1" t="s">
        <v>802</v>
      </c>
      <c r="H902" s="7">
        <v>800</v>
      </c>
      <c r="I902" s="7">
        <v>760</v>
      </c>
      <c r="J902" s="2">
        <v>0.05</v>
      </c>
      <c r="K902" s="7">
        <f>Table1[[#This Row],[List Price]]-Table1[[#This Row],[Actual Price]]</f>
        <v>40</v>
      </c>
      <c r="L902" s="13">
        <f>YEAR(Table1[[#This Row],[Date]])</f>
        <v>2020</v>
      </c>
      <c r="M902" s="13" t="str">
        <f t="shared" si="14"/>
        <v>Nov</v>
      </c>
      <c r="N902" s="18">
        <f>DATE(YEAR(Table1[[#This Row],[Date]])+6, MONTH(Table1[[#This Row],[Date]]), DAY(Table1[[#This Row],[Date]]))</f>
        <v>46342</v>
      </c>
    </row>
    <row r="903" spans="1:14" x14ac:dyDescent="0.35">
      <c r="A903" t="s">
        <v>1423</v>
      </c>
      <c r="B903" s="1" t="s">
        <v>111</v>
      </c>
      <c r="C903" s="1" t="s">
        <v>82</v>
      </c>
      <c r="D903" s="1" t="s">
        <v>13</v>
      </c>
      <c r="E903" s="3">
        <v>44503</v>
      </c>
      <c r="F903" s="1" t="s">
        <v>41</v>
      </c>
      <c r="G903" s="1" t="s">
        <v>1424</v>
      </c>
      <c r="H903" s="7">
        <v>30</v>
      </c>
      <c r="I903" s="7">
        <v>23</v>
      </c>
      <c r="J903" s="2">
        <v>0.23330000000000001</v>
      </c>
      <c r="K903" s="7">
        <f>Table1[[#This Row],[List Price]]-Table1[[#This Row],[Actual Price]]</f>
        <v>7</v>
      </c>
      <c r="L903" s="13">
        <f>YEAR(Table1[[#This Row],[Date]])</f>
        <v>2021</v>
      </c>
      <c r="M903" s="13" t="str">
        <f t="shared" si="14"/>
        <v>Nov</v>
      </c>
      <c r="N903" s="18">
        <f>DATE(YEAR(Table1[[#This Row],[Date]])+6, MONTH(Table1[[#This Row],[Date]]), DAY(Table1[[#This Row],[Date]]))</f>
        <v>46694</v>
      </c>
    </row>
    <row r="904" spans="1:14" x14ac:dyDescent="0.35">
      <c r="A904" t="s">
        <v>1425</v>
      </c>
      <c r="B904" s="1" t="s">
        <v>157</v>
      </c>
      <c r="C904" s="1" t="s">
        <v>108</v>
      </c>
      <c r="D904" s="1" t="s">
        <v>19</v>
      </c>
      <c r="E904" s="3">
        <v>45362</v>
      </c>
      <c r="F904" s="1" t="s">
        <v>41</v>
      </c>
      <c r="G904" s="1" t="s">
        <v>925</v>
      </c>
      <c r="H904" s="7">
        <v>30</v>
      </c>
      <c r="I904" s="7">
        <v>26</v>
      </c>
      <c r="J904" s="2">
        <v>0.1333</v>
      </c>
      <c r="K904" s="7">
        <f>Table1[[#This Row],[List Price]]-Table1[[#This Row],[Actual Price]]</f>
        <v>4</v>
      </c>
      <c r="L904" s="13">
        <f>YEAR(Table1[[#This Row],[Date]])</f>
        <v>2024</v>
      </c>
      <c r="M904" s="13" t="str">
        <f t="shared" si="14"/>
        <v>Mar</v>
      </c>
      <c r="N904" s="18">
        <f>DATE(YEAR(Table1[[#This Row],[Date]])+6, MONTH(Table1[[#This Row],[Date]]), DAY(Table1[[#This Row],[Date]]))</f>
        <v>47553</v>
      </c>
    </row>
    <row r="905" spans="1:14" x14ac:dyDescent="0.35">
      <c r="A905" t="s">
        <v>1426</v>
      </c>
      <c r="B905" s="1" t="s">
        <v>39</v>
      </c>
      <c r="C905" s="1" t="s">
        <v>40</v>
      </c>
      <c r="D905" s="1" t="s">
        <v>35</v>
      </c>
      <c r="E905" s="3">
        <v>44108</v>
      </c>
      <c r="F905" s="1" t="s">
        <v>104</v>
      </c>
      <c r="G905" s="1" t="s">
        <v>1284</v>
      </c>
      <c r="H905" s="7">
        <v>70</v>
      </c>
      <c r="I905" s="7">
        <v>57</v>
      </c>
      <c r="J905" s="2">
        <v>0.1857</v>
      </c>
      <c r="K905" s="7">
        <f>Table1[[#This Row],[List Price]]-Table1[[#This Row],[Actual Price]]</f>
        <v>13</v>
      </c>
      <c r="L905" s="13">
        <f>YEAR(Table1[[#This Row],[Date]])</f>
        <v>2020</v>
      </c>
      <c r="M905" s="13" t="str">
        <f t="shared" si="14"/>
        <v>Oct</v>
      </c>
      <c r="N905" s="18">
        <f>DATE(YEAR(Table1[[#This Row],[Date]])+6, MONTH(Table1[[#This Row],[Date]]), DAY(Table1[[#This Row],[Date]]))</f>
        <v>46299</v>
      </c>
    </row>
    <row r="906" spans="1:14" x14ac:dyDescent="0.35">
      <c r="A906" t="s">
        <v>1427</v>
      </c>
      <c r="B906" s="1" t="s">
        <v>28</v>
      </c>
      <c r="C906" s="1" t="s">
        <v>29</v>
      </c>
      <c r="D906" s="1" t="s">
        <v>13</v>
      </c>
      <c r="E906" s="3">
        <v>45068</v>
      </c>
      <c r="F906" s="1" t="s">
        <v>55</v>
      </c>
      <c r="G906" s="1" t="s">
        <v>469</v>
      </c>
      <c r="H906" s="7">
        <v>800</v>
      </c>
      <c r="I906" s="7">
        <v>512</v>
      </c>
      <c r="J906" s="2">
        <v>0.36</v>
      </c>
      <c r="K906" s="7">
        <f>Table1[[#This Row],[List Price]]-Table1[[#This Row],[Actual Price]]</f>
        <v>288</v>
      </c>
      <c r="L906" s="13">
        <f>YEAR(Table1[[#This Row],[Date]])</f>
        <v>2023</v>
      </c>
      <c r="M906" s="13" t="str">
        <f t="shared" si="14"/>
        <v>May</v>
      </c>
      <c r="N906" s="18">
        <f>DATE(YEAR(Table1[[#This Row],[Date]])+6, MONTH(Table1[[#This Row],[Date]]), DAY(Table1[[#This Row],[Date]]))</f>
        <v>47260</v>
      </c>
    </row>
    <row r="907" spans="1:14" x14ac:dyDescent="0.35">
      <c r="A907" t="s">
        <v>1428</v>
      </c>
      <c r="B907" s="1" t="s">
        <v>33</v>
      </c>
      <c r="C907" s="1" t="s">
        <v>34</v>
      </c>
      <c r="D907" s="1" t="s">
        <v>35</v>
      </c>
      <c r="E907" s="3">
        <v>44977</v>
      </c>
      <c r="F907" s="1" t="s">
        <v>72</v>
      </c>
      <c r="G907" s="1" t="s">
        <v>1131</v>
      </c>
      <c r="H907" s="7">
        <v>500</v>
      </c>
      <c r="I907" s="7">
        <v>500</v>
      </c>
      <c r="J907" s="2">
        <v>0</v>
      </c>
      <c r="K907" s="7">
        <f>Table1[[#This Row],[List Price]]-Table1[[#This Row],[Actual Price]]</f>
        <v>0</v>
      </c>
      <c r="L907" s="13">
        <f>YEAR(Table1[[#This Row],[Date]])</f>
        <v>2023</v>
      </c>
      <c r="M907" s="13" t="str">
        <f t="shared" si="14"/>
        <v>Feb</v>
      </c>
      <c r="N907" s="18">
        <f>DATE(YEAR(Table1[[#This Row],[Date]])+6, MONTH(Table1[[#This Row],[Date]]), DAY(Table1[[#This Row],[Date]]))</f>
        <v>47169</v>
      </c>
    </row>
    <row r="908" spans="1:14" x14ac:dyDescent="0.35">
      <c r="A908" t="s">
        <v>1429</v>
      </c>
      <c r="B908" s="1" t="s">
        <v>182</v>
      </c>
      <c r="C908" s="1" t="s">
        <v>108</v>
      </c>
      <c r="D908" s="1" t="s">
        <v>19</v>
      </c>
      <c r="E908" s="3">
        <v>45314</v>
      </c>
      <c r="F908" s="1" t="s">
        <v>25</v>
      </c>
      <c r="G908" s="1" t="s">
        <v>1157</v>
      </c>
      <c r="H908" s="7">
        <v>700</v>
      </c>
      <c r="I908" s="7">
        <v>609</v>
      </c>
      <c r="J908" s="2">
        <v>0.13</v>
      </c>
      <c r="K908" s="7">
        <f>Table1[[#This Row],[List Price]]-Table1[[#This Row],[Actual Price]]</f>
        <v>91</v>
      </c>
      <c r="L908" s="13">
        <f>YEAR(Table1[[#This Row],[Date]])</f>
        <v>2024</v>
      </c>
      <c r="M908" s="13" t="str">
        <f t="shared" si="14"/>
        <v>Jan</v>
      </c>
      <c r="N908" s="18">
        <f>DATE(YEAR(Table1[[#This Row],[Date]])+6, MONTH(Table1[[#This Row],[Date]]), DAY(Table1[[#This Row],[Date]]))</f>
        <v>47506</v>
      </c>
    </row>
    <row r="909" spans="1:14" x14ac:dyDescent="0.35">
      <c r="A909" t="s">
        <v>1430</v>
      </c>
      <c r="B909" s="1" t="s">
        <v>255</v>
      </c>
      <c r="C909" s="1" t="s">
        <v>256</v>
      </c>
      <c r="D909" s="1" t="s">
        <v>13</v>
      </c>
      <c r="E909" s="3">
        <v>45394</v>
      </c>
      <c r="F909" s="1" t="s">
        <v>36</v>
      </c>
      <c r="G909" s="1" t="s">
        <v>1266</v>
      </c>
      <c r="H909" s="7">
        <v>50</v>
      </c>
      <c r="I909" s="7">
        <v>48</v>
      </c>
      <c r="J909" s="2">
        <v>0.04</v>
      </c>
      <c r="K909" s="7">
        <f>Table1[[#This Row],[List Price]]-Table1[[#This Row],[Actual Price]]</f>
        <v>2</v>
      </c>
      <c r="L909" s="13">
        <f>YEAR(Table1[[#This Row],[Date]])</f>
        <v>2024</v>
      </c>
      <c r="M909" s="13" t="str">
        <f t="shared" si="14"/>
        <v>Apr</v>
      </c>
      <c r="N909" s="18">
        <f>DATE(YEAR(Table1[[#This Row],[Date]])+6, MONTH(Table1[[#This Row],[Date]]), DAY(Table1[[#This Row],[Date]]))</f>
        <v>47585</v>
      </c>
    </row>
    <row r="910" spans="1:14" x14ac:dyDescent="0.35">
      <c r="A910" t="s">
        <v>1431</v>
      </c>
      <c r="B910" s="1" t="s">
        <v>182</v>
      </c>
      <c r="C910" s="1" t="s">
        <v>108</v>
      </c>
      <c r="D910" s="1" t="s">
        <v>19</v>
      </c>
      <c r="E910" s="3">
        <v>45413</v>
      </c>
      <c r="F910" s="1" t="s">
        <v>41</v>
      </c>
      <c r="G910" s="1" t="s">
        <v>1432</v>
      </c>
      <c r="H910" s="7">
        <v>30</v>
      </c>
      <c r="I910" s="7">
        <v>26</v>
      </c>
      <c r="J910" s="2">
        <v>0.1333</v>
      </c>
      <c r="K910" s="7">
        <f>Table1[[#This Row],[List Price]]-Table1[[#This Row],[Actual Price]]</f>
        <v>4</v>
      </c>
      <c r="L910" s="13">
        <f>YEAR(Table1[[#This Row],[Date]])</f>
        <v>2024</v>
      </c>
      <c r="M910" s="13" t="str">
        <f t="shared" si="14"/>
        <v>May</v>
      </c>
      <c r="N910" s="18">
        <f>DATE(YEAR(Table1[[#This Row],[Date]])+6, MONTH(Table1[[#This Row],[Date]]), DAY(Table1[[#This Row],[Date]]))</f>
        <v>47604</v>
      </c>
    </row>
    <row r="911" spans="1:14" x14ac:dyDescent="0.35">
      <c r="A911" t="s">
        <v>1433</v>
      </c>
      <c r="B911" s="1" t="s">
        <v>224</v>
      </c>
      <c r="C911" s="1" t="s">
        <v>50</v>
      </c>
      <c r="D911" s="1" t="s">
        <v>24</v>
      </c>
      <c r="E911" s="3">
        <v>43946</v>
      </c>
      <c r="F911" s="1" t="s">
        <v>72</v>
      </c>
      <c r="G911" s="1" t="s">
        <v>1038</v>
      </c>
      <c r="H911" s="7">
        <v>500</v>
      </c>
      <c r="I911" s="7">
        <v>500</v>
      </c>
      <c r="J911" s="2">
        <v>0</v>
      </c>
      <c r="K911" s="7">
        <f>Table1[[#This Row],[List Price]]-Table1[[#This Row],[Actual Price]]</f>
        <v>0</v>
      </c>
      <c r="L911" s="13">
        <f>YEAR(Table1[[#This Row],[Date]])</f>
        <v>2020</v>
      </c>
      <c r="M911" s="13" t="str">
        <f t="shared" si="14"/>
        <v>Apr</v>
      </c>
      <c r="N911" s="18">
        <f>DATE(YEAR(Table1[[#This Row],[Date]])+6, MONTH(Table1[[#This Row],[Date]]), DAY(Table1[[#This Row],[Date]]))</f>
        <v>46137</v>
      </c>
    </row>
    <row r="912" spans="1:14" x14ac:dyDescent="0.35">
      <c r="A912" t="s">
        <v>1434</v>
      </c>
      <c r="B912" s="1" t="s">
        <v>64</v>
      </c>
      <c r="C912" s="1" t="s">
        <v>65</v>
      </c>
      <c r="D912" s="1" t="s">
        <v>35</v>
      </c>
      <c r="E912" s="3">
        <v>44831</v>
      </c>
      <c r="F912" s="1" t="s">
        <v>55</v>
      </c>
      <c r="G912" s="1" t="s">
        <v>66</v>
      </c>
      <c r="H912" s="7">
        <v>800</v>
      </c>
      <c r="I912" s="7">
        <v>664</v>
      </c>
      <c r="J912" s="2">
        <v>0.17</v>
      </c>
      <c r="K912" s="7">
        <f>Table1[[#This Row],[List Price]]-Table1[[#This Row],[Actual Price]]</f>
        <v>136</v>
      </c>
      <c r="L912" s="13">
        <f>YEAR(Table1[[#This Row],[Date]])</f>
        <v>2022</v>
      </c>
      <c r="M912" s="13" t="str">
        <f t="shared" si="14"/>
        <v>Sep</v>
      </c>
      <c r="N912" s="18">
        <f>DATE(YEAR(Table1[[#This Row],[Date]])+6, MONTH(Table1[[#This Row],[Date]]), DAY(Table1[[#This Row],[Date]]))</f>
        <v>47023</v>
      </c>
    </row>
    <row r="913" spans="1:14" x14ac:dyDescent="0.35">
      <c r="A913" t="s">
        <v>1435</v>
      </c>
      <c r="B913" s="1" t="s">
        <v>324</v>
      </c>
      <c r="C913" s="1" t="s">
        <v>325</v>
      </c>
      <c r="D913" s="1" t="s">
        <v>13</v>
      </c>
      <c r="E913" s="3">
        <v>45598</v>
      </c>
      <c r="F913" s="1" t="s">
        <v>25</v>
      </c>
      <c r="G913" s="1" t="s">
        <v>453</v>
      </c>
      <c r="H913" s="7">
        <v>700</v>
      </c>
      <c r="I913" s="7">
        <v>679</v>
      </c>
      <c r="J913" s="2">
        <v>0.03</v>
      </c>
      <c r="K913" s="7">
        <f>Table1[[#This Row],[List Price]]-Table1[[#This Row],[Actual Price]]</f>
        <v>21</v>
      </c>
      <c r="L913" s="13">
        <f>YEAR(Table1[[#This Row],[Date]])</f>
        <v>2024</v>
      </c>
      <c r="M913" s="13" t="str">
        <f t="shared" si="14"/>
        <v>Nov</v>
      </c>
      <c r="N913" s="18">
        <f>DATE(YEAR(Table1[[#This Row],[Date]])+6, MONTH(Table1[[#This Row],[Date]]), DAY(Table1[[#This Row],[Date]]))</f>
        <v>47789</v>
      </c>
    </row>
    <row r="914" spans="1:14" x14ac:dyDescent="0.35">
      <c r="A914" t="s">
        <v>1436</v>
      </c>
      <c r="B914" s="1" t="s">
        <v>107</v>
      </c>
      <c r="C914" s="1" t="s">
        <v>108</v>
      </c>
      <c r="D914" s="1" t="s">
        <v>19</v>
      </c>
      <c r="E914" s="3">
        <v>43950</v>
      </c>
      <c r="F914" s="1" t="s">
        <v>115</v>
      </c>
      <c r="G914" s="1" t="s">
        <v>1437</v>
      </c>
      <c r="H914" s="7">
        <v>250</v>
      </c>
      <c r="I914" s="7">
        <v>198</v>
      </c>
      <c r="J914" s="2">
        <v>0.20799999999999999</v>
      </c>
      <c r="K914" s="7">
        <f>Table1[[#This Row],[List Price]]-Table1[[#This Row],[Actual Price]]</f>
        <v>52</v>
      </c>
      <c r="L914" s="13">
        <f>YEAR(Table1[[#This Row],[Date]])</f>
        <v>2020</v>
      </c>
      <c r="M914" s="13" t="str">
        <f t="shared" si="14"/>
        <v>Apr</v>
      </c>
      <c r="N914" s="18">
        <f>DATE(YEAR(Table1[[#This Row],[Date]])+6, MONTH(Table1[[#This Row],[Date]]), DAY(Table1[[#This Row],[Date]]))</f>
        <v>46141</v>
      </c>
    </row>
    <row r="915" spans="1:14" x14ac:dyDescent="0.35">
      <c r="A915" t="s">
        <v>1438</v>
      </c>
      <c r="B915" s="1" t="s">
        <v>227</v>
      </c>
      <c r="C915" s="1" t="s">
        <v>228</v>
      </c>
      <c r="D915" s="1" t="s">
        <v>24</v>
      </c>
      <c r="E915" s="3">
        <v>44316</v>
      </c>
      <c r="F915" s="1" t="s">
        <v>72</v>
      </c>
      <c r="G915" s="1" t="s">
        <v>438</v>
      </c>
      <c r="H915" s="7">
        <v>500</v>
      </c>
      <c r="I915" s="7">
        <v>500</v>
      </c>
      <c r="J915" s="2">
        <v>0</v>
      </c>
      <c r="K915" s="7">
        <f>Table1[[#This Row],[List Price]]-Table1[[#This Row],[Actual Price]]</f>
        <v>0</v>
      </c>
      <c r="L915" s="13">
        <f>YEAR(Table1[[#This Row],[Date]])</f>
        <v>2021</v>
      </c>
      <c r="M915" s="13" t="str">
        <f t="shared" si="14"/>
        <v>Apr</v>
      </c>
      <c r="N915" s="18">
        <f>DATE(YEAR(Table1[[#This Row],[Date]])+6, MONTH(Table1[[#This Row],[Date]]), DAY(Table1[[#This Row],[Date]]))</f>
        <v>46507</v>
      </c>
    </row>
    <row r="916" spans="1:14" x14ac:dyDescent="0.35">
      <c r="A916" t="s">
        <v>1439</v>
      </c>
      <c r="B916" s="1" t="s">
        <v>53</v>
      </c>
      <c r="C916" s="1" t="s">
        <v>54</v>
      </c>
      <c r="D916" s="1" t="s">
        <v>13</v>
      </c>
      <c r="E916" s="3">
        <v>43994</v>
      </c>
      <c r="F916" s="1" t="s">
        <v>72</v>
      </c>
      <c r="G916" s="1" t="s">
        <v>814</v>
      </c>
      <c r="H916" s="7">
        <v>500</v>
      </c>
      <c r="I916" s="7">
        <v>500</v>
      </c>
      <c r="J916" s="2">
        <v>0</v>
      </c>
      <c r="K916" s="7">
        <f>Table1[[#This Row],[List Price]]-Table1[[#This Row],[Actual Price]]</f>
        <v>0</v>
      </c>
      <c r="L916" s="13">
        <f>YEAR(Table1[[#This Row],[Date]])</f>
        <v>2020</v>
      </c>
      <c r="M916" s="13" t="str">
        <f t="shared" si="14"/>
        <v>Jun</v>
      </c>
      <c r="N916" s="18">
        <f>DATE(YEAR(Table1[[#This Row],[Date]])+6, MONTH(Table1[[#This Row],[Date]]), DAY(Table1[[#This Row],[Date]]))</f>
        <v>46185</v>
      </c>
    </row>
    <row r="917" spans="1:14" x14ac:dyDescent="0.35">
      <c r="A917" t="s">
        <v>1440</v>
      </c>
      <c r="B917" s="1" t="s">
        <v>224</v>
      </c>
      <c r="C917" s="1" t="s">
        <v>50</v>
      </c>
      <c r="D917" s="1" t="s">
        <v>24</v>
      </c>
      <c r="E917" s="3">
        <v>44225</v>
      </c>
      <c r="F917" s="1" t="s">
        <v>46</v>
      </c>
      <c r="G917" s="1" t="s">
        <v>774</v>
      </c>
      <c r="H917" s="7">
        <v>500</v>
      </c>
      <c r="I917" s="7">
        <v>450</v>
      </c>
      <c r="J917" s="2">
        <v>0.1</v>
      </c>
      <c r="K917" s="7">
        <f>Table1[[#This Row],[List Price]]-Table1[[#This Row],[Actual Price]]</f>
        <v>50</v>
      </c>
      <c r="L917" s="13">
        <f>YEAR(Table1[[#This Row],[Date]])</f>
        <v>2021</v>
      </c>
      <c r="M917" s="13" t="str">
        <f t="shared" si="14"/>
        <v>Jan</v>
      </c>
      <c r="N917" s="18">
        <f>DATE(YEAR(Table1[[#This Row],[Date]])+6, MONTH(Table1[[#This Row],[Date]]), DAY(Table1[[#This Row],[Date]]))</f>
        <v>46416</v>
      </c>
    </row>
    <row r="918" spans="1:14" x14ac:dyDescent="0.35">
      <c r="A918" t="s">
        <v>1441</v>
      </c>
      <c r="B918" s="1" t="s">
        <v>146</v>
      </c>
      <c r="C918" s="1" t="s">
        <v>147</v>
      </c>
      <c r="D918" s="1" t="s">
        <v>13</v>
      </c>
      <c r="E918" s="3">
        <v>44989</v>
      </c>
      <c r="F918" s="1" t="s">
        <v>41</v>
      </c>
      <c r="G918" s="1" t="s">
        <v>148</v>
      </c>
      <c r="H918" s="7">
        <v>30</v>
      </c>
      <c r="I918" s="7">
        <v>29</v>
      </c>
      <c r="J918" s="2">
        <v>3.3300000000000003E-2</v>
      </c>
      <c r="K918" s="7">
        <f>Table1[[#This Row],[List Price]]-Table1[[#This Row],[Actual Price]]</f>
        <v>1</v>
      </c>
      <c r="L918" s="13">
        <f>YEAR(Table1[[#This Row],[Date]])</f>
        <v>2023</v>
      </c>
      <c r="M918" s="13" t="str">
        <f t="shared" si="14"/>
        <v>Mar</v>
      </c>
      <c r="N918" s="18">
        <f>DATE(YEAR(Table1[[#This Row],[Date]])+6, MONTH(Table1[[#This Row],[Date]]), DAY(Table1[[#This Row],[Date]]))</f>
        <v>47181</v>
      </c>
    </row>
    <row r="919" spans="1:14" x14ac:dyDescent="0.35">
      <c r="A919" t="s">
        <v>1442</v>
      </c>
      <c r="B919" s="1" t="s">
        <v>154</v>
      </c>
      <c r="C919" s="1" t="s">
        <v>108</v>
      </c>
      <c r="D919" s="1" t="s">
        <v>19</v>
      </c>
      <c r="E919" s="3">
        <v>44560</v>
      </c>
      <c r="F919" s="1" t="s">
        <v>72</v>
      </c>
      <c r="G919" s="1" t="s">
        <v>155</v>
      </c>
      <c r="H919" s="7">
        <v>500</v>
      </c>
      <c r="I919" s="7">
        <v>500</v>
      </c>
      <c r="J919" s="2">
        <v>0</v>
      </c>
      <c r="K919" s="7">
        <f>Table1[[#This Row],[List Price]]-Table1[[#This Row],[Actual Price]]</f>
        <v>0</v>
      </c>
      <c r="L919" s="13">
        <f>YEAR(Table1[[#This Row],[Date]])</f>
        <v>2021</v>
      </c>
      <c r="M919" s="13" t="str">
        <f t="shared" si="14"/>
        <v>Dec</v>
      </c>
      <c r="N919" s="18">
        <f>DATE(YEAR(Table1[[#This Row],[Date]])+6, MONTH(Table1[[#This Row],[Date]]), DAY(Table1[[#This Row],[Date]]))</f>
        <v>46751</v>
      </c>
    </row>
    <row r="920" spans="1:14" x14ac:dyDescent="0.35">
      <c r="A920" t="s">
        <v>1443</v>
      </c>
      <c r="B920" s="1" t="s">
        <v>59</v>
      </c>
      <c r="C920" s="1" t="s">
        <v>60</v>
      </c>
      <c r="D920" s="1" t="s">
        <v>13</v>
      </c>
      <c r="E920" s="3">
        <v>45158</v>
      </c>
      <c r="F920" s="1" t="s">
        <v>115</v>
      </c>
      <c r="G920" s="1" t="s">
        <v>614</v>
      </c>
      <c r="H920" s="7">
        <v>250</v>
      </c>
      <c r="I920" s="7">
        <v>225</v>
      </c>
      <c r="J920" s="2">
        <v>0.1</v>
      </c>
      <c r="K920" s="7">
        <f>Table1[[#This Row],[List Price]]-Table1[[#This Row],[Actual Price]]</f>
        <v>25</v>
      </c>
      <c r="L920" s="13">
        <f>YEAR(Table1[[#This Row],[Date]])</f>
        <v>2023</v>
      </c>
      <c r="M920" s="13" t="str">
        <f t="shared" si="14"/>
        <v>Aug</v>
      </c>
      <c r="N920" s="18">
        <f>DATE(YEAR(Table1[[#This Row],[Date]])+6, MONTH(Table1[[#This Row],[Date]]), DAY(Table1[[#This Row],[Date]]))</f>
        <v>47350</v>
      </c>
    </row>
    <row r="921" spans="1:14" x14ac:dyDescent="0.35">
      <c r="A921" t="s">
        <v>1444</v>
      </c>
      <c r="B921" s="1" t="s">
        <v>11</v>
      </c>
      <c r="C921" s="1" t="s">
        <v>12</v>
      </c>
      <c r="D921" s="1" t="s">
        <v>13</v>
      </c>
      <c r="E921" s="3">
        <v>44456</v>
      </c>
      <c r="F921" s="1" t="s">
        <v>14</v>
      </c>
      <c r="G921" s="1" t="s">
        <v>137</v>
      </c>
      <c r="H921" s="7">
        <v>80</v>
      </c>
      <c r="I921" s="7">
        <v>78</v>
      </c>
      <c r="J921" s="2">
        <v>2.5000000000000001E-2</v>
      </c>
      <c r="K921" s="7">
        <f>Table1[[#This Row],[List Price]]-Table1[[#This Row],[Actual Price]]</f>
        <v>2</v>
      </c>
      <c r="L921" s="13">
        <f>YEAR(Table1[[#This Row],[Date]])</f>
        <v>2021</v>
      </c>
      <c r="M921" s="13" t="str">
        <f t="shared" si="14"/>
        <v>Sep</v>
      </c>
      <c r="N921" s="18">
        <f>DATE(YEAR(Table1[[#This Row],[Date]])+6, MONTH(Table1[[#This Row],[Date]]), DAY(Table1[[#This Row],[Date]]))</f>
        <v>46647</v>
      </c>
    </row>
    <row r="922" spans="1:14" x14ac:dyDescent="0.35">
      <c r="A922" t="s">
        <v>1445</v>
      </c>
      <c r="B922" s="1" t="s">
        <v>28</v>
      </c>
      <c r="C922" s="1" t="s">
        <v>29</v>
      </c>
      <c r="D922" s="1" t="s">
        <v>13</v>
      </c>
      <c r="E922" s="3">
        <v>44516</v>
      </c>
      <c r="F922" s="1" t="s">
        <v>122</v>
      </c>
      <c r="G922" s="1" t="s">
        <v>31</v>
      </c>
      <c r="H922" s="7">
        <v>50</v>
      </c>
      <c r="I922" s="7">
        <v>32</v>
      </c>
      <c r="J922" s="2">
        <v>0.36</v>
      </c>
      <c r="K922" s="7">
        <f>Table1[[#This Row],[List Price]]-Table1[[#This Row],[Actual Price]]</f>
        <v>18</v>
      </c>
      <c r="L922" s="13">
        <f>YEAR(Table1[[#This Row],[Date]])</f>
        <v>2021</v>
      </c>
      <c r="M922" s="13" t="str">
        <f t="shared" si="14"/>
        <v>Nov</v>
      </c>
      <c r="N922" s="18">
        <f>DATE(YEAR(Table1[[#This Row],[Date]])+6, MONTH(Table1[[#This Row],[Date]]), DAY(Table1[[#This Row],[Date]]))</f>
        <v>46707</v>
      </c>
    </row>
    <row r="923" spans="1:14" x14ac:dyDescent="0.35">
      <c r="A923" t="s">
        <v>1446</v>
      </c>
      <c r="B923" s="1" t="s">
        <v>400</v>
      </c>
      <c r="C923" s="1" t="s">
        <v>401</v>
      </c>
      <c r="D923" s="1" t="s">
        <v>13</v>
      </c>
      <c r="E923" s="3">
        <v>43873</v>
      </c>
      <c r="F923" s="1" t="s">
        <v>122</v>
      </c>
      <c r="G923" s="1" t="s">
        <v>486</v>
      </c>
      <c r="H923" s="7">
        <v>50</v>
      </c>
      <c r="I923" s="7">
        <v>41</v>
      </c>
      <c r="J923" s="2">
        <v>0.18</v>
      </c>
      <c r="K923" s="7">
        <f>Table1[[#This Row],[List Price]]-Table1[[#This Row],[Actual Price]]</f>
        <v>9</v>
      </c>
      <c r="L923" s="13">
        <f>YEAR(Table1[[#This Row],[Date]])</f>
        <v>2020</v>
      </c>
      <c r="M923" s="13" t="str">
        <f t="shared" si="14"/>
        <v>Feb</v>
      </c>
      <c r="N923" s="18">
        <f>DATE(YEAR(Table1[[#This Row],[Date]])+6, MONTH(Table1[[#This Row],[Date]]), DAY(Table1[[#This Row],[Date]]))</f>
        <v>46065</v>
      </c>
    </row>
    <row r="924" spans="1:14" x14ac:dyDescent="0.35">
      <c r="A924" t="s">
        <v>1447</v>
      </c>
      <c r="B924" s="1" t="s">
        <v>22</v>
      </c>
      <c r="C924" s="1" t="s">
        <v>23</v>
      </c>
      <c r="D924" s="1" t="s">
        <v>24</v>
      </c>
      <c r="E924" s="3">
        <v>45457</v>
      </c>
      <c r="F924" s="1" t="s">
        <v>104</v>
      </c>
      <c r="G924" s="1" t="s">
        <v>483</v>
      </c>
      <c r="H924" s="7">
        <v>70</v>
      </c>
      <c r="I924" s="7">
        <v>60</v>
      </c>
      <c r="J924" s="2">
        <v>0.1429</v>
      </c>
      <c r="K924" s="7">
        <f>Table1[[#This Row],[List Price]]-Table1[[#This Row],[Actual Price]]</f>
        <v>10</v>
      </c>
      <c r="L924" s="13">
        <f>YEAR(Table1[[#This Row],[Date]])</f>
        <v>2024</v>
      </c>
      <c r="M924" s="13" t="str">
        <f t="shared" si="14"/>
        <v>Jun</v>
      </c>
      <c r="N924" s="18">
        <f>DATE(YEAR(Table1[[#This Row],[Date]])+6, MONTH(Table1[[#This Row],[Date]]), DAY(Table1[[#This Row],[Date]]))</f>
        <v>47648</v>
      </c>
    </row>
    <row r="925" spans="1:14" x14ac:dyDescent="0.35">
      <c r="A925" t="s">
        <v>1448</v>
      </c>
      <c r="B925" s="1" t="s">
        <v>91</v>
      </c>
      <c r="C925" s="1" t="s">
        <v>92</v>
      </c>
      <c r="D925" s="1" t="s">
        <v>35</v>
      </c>
      <c r="E925" s="3">
        <v>44169</v>
      </c>
      <c r="F925" s="1" t="s">
        <v>104</v>
      </c>
      <c r="G925" s="1" t="s">
        <v>939</v>
      </c>
      <c r="H925" s="7">
        <v>70</v>
      </c>
      <c r="I925" s="7">
        <v>69</v>
      </c>
      <c r="J925" s="2">
        <v>1.43E-2</v>
      </c>
      <c r="K925" s="7">
        <f>Table1[[#This Row],[List Price]]-Table1[[#This Row],[Actual Price]]</f>
        <v>1</v>
      </c>
      <c r="L925" s="13">
        <f>YEAR(Table1[[#This Row],[Date]])</f>
        <v>2020</v>
      </c>
      <c r="M925" s="13" t="str">
        <f t="shared" si="14"/>
        <v>Dec</v>
      </c>
      <c r="N925" s="18">
        <f>DATE(YEAR(Table1[[#This Row],[Date]])+6, MONTH(Table1[[#This Row],[Date]]), DAY(Table1[[#This Row],[Date]]))</f>
        <v>46360</v>
      </c>
    </row>
    <row r="926" spans="1:14" x14ac:dyDescent="0.35">
      <c r="A926" t="s">
        <v>1449</v>
      </c>
      <c r="B926" s="1" t="s">
        <v>53</v>
      </c>
      <c r="C926" s="1" t="s">
        <v>54</v>
      </c>
      <c r="D926" s="1" t="s">
        <v>13</v>
      </c>
      <c r="E926" s="3">
        <v>45511</v>
      </c>
      <c r="F926" s="1" t="s">
        <v>46</v>
      </c>
      <c r="G926" s="1" t="s">
        <v>814</v>
      </c>
      <c r="H926" s="7">
        <v>500</v>
      </c>
      <c r="I926" s="7">
        <v>490</v>
      </c>
      <c r="J926" s="2">
        <v>0.02</v>
      </c>
      <c r="K926" s="7">
        <f>Table1[[#This Row],[List Price]]-Table1[[#This Row],[Actual Price]]</f>
        <v>10</v>
      </c>
      <c r="L926" s="13">
        <f>YEAR(Table1[[#This Row],[Date]])</f>
        <v>2024</v>
      </c>
      <c r="M926" s="13" t="str">
        <f t="shared" si="14"/>
        <v>Aug</v>
      </c>
      <c r="N926" s="18">
        <f>DATE(YEAR(Table1[[#This Row],[Date]])+6, MONTH(Table1[[#This Row],[Date]]), DAY(Table1[[#This Row],[Date]]))</f>
        <v>47702</v>
      </c>
    </row>
    <row r="927" spans="1:14" x14ac:dyDescent="0.35">
      <c r="A927" t="s">
        <v>1450</v>
      </c>
      <c r="B927" s="1" t="s">
        <v>91</v>
      </c>
      <c r="C927" s="1" t="s">
        <v>92</v>
      </c>
      <c r="D927" s="1" t="s">
        <v>35</v>
      </c>
      <c r="E927" s="3">
        <v>45324</v>
      </c>
      <c r="F927" s="1" t="s">
        <v>104</v>
      </c>
      <c r="G927" s="1" t="s">
        <v>93</v>
      </c>
      <c r="H927" s="7">
        <v>70</v>
      </c>
      <c r="I927" s="7">
        <v>69</v>
      </c>
      <c r="J927" s="2">
        <v>1.43E-2</v>
      </c>
      <c r="K927" s="7">
        <f>Table1[[#This Row],[List Price]]-Table1[[#This Row],[Actual Price]]</f>
        <v>1</v>
      </c>
      <c r="L927" s="13">
        <f>YEAR(Table1[[#This Row],[Date]])</f>
        <v>2024</v>
      </c>
      <c r="M927" s="13" t="str">
        <f t="shared" si="14"/>
        <v>Feb</v>
      </c>
      <c r="N927" s="18">
        <f>DATE(YEAR(Table1[[#This Row],[Date]])+6, MONTH(Table1[[#This Row],[Date]]), DAY(Table1[[#This Row],[Date]]))</f>
        <v>47516</v>
      </c>
    </row>
    <row r="928" spans="1:14" x14ac:dyDescent="0.35">
      <c r="A928" t="s">
        <v>1451</v>
      </c>
      <c r="B928" s="1" t="s">
        <v>99</v>
      </c>
      <c r="C928" s="1" t="s">
        <v>100</v>
      </c>
      <c r="D928" s="1" t="s">
        <v>13</v>
      </c>
      <c r="E928" s="3">
        <v>45542</v>
      </c>
      <c r="F928" s="1" t="s">
        <v>61</v>
      </c>
      <c r="G928" s="1" t="s">
        <v>101</v>
      </c>
      <c r="H928" s="7">
        <v>1000</v>
      </c>
      <c r="I928" s="7">
        <v>640</v>
      </c>
      <c r="J928" s="2">
        <v>0.36</v>
      </c>
      <c r="K928" s="7">
        <f>Table1[[#This Row],[List Price]]-Table1[[#This Row],[Actual Price]]</f>
        <v>360</v>
      </c>
      <c r="L928" s="13">
        <f>YEAR(Table1[[#This Row],[Date]])</f>
        <v>2024</v>
      </c>
      <c r="M928" s="13" t="str">
        <f t="shared" si="14"/>
        <v>Sep</v>
      </c>
      <c r="N928" s="18">
        <f>DATE(YEAR(Table1[[#This Row],[Date]])+6, MONTH(Table1[[#This Row],[Date]]), DAY(Table1[[#This Row],[Date]]))</f>
        <v>47733</v>
      </c>
    </row>
    <row r="929" spans="1:14" x14ac:dyDescent="0.35">
      <c r="A929" t="s">
        <v>1452</v>
      </c>
      <c r="B929" s="1" t="s">
        <v>64</v>
      </c>
      <c r="C929" s="1" t="s">
        <v>65</v>
      </c>
      <c r="D929" s="1" t="s">
        <v>35</v>
      </c>
      <c r="E929" s="3">
        <v>44133</v>
      </c>
      <c r="F929" s="1" t="s">
        <v>61</v>
      </c>
      <c r="G929" s="1" t="s">
        <v>280</v>
      </c>
      <c r="H929" s="7">
        <v>1000</v>
      </c>
      <c r="I929" s="7">
        <v>1000</v>
      </c>
      <c r="J929" s="2">
        <v>0</v>
      </c>
      <c r="K929" s="7">
        <f>Table1[[#This Row],[List Price]]-Table1[[#This Row],[Actual Price]]</f>
        <v>0</v>
      </c>
      <c r="L929" s="13">
        <f>YEAR(Table1[[#This Row],[Date]])</f>
        <v>2020</v>
      </c>
      <c r="M929" s="13" t="str">
        <f t="shared" si="14"/>
        <v>Oct</v>
      </c>
      <c r="N929" s="18">
        <f>DATE(YEAR(Table1[[#This Row],[Date]])+6, MONTH(Table1[[#This Row],[Date]]), DAY(Table1[[#This Row],[Date]]))</f>
        <v>46324</v>
      </c>
    </row>
    <row r="930" spans="1:14" x14ac:dyDescent="0.35">
      <c r="A930" t="s">
        <v>1453</v>
      </c>
      <c r="B930" s="1" t="s">
        <v>241</v>
      </c>
      <c r="C930" s="1" t="s">
        <v>242</v>
      </c>
      <c r="D930" s="1" t="s">
        <v>13</v>
      </c>
      <c r="E930" s="3">
        <v>45330</v>
      </c>
      <c r="F930" s="1" t="s">
        <v>14</v>
      </c>
      <c r="G930" s="1" t="s">
        <v>1152</v>
      </c>
      <c r="H930" s="7">
        <v>80</v>
      </c>
      <c r="I930" s="7">
        <v>70</v>
      </c>
      <c r="J930" s="2">
        <v>0.125</v>
      </c>
      <c r="K930" s="7">
        <f>Table1[[#This Row],[List Price]]-Table1[[#This Row],[Actual Price]]</f>
        <v>10</v>
      </c>
      <c r="L930" s="13">
        <f>YEAR(Table1[[#This Row],[Date]])</f>
        <v>2024</v>
      </c>
      <c r="M930" s="13" t="str">
        <f t="shared" si="14"/>
        <v>Feb</v>
      </c>
      <c r="N930" s="18">
        <f>DATE(YEAR(Table1[[#This Row],[Date]])+6, MONTH(Table1[[#This Row],[Date]]), DAY(Table1[[#This Row],[Date]]))</f>
        <v>47522</v>
      </c>
    </row>
    <row r="931" spans="1:14" x14ac:dyDescent="0.35">
      <c r="A931" t="s">
        <v>1454</v>
      </c>
      <c r="B931" s="1" t="s">
        <v>44</v>
      </c>
      <c r="C931" s="1" t="s">
        <v>45</v>
      </c>
      <c r="D931" s="1" t="s">
        <v>24</v>
      </c>
      <c r="E931" s="3">
        <v>45284</v>
      </c>
      <c r="F931" s="1" t="s">
        <v>30</v>
      </c>
      <c r="G931" s="1" t="s">
        <v>1146</v>
      </c>
      <c r="H931" s="7">
        <v>150</v>
      </c>
      <c r="I931" s="7">
        <v>135</v>
      </c>
      <c r="J931" s="2">
        <v>0.1</v>
      </c>
      <c r="K931" s="7">
        <f>Table1[[#This Row],[List Price]]-Table1[[#This Row],[Actual Price]]</f>
        <v>15</v>
      </c>
      <c r="L931" s="13">
        <f>YEAR(Table1[[#This Row],[Date]])</f>
        <v>2023</v>
      </c>
      <c r="M931" s="13" t="str">
        <f t="shared" si="14"/>
        <v>Dec</v>
      </c>
      <c r="N931" s="18">
        <f>DATE(YEAR(Table1[[#This Row],[Date]])+6, MONTH(Table1[[#This Row],[Date]]), DAY(Table1[[#This Row],[Date]]))</f>
        <v>47476</v>
      </c>
    </row>
    <row r="932" spans="1:14" x14ac:dyDescent="0.35">
      <c r="A932" t="s">
        <v>1455</v>
      </c>
      <c r="B932" s="1" t="s">
        <v>174</v>
      </c>
      <c r="C932" s="1" t="s">
        <v>175</v>
      </c>
      <c r="D932" s="1" t="s">
        <v>13</v>
      </c>
      <c r="E932" s="3">
        <v>45299</v>
      </c>
      <c r="F932" s="1" t="s">
        <v>25</v>
      </c>
      <c r="G932" s="1" t="s">
        <v>1456</v>
      </c>
      <c r="H932" s="7">
        <v>700</v>
      </c>
      <c r="I932" s="7">
        <v>623</v>
      </c>
      <c r="J932" s="2">
        <v>0.11</v>
      </c>
      <c r="K932" s="7">
        <f>Table1[[#This Row],[List Price]]-Table1[[#This Row],[Actual Price]]</f>
        <v>77</v>
      </c>
      <c r="L932" s="13">
        <f>YEAR(Table1[[#This Row],[Date]])</f>
        <v>2024</v>
      </c>
      <c r="M932" s="13" t="str">
        <f t="shared" si="14"/>
        <v>Jan</v>
      </c>
      <c r="N932" s="18">
        <f>DATE(YEAR(Table1[[#This Row],[Date]])+6, MONTH(Table1[[#This Row],[Date]]), DAY(Table1[[#This Row],[Date]]))</f>
        <v>47491</v>
      </c>
    </row>
    <row r="933" spans="1:14" x14ac:dyDescent="0.35">
      <c r="A933" t="s">
        <v>1457</v>
      </c>
      <c r="B933" s="1" t="s">
        <v>85</v>
      </c>
      <c r="C933" s="1" t="s">
        <v>86</v>
      </c>
      <c r="D933" s="1" t="s">
        <v>13</v>
      </c>
      <c r="E933" s="3">
        <v>44740</v>
      </c>
      <c r="F933" s="1" t="s">
        <v>115</v>
      </c>
      <c r="G933" s="1" t="s">
        <v>1458</v>
      </c>
      <c r="H933" s="7">
        <v>250</v>
      </c>
      <c r="I933" s="7">
        <v>245</v>
      </c>
      <c r="J933" s="2">
        <v>0.02</v>
      </c>
      <c r="K933" s="7">
        <f>Table1[[#This Row],[List Price]]-Table1[[#This Row],[Actual Price]]</f>
        <v>5</v>
      </c>
      <c r="L933" s="13">
        <f>YEAR(Table1[[#This Row],[Date]])</f>
        <v>2022</v>
      </c>
      <c r="M933" s="13" t="str">
        <f t="shared" si="14"/>
        <v>Jun</v>
      </c>
      <c r="N933" s="18">
        <f>DATE(YEAR(Table1[[#This Row],[Date]])+6, MONTH(Table1[[#This Row],[Date]]), DAY(Table1[[#This Row],[Date]]))</f>
        <v>46932</v>
      </c>
    </row>
    <row r="934" spans="1:14" x14ac:dyDescent="0.35">
      <c r="A934" t="s">
        <v>1459</v>
      </c>
      <c r="B934" s="1" t="s">
        <v>264</v>
      </c>
      <c r="C934" s="1" t="s">
        <v>265</v>
      </c>
      <c r="D934" s="1" t="s">
        <v>13</v>
      </c>
      <c r="E934" s="3">
        <v>44939</v>
      </c>
      <c r="F934" s="1" t="s">
        <v>46</v>
      </c>
      <c r="G934" s="1" t="s">
        <v>314</v>
      </c>
      <c r="H934" s="7">
        <v>500</v>
      </c>
      <c r="I934" s="7">
        <v>500</v>
      </c>
      <c r="J934" s="2">
        <v>0</v>
      </c>
      <c r="K934" s="7">
        <f>Table1[[#This Row],[List Price]]-Table1[[#This Row],[Actual Price]]</f>
        <v>0</v>
      </c>
      <c r="L934" s="13">
        <f>YEAR(Table1[[#This Row],[Date]])</f>
        <v>2023</v>
      </c>
      <c r="M934" s="13" t="str">
        <f t="shared" si="14"/>
        <v>Jan</v>
      </c>
      <c r="N934" s="18">
        <f>DATE(YEAR(Table1[[#This Row],[Date]])+6, MONTH(Table1[[#This Row],[Date]]), DAY(Table1[[#This Row],[Date]]))</f>
        <v>47131</v>
      </c>
    </row>
    <row r="935" spans="1:14" x14ac:dyDescent="0.35">
      <c r="A935" t="s">
        <v>1460</v>
      </c>
      <c r="B935" s="1" t="s">
        <v>146</v>
      </c>
      <c r="C935" s="1" t="s">
        <v>147</v>
      </c>
      <c r="D935" s="1" t="s">
        <v>13</v>
      </c>
      <c r="E935" s="3">
        <v>45064</v>
      </c>
      <c r="F935" s="1" t="s">
        <v>25</v>
      </c>
      <c r="G935" s="1" t="s">
        <v>830</v>
      </c>
      <c r="H935" s="7">
        <v>700</v>
      </c>
      <c r="I935" s="7">
        <v>700</v>
      </c>
      <c r="J935" s="2">
        <v>0</v>
      </c>
      <c r="K935" s="7">
        <f>Table1[[#This Row],[List Price]]-Table1[[#This Row],[Actual Price]]</f>
        <v>0</v>
      </c>
      <c r="L935" s="13">
        <f>YEAR(Table1[[#This Row],[Date]])</f>
        <v>2023</v>
      </c>
      <c r="M935" s="13" t="str">
        <f t="shared" si="14"/>
        <v>May</v>
      </c>
      <c r="N935" s="18">
        <f>DATE(YEAR(Table1[[#This Row],[Date]])+6, MONTH(Table1[[#This Row],[Date]]), DAY(Table1[[#This Row],[Date]]))</f>
        <v>47256</v>
      </c>
    </row>
    <row r="936" spans="1:14" x14ac:dyDescent="0.35">
      <c r="A936" t="s">
        <v>1461</v>
      </c>
      <c r="B936" s="1" t="s">
        <v>99</v>
      </c>
      <c r="C936" s="1" t="s">
        <v>100</v>
      </c>
      <c r="D936" s="1" t="s">
        <v>13</v>
      </c>
      <c r="E936" s="3">
        <v>45104</v>
      </c>
      <c r="F936" s="1" t="s">
        <v>46</v>
      </c>
      <c r="G936" s="1" t="s">
        <v>594</v>
      </c>
      <c r="H936" s="7">
        <v>500</v>
      </c>
      <c r="I936" s="7">
        <v>480</v>
      </c>
      <c r="J936" s="2">
        <v>0.04</v>
      </c>
      <c r="K936" s="7">
        <f>Table1[[#This Row],[List Price]]-Table1[[#This Row],[Actual Price]]</f>
        <v>20</v>
      </c>
      <c r="L936" s="13">
        <f>YEAR(Table1[[#This Row],[Date]])</f>
        <v>2023</v>
      </c>
      <c r="M936" s="13" t="str">
        <f t="shared" si="14"/>
        <v>Jun</v>
      </c>
      <c r="N936" s="18">
        <f>DATE(YEAR(Table1[[#This Row],[Date]])+6, MONTH(Table1[[#This Row],[Date]]), DAY(Table1[[#This Row],[Date]]))</f>
        <v>47296</v>
      </c>
    </row>
    <row r="937" spans="1:14" x14ac:dyDescent="0.35">
      <c r="A937" t="s">
        <v>1462</v>
      </c>
      <c r="B937" s="1" t="s">
        <v>99</v>
      </c>
      <c r="C937" s="1" t="s">
        <v>100</v>
      </c>
      <c r="D937" s="1" t="s">
        <v>13</v>
      </c>
      <c r="E937" s="3">
        <v>45537</v>
      </c>
      <c r="F937" s="1" t="s">
        <v>115</v>
      </c>
      <c r="G937" s="1" t="s">
        <v>1090</v>
      </c>
      <c r="H937" s="7">
        <v>250</v>
      </c>
      <c r="I937" s="7">
        <v>243</v>
      </c>
      <c r="J937" s="2">
        <v>2.8000000000000001E-2</v>
      </c>
      <c r="K937" s="7">
        <f>Table1[[#This Row],[List Price]]-Table1[[#This Row],[Actual Price]]</f>
        <v>7</v>
      </c>
      <c r="L937" s="13">
        <f>YEAR(Table1[[#This Row],[Date]])</f>
        <v>2024</v>
      </c>
      <c r="M937" s="13" t="str">
        <f t="shared" si="14"/>
        <v>Sep</v>
      </c>
      <c r="N937" s="18">
        <f>DATE(YEAR(Table1[[#This Row],[Date]])+6, MONTH(Table1[[#This Row],[Date]]), DAY(Table1[[#This Row],[Date]]))</f>
        <v>47728</v>
      </c>
    </row>
    <row r="938" spans="1:14" x14ac:dyDescent="0.35">
      <c r="A938" t="s">
        <v>1463</v>
      </c>
      <c r="B938" s="1" t="s">
        <v>49</v>
      </c>
      <c r="C938" s="1" t="s">
        <v>50</v>
      </c>
      <c r="D938" s="1" t="s">
        <v>24</v>
      </c>
      <c r="E938" s="3">
        <v>44974</v>
      </c>
      <c r="F938" s="1" t="s">
        <v>61</v>
      </c>
      <c r="G938" s="1" t="s">
        <v>699</v>
      </c>
      <c r="H938" s="7">
        <v>1000</v>
      </c>
      <c r="I938" s="7">
        <v>950</v>
      </c>
      <c r="J938" s="2">
        <v>0.05</v>
      </c>
      <c r="K938" s="7">
        <f>Table1[[#This Row],[List Price]]-Table1[[#This Row],[Actual Price]]</f>
        <v>50</v>
      </c>
      <c r="L938" s="13">
        <f>YEAR(Table1[[#This Row],[Date]])</f>
        <v>2023</v>
      </c>
      <c r="M938" s="13" t="str">
        <f t="shared" si="14"/>
        <v>Feb</v>
      </c>
      <c r="N938" s="18">
        <f>DATE(YEAR(Table1[[#This Row],[Date]])+6, MONTH(Table1[[#This Row],[Date]]), DAY(Table1[[#This Row],[Date]]))</f>
        <v>47166</v>
      </c>
    </row>
    <row r="939" spans="1:14" x14ac:dyDescent="0.35">
      <c r="A939" t="s">
        <v>1464</v>
      </c>
      <c r="B939" s="1" t="s">
        <v>111</v>
      </c>
      <c r="C939" s="1" t="s">
        <v>82</v>
      </c>
      <c r="D939" s="1" t="s">
        <v>13</v>
      </c>
      <c r="E939" s="3">
        <v>45049</v>
      </c>
      <c r="F939" s="1" t="s">
        <v>122</v>
      </c>
      <c r="G939" s="1" t="s">
        <v>820</v>
      </c>
      <c r="H939" s="7">
        <v>50</v>
      </c>
      <c r="I939" s="7">
        <v>47</v>
      </c>
      <c r="J939" s="2">
        <v>0.06</v>
      </c>
      <c r="K939" s="7">
        <f>Table1[[#This Row],[List Price]]-Table1[[#This Row],[Actual Price]]</f>
        <v>3</v>
      </c>
      <c r="L939" s="13">
        <f>YEAR(Table1[[#This Row],[Date]])</f>
        <v>2023</v>
      </c>
      <c r="M939" s="13" t="str">
        <f t="shared" si="14"/>
        <v>May</v>
      </c>
      <c r="N939" s="18">
        <f>DATE(YEAR(Table1[[#This Row],[Date]])+6, MONTH(Table1[[#This Row],[Date]]), DAY(Table1[[#This Row],[Date]]))</f>
        <v>47241</v>
      </c>
    </row>
    <row r="940" spans="1:14" x14ac:dyDescent="0.35">
      <c r="A940" t="s">
        <v>1465</v>
      </c>
      <c r="B940" s="1" t="s">
        <v>154</v>
      </c>
      <c r="C940" s="1" t="s">
        <v>108</v>
      </c>
      <c r="D940" s="1" t="s">
        <v>19</v>
      </c>
      <c r="E940" s="3">
        <v>44102</v>
      </c>
      <c r="F940" s="1" t="s">
        <v>41</v>
      </c>
      <c r="G940" s="1" t="s">
        <v>352</v>
      </c>
      <c r="H940" s="7">
        <v>30</v>
      </c>
      <c r="I940" s="7">
        <v>27</v>
      </c>
      <c r="J940" s="2">
        <v>0.1</v>
      </c>
      <c r="K940" s="7">
        <f>Table1[[#This Row],[List Price]]-Table1[[#This Row],[Actual Price]]</f>
        <v>3</v>
      </c>
      <c r="L940" s="13">
        <f>YEAR(Table1[[#This Row],[Date]])</f>
        <v>2020</v>
      </c>
      <c r="M940" s="13" t="str">
        <f t="shared" si="14"/>
        <v>Sep</v>
      </c>
      <c r="N940" s="18">
        <f>DATE(YEAR(Table1[[#This Row],[Date]])+6, MONTH(Table1[[#This Row],[Date]]), DAY(Table1[[#This Row],[Date]]))</f>
        <v>46293</v>
      </c>
    </row>
    <row r="941" spans="1:14" x14ac:dyDescent="0.35">
      <c r="A941" t="s">
        <v>1466</v>
      </c>
      <c r="B941" s="1" t="s">
        <v>241</v>
      </c>
      <c r="C941" s="1" t="s">
        <v>242</v>
      </c>
      <c r="D941" s="1" t="s">
        <v>13</v>
      </c>
      <c r="E941" s="3">
        <v>45372</v>
      </c>
      <c r="F941" s="1" t="s">
        <v>41</v>
      </c>
      <c r="G941" s="1" t="s">
        <v>426</v>
      </c>
      <c r="H941" s="7">
        <v>30</v>
      </c>
      <c r="I941" s="7">
        <v>29</v>
      </c>
      <c r="J941" s="2">
        <v>3.3300000000000003E-2</v>
      </c>
      <c r="K941" s="7">
        <f>Table1[[#This Row],[List Price]]-Table1[[#This Row],[Actual Price]]</f>
        <v>1</v>
      </c>
      <c r="L941" s="13">
        <f>YEAR(Table1[[#This Row],[Date]])</f>
        <v>2024</v>
      </c>
      <c r="M941" s="13" t="str">
        <f t="shared" si="14"/>
        <v>Mar</v>
      </c>
      <c r="N941" s="18">
        <f>DATE(YEAR(Table1[[#This Row],[Date]])+6, MONTH(Table1[[#This Row],[Date]]), DAY(Table1[[#This Row],[Date]]))</f>
        <v>47563</v>
      </c>
    </row>
    <row r="942" spans="1:14" x14ac:dyDescent="0.35">
      <c r="A942" t="s">
        <v>1467</v>
      </c>
      <c r="B942" s="1" t="s">
        <v>324</v>
      </c>
      <c r="C942" s="1" t="s">
        <v>325</v>
      </c>
      <c r="D942" s="1" t="s">
        <v>13</v>
      </c>
      <c r="E942" s="3">
        <v>45596</v>
      </c>
      <c r="F942" s="1" t="s">
        <v>14</v>
      </c>
      <c r="G942" s="1" t="s">
        <v>1468</v>
      </c>
      <c r="H942" s="7">
        <v>80</v>
      </c>
      <c r="I942" s="7">
        <v>76</v>
      </c>
      <c r="J942" s="2">
        <v>0.05</v>
      </c>
      <c r="K942" s="7">
        <f>Table1[[#This Row],[List Price]]-Table1[[#This Row],[Actual Price]]</f>
        <v>4</v>
      </c>
      <c r="L942" s="13">
        <f>YEAR(Table1[[#This Row],[Date]])</f>
        <v>2024</v>
      </c>
      <c r="M942" s="13" t="str">
        <f t="shared" si="14"/>
        <v>Oct</v>
      </c>
      <c r="N942" s="18">
        <f>DATE(YEAR(Table1[[#This Row],[Date]])+6, MONTH(Table1[[#This Row],[Date]]), DAY(Table1[[#This Row],[Date]]))</f>
        <v>47787</v>
      </c>
    </row>
    <row r="943" spans="1:14" x14ac:dyDescent="0.35">
      <c r="A943" t="s">
        <v>1469</v>
      </c>
      <c r="B943" s="1" t="s">
        <v>324</v>
      </c>
      <c r="C943" s="1" t="s">
        <v>325</v>
      </c>
      <c r="D943" s="1" t="s">
        <v>13</v>
      </c>
      <c r="E943" s="3">
        <v>45413</v>
      </c>
      <c r="F943" s="1" t="s">
        <v>104</v>
      </c>
      <c r="G943" s="1" t="s">
        <v>1009</v>
      </c>
      <c r="H943" s="7">
        <v>70</v>
      </c>
      <c r="I943" s="7">
        <v>69</v>
      </c>
      <c r="J943" s="2">
        <v>1.43E-2</v>
      </c>
      <c r="K943" s="7">
        <f>Table1[[#This Row],[List Price]]-Table1[[#This Row],[Actual Price]]</f>
        <v>1</v>
      </c>
      <c r="L943" s="13">
        <f>YEAR(Table1[[#This Row],[Date]])</f>
        <v>2024</v>
      </c>
      <c r="M943" s="13" t="str">
        <f t="shared" si="14"/>
        <v>May</v>
      </c>
      <c r="N943" s="18">
        <f>DATE(YEAR(Table1[[#This Row],[Date]])+6, MONTH(Table1[[#This Row],[Date]]), DAY(Table1[[#This Row],[Date]]))</f>
        <v>47604</v>
      </c>
    </row>
    <row r="944" spans="1:14" x14ac:dyDescent="0.35">
      <c r="A944" t="s">
        <v>1470</v>
      </c>
      <c r="B944" s="1" t="s">
        <v>107</v>
      </c>
      <c r="C944" s="1" t="s">
        <v>108</v>
      </c>
      <c r="D944" s="1" t="s">
        <v>19</v>
      </c>
      <c r="E944" s="3">
        <v>44576</v>
      </c>
      <c r="F944" s="1" t="s">
        <v>14</v>
      </c>
      <c r="G944" s="1" t="s">
        <v>894</v>
      </c>
      <c r="H944" s="7">
        <v>80</v>
      </c>
      <c r="I944" s="7">
        <v>76</v>
      </c>
      <c r="J944" s="2">
        <v>0.05</v>
      </c>
      <c r="K944" s="7">
        <f>Table1[[#This Row],[List Price]]-Table1[[#This Row],[Actual Price]]</f>
        <v>4</v>
      </c>
      <c r="L944" s="13">
        <f>YEAR(Table1[[#This Row],[Date]])</f>
        <v>2022</v>
      </c>
      <c r="M944" s="13" t="str">
        <f t="shared" si="14"/>
        <v>Jan</v>
      </c>
      <c r="N944" s="18">
        <f>DATE(YEAR(Table1[[#This Row],[Date]])+6, MONTH(Table1[[#This Row],[Date]]), DAY(Table1[[#This Row],[Date]]))</f>
        <v>46767</v>
      </c>
    </row>
    <row r="945" spans="1:14" x14ac:dyDescent="0.35">
      <c r="A945" t="s">
        <v>1471</v>
      </c>
      <c r="B945" s="1" t="s">
        <v>81</v>
      </c>
      <c r="C945" s="1" t="s">
        <v>82</v>
      </c>
      <c r="D945" s="1" t="s">
        <v>13</v>
      </c>
      <c r="E945" s="3">
        <v>44495</v>
      </c>
      <c r="F945" s="1" t="s">
        <v>46</v>
      </c>
      <c r="G945" s="1" t="s">
        <v>282</v>
      </c>
      <c r="H945" s="7">
        <v>500</v>
      </c>
      <c r="I945" s="7">
        <v>430</v>
      </c>
      <c r="J945" s="2">
        <v>0.14000000000000001</v>
      </c>
      <c r="K945" s="7">
        <f>Table1[[#This Row],[List Price]]-Table1[[#This Row],[Actual Price]]</f>
        <v>70</v>
      </c>
      <c r="L945" s="13">
        <f>YEAR(Table1[[#This Row],[Date]])</f>
        <v>2021</v>
      </c>
      <c r="M945" s="13" t="str">
        <f t="shared" si="14"/>
        <v>Oct</v>
      </c>
      <c r="N945" s="18">
        <f>DATE(YEAR(Table1[[#This Row],[Date]])+6, MONTH(Table1[[#This Row],[Date]]), DAY(Table1[[#This Row],[Date]]))</f>
        <v>46686</v>
      </c>
    </row>
    <row r="946" spans="1:14" x14ac:dyDescent="0.35">
      <c r="A946" t="s">
        <v>1472</v>
      </c>
      <c r="B946" s="1" t="s">
        <v>99</v>
      </c>
      <c r="C946" s="1" t="s">
        <v>100</v>
      </c>
      <c r="D946" s="1" t="s">
        <v>13</v>
      </c>
      <c r="E946" s="3">
        <v>45427</v>
      </c>
      <c r="F946" s="1" t="s">
        <v>41</v>
      </c>
      <c r="G946" s="1" t="s">
        <v>911</v>
      </c>
      <c r="H946" s="7">
        <v>30</v>
      </c>
      <c r="I946" s="7">
        <v>28</v>
      </c>
      <c r="J946" s="2">
        <v>6.6699999999999995E-2</v>
      </c>
      <c r="K946" s="7">
        <f>Table1[[#This Row],[List Price]]-Table1[[#This Row],[Actual Price]]</f>
        <v>2</v>
      </c>
      <c r="L946" s="13">
        <f>YEAR(Table1[[#This Row],[Date]])</f>
        <v>2024</v>
      </c>
      <c r="M946" s="13" t="str">
        <f t="shared" si="14"/>
        <v>May</v>
      </c>
      <c r="N946" s="18">
        <f>DATE(YEAR(Table1[[#This Row],[Date]])+6, MONTH(Table1[[#This Row],[Date]]), DAY(Table1[[#This Row],[Date]]))</f>
        <v>47618</v>
      </c>
    </row>
    <row r="947" spans="1:14" x14ac:dyDescent="0.35">
      <c r="A947" t="s">
        <v>1473</v>
      </c>
      <c r="B947" s="1" t="s">
        <v>134</v>
      </c>
      <c r="C947" s="1" t="s">
        <v>92</v>
      </c>
      <c r="D947" s="1" t="s">
        <v>35</v>
      </c>
      <c r="E947" s="3">
        <v>44852</v>
      </c>
      <c r="F947" s="1" t="s">
        <v>36</v>
      </c>
      <c r="G947" s="1" t="s">
        <v>1019</v>
      </c>
      <c r="H947" s="7">
        <v>50</v>
      </c>
      <c r="I947" s="7">
        <v>45</v>
      </c>
      <c r="J947" s="2">
        <v>0.1</v>
      </c>
      <c r="K947" s="7">
        <f>Table1[[#This Row],[List Price]]-Table1[[#This Row],[Actual Price]]</f>
        <v>5</v>
      </c>
      <c r="L947" s="13">
        <f>YEAR(Table1[[#This Row],[Date]])</f>
        <v>2022</v>
      </c>
      <c r="M947" s="13" t="str">
        <f t="shared" si="14"/>
        <v>Oct</v>
      </c>
      <c r="N947" s="18">
        <f>DATE(YEAR(Table1[[#This Row],[Date]])+6, MONTH(Table1[[#This Row],[Date]]), DAY(Table1[[#This Row],[Date]]))</f>
        <v>47044</v>
      </c>
    </row>
    <row r="948" spans="1:14" x14ac:dyDescent="0.35">
      <c r="A948" t="s">
        <v>1474</v>
      </c>
      <c r="B948" s="1" t="s">
        <v>134</v>
      </c>
      <c r="C948" s="1" t="s">
        <v>92</v>
      </c>
      <c r="D948" s="1" t="s">
        <v>35</v>
      </c>
      <c r="E948" s="3">
        <v>43876</v>
      </c>
      <c r="F948" s="1" t="s">
        <v>104</v>
      </c>
      <c r="G948" s="1" t="s">
        <v>1475</v>
      </c>
      <c r="H948" s="7">
        <v>70</v>
      </c>
      <c r="I948" s="7">
        <v>57</v>
      </c>
      <c r="J948" s="2">
        <v>0.1857</v>
      </c>
      <c r="K948" s="7">
        <f>Table1[[#This Row],[List Price]]-Table1[[#This Row],[Actual Price]]</f>
        <v>13</v>
      </c>
      <c r="L948" s="13">
        <f>YEAR(Table1[[#This Row],[Date]])</f>
        <v>2020</v>
      </c>
      <c r="M948" s="13" t="str">
        <f t="shared" si="14"/>
        <v>Feb</v>
      </c>
      <c r="N948" s="18">
        <f>DATE(YEAR(Table1[[#This Row],[Date]])+6, MONTH(Table1[[#This Row],[Date]]), DAY(Table1[[#This Row],[Date]]))</f>
        <v>46068</v>
      </c>
    </row>
    <row r="949" spans="1:14" x14ac:dyDescent="0.35">
      <c r="A949" t="s">
        <v>1476</v>
      </c>
      <c r="B949" s="1" t="s">
        <v>227</v>
      </c>
      <c r="C949" s="1" t="s">
        <v>228</v>
      </c>
      <c r="D949" s="1" t="s">
        <v>24</v>
      </c>
      <c r="E949" s="3">
        <v>44735</v>
      </c>
      <c r="F949" s="1" t="s">
        <v>61</v>
      </c>
      <c r="G949" s="1" t="s">
        <v>870</v>
      </c>
      <c r="H949" s="7">
        <v>1000</v>
      </c>
      <c r="I949" s="7">
        <v>730</v>
      </c>
      <c r="J949" s="2">
        <v>0.27</v>
      </c>
      <c r="K949" s="7">
        <f>Table1[[#This Row],[List Price]]-Table1[[#This Row],[Actual Price]]</f>
        <v>270</v>
      </c>
      <c r="L949" s="13">
        <f>YEAR(Table1[[#This Row],[Date]])</f>
        <v>2022</v>
      </c>
      <c r="M949" s="13" t="str">
        <f t="shared" si="14"/>
        <v>Jun</v>
      </c>
      <c r="N949" s="18">
        <f>DATE(YEAR(Table1[[#This Row],[Date]])+6, MONTH(Table1[[#This Row],[Date]]), DAY(Table1[[#This Row],[Date]]))</f>
        <v>46927</v>
      </c>
    </row>
    <row r="950" spans="1:14" x14ac:dyDescent="0.35">
      <c r="A950" t="s">
        <v>1477</v>
      </c>
      <c r="B950" s="1" t="s">
        <v>205</v>
      </c>
      <c r="C950" s="1" t="s">
        <v>206</v>
      </c>
      <c r="D950" s="1" t="s">
        <v>24</v>
      </c>
      <c r="E950" s="3">
        <v>45098</v>
      </c>
      <c r="F950" s="1" t="s">
        <v>61</v>
      </c>
      <c r="G950" s="1" t="s">
        <v>1478</v>
      </c>
      <c r="H950" s="7">
        <v>1000</v>
      </c>
      <c r="I950" s="7">
        <v>710</v>
      </c>
      <c r="J950" s="2">
        <v>0.28999999999999998</v>
      </c>
      <c r="K950" s="7">
        <f>Table1[[#This Row],[List Price]]-Table1[[#This Row],[Actual Price]]</f>
        <v>290</v>
      </c>
      <c r="L950" s="13">
        <f>YEAR(Table1[[#This Row],[Date]])</f>
        <v>2023</v>
      </c>
      <c r="M950" s="13" t="str">
        <f t="shared" si="14"/>
        <v>Jun</v>
      </c>
      <c r="N950" s="18">
        <f>DATE(YEAR(Table1[[#This Row],[Date]])+6, MONTH(Table1[[#This Row],[Date]]), DAY(Table1[[#This Row],[Date]]))</f>
        <v>47290</v>
      </c>
    </row>
    <row r="951" spans="1:14" x14ac:dyDescent="0.35">
      <c r="A951" t="s">
        <v>1479</v>
      </c>
      <c r="B951" s="1" t="s">
        <v>53</v>
      </c>
      <c r="C951" s="1" t="s">
        <v>54</v>
      </c>
      <c r="D951" s="1" t="s">
        <v>13</v>
      </c>
      <c r="E951" s="3">
        <v>44934</v>
      </c>
      <c r="F951" s="1" t="s">
        <v>46</v>
      </c>
      <c r="G951" s="1" t="s">
        <v>404</v>
      </c>
      <c r="H951" s="7">
        <v>500</v>
      </c>
      <c r="I951" s="7">
        <v>500</v>
      </c>
      <c r="J951" s="2">
        <v>0</v>
      </c>
      <c r="K951" s="7">
        <f>Table1[[#This Row],[List Price]]-Table1[[#This Row],[Actual Price]]</f>
        <v>0</v>
      </c>
      <c r="L951" s="13">
        <f>YEAR(Table1[[#This Row],[Date]])</f>
        <v>2023</v>
      </c>
      <c r="M951" s="13" t="str">
        <f t="shared" si="14"/>
        <v>Jan</v>
      </c>
      <c r="N951" s="18">
        <f>DATE(YEAR(Table1[[#This Row],[Date]])+6, MONTH(Table1[[#This Row],[Date]]), DAY(Table1[[#This Row],[Date]]))</f>
        <v>47126</v>
      </c>
    </row>
    <row r="952" spans="1:14" x14ac:dyDescent="0.35">
      <c r="A952" t="s">
        <v>1480</v>
      </c>
      <c r="B952" s="1" t="s">
        <v>205</v>
      </c>
      <c r="C952" s="1" t="s">
        <v>206</v>
      </c>
      <c r="D952" s="1" t="s">
        <v>24</v>
      </c>
      <c r="E952" s="3">
        <v>45059</v>
      </c>
      <c r="F952" s="1" t="s">
        <v>25</v>
      </c>
      <c r="G952" s="1" t="s">
        <v>251</v>
      </c>
      <c r="H952" s="7">
        <v>700</v>
      </c>
      <c r="I952" s="7">
        <v>693</v>
      </c>
      <c r="J952" s="2">
        <v>0.01</v>
      </c>
      <c r="K952" s="7">
        <f>Table1[[#This Row],[List Price]]-Table1[[#This Row],[Actual Price]]</f>
        <v>7</v>
      </c>
      <c r="L952" s="13">
        <f>YEAR(Table1[[#This Row],[Date]])</f>
        <v>2023</v>
      </c>
      <c r="M952" s="13" t="str">
        <f t="shared" si="14"/>
        <v>May</v>
      </c>
      <c r="N952" s="18">
        <f>DATE(YEAR(Table1[[#This Row],[Date]])+6, MONTH(Table1[[#This Row],[Date]]), DAY(Table1[[#This Row],[Date]]))</f>
        <v>47251</v>
      </c>
    </row>
    <row r="953" spans="1:14" x14ac:dyDescent="0.35">
      <c r="A953" t="s">
        <v>1481</v>
      </c>
      <c r="B953" s="1" t="s">
        <v>157</v>
      </c>
      <c r="C953" s="1" t="s">
        <v>108</v>
      </c>
      <c r="D953" s="1" t="s">
        <v>19</v>
      </c>
      <c r="E953" s="3">
        <v>44180</v>
      </c>
      <c r="F953" s="1" t="s">
        <v>14</v>
      </c>
      <c r="G953" s="1" t="s">
        <v>304</v>
      </c>
      <c r="H953" s="7">
        <v>80</v>
      </c>
      <c r="I953" s="7">
        <v>56</v>
      </c>
      <c r="J953" s="2">
        <v>0.3</v>
      </c>
      <c r="K953" s="7">
        <f>Table1[[#This Row],[List Price]]-Table1[[#This Row],[Actual Price]]</f>
        <v>24</v>
      </c>
      <c r="L953" s="13">
        <f>YEAR(Table1[[#This Row],[Date]])</f>
        <v>2020</v>
      </c>
      <c r="M953" s="13" t="str">
        <f t="shared" si="14"/>
        <v>Dec</v>
      </c>
      <c r="N953" s="18">
        <f>DATE(YEAR(Table1[[#This Row],[Date]])+6, MONTH(Table1[[#This Row],[Date]]), DAY(Table1[[#This Row],[Date]]))</f>
        <v>46371</v>
      </c>
    </row>
    <row r="954" spans="1:14" x14ac:dyDescent="0.35">
      <c r="A954" t="s">
        <v>1482</v>
      </c>
      <c r="B954" s="1" t="s">
        <v>124</v>
      </c>
      <c r="C954" s="1" t="s">
        <v>40</v>
      </c>
      <c r="D954" s="1" t="s">
        <v>35</v>
      </c>
      <c r="E954" s="3">
        <v>44005</v>
      </c>
      <c r="F954" s="1" t="s">
        <v>41</v>
      </c>
      <c r="G954" s="1" t="s">
        <v>970</v>
      </c>
      <c r="H954" s="7">
        <v>30</v>
      </c>
      <c r="I954" s="7">
        <v>27</v>
      </c>
      <c r="J954" s="2">
        <v>0.1</v>
      </c>
      <c r="K954" s="7">
        <f>Table1[[#This Row],[List Price]]-Table1[[#This Row],[Actual Price]]</f>
        <v>3</v>
      </c>
      <c r="L954" s="13">
        <f>YEAR(Table1[[#This Row],[Date]])</f>
        <v>2020</v>
      </c>
      <c r="M954" s="13" t="str">
        <f t="shared" si="14"/>
        <v>Jun</v>
      </c>
      <c r="N954" s="18">
        <f>DATE(YEAR(Table1[[#This Row],[Date]])+6, MONTH(Table1[[#This Row],[Date]]), DAY(Table1[[#This Row],[Date]]))</f>
        <v>46196</v>
      </c>
    </row>
    <row r="955" spans="1:14" x14ac:dyDescent="0.35">
      <c r="A955" t="s">
        <v>1483</v>
      </c>
      <c r="B955" s="1" t="s">
        <v>224</v>
      </c>
      <c r="C955" s="1" t="s">
        <v>50</v>
      </c>
      <c r="D955" s="1" t="s">
        <v>24</v>
      </c>
      <c r="E955" s="3">
        <v>43999</v>
      </c>
      <c r="F955" s="1" t="s">
        <v>104</v>
      </c>
      <c r="G955" s="1" t="s">
        <v>413</v>
      </c>
      <c r="H955" s="7">
        <v>70</v>
      </c>
      <c r="I955" s="7">
        <v>67</v>
      </c>
      <c r="J955" s="2">
        <v>4.2900000000000001E-2</v>
      </c>
      <c r="K955" s="7">
        <f>Table1[[#This Row],[List Price]]-Table1[[#This Row],[Actual Price]]</f>
        <v>3</v>
      </c>
      <c r="L955" s="13">
        <f>YEAR(Table1[[#This Row],[Date]])</f>
        <v>2020</v>
      </c>
      <c r="M955" s="13" t="str">
        <f t="shared" si="14"/>
        <v>Jun</v>
      </c>
      <c r="N955" s="18">
        <f>DATE(YEAR(Table1[[#This Row],[Date]])+6, MONTH(Table1[[#This Row],[Date]]), DAY(Table1[[#This Row],[Date]]))</f>
        <v>46190</v>
      </c>
    </row>
    <row r="956" spans="1:14" x14ac:dyDescent="0.35">
      <c r="A956" t="s">
        <v>1484</v>
      </c>
      <c r="B956" s="1" t="s">
        <v>157</v>
      </c>
      <c r="C956" s="1" t="s">
        <v>108</v>
      </c>
      <c r="D956" s="1" t="s">
        <v>19</v>
      </c>
      <c r="E956" s="3">
        <v>44518</v>
      </c>
      <c r="F956" s="1" t="s">
        <v>122</v>
      </c>
      <c r="G956" s="1" t="s">
        <v>1286</v>
      </c>
      <c r="H956" s="7">
        <v>50</v>
      </c>
      <c r="I956" s="7">
        <v>33</v>
      </c>
      <c r="J956" s="2">
        <v>0.34</v>
      </c>
      <c r="K956" s="7">
        <f>Table1[[#This Row],[List Price]]-Table1[[#This Row],[Actual Price]]</f>
        <v>17</v>
      </c>
      <c r="L956" s="13">
        <f>YEAR(Table1[[#This Row],[Date]])</f>
        <v>2021</v>
      </c>
      <c r="M956" s="13" t="str">
        <f t="shared" si="14"/>
        <v>Nov</v>
      </c>
      <c r="N956" s="18">
        <f>DATE(YEAR(Table1[[#This Row],[Date]])+6, MONTH(Table1[[#This Row],[Date]]), DAY(Table1[[#This Row],[Date]]))</f>
        <v>46709</v>
      </c>
    </row>
    <row r="957" spans="1:14" x14ac:dyDescent="0.35">
      <c r="A957" t="s">
        <v>1485</v>
      </c>
      <c r="B957" s="1" t="s">
        <v>270</v>
      </c>
      <c r="C957" s="1" t="s">
        <v>271</v>
      </c>
      <c r="D957" s="1" t="s">
        <v>35</v>
      </c>
      <c r="E957" s="3">
        <v>44068</v>
      </c>
      <c r="F957" s="1" t="s">
        <v>14</v>
      </c>
      <c r="G957" s="1" t="s">
        <v>715</v>
      </c>
      <c r="H957" s="7">
        <v>80</v>
      </c>
      <c r="I957" s="7">
        <v>78</v>
      </c>
      <c r="J957" s="2">
        <v>2.5000000000000001E-2</v>
      </c>
      <c r="K957" s="7">
        <f>Table1[[#This Row],[List Price]]-Table1[[#This Row],[Actual Price]]</f>
        <v>2</v>
      </c>
      <c r="L957" s="13">
        <f>YEAR(Table1[[#This Row],[Date]])</f>
        <v>2020</v>
      </c>
      <c r="M957" s="13" t="str">
        <f t="shared" si="14"/>
        <v>Aug</v>
      </c>
      <c r="N957" s="18">
        <f>DATE(YEAR(Table1[[#This Row],[Date]])+6, MONTH(Table1[[#This Row],[Date]]), DAY(Table1[[#This Row],[Date]]))</f>
        <v>46259</v>
      </c>
    </row>
    <row r="958" spans="1:14" x14ac:dyDescent="0.35">
      <c r="A958" t="s">
        <v>1486</v>
      </c>
      <c r="B958" s="1" t="s">
        <v>49</v>
      </c>
      <c r="C958" s="1" t="s">
        <v>50</v>
      </c>
      <c r="D958" s="1" t="s">
        <v>24</v>
      </c>
      <c r="E958" s="3">
        <v>44243</v>
      </c>
      <c r="F958" s="1" t="s">
        <v>36</v>
      </c>
      <c r="G958" s="1" t="s">
        <v>51</v>
      </c>
      <c r="H958" s="7">
        <v>50</v>
      </c>
      <c r="I958" s="7">
        <v>49</v>
      </c>
      <c r="J958" s="2">
        <v>0.02</v>
      </c>
      <c r="K958" s="7">
        <f>Table1[[#This Row],[List Price]]-Table1[[#This Row],[Actual Price]]</f>
        <v>1</v>
      </c>
      <c r="L958" s="13">
        <f>YEAR(Table1[[#This Row],[Date]])</f>
        <v>2021</v>
      </c>
      <c r="M958" s="13" t="str">
        <f t="shared" si="14"/>
        <v>Feb</v>
      </c>
      <c r="N958" s="18">
        <f>DATE(YEAR(Table1[[#This Row],[Date]])+6, MONTH(Table1[[#This Row],[Date]]), DAY(Table1[[#This Row],[Date]]))</f>
        <v>46434</v>
      </c>
    </row>
    <row r="959" spans="1:14" x14ac:dyDescent="0.35">
      <c r="A959" t="s">
        <v>1487</v>
      </c>
      <c r="B959" s="1" t="s">
        <v>170</v>
      </c>
      <c r="C959" s="1" t="s">
        <v>171</v>
      </c>
      <c r="D959" s="1" t="s">
        <v>13</v>
      </c>
      <c r="E959" s="3">
        <v>45335</v>
      </c>
      <c r="F959" s="1" t="s">
        <v>14</v>
      </c>
      <c r="G959" s="1" t="s">
        <v>1100</v>
      </c>
      <c r="H959" s="7">
        <v>80</v>
      </c>
      <c r="I959" s="7">
        <v>69</v>
      </c>
      <c r="J959" s="2">
        <v>0.13750000000000001</v>
      </c>
      <c r="K959" s="7">
        <f>Table1[[#This Row],[List Price]]-Table1[[#This Row],[Actual Price]]</f>
        <v>11</v>
      </c>
      <c r="L959" s="13">
        <f>YEAR(Table1[[#This Row],[Date]])</f>
        <v>2024</v>
      </c>
      <c r="M959" s="13" t="str">
        <f t="shared" si="14"/>
        <v>Feb</v>
      </c>
      <c r="N959" s="18">
        <f>DATE(YEAR(Table1[[#This Row],[Date]])+6, MONTH(Table1[[#This Row],[Date]]), DAY(Table1[[#This Row],[Date]]))</f>
        <v>47527</v>
      </c>
    </row>
    <row r="960" spans="1:14" x14ac:dyDescent="0.35">
      <c r="A960" t="s">
        <v>1488</v>
      </c>
      <c r="B960" s="1" t="s">
        <v>400</v>
      </c>
      <c r="C960" s="1" t="s">
        <v>401</v>
      </c>
      <c r="D960" s="1" t="s">
        <v>13</v>
      </c>
      <c r="E960" s="3">
        <v>44509</v>
      </c>
      <c r="F960" s="1" t="s">
        <v>122</v>
      </c>
      <c r="G960" s="1" t="s">
        <v>711</v>
      </c>
      <c r="H960" s="7">
        <v>50</v>
      </c>
      <c r="I960" s="7">
        <v>32</v>
      </c>
      <c r="J960" s="2">
        <v>0.36</v>
      </c>
      <c r="K960" s="7">
        <f>Table1[[#This Row],[List Price]]-Table1[[#This Row],[Actual Price]]</f>
        <v>18</v>
      </c>
      <c r="L960" s="13">
        <f>YEAR(Table1[[#This Row],[Date]])</f>
        <v>2021</v>
      </c>
      <c r="M960" s="13" t="str">
        <f t="shared" si="14"/>
        <v>Nov</v>
      </c>
      <c r="N960" s="18">
        <f>DATE(YEAR(Table1[[#This Row],[Date]])+6, MONTH(Table1[[#This Row],[Date]]), DAY(Table1[[#This Row],[Date]]))</f>
        <v>46700</v>
      </c>
    </row>
    <row r="961" spans="1:14" x14ac:dyDescent="0.35">
      <c r="A961" t="s">
        <v>1489</v>
      </c>
      <c r="B961" s="1" t="s">
        <v>49</v>
      </c>
      <c r="C961" s="1" t="s">
        <v>50</v>
      </c>
      <c r="D961" s="1" t="s">
        <v>24</v>
      </c>
      <c r="E961" s="3">
        <v>44805</v>
      </c>
      <c r="F961" s="1" t="s">
        <v>61</v>
      </c>
      <c r="G961" s="1" t="s">
        <v>378</v>
      </c>
      <c r="H961" s="7">
        <v>1000</v>
      </c>
      <c r="I961" s="7">
        <v>580</v>
      </c>
      <c r="J961" s="2">
        <v>0.42</v>
      </c>
      <c r="K961" s="7">
        <f>Table1[[#This Row],[List Price]]-Table1[[#This Row],[Actual Price]]</f>
        <v>420</v>
      </c>
      <c r="L961" s="13">
        <f>YEAR(Table1[[#This Row],[Date]])</f>
        <v>2022</v>
      </c>
      <c r="M961" s="13" t="str">
        <f t="shared" si="14"/>
        <v>Sep</v>
      </c>
      <c r="N961" s="18">
        <f>DATE(YEAR(Table1[[#This Row],[Date]])+6, MONTH(Table1[[#This Row],[Date]]), DAY(Table1[[#This Row],[Date]]))</f>
        <v>46997</v>
      </c>
    </row>
    <row r="962" spans="1:14" x14ac:dyDescent="0.35">
      <c r="A962" t="s">
        <v>1490</v>
      </c>
      <c r="B962" s="1" t="s">
        <v>241</v>
      </c>
      <c r="C962" s="1" t="s">
        <v>242</v>
      </c>
      <c r="D962" s="1" t="s">
        <v>13</v>
      </c>
      <c r="E962" s="3">
        <v>44737</v>
      </c>
      <c r="F962" s="1" t="s">
        <v>25</v>
      </c>
      <c r="G962" s="1" t="s">
        <v>287</v>
      </c>
      <c r="H962" s="7">
        <v>700</v>
      </c>
      <c r="I962" s="7">
        <v>609</v>
      </c>
      <c r="J962" s="2">
        <v>0.13</v>
      </c>
      <c r="K962" s="7">
        <f>Table1[[#This Row],[List Price]]-Table1[[#This Row],[Actual Price]]</f>
        <v>91</v>
      </c>
      <c r="L962" s="13">
        <f>YEAR(Table1[[#This Row],[Date]])</f>
        <v>2022</v>
      </c>
      <c r="M962" s="13" t="str">
        <f t="shared" ref="M962:M1025" si="15">TEXT(E:E, "mmm")</f>
        <v>Jun</v>
      </c>
      <c r="N962" s="18">
        <f>DATE(YEAR(Table1[[#This Row],[Date]])+6, MONTH(Table1[[#This Row],[Date]]), DAY(Table1[[#This Row],[Date]]))</f>
        <v>46929</v>
      </c>
    </row>
    <row r="963" spans="1:14" x14ac:dyDescent="0.35">
      <c r="A963" t="s">
        <v>1491</v>
      </c>
      <c r="B963" s="1" t="s">
        <v>146</v>
      </c>
      <c r="C963" s="1" t="s">
        <v>147</v>
      </c>
      <c r="D963" s="1" t="s">
        <v>13</v>
      </c>
      <c r="E963" s="3">
        <v>45203</v>
      </c>
      <c r="F963" s="1" t="s">
        <v>46</v>
      </c>
      <c r="G963" s="1" t="s">
        <v>148</v>
      </c>
      <c r="H963" s="7">
        <v>500</v>
      </c>
      <c r="I963" s="7">
        <v>480</v>
      </c>
      <c r="J963" s="2">
        <v>0.04</v>
      </c>
      <c r="K963" s="7">
        <f>Table1[[#This Row],[List Price]]-Table1[[#This Row],[Actual Price]]</f>
        <v>20</v>
      </c>
      <c r="L963" s="13">
        <f>YEAR(Table1[[#This Row],[Date]])</f>
        <v>2023</v>
      </c>
      <c r="M963" s="13" t="str">
        <f t="shared" si="15"/>
        <v>Oct</v>
      </c>
      <c r="N963" s="18">
        <f>DATE(YEAR(Table1[[#This Row],[Date]])+6, MONTH(Table1[[#This Row],[Date]]), DAY(Table1[[#This Row],[Date]]))</f>
        <v>47395</v>
      </c>
    </row>
    <row r="964" spans="1:14" x14ac:dyDescent="0.35">
      <c r="A964" t="s">
        <v>1492</v>
      </c>
      <c r="B964" s="1" t="s">
        <v>81</v>
      </c>
      <c r="C964" s="1" t="s">
        <v>82</v>
      </c>
      <c r="D964" s="1" t="s">
        <v>13</v>
      </c>
      <c r="E964" s="3">
        <v>44817</v>
      </c>
      <c r="F964" s="1" t="s">
        <v>122</v>
      </c>
      <c r="G964" s="1" t="s">
        <v>1493</v>
      </c>
      <c r="H964" s="7">
        <v>50</v>
      </c>
      <c r="I964" s="7">
        <v>45</v>
      </c>
      <c r="J964" s="2">
        <v>0.1</v>
      </c>
      <c r="K964" s="7">
        <f>Table1[[#This Row],[List Price]]-Table1[[#This Row],[Actual Price]]</f>
        <v>5</v>
      </c>
      <c r="L964" s="13">
        <f>YEAR(Table1[[#This Row],[Date]])</f>
        <v>2022</v>
      </c>
      <c r="M964" s="13" t="str">
        <f t="shared" si="15"/>
        <v>Sep</v>
      </c>
      <c r="N964" s="18">
        <f>DATE(YEAR(Table1[[#This Row],[Date]])+6, MONTH(Table1[[#This Row],[Date]]), DAY(Table1[[#This Row],[Date]]))</f>
        <v>47009</v>
      </c>
    </row>
    <row r="965" spans="1:14" x14ac:dyDescent="0.35">
      <c r="A965" t="s">
        <v>1494</v>
      </c>
      <c r="B965" s="1" t="s">
        <v>91</v>
      </c>
      <c r="C965" s="1" t="s">
        <v>92</v>
      </c>
      <c r="D965" s="1" t="s">
        <v>35</v>
      </c>
      <c r="E965" s="3">
        <v>44810</v>
      </c>
      <c r="F965" s="1" t="s">
        <v>36</v>
      </c>
      <c r="G965" s="1" t="s">
        <v>285</v>
      </c>
      <c r="H965" s="7">
        <v>50</v>
      </c>
      <c r="I965" s="7">
        <v>37</v>
      </c>
      <c r="J965" s="2">
        <v>0.26</v>
      </c>
      <c r="K965" s="7">
        <f>Table1[[#This Row],[List Price]]-Table1[[#This Row],[Actual Price]]</f>
        <v>13</v>
      </c>
      <c r="L965" s="13">
        <f>YEAR(Table1[[#This Row],[Date]])</f>
        <v>2022</v>
      </c>
      <c r="M965" s="13" t="str">
        <f t="shared" si="15"/>
        <v>Sep</v>
      </c>
      <c r="N965" s="18">
        <f>DATE(YEAR(Table1[[#This Row],[Date]])+6, MONTH(Table1[[#This Row],[Date]]), DAY(Table1[[#This Row],[Date]]))</f>
        <v>47002</v>
      </c>
    </row>
    <row r="966" spans="1:14" x14ac:dyDescent="0.35">
      <c r="A966" t="s">
        <v>1495</v>
      </c>
      <c r="B966" s="1" t="s">
        <v>114</v>
      </c>
      <c r="C966" s="1" t="s">
        <v>54</v>
      </c>
      <c r="D966" s="1" t="s">
        <v>13</v>
      </c>
      <c r="E966" s="3">
        <v>44840</v>
      </c>
      <c r="F966" s="1" t="s">
        <v>46</v>
      </c>
      <c r="G966" s="1" t="s">
        <v>1496</v>
      </c>
      <c r="H966" s="7">
        <v>500</v>
      </c>
      <c r="I966" s="7">
        <v>455</v>
      </c>
      <c r="J966" s="2">
        <v>0.09</v>
      </c>
      <c r="K966" s="7">
        <f>Table1[[#This Row],[List Price]]-Table1[[#This Row],[Actual Price]]</f>
        <v>45</v>
      </c>
      <c r="L966" s="13">
        <f>YEAR(Table1[[#This Row],[Date]])</f>
        <v>2022</v>
      </c>
      <c r="M966" s="13" t="str">
        <f t="shared" si="15"/>
        <v>Oct</v>
      </c>
      <c r="N966" s="18">
        <f>DATE(YEAR(Table1[[#This Row],[Date]])+6, MONTH(Table1[[#This Row],[Date]]), DAY(Table1[[#This Row],[Date]]))</f>
        <v>47032</v>
      </c>
    </row>
    <row r="967" spans="1:14" x14ac:dyDescent="0.35">
      <c r="A967" t="s">
        <v>1497</v>
      </c>
      <c r="B967" s="1" t="s">
        <v>59</v>
      </c>
      <c r="C967" s="1" t="s">
        <v>60</v>
      </c>
      <c r="D967" s="1" t="s">
        <v>13</v>
      </c>
      <c r="E967" s="3">
        <v>44629</v>
      </c>
      <c r="F967" s="1" t="s">
        <v>122</v>
      </c>
      <c r="G967" s="1" t="s">
        <v>841</v>
      </c>
      <c r="H967" s="7">
        <v>50</v>
      </c>
      <c r="I967" s="7">
        <v>43</v>
      </c>
      <c r="J967" s="2">
        <v>0.14000000000000001</v>
      </c>
      <c r="K967" s="7">
        <f>Table1[[#This Row],[List Price]]-Table1[[#This Row],[Actual Price]]</f>
        <v>7</v>
      </c>
      <c r="L967" s="13">
        <f>YEAR(Table1[[#This Row],[Date]])</f>
        <v>2022</v>
      </c>
      <c r="M967" s="13" t="str">
        <f t="shared" si="15"/>
        <v>Mar</v>
      </c>
      <c r="N967" s="18">
        <f>DATE(YEAR(Table1[[#This Row],[Date]])+6, MONTH(Table1[[#This Row],[Date]]), DAY(Table1[[#This Row],[Date]]))</f>
        <v>46821</v>
      </c>
    </row>
    <row r="968" spans="1:14" x14ac:dyDescent="0.35">
      <c r="A968" t="s">
        <v>1498</v>
      </c>
      <c r="B968" s="1" t="s">
        <v>53</v>
      </c>
      <c r="C968" s="1" t="s">
        <v>54</v>
      </c>
      <c r="D968" s="1" t="s">
        <v>13</v>
      </c>
      <c r="E968" s="3">
        <v>45087</v>
      </c>
      <c r="F968" s="1" t="s">
        <v>61</v>
      </c>
      <c r="G968" s="1" t="s">
        <v>814</v>
      </c>
      <c r="H968" s="7">
        <v>1000</v>
      </c>
      <c r="I968" s="7">
        <v>780</v>
      </c>
      <c r="J968" s="2">
        <v>0.22</v>
      </c>
      <c r="K968" s="7">
        <f>Table1[[#This Row],[List Price]]-Table1[[#This Row],[Actual Price]]</f>
        <v>220</v>
      </c>
      <c r="L968" s="13">
        <f>YEAR(Table1[[#This Row],[Date]])</f>
        <v>2023</v>
      </c>
      <c r="M968" s="13" t="str">
        <f t="shared" si="15"/>
        <v>Jun</v>
      </c>
      <c r="N968" s="18">
        <f>DATE(YEAR(Table1[[#This Row],[Date]])+6, MONTH(Table1[[#This Row],[Date]]), DAY(Table1[[#This Row],[Date]]))</f>
        <v>47279</v>
      </c>
    </row>
    <row r="969" spans="1:14" x14ac:dyDescent="0.35">
      <c r="A969" t="s">
        <v>1499</v>
      </c>
      <c r="B969" s="1" t="s">
        <v>264</v>
      </c>
      <c r="C969" s="1" t="s">
        <v>265</v>
      </c>
      <c r="D969" s="1" t="s">
        <v>13</v>
      </c>
      <c r="E969" s="3">
        <v>45186</v>
      </c>
      <c r="F969" s="1" t="s">
        <v>61</v>
      </c>
      <c r="G969" s="1" t="s">
        <v>599</v>
      </c>
      <c r="H969" s="7">
        <v>1000</v>
      </c>
      <c r="I969" s="7">
        <v>670</v>
      </c>
      <c r="J969" s="2">
        <v>0.33</v>
      </c>
      <c r="K969" s="7">
        <f>Table1[[#This Row],[List Price]]-Table1[[#This Row],[Actual Price]]</f>
        <v>330</v>
      </c>
      <c r="L969" s="13">
        <f>YEAR(Table1[[#This Row],[Date]])</f>
        <v>2023</v>
      </c>
      <c r="M969" s="13" t="str">
        <f t="shared" si="15"/>
        <v>Sep</v>
      </c>
      <c r="N969" s="18">
        <f>DATE(YEAR(Table1[[#This Row],[Date]])+6, MONTH(Table1[[#This Row],[Date]]), DAY(Table1[[#This Row],[Date]]))</f>
        <v>47378</v>
      </c>
    </row>
    <row r="970" spans="1:14" x14ac:dyDescent="0.35">
      <c r="A970" t="s">
        <v>1500</v>
      </c>
      <c r="B970" s="1" t="s">
        <v>17</v>
      </c>
      <c r="C970" s="1" t="s">
        <v>18</v>
      </c>
      <c r="D970" s="1" t="s">
        <v>19</v>
      </c>
      <c r="E970" s="3">
        <v>44483</v>
      </c>
      <c r="F970" s="1" t="s">
        <v>14</v>
      </c>
      <c r="G970" s="1" t="s">
        <v>913</v>
      </c>
      <c r="H970" s="7">
        <v>80</v>
      </c>
      <c r="I970" s="7">
        <v>77</v>
      </c>
      <c r="J970" s="2">
        <v>3.7499999999999999E-2</v>
      </c>
      <c r="K970" s="7">
        <f>Table1[[#This Row],[List Price]]-Table1[[#This Row],[Actual Price]]</f>
        <v>3</v>
      </c>
      <c r="L970" s="13">
        <f>YEAR(Table1[[#This Row],[Date]])</f>
        <v>2021</v>
      </c>
      <c r="M970" s="13" t="str">
        <f t="shared" si="15"/>
        <v>Oct</v>
      </c>
      <c r="N970" s="18">
        <f>DATE(YEAR(Table1[[#This Row],[Date]])+6, MONTH(Table1[[#This Row],[Date]]), DAY(Table1[[#This Row],[Date]]))</f>
        <v>46674</v>
      </c>
    </row>
    <row r="971" spans="1:14" x14ac:dyDescent="0.35">
      <c r="A971" t="s">
        <v>1501</v>
      </c>
      <c r="B971" s="1" t="s">
        <v>49</v>
      </c>
      <c r="C971" s="1" t="s">
        <v>50</v>
      </c>
      <c r="D971" s="1" t="s">
        <v>24</v>
      </c>
      <c r="E971" s="3">
        <v>44994</v>
      </c>
      <c r="F971" s="1" t="s">
        <v>41</v>
      </c>
      <c r="G971" s="1" t="s">
        <v>1502</v>
      </c>
      <c r="H971" s="7">
        <v>30</v>
      </c>
      <c r="I971" s="7">
        <v>29</v>
      </c>
      <c r="J971" s="2">
        <v>3.3300000000000003E-2</v>
      </c>
      <c r="K971" s="7">
        <f>Table1[[#This Row],[List Price]]-Table1[[#This Row],[Actual Price]]</f>
        <v>1</v>
      </c>
      <c r="L971" s="13">
        <f>YEAR(Table1[[#This Row],[Date]])</f>
        <v>2023</v>
      </c>
      <c r="M971" s="13" t="str">
        <f t="shared" si="15"/>
        <v>Mar</v>
      </c>
      <c r="N971" s="18">
        <f>DATE(YEAR(Table1[[#This Row],[Date]])+6, MONTH(Table1[[#This Row],[Date]]), DAY(Table1[[#This Row],[Date]]))</f>
        <v>47186</v>
      </c>
    </row>
    <row r="972" spans="1:14" x14ac:dyDescent="0.35">
      <c r="A972" t="s">
        <v>1503</v>
      </c>
      <c r="B972" s="1" t="s">
        <v>134</v>
      </c>
      <c r="C972" s="1" t="s">
        <v>92</v>
      </c>
      <c r="D972" s="1" t="s">
        <v>35</v>
      </c>
      <c r="E972" s="3">
        <v>43937</v>
      </c>
      <c r="F972" s="1" t="s">
        <v>115</v>
      </c>
      <c r="G972" s="1" t="s">
        <v>1127</v>
      </c>
      <c r="H972" s="7">
        <v>250</v>
      </c>
      <c r="I972" s="7">
        <v>225</v>
      </c>
      <c r="J972" s="2">
        <v>0.1</v>
      </c>
      <c r="K972" s="7">
        <f>Table1[[#This Row],[List Price]]-Table1[[#This Row],[Actual Price]]</f>
        <v>25</v>
      </c>
      <c r="L972" s="13">
        <f>YEAR(Table1[[#This Row],[Date]])</f>
        <v>2020</v>
      </c>
      <c r="M972" s="13" t="str">
        <f t="shared" si="15"/>
        <v>Apr</v>
      </c>
      <c r="N972" s="18">
        <f>DATE(YEAR(Table1[[#This Row],[Date]])+6, MONTH(Table1[[#This Row],[Date]]), DAY(Table1[[#This Row],[Date]]))</f>
        <v>46128</v>
      </c>
    </row>
    <row r="973" spans="1:14" x14ac:dyDescent="0.35">
      <c r="A973" t="s">
        <v>1504</v>
      </c>
      <c r="B973" s="1" t="s">
        <v>127</v>
      </c>
      <c r="C973" s="1" t="s">
        <v>128</v>
      </c>
      <c r="D973" s="1" t="s">
        <v>13</v>
      </c>
      <c r="E973" s="3">
        <v>45605</v>
      </c>
      <c r="F973" s="1" t="s">
        <v>115</v>
      </c>
      <c r="G973" s="1" t="s">
        <v>233</v>
      </c>
      <c r="H973" s="7">
        <v>250</v>
      </c>
      <c r="I973" s="7">
        <v>228</v>
      </c>
      <c r="J973" s="2">
        <v>8.7999999999999995E-2</v>
      </c>
      <c r="K973" s="7">
        <f>Table1[[#This Row],[List Price]]-Table1[[#This Row],[Actual Price]]</f>
        <v>22</v>
      </c>
      <c r="L973" s="13">
        <f>YEAR(Table1[[#This Row],[Date]])</f>
        <v>2024</v>
      </c>
      <c r="M973" s="13" t="str">
        <f t="shared" si="15"/>
        <v>Nov</v>
      </c>
      <c r="N973" s="18">
        <f>DATE(YEAR(Table1[[#This Row],[Date]])+6, MONTH(Table1[[#This Row],[Date]]), DAY(Table1[[#This Row],[Date]]))</f>
        <v>47796</v>
      </c>
    </row>
    <row r="974" spans="1:14" x14ac:dyDescent="0.35">
      <c r="A974" t="s">
        <v>1505</v>
      </c>
      <c r="B974" s="1" t="s">
        <v>255</v>
      </c>
      <c r="C974" s="1" t="s">
        <v>256</v>
      </c>
      <c r="D974" s="1" t="s">
        <v>13</v>
      </c>
      <c r="E974" s="3">
        <v>43928</v>
      </c>
      <c r="F974" s="1" t="s">
        <v>115</v>
      </c>
      <c r="G974" s="1" t="s">
        <v>805</v>
      </c>
      <c r="H974" s="7">
        <v>250</v>
      </c>
      <c r="I974" s="7">
        <v>225</v>
      </c>
      <c r="J974" s="2">
        <v>0.1</v>
      </c>
      <c r="K974" s="7">
        <f>Table1[[#This Row],[List Price]]-Table1[[#This Row],[Actual Price]]</f>
        <v>25</v>
      </c>
      <c r="L974" s="13">
        <f>YEAR(Table1[[#This Row],[Date]])</f>
        <v>2020</v>
      </c>
      <c r="M974" s="13" t="str">
        <f t="shared" si="15"/>
        <v>Apr</v>
      </c>
      <c r="N974" s="18">
        <f>DATE(YEAR(Table1[[#This Row],[Date]])+6, MONTH(Table1[[#This Row],[Date]]), DAY(Table1[[#This Row],[Date]]))</f>
        <v>46119</v>
      </c>
    </row>
    <row r="975" spans="1:14" x14ac:dyDescent="0.35">
      <c r="A975" t="s">
        <v>1506</v>
      </c>
      <c r="B975" s="1" t="s">
        <v>255</v>
      </c>
      <c r="C975" s="1" t="s">
        <v>256</v>
      </c>
      <c r="D975" s="1" t="s">
        <v>13</v>
      </c>
      <c r="E975" s="3">
        <v>45222</v>
      </c>
      <c r="F975" s="1" t="s">
        <v>41</v>
      </c>
      <c r="G975" s="1" t="s">
        <v>1266</v>
      </c>
      <c r="H975" s="7">
        <v>30</v>
      </c>
      <c r="I975" s="7">
        <v>28</v>
      </c>
      <c r="J975" s="2">
        <v>6.6699999999999995E-2</v>
      </c>
      <c r="K975" s="7">
        <f>Table1[[#This Row],[List Price]]-Table1[[#This Row],[Actual Price]]</f>
        <v>2</v>
      </c>
      <c r="L975" s="13">
        <f>YEAR(Table1[[#This Row],[Date]])</f>
        <v>2023</v>
      </c>
      <c r="M975" s="13" t="str">
        <f t="shared" si="15"/>
        <v>Oct</v>
      </c>
      <c r="N975" s="18">
        <f>DATE(YEAR(Table1[[#This Row],[Date]])+6, MONTH(Table1[[#This Row],[Date]]), DAY(Table1[[#This Row],[Date]]))</f>
        <v>47414</v>
      </c>
    </row>
    <row r="976" spans="1:14" x14ac:dyDescent="0.35">
      <c r="A976" t="s">
        <v>1507</v>
      </c>
      <c r="B976" s="1" t="s">
        <v>17</v>
      </c>
      <c r="C976" s="1" t="s">
        <v>18</v>
      </c>
      <c r="D976" s="1" t="s">
        <v>19</v>
      </c>
      <c r="E976" s="3">
        <v>45546</v>
      </c>
      <c r="F976" s="1" t="s">
        <v>14</v>
      </c>
      <c r="G976" s="1" t="s">
        <v>543</v>
      </c>
      <c r="H976" s="7">
        <v>80</v>
      </c>
      <c r="I976" s="7">
        <v>72</v>
      </c>
      <c r="J976" s="2">
        <v>0.1</v>
      </c>
      <c r="K976" s="7">
        <f>Table1[[#This Row],[List Price]]-Table1[[#This Row],[Actual Price]]</f>
        <v>8</v>
      </c>
      <c r="L976" s="13">
        <f>YEAR(Table1[[#This Row],[Date]])</f>
        <v>2024</v>
      </c>
      <c r="M976" s="13" t="str">
        <f t="shared" si="15"/>
        <v>Sep</v>
      </c>
      <c r="N976" s="18">
        <f>DATE(YEAR(Table1[[#This Row],[Date]])+6, MONTH(Table1[[#This Row],[Date]]), DAY(Table1[[#This Row],[Date]]))</f>
        <v>47737</v>
      </c>
    </row>
    <row r="977" spans="1:14" x14ac:dyDescent="0.35">
      <c r="A977" t="s">
        <v>1508</v>
      </c>
      <c r="B977" s="1" t="s">
        <v>221</v>
      </c>
      <c r="C977" s="1" t="s">
        <v>40</v>
      </c>
      <c r="D977" s="1" t="s">
        <v>35</v>
      </c>
      <c r="E977" s="3">
        <v>43837</v>
      </c>
      <c r="F977" s="1" t="s">
        <v>104</v>
      </c>
      <c r="G977" s="1" t="s">
        <v>1059</v>
      </c>
      <c r="H977" s="7">
        <v>70</v>
      </c>
      <c r="I977" s="7">
        <v>62</v>
      </c>
      <c r="J977" s="2">
        <v>0.1143</v>
      </c>
      <c r="K977" s="7">
        <f>Table1[[#This Row],[List Price]]-Table1[[#This Row],[Actual Price]]</f>
        <v>8</v>
      </c>
      <c r="L977" s="13">
        <f>YEAR(Table1[[#This Row],[Date]])</f>
        <v>2020</v>
      </c>
      <c r="M977" s="13" t="str">
        <f t="shared" si="15"/>
        <v>Jan</v>
      </c>
      <c r="N977" s="18">
        <f>DATE(YEAR(Table1[[#This Row],[Date]])+6, MONTH(Table1[[#This Row],[Date]]), DAY(Table1[[#This Row],[Date]]))</f>
        <v>46029</v>
      </c>
    </row>
    <row r="978" spans="1:14" x14ac:dyDescent="0.35">
      <c r="A978" t="s">
        <v>1509</v>
      </c>
      <c r="B978" s="1" t="s">
        <v>95</v>
      </c>
      <c r="C978" s="1" t="s">
        <v>96</v>
      </c>
      <c r="D978" s="1" t="s">
        <v>13</v>
      </c>
      <c r="E978" s="3">
        <v>45444</v>
      </c>
      <c r="F978" s="1" t="s">
        <v>122</v>
      </c>
      <c r="G978" s="1" t="s">
        <v>645</v>
      </c>
      <c r="H978" s="7">
        <v>50</v>
      </c>
      <c r="I978" s="7">
        <v>31</v>
      </c>
      <c r="J978" s="2">
        <v>0.38</v>
      </c>
      <c r="K978" s="7">
        <f>Table1[[#This Row],[List Price]]-Table1[[#This Row],[Actual Price]]</f>
        <v>19</v>
      </c>
      <c r="L978" s="13">
        <f>YEAR(Table1[[#This Row],[Date]])</f>
        <v>2024</v>
      </c>
      <c r="M978" s="13" t="str">
        <f t="shared" si="15"/>
        <v>Jun</v>
      </c>
      <c r="N978" s="18">
        <f>DATE(YEAR(Table1[[#This Row],[Date]])+6, MONTH(Table1[[#This Row],[Date]]), DAY(Table1[[#This Row],[Date]]))</f>
        <v>47635</v>
      </c>
    </row>
    <row r="979" spans="1:14" x14ac:dyDescent="0.35">
      <c r="A979" t="s">
        <v>1510</v>
      </c>
      <c r="B979" s="1" t="s">
        <v>170</v>
      </c>
      <c r="C979" s="1" t="s">
        <v>171</v>
      </c>
      <c r="D979" s="1" t="s">
        <v>13</v>
      </c>
      <c r="E979" s="3">
        <v>44292</v>
      </c>
      <c r="F979" s="1" t="s">
        <v>115</v>
      </c>
      <c r="G979" s="1" t="s">
        <v>274</v>
      </c>
      <c r="H979" s="7">
        <v>250</v>
      </c>
      <c r="I979" s="7">
        <v>190</v>
      </c>
      <c r="J979" s="2">
        <v>0.24</v>
      </c>
      <c r="K979" s="7">
        <f>Table1[[#This Row],[List Price]]-Table1[[#This Row],[Actual Price]]</f>
        <v>60</v>
      </c>
      <c r="L979" s="13">
        <f>YEAR(Table1[[#This Row],[Date]])</f>
        <v>2021</v>
      </c>
      <c r="M979" s="13" t="str">
        <f t="shared" si="15"/>
        <v>Apr</v>
      </c>
      <c r="N979" s="18">
        <f>DATE(YEAR(Table1[[#This Row],[Date]])+6, MONTH(Table1[[#This Row],[Date]]), DAY(Table1[[#This Row],[Date]]))</f>
        <v>46483</v>
      </c>
    </row>
    <row r="980" spans="1:14" x14ac:dyDescent="0.35">
      <c r="A980" t="s">
        <v>1511</v>
      </c>
      <c r="B980" s="1" t="s">
        <v>77</v>
      </c>
      <c r="C980" s="1" t="s">
        <v>78</v>
      </c>
      <c r="D980" s="1" t="s">
        <v>35</v>
      </c>
      <c r="E980" s="3">
        <v>44668</v>
      </c>
      <c r="F980" s="1" t="s">
        <v>14</v>
      </c>
      <c r="G980" s="1" t="s">
        <v>162</v>
      </c>
      <c r="H980" s="7">
        <v>80</v>
      </c>
      <c r="I980" s="7">
        <v>78</v>
      </c>
      <c r="J980" s="2">
        <v>2.5000000000000001E-2</v>
      </c>
      <c r="K980" s="7">
        <f>Table1[[#This Row],[List Price]]-Table1[[#This Row],[Actual Price]]</f>
        <v>2</v>
      </c>
      <c r="L980" s="13">
        <f>YEAR(Table1[[#This Row],[Date]])</f>
        <v>2022</v>
      </c>
      <c r="M980" s="13" t="str">
        <f t="shared" si="15"/>
        <v>Apr</v>
      </c>
      <c r="N980" s="18">
        <f>DATE(YEAR(Table1[[#This Row],[Date]])+6, MONTH(Table1[[#This Row],[Date]]), DAY(Table1[[#This Row],[Date]]))</f>
        <v>46860</v>
      </c>
    </row>
    <row r="981" spans="1:14" x14ac:dyDescent="0.35">
      <c r="A981" t="s">
        <v>1512</v>
      </c>
      <c r="B981" s="1" t="s">
        <v>91</v>
      </c>
      <c r="C981" s="1" t="s">
        <v>92</v>
      </c>
      <c r="D981" s="1" t="s">
        <v>35</v>
      </c>
      <c r="E981" s="3">
        <v>43888</v>
      </c>
      <c r="F981" s="1" t="s">
        <v>25</v>
      </c>
      <c r="G981" s="1" t="s">
        <v>1513</v>
      </c>
      <c r="H981" s="7">
        <v>700</v>
      </c>
      <c r="I981" s="7">
        <v>651</v>
      </c>
      <c r="J981" s="2">
        <v>7.0000000000000007E-2</v>
      </c>
      <c r="K981" s="7">
        <f>Table1[[#This Row],[List Price]]-Table1[[#This Row],[Actual Price]]</f>
        <v>49</v>
      </c>
      <c r="L981" s="13">
        <f>YEAR(Table1[[#This Row],[Date]])</f>
        <v>2020</v>
      </c>
      <c r="M981" s="13" t="str">
        <f t="shared" si="15"/>
        <v>Feb</v>
      </c>
      <c r="N981" s="18">
        <f>DATE(YEAR(Table1[[#This Row],[Date]])+6, MONTH(Table1[[#This Row],[Date]]), DAY(Table1[[#This Row],[Date]]))</f>
        <v>46080</v>
      </c>
    </row>
    <row r="982" spans="1:14" x14ac:dyDescent="0.35">
      <c r="A982" t="s">
        <v>1514</v>
      </c>
      <c r="B982" s="1" t="s">
        <v>255</v>
      </c>
      <c r="C982" s="1" t="s">
        <v>256</v>
      </c>
      <c r="D982" s="1" t="s">
        <v>13</v>
      </c>
      <c r="E982" s="3">
        <v>45318</v>
      </c>
      <c r="F982" s="1" t="s">
        <v>14</v>
      </c>
      <c r="G982" s="1" t="s">
        <v>800</v>
      </c>
      <c r="H982" s="7">
        <v>80</v>
      </c>
      <c r="I982" s="7">
        <v>70</v>
      </c>
      <c r="J982" s="2">
        <v>0.125</v>
      </c>
      <c r="K982" s="7">
        <f>Table1[[#This Row],[List Price]]-Table1[[#This Row],[Actual Price]]</f>
        <v>10</v>
      </c>
      <c r="L982" s="13">
        <f>YEAR(Table1[[#This Row],[Date]])</f>
        <v>2024</v>
      </c>
      <c r="M982" s="13" t="str">
        <f t="shared" si="15"/>
        <v>Jan</v>
      </c>
      <c r="N982" s="18">
        <f>DATE(YEAR(Table1[[#This Row],[Date]])+6, MONTH(Table1[[#This Row],[Date]]), DAY(Table1[[#This Row],[Date]]))</f>
        <v>47510</v>
      </c>
    </row>
    <row r="983" spans="1:14" x14ac:dyDescent="0.35">
      <c r="A983" t="s">
        <v>1515</v>
      </c>
      <c r="B983" s="1" t="s">
        <v>182</v>
      </c>
      <c r="C983" s="1" t="s">
        <v>108</v>
      </c>
      <c r="D983" s="1" t="s">
        <v>19</v>
      </c>
      <c r="E983" s="3">
        <v>44094</v>
      </c>
      <c r="F983" s="1" t="s">
        <v>104</v>
      </c>
      <c r="G983" s="1" t="s">
        <v>1295</v>
      </c>
      <c r="H983" s="7">
        <v>70</v>
      </c>
      <c r="I983" s="7">
        <v>64</v>
      </c>
      <c r="J983" s="2">
        <v>8.5699999999999998E-2</v>
      </c>
      <c r="K983" s="7">
        <f>Table1[[#This Row],[List Price]]-Table1[[#This Row],[Actual Price]]</f>
        <v>6</v>
      </c>
      <c r="L983" s="13">
        <f>YEAR(Table1[[#This Row],[Date]])</f>
        <v>2020</v>
      </c>
      <c r="M983" s="13" t="str">
        <f t="shared" si="15"/>
        <v>Sep</v>
      </c>
      <c r="N983" s="18">
        <f>DATE(YEAR(Table1[[#This Row],[Date]])+6, MONTH(Table1[[#This Row],[Date]]), DAY(Table1[[#This Row],[Date]]))</f>
        <v>46285</v>
      </c>
    </row>
    <row r="984" spans="1:14" x14ac:dyDescent="0.35">
      <c r="A984" t="s">
        <v>1516</v>
      </c>
      <c r="B984" s="1" t="s">
        <v>85</v>
      </c>
      <c r="C984" s="1" t="s">
        <v>86</v>
      </c>
      <c r="D984" s="1" t="s">
        <v>13</v>
      </c>
      <c r="E984" s="3">
        <v>45464</v>
      </c>
      <c r="F984" s="1" t="s">
        <v>41</v>
      </c>
      <c r="G984" s="1" t="s">
        <v>1249</v>
      </c>
      <c r="H984" s="7">
        <v>30</v>
      </c>
      <c r="I984" s="7">
        <v>30</v>
      </c>
      <c r="J984" s="2">
        <v>0</v>
      </c>
      <c r="K984" s="7">
        <f>Table1[[#This Row],[List Price]]-Table1[[#This Row],[Actual Price]]</f>
        <v>0</v>
      </c>
      <c r="L984" s="13">
        <f>YEAR(Table1[[#This Row],[Date]])</f>
        <v>2024</v>
      </c>
      <c r="M984" s="13" t="str">
        <f t="shared" si="15"/>
        <v>Jun</v>
      </c>
      <c r="N984" s="18">
        <f>DATE(YEAR(Table1[[#This Row],[Date]])+6, MONTH(Table1[[#This Row],[Date]]), DAY(Table1[[#This Row],[Date]]))</f>
        <v>47655</v>
      </c>
    </row>
    <row r="985" spans="1:14" x14ac:dyDescent="0.35">
      <c r="A985" t="s">
        <v>1517</v>
      </c>
      <c r="B985" s="1" t="s">
        <v>103</v>
      </c>
      <c r="C985" s="1" t="s">
        <v>71</v>
      </c>
      <c r="D985" s="1" t="s">
        <v>35</v>
      </c>
      <c r="E985" s="3">
        <v>44159</v>
      </c>
      <c r="F985" s="1" t="s">
        <v>72</v>
      </c>
      <c r="G985" s="1" t="s">
        <v>727</v>
      </c>
      <c r="H985" s="7">
        <v>500</v>
      </c>
      <c r="I985" s="7">
        <v>490</v>
      </c>
      <c r="J985" s="2">
        <v>0.02</v>
      </c>
      <c r="K985" s="7">
        <f>Table1[[#This Row],[List Price]]-Table1[[#This Row],[Actual Price]]</f>
        <v>10</v>
      </c>
      <c r="L985" s="13">
        <f>YEAR(Table1[[#This Row],[Date]])</f>
        <v>2020</v>
      </c>
      <c r="M985" s="13" t="str">
        <f t="shared" si="15"/>
        <v>Nov</v>
      </c>
      <c r="N985" s="18">
        <f>DATE(YEAR(Table1[[#This Row],[Date]])+6, MONTH(Table1[[#This Row],[Date]]), DAY(Table1[[#This Row],[Date]]))</f>
        <v>46350</v>
      </c>
    </row>
    <row r="986" spans="1:14" x14ac:dyDescent="0.35">
      <c r="A986" t="s">
        <v>1518</v>
      </c>
      <c r="B986" s="1" t="s">
        <v>146</v>
      </c>
      <c r="C986" s="1" t="s">
        <v>147</v>
      </c>
      <c r="D986" s="1" t="s">
        <v>13</v>
      </c>
      <c r="E986" s="3">
        <v>45209</v>
      </c>
      <c r="F986" s="1" t="s">
        <v>30</v>
      </c>
      <c r="G986" s="1" t="s">
        <v>1235</v>
      </c>
      <c r="H986" s="7">
        <v>150</v>
      </c>
      <c r="I986" s="7">
        <v>138</v>
      </c>
      <c r="J986" s="2">
        <v>0.08</v>
      </c>
      <c r="K986" s="7">
        <f>Table1[[#This Row],[List Price]]-Table1[[#This Row],[Actual Price]]</f>
        <v>12</v>
      </c>
      <c r="L986" s="13">
        <f>YEAR(Table1[[#This Row],[Date]])</f>
        <v>2023</v>
      </c>
      <c r="M986" s="13" t="str">
        <f t="shared" si="15"/>
        <v>Oct</v>
      </c>
      <c r="N986" s="18">
        <f>DATE(YEAR(Table1[[#This Row],[Date]])+6, MONTH(Table1[[#This Row],[Date]]), DAY(Table1[[#This Row],[Date]]))</f>
        <v>47401</v>
      </c>
    </row>
    <row r="987" spans="1:14" x14ac:dyDescent="0.35">
      <c r="A987" t="s">
        <v>1519</v>
      </c>
      <c r="B987" s="1" t="s">
        <v>205</v>
      </c>
      <c r="C987" s="1" t="s">
        <v>206</v>
      </c>
      <c r="D987" s="1" t="s">
        <v>24</v>
      </c>
      <c r="E987" s="3">
        <v>45026</v>
      </c>
      <c r="F987" s="1" t="s">
        <v>115</v>
      </c>
      <c r="G987" s="1" t="s">
        <v>759</v>
      </c>
      <c r="H987" s="7">
        <v>250</v>
      </c>
      <c r="I987" s="7">
        <v>235</v>
      </c>
      <c r="J987" s="2">
        <v>0.06</v>
      </c>
      <c r="K987" s="7">
        <f>Table1[[#This Row],[List Price]]-Table1[[#This Row],[Actual Price]]</f>
        <v>15</v>
      </c>
      <c r="L987" s="13">
        <f>YEAR(Table1[[#This Row],[Date]])</f>
        <v>2023</v>
      </c>
      <c r="M987" s="13" t="str">
        <f t="shared" si="15"/>
        <v>Apr</v>
      </c>
      <c r="N987" s="18">
        <f>DATE(YEAR(Table1[[#This Row],[Date]])+6, MONTH(Table1[[#This Row],[Date]]), DAY(Table1[[#This Row],[Date]]))</f>
        <v>47218</v>
      </c>
    </row>
    <row r="988" spans="1:14" x14ac:dyDescent="0.35">
      <c r="A988" t="s">
        <v>1520</v>
      </c>
      <c r="B988" s="1" t="s">
        <v>39</v>
      </c>
      <c r="C988" s="1" t="s">
        <v>40</v>
      </c>
      <c r="D988" s="1" t="s">
        <v>35</v>
      </c>
      <c r="E988" s="3">
        <v>44304</v>
      </c>
      <c r="F988" s="1" t="s">
        <v>72</v>
      </c>
      <c r="G988" s="1" t="s">
        <v>1290</v>
      </c>
      <c r="H988" s="7">
        <v>500</v>
      </c>
      <c r="I988" s="7">
        <v>500</v>
      </c>
      <c r="J988" s="2">
        <v>0</v>
      </c>
      <c r="K988" s="7">
        <f>Table1[[#This Row],[List Price]]-Table1[[#This Row],[Actual Price]]</f>
        <v>0</v>
      </c>
      <c r="L988" s="13">
        <f>YEAR(Table1[[#This Row],[Date]])</f>
        <v>2021</v>
      </c>
      <c r="M988" s="13" t="str">
        <f t="shared" si="15"/>
        <v>Apr</v>
      </c>
      <c r="N988" s="18">
        <f>DATE(YEAR(Table1[[#This Row],[Date]])+6, MONTH(Table1[[#This Row],[Date]]), DAY(Table1[[#This Row],[Date]]))</f>
        <v>46495</v>
      </c>
    </row>
    <row r="989" spans="1:14" x14ac:dyDescent="0.35">
      <c r="A989" t="s">
        <v>1521</v>
      </c>
      <c r="B989" s="1" t="s">
        <v>81</v>
      </c>
      <c r="C989" s="1" t="s">
        <v>82</v>
      </c>
      <c r="D989" s="1" t="s">
        <v>13</v>
      </c>
      <c r="E989" s="3">
        <v>44955</v>
      </c>
      <c r="F989" s="1" t="s">
        <v>55</v>
      </c>
      <c r="G989" s="1" t="s">
        <v>1232</v>
      </c>
      <c r="H989" s="7">
        <v>800</v>
      </c>
      <c r="I989" s="7">
        <v>616</v>
      </c>
      <c r="J989" s="2">
        <v>0.23</v>
      </c>
      <c r="K989" s="7">
        <f>Table1[[#This Row],[List Price]]-Table1[[#This Row],[Actual Price]]</f>
        <v>184</v>
      </c>
      <c r="L989" s="13">
        <f>YEAR(Table1[[#This Row],[Date]])</f>
        <v>2023</v>
      </c>
      <c r="M989" s="13" t="str">
        <f t="shared" si="15"/>
        <v>Jan</v>
      </c>
      <c r="N989" s="18">
        <f>DATE(YEAR(Table1[[#This Row],[Date]])+6, MONTH(Table1[[#This Row],[Date]]), DAY(Table1[[#This Row],[Date]]))</f>
        <v>47147</v>
      </c>
    </row>
    <row r="990" spans="1:14" x14ac:dyDescent="0.35">
      <c r="A990" t="s">
        <v>1522</v>
      </c>
      <c r="B990" s="1" t="s">
        <v>400</v>
      </c>
      <c r="C990" s="1" t="s">
        <v>401</v>
      </c>
      <c r="D990" s="1" t="s">
        <v>13</v>
      </c>
      <c r="E990" s="3">
        <v>44862</v>
      </c>
      <c r="F990" s="1" t="s">
        <v>55</v>
      </c>
      <c r="G990" s="1" t="s">
        <v>443</v>
      </c>
      <c r="H990" s="7">
        <v>800</v>
      </c>
      <c r="I990" s="7">
        <v>664</v>
      </c>
      <c r="J990" s="2">
        <v>0.17</v>
      </c>
      <c r="K990" s="7">
        <f>Table1[[#This Row],[List Price]]-Table1[[#This Row],[Actual Price]]</f>
        <v>136</v>
      </c>
      <c r="L990" s="13">
        <f>YEAR(Table1[[#This Row],[Date]])</f>
        <v>2022</v>
      </c>
      <c r="M990" s="13" t="str">
        <f t="shared" si="15"/>
        <v>Oct</v>
      </c>
      <c r="N990" s="18">
        <f>DATE(YEAR(Table1[[#This Row],[Date]])+6, MONTH(Table1[[#This Row],[Date]]), DAY(Table1[[#This Row],[Date]]))</f>
        <v>47054</v>
      </c>
    </row>
    <row r="991" spans="1:14" x14ac:dyDescent="0.35">
      <c r="A991" t="s">
        <v>1523</v>
      </c>
      <c r="B991" s="1" t="s">
        <v>111</v>
      </c>
      <c r="C991" s="1" t="s">
        <v>82</v>
      </c>
      <c r="D991" s="1" t="s">
        <v>13</v>
      </c>
      <c r="E991" s="3">
        <v>43918</v>
      </c>
      <c r="F991" s="1" t="s">
        <v>72</v>
      </c>
      <c r="G991" s="1" t="s">
        <v>295</v>
      </c>
      <c r="H991" s="7">
        <v>500</v>
      </c>
      <c r="I991" s="7">
        <v>500</v>
      </c>
      <c r="J991" s="2">
        <v>0</v>
      </c>
      <c r="K991" s="7">
        <f>Table1[[#This Row],[List Price]]-Table1[[#This Row],[Actual Price]]</f>
        <v>0</v>
      </c>
      <c r="L991" s="13">
        <f>YEAR(Table1[[#This Row],[Date]])</f>
        <v>2020</v>
      </c>
      <c r="M991" s="13" t="str">
        <f t="shared" si="15"/>
        <v>Mar</v>
      </c>
      <c r="N991" s="18">
        <f>DATE(YEAR(Table1[[#This Row],[Date]])+6, MONTH(Table1[[#This Row],[Date]]), DAY(Table1[[#This Row],[Date]]))</f>
        <v>46109</v>
      </c>
    </row>
    <row r="992" spans="1:14" x14ac:dyDescent="0.35">
      <c r="A992" t="s">
        <v>1524</v>
      </c>
      <c r="B992" s="1" t="s">
        <v>400</v>
      </c>
      <c r="C992" s="1" t="s">
        <v>401</v>
      </c>
      <c r="D992" s="1" t="s">
        <v>13</v>
      </c>
      <c r="E992" s="3">
        <v>45240</v>
      </c>
      <c r="F992" s="1" t="s">
        <v>36</v>
      </c>
      <c r="G992" s="1" t="s">
        <v>856</v>
      </c>
      <c r="H992" s="7">
        <v>50</v>
      </c>
      <c r="I992" s="7">
        <v>46</v>
      </c>
      <c r="J992" s="2">
        <v>0.08</v>
      </c>
      <c r="K992" s="7">
        <f>Table1[[#This Row],[List Price]]-Table1[[#This Row],[Actual Price]]</f>
        <v>4</v>
      </c>
      <c r="L992" s="13">
        <f>YEAR(Table1[[#This Row],[Date]])</f>
        <v>2023</v>
      </c>
      <c r="M992" s="13" t="str">
        <f t="shared" si="15"/>
        <v>Nov</v>
      </c>
      <c r="N992" s="18">
        <f>DATE(YEAR(Table1[[#This Row],[Date]])+6, MONTH(Table1[[#This Row],[Date]]), DAY(Table1[[#This Row],[Date]]))</f>
        <v>47432</v>
      </c>
    </row>
    <row r="993" spans="1:14" x14ac:dyDescent="0.35">
      <c r="A993" t="s">
        <v>1525</v>
      </c>
      <c r="B993" s="1" t="s">
        <v>39</v>
      </c>
      <c r="C993" s="1" t="s">
        <v>40</v>
      </c>
      <c r="D993" s="1" t="s">
        <v>35</v>
      </c>
      <c r="E993" s="3">
        <v>44577</v>
      </c>
      <c r="F993" s="1" t="s">
        <v>30</v>
      </c>
      <c r="G993" s="1" t="s">
        <v>1526</v>
      </c>
      <c r="H993" s="7">
        <v>150</v>
      </c>
      <c r="I993" s="7">
        <v>138</v>
      </c>
      <c r="J993" s="2">
        <v>0.08</v>
      </c>
      <c r="K993" s="7">
        <f>Table1[[#This Row],[List Price]]-Table1[[#This Row],[Actual Price]]</f>
        <v>12</v>
      </c>
      <c r="L993" s="13">
        <f>YEAR(Table1[[#This Row],[Date]])</f>
        <v>2022</v>
      </c>
      <c r="M993" s="13" t="str">
        <f t="shared" si="15"/>
        <v>Jan</v>
      </c>
      <c r="N993" s="18">
        <f>DATE(YEAR(Table1[[#This Row],[Date]])+6, MONTH(Table1[[#This Row],[Date]]), DAY(Table1[[#This Row],[Date]]))</f>
        <v>46768</v>
      </c>
    </row>
    <row r="994" spans="1:14" x14ac:dyDescent="0.35">
      <c r="A994" t="s">
        <v>1527</v>
      </c>
      <c r="B994" s="1" t="s">
        <v>221</v>
      </c>
      <c r="C994" s="1" t="s">
        <v>40</v>
      </c>
      <c r="D994" s="1" t="s">
        <v>35</v>
      </c>
      <c r="E994" s="3">
        <v>43861</v>
      </c>
      <c r="F994" s="1" t="s">
        <v>41</v>
      </c>
      <c r="G994" s="1" t="s">
        <v>245</v>
      </c>
      <c r="H994" s="7">
        <v>30</v>
      </c>
      <c r="I994" s="7">
        <v>28</v>
      </c>
      <c r="J994" s="2">
        <v>6.6699999999999995E-2</v>
      </c>
      <c r="K994" s="7">
        <f>Table1[[#This Row],[List Price]]-Table1[[#This Row],[Actual Price]]</f>
        <v>2</v>
      </c>
      <c r="L994" s="13">
        <f>YEAR(Table1[[#This Row],[Date]])</f>
        <v>2020</v>
      </c>
      <c r="M994" s="13" t="str">
        <f t="shared" si="15"/>
        <v>Jan</v>
      </c>
      <c r="N994" s="18">
        <f>DATE(YEAR(Table1[[#This Row],[Date]])+6, MONTH(Table1[[#This Row],[Date]]), DAY(Table1[[#This Row],[Date]]))</f>
        <v>46053</v>
      </c>
    </row>
    <row r="995" spans="1:14" x14ac:dyDescent="0.35">
      <c r="A995" t="s">
        <v>1528</v>
      </c>
      <c r="B995" s="1" t="s">
        <v>227</v>
      </c>
      <c r="C995" s="1" t="s">
        <v>228</v>
      </c>
      <c r="D995" s="1" t="s">
        <v>24</v>
      </c>
      <c r="E995" s="3">
        <v>44652</v>
      </c>
      <c r="F995" s="1" t="s">
        <v>122</v>
      </c>
      <c r="G995" s="1" t="s">
        <v>1400</v>
      </c>
      <c r="H995" s="7">
        <v>50</v>
      </c>
      <c r="I995" s="7">
        <v>49</v>
      </c>
      <c r="J995" s="2">
        <v>0.02</v>
      </c>
      <c r="K995" s="7">
        <f>Table1[[#This Row],[List Price]]-Table1[[#This Row],[Actual Price]]</f>
        <v>1</v>
      </c>
      <c r="L995" s="13">
        <f>YEAR(Table1[[#This Row],[Date]])</f>
        <v>2022</v>
      </c>
      <c r="M995" s="13" t="str">
        <f t="shared" si="15"/>
        <v>Apr</v>
      </c>
      <c r="N995" s="18">
        <f>DATE(YEAR(Table1[[#This Row],[Date]])+6, MONTH(Table1[[#This Row],[Date]]), DAY(Table1[[#This Row],[Date]]))</f>
        <v>46844</v>
      </c>
    </row>
    <row r="996" spans="1:14" x14ac:dyDescent="0.35">
      <c r="A996" t="s">
        <v>1529</v>
      </c>
      <c r="B996" s="1" t="s">
        <v>157</v>
      </c>
      <c r="C996" s="1" t="s">
        <v>108</v>
      </c>
      <c r="D996" s="1" t="s">
        <v>19</v>
      </c>
      <c r="E996" s="3">
        <v>45611</v>
      </c>
      <c r="F996" s="1" t="s">
        <v>41</v>
      </c>
      <c r="G996" s="1" t="s">
        <v>633</v>
      </c>
      <c r="H996" s="7">
        <v>30</v>
      </c>
      <c r="I996" s="7">
        <v>29</v>
      </c>
      <c r="J996" s="2">
        <v>3.3300000000000003E-2</v>
      </c>
      <c r="K996" s="7">
        <f>Table1[[#This Row],[List Price]]-Table1[[#This Row],[Actual Price]]</f>
        <v>1</v>
      </c>
      <c r="L996" s="13">
        <f>YEAR(Table1[[#This Row],[Date]])</f>
        <v>2024</v>
      </c>
      <c r="M996" s="13" t="str">
        <f t="shared" si="15"/>
        <v>Nov</v>
      </c>
      <c r="N996" s="18">
        <f>DATE(YEAR(Table1[[#This Row],[Date]])+6, MONTH(Table1[[#This Row],[Date]]), DAY(Table1[[#This Row],[Date]]))</f>
        <v>47802</v>
      </c>
    </row>
    <row r="997" spans="1:14" x14ac:dyDescent="0.35">
      <c r="A997" t="s">
        <v>1530</v>
      </c>
      <c r="B997" s="1" t="s">
        <v>103</v>
      </c>
      <c r="C997" s="1" t="s">
        <v>71</v>
      </c>
      <c r="D997" s="1" t="s">
        <v>35</v>
      </c>
      <c r="E997" s="3">
        <v>45129</v>
      </c>
      <c r="F997" s="1" t="s">
        <v>115</v>
      </c>
      <c r="G997" s="1" t="s">
        <v>1531</v>
      </c>
      <c r="H997" s="7">
        <v>250</v>
      </c>
      <c r="I997" s="7">
        <v>238</v>
      </c>
      <c r="J997" s="2">
        <v>4.8000000000000001E-2</v>
      </c>
      <c r="K997" s="7">
        <f>Table1[[#This Row],[List Price]]-Table1[[#This Row],[Actual Price]]</f>
        <v>12</v>
      </c>
      <c r="L997" s="13">
        <f>YEAR(Table1[[#This Row],[Date]])</f>
        <v>2023</v>
      </c>
      <c r="M997" s="13" t="str">
        <f t="shared" si="15"/>
        <v>Jul</v>
      </c>
      <c r="N997" s="18">
        <f>DATE(YEAR(Table1[[#This Row],[Date]])+6, MONTH(Table1[[#This Row],[Date]]), DAY(Table1[[#This Row],[Date]]))</f>
        <v>47321</v>
      </c>
    </row>
    <row r="998" spans="1:14" x14ac:dyDescent="0.35">
      <c r="A998" t="s">
        <v>1532</v>
      </c>
      <c r="B998" s="1" t="s">
        <v>28</v>
      </c>
      <c r="C998" s="1" t="s">
        <v>29</v>
      </c>
      <c r="D998" s="1" t="s">
        <v>13</v>
      </c>
      <c r="E998" s="3">
        <v>45570</v>
      </c>
      <c r="F998" s="1" t="s">
        <v>14</v>
      </c>
      <c r="G998" s="1" t="s">
        <v>1533</v>
      </c>
      <c r="H998" s="7">
        <v>80</v>
      </c>
      <c r="I998" s="7">
        <v>80</v>
      </c>
      <c r="J998" s="2">
        <v>0</v>
      </c>
      <c r="K998" s="7">
        <f>Table1[[#This Row],[List Price]]-Table1[[#This Row],[Actual Price]]</f>
        <v>0</v>
      </c>
      <c r="L998" s="13">
        <f>YEAR(Table1[[#This Row],[Date]])</f>
        <v>2024</v>
      </c>
      <c r="M998" s="13" t="str">
        <f t="shared" si="15"/>
        <v>Oct</v>
      </c>
      <c r="N998" s="18">
        <f>DATE(YEAR(Table1[[#This Row],[Date]])+6, MONTH(Table1[[#This Row],[Date]]), DAY(Table1[[#This Row],[Date]]))</f>
        <v>47761</v>
      </c>
    </row>
    <row r="999" spans="1:14" x14ac:dyDescent="0.35">
      <c r="A999" t="s">
        <v>1534</v>
      </c>
      <c r="B999" s="1" t="s">
        <v>146</v>
      </c>
      <c r="C999" s="1" t="s">
        <v>147</v>
      </c>
      <c r="D999" s="1" t="s">
        <v>13</v>
      </c>
      <c r="E999" s="3">
        <v>44859</v>
      </c>
      <c r="F999" s="1" t="s">
        <v>72</v>
      </c>
      <c r="G999" s="1" t="s">
        <v>1033</v>
      </c>
      <c r="H999" s="7">
        <v>500</v>
      </c>
      <c r="I999" s="7">
        <v>495</v>
      </c>
      <c r="J999" s="2">
        <v>0.01</v>
      </c>
      <c r="K999" s="7">
        <f>Table1[[#This Row],[List Price]]-Table1[[#This Row],[Actual Price]]</f>
        <v>5</v>
      </c>
      <c r="L999" s="13">
        <f>YEAR(Table1[[#This Row],[Date]])</f>
        <v>2022</v>
      </c>
      <c r="M999" s="13" t="str">
        <f t="shared" si="15"/>
        <v>Oct</v>
      </c>
      <c r="N999" s="18">
        <f>DATE(YEAR(Table1[[#This Row],[Date]])+6, MONTH(Table1[[#This Row],[Date]]), DAY(Table1[[#This Row],[Date]]))</f>
        <v>47051</v>
      </c>
    </row>
    <row r="1000" spans="1:14" x14ac:dyDescent="0.35">
      <c r="A1000" t="s">
        <v>1535</v>
      </c>
      <c r="B1000" s="1" t="s">
        <v>64</v>
      </c>
      <c r="C1000" s="1" t="s">
        <v>65</v>
      </c>
      <c r="D1000" s="1" t="s">
        <v>35</v>
      </c>
      <c r="E1000" s="3">
        <v>44336</v>
      </c>
      <c r="F1000" s="1" t="s">
        <v>30</v>
      </c>
      <c r="G1000" s="1" t="s">
        <v>1536</v>
      </c>
      <c r="H1000" s="7">
        <v>150</v>
      </c>
      <c r="I1000" s="7">
        <v>146</v>
      </c>
      <c r="J1000" s="2">
        <v>2.6700000000000002E-2</v>
      </c>
      <c r="K1000" s="7">
        <f>Table1[[#This Row],[List Price]]-Table1[[#This Row],[Actual Price]]</f>
        <v>4</v>
      </c>
      <c r="L1000" s="13">
        <f>YEAR(Table1[[#This Row],[Date]])</f>
        <v>2021</v>
      </c>
      <c r="M1000" s="13" t="str">
        <f t="shared" si="15"/>
        <v>May</v>
      </c>
      <c r="N1000" s="18">
        <f>DATE(YEAR(Table1[[#This Row],[Date]])+6, MONTH(Table1[[#This Row],[Date]]), DAY(Table1[[#This Row],[Date]]))</f>
        <v>46527</v>
      </c>
    </row>
    <row r="1001" spans="1:14" x14ac:dyDescent="0.35">
      <c r="A1001" t="s">
        <v>1537</v>
      </c>
      <c r="B1001" s="1" t="s">
        <v>187</v>
      </c>
      <c r="C1001" s="1" t="s">
        <v>188</v>
      </c>
      <c r="D1001" s="1" t="s">
        <v>13</v>
      </c>
      <c r="E1001" s="3">
        <v>44693</v>
      </c>
      <c r="F1001" s="1" t="s">
        <v>14</v>
      </c>
      <c r="G1001" s="1" t="s">
        <v>237</v>
      </c>
      <c r="H1001" s="7">
        <v>80</v>
      </c>
      <c r="I1001" s="7">
        <v>70</v>
      </c>
      <c r="J1001" s="2">
        <v>0.125</v>
      </c>
      <c r="K1001" s="7">
        <f>Table1[[#This Row],[List Price]]-Table1[[#This Row],[Actual Price]]</f>
        <v>10</v>
      </c>
      <c r="L1001" s="13">
        <f>YEAR(Table1[[#This Row],[Date]])</f>
        <v>2022</v>
      </c>
      <c r="M1001" s="13" t="str">
        <f t="shared" si="15"/>
        <v>May</v>
      </c>
      <c r="N1001" s="18">
        <f>DATE(YEAR(Table1[[#This Row],[Date]])+6, MONTH(Table1[[#This Row],[Date]]), DAY(Table1[[#This Row],[Date]]))</f>
        <v>46885</v>
      </c>
    </row>
    <row r="1002" spans="1:14" x14ac:dyDescent="0.35">
      <c r="A1002" t="s">
        <v>1538</v>
      </c>
      <c r="B1002" s="1" t="s">
        <v>11</v>
      </c>
      <c r="C1002" s="1" t="s">
        <v>12</v>
      </c>
      <c r="D1002" s="1" t="s">
        <v>13</v>
      </c>
      <c r="E1002" s="3">
        <v>44218</v>
      </c>
      <c r="F1002" s="1" t="s">
        <v>61</v>
      </c>
      <c r="G1002" s="1" t="s">
        <v>193</v>
      </c>
      <c r="H1002" s="7">
        <v>1000</v>
      </c>
      <c r="I1002" s="7">
        <v>970</v>
      </c>
      <c r="J1002" s="2">
        <v>0.03</v>
      </c>
      <c r="K1002" s="7">
        <f>Table1[[#This Row],[List Price]]-Table1[[#This Row],[Actual Price]]</f>
        <v>30</v>
      </c>
      <c r="L1002" s="13">
        <f>YEAR(Table1[[#This Row],[Date]])</f>
        <v>2021</v>
      </c>
      <c r="M1002" s="13" t="str">
        <f t="shared" si="15"/>
        <v>Jan</v>
      </c>
      <c r="N1002" s="18">
        <f>DATE(YEAR(Table1[[#This Row],[Date]])+6, MONTH(Table1[[#This Row],[Date]]), DAY(Table1[[#This Row],[Date]]))</f>
        <v>46409</v>
      </c>
    </row>
    <row r="1003" spans="1:14" x14ac:dyDescent="0.35">
      <c r="A1003" t="s">
        <v>1539</v>
      </c>
      <c r="B1003" s="1" t="s">
        <v>182</v>
      </c>
      <c r="C1003" s="1" t="s">
        <v>108</v>
      </c>
      <c r="D1003" s="1" t="s">
        <v>19</v>
      </c>
      <c r="E1003" s="3">
        <v>44187</v>
      </c>
      <c r="F1003" s="1" t="s">
        <v>61</v>
      </c>
      <c r="G1003" s="1" t="s">
        <v>1295</v>
      </c>
      <c r="H1003" s="7">
        <v>1000</v>
      </c>
      <c r="I1003" s="7">
        <v>690</v>
      </c>
      <c r="J1003" s="2">
        <v>0.31</v>
      </c>
      <c r="K1003" s="7">
        <f>Table1[[#This Row],[List Price]]-Table1[[#This Row],[Actual Price]]</f>
        <v>310</v>
      </c>
      <c r="L1003" s="13">
        <f>YEAR(Table1[[#This Row],[Date]])</f>
        <v>2020</v>
      </c>
      <c r="M1003" s="13" t="str">
        <f t="shared" si="15"/>
        <v>Dec</v>
      </c>
      <c r="N1003" s="18">
        <f>DATE(YEAR(Table1[[#This Row],[Date]])+6, MONTH(Table1[[#This Row],[Date]]), DAY(Table1[[#This Row],[Date]]))</f>
        <v>46378</v>
      </c>
    </row>
    <row r="1004" spans="1:14" x14ac:dyDescent="0.35">
      <c r="A1004" t="s">
        <v>1540</v>
      </c>
      <c r="B1004" s="1" t="s">
        <v>17</v>
      </c>
      <c r="C1004" s="1" t="s">
        <v>18</v>
      </c>
      <c r="D1004" s="1" t="s">
        <v>19</v>
      </c>
      <c r="E1004" s="3">
        <v>44897</v>
      </c>
      <c r="F1004" s="1" t="s">
        <v>36</v>
      </c>
      <c r="G1004" s="1" t="s">
        <v>543</v>
      </c>
      <c r="H1004" s="7">
        <v>50</v>
      </c>
      <c r="I1004" s="7">
        <v>43</v>
      </c>
      <c r="J1004" s="2">
        <v>0.14000000000000001</v>
      </c>
      <c r="K1004" s="7">
        <f>Table1[[#This Row],[List Price]]-Table1[[#This Row],[Actual Price]]</f>
        <v>7</v>
      </c>
      <c r="L1004" s="13">
        <f>YEAR(Table1[[#This Row],[Date]])</f>
        <v>2022</v>
      </c>
      <c r="M1004" s="13" t="str">
        <f t="shared" si="15"/>
        <v>Dec</v>
      </c>
      <c r="N1004" s="18">
        <f>DATE(YEAR(Table1[[#This Row],[Date]])+6, MONTH(Table1[[#This Row],[Date]]), DAY(Table1[[#This Row],[Date]]))</f>
        <v>47089</v>
      </c>
    </row>
    <row r="1005" spans="1:14" x14ac:dyDescent="0.35">
      <c r="A1005" t="s">
        <v>1541</v>
      </c>
      <c r="B1005" s="1" t="s">
        <v>150</v>
      </c>
      <c r="C1005" s="1" t="s">
        <v>151</v>
      </c>
      <c r="D1005" s="1" t="s">
        <v>13</v>
      </c>
      <c r="E1005" s="3">
        <v>43924</v>
      </c>
      <c r="F1005" s="1" t="s">
        <v>61</v>
      </c>
      <c r="G1005" s="1" t="s">
        <v>152</v>
      </c>
      <c r="H1005" s="7">
        <v>1000</v>
      </c>
      <c r="I1005" s="7">
        <v>650</v>
      </c>
      <c r="J1005" s="2">
        <v>0.35</v>
      </c>
      <c r="K1005" s="7">
        <f>Table1[[#This Row],[List Price]]-Table1[[#This Row],[Actual Price]]</f>
        <v>350</v>
      </c>
      <c r="L1005" s="13">
        <f>YEAR(Table1[[#This Row],[Date]])</f>
        <v>2020</v>
      </c>
      <c r="M1005" s="13" t="str">
        <f t="shared" si="15"/>
        <v>Apr</v>
      </c>
      <c r="N1005" s="18">
        <f>DATE(YEAR(Table1[[#This Row],[Date]])+6, MONTH(Table1[[#This Row],[Date]]), DAY(Table1[[#This Row],[Date]]))</f>
        <v>46115</v>
      </c>
    </row>
    <row r="1006" spans="1:14" x14ac:dyDescent="0.35">
      <c r="A1006" t="s">
        <v>1542</v>
      </c>
      <c r="B1006" s="1" t="s">
        <v>146</v>
      </c>
      <c r="C1006" s="1" t="s">
        <v>147</v>
      </c>
      <c r="D1006" s="1" t="s">
        <v>13</v>
      </c>
      <c r="E1006" s="3">
        <v>45120</v>
      </c>
      <c r="F1006" s="1" t="s">
        <v>61</v>
      </c>
      <c r="G1006" s="1" t="s">
        <v>1318</v>
      </c>
      <c r="H1006" s="7">
        <v>1000</v>
      </c>
      <c r="I1006" s="7">
        <v>520</v>
      </c>
      <c r="J1006" s="2">
        <v>0.48</v>
      </c>
      <c r="K1006" s="7">
        <f>Table1[[#This Row],[List Price]]-Table1[[#This Row],[Actual Price]]</f>
        <v>480</v>
      </c>
      <c r="L1006" s="13">
        <f>YEAR(Table1[[#This Row],[Date]])</f>
        <v>2023</v>
      </c>
      <c r="M1006" s="13" t="str">
        <f t="shared" si="15"/>
        <v>Jul</v>
      </c>
      <c r="N1006" s="18">
        <f>DATE(YEAR(Table1[[#This Row],[Date]])+6, MONTH(Table1[[#This Row],[Date]]), DAY(Table1[[#This Row],[Date]]))</f>
        <v>47312</v>
      </c>
    </row>
    <row r="1007" spans="1:14" x14ac:dyDescent="0.35">
      <c r="A1007" t="s">
        <v>1543</v>
      </c>
      <c r="B1007" s="1" t="s">
        <v>11</v>
      </c>
      <c r="C1007" s="1" t="s">
        <v>12</v>
      </c>
      <c r="D1007" s="1" t="s">
        <v>13</v>
      </c>
      <c r="E1007" s="3">
        <v>45200</v>
      </c>
      <c r="F1007" s="1" t="s">
        <v>30</v>
      </c>
      <c r="G1007" s="1" t="s">
        <v>348</v>
      </c>
      <c r="H1007" s="7">
        <v>150</v>
      </c>
      <c r="I1007" s="7">
        <v>149</v>
      </c>
      <c r="J1007" s="2">
        <v>6.7000000000000002E-3</v>
      </c>
      <c r="K1007" s="7">
        <f>Table1[[#This Row],[List Price]]-Table1[[#This Row],[Actual Price]]</f>
        <v>1</v>
      </c>
      <c r="L1007" s="13">
        <f>YEAR(Table1[[#This Row],[Date]])</f>
        <v>2023</v>
      </c>
      <c r="M1007" s="13" t="str">
        <f t="shared" si="15"/>
        <v>Oct</v>
      </c>
      <c r="N1007" s="18">
        <f>DATE(YEAR(Table1[[#This Row],[Date]])+6, MONTH(Table1[[#This Row],[Date]]), DAY(Table1[[#This Row],[Date]]))</f>
        <v>47392</v>
      </c>
    </row>
    <row r="1008" spans="1:14" x14ac:dyDescent="0.35">
      <c r="A1008" t="s">
        <v>1544</v>
      </c>
      <c r="B1008" s="1" t="s">
        <v>289</v>
      </c>
      <c r="C1008" s="1" t="s">
        <v>108</v>
      </c>
      <c r="D1008" s="1" t="s">
        <v>19</v>
      </c>
      <c r="E1008" s="3">
        <v>44223</v>
      </c>
      <c r="F1008" s="1" t="s">
        <v>25</v>
      </c>
      <c r="G1008" s="1" t="s">
        <v>1545</v>
      </c>
      <c r="H1008" s="7">
        <v>700</v>
      </c>
      <c r="I1008" s="7">
        <v>665</v>
      </c>
      <c r="J1008" s="2">
        <v>0.05</v>
      </c>
      <c r="K1008" s="7">
        <f>Table1[[#This Row],[List Price]]-Table1[[#This Row],[Actual Price]]</f>
        <v>35</v>
      </c>
      <c r="L1008" s="13">
        <f>YEAR(Table1[[#This Row],[Date]])</f>
        <v>2021</v>
      </c>
      <c r="M1008" s="13" t="str">
        <f t="shared" si="15"/>
        <v>Jan</v>
      </c>
      <c r="N1008" s="18">
        <f>DATE(YEAR(Table1[[#This Row],[Date]])+6, MONTH(Table1[[#This Row],[Date]]), DAY(Table1[[#This Row],[Date]]))</f>
        <v>46414</v>
      </c>
    </row>
    <row r="1009" spans="1:14" x14ac:dyDescent="0.35">
      <c r="A1009" t="s">
        <v>1546</v>
      </c>
      <c r="B1009" s="1" t="s">
        <v>182</v>
      </c>
      <c r="C1009" s="1" t="s">
        <v>108</v>
      </c>
      <c r="D1009" s="1" t="s">
        <v>19</v>
      </c>
      <c r="E1009" s="3">
        <v>44334</v>
      </c>
      <c r="F1009" s="1" t="s">
        <v>25</v>
      </c>
      <c r="G1009" s="1" t="s">
        <v>502</v>
      </c>
      <c r="H1009" s="7">
        <v>700</v>
      </c>
      <c r="I1009" s="7">
        <v>560</v>
      </c>
      <c r="J1009" s="2">
        <v>0.2</v>
      </c>
      <c r="K1009" s="7">
        <f>Table1[[#This Row],[List Price]]-Table1[[#This Row],[Actual Price]]</f>
        <v>140</v>
      </c>
      <c r="L1009" s="13">
        <f>YEAR(Table1[[#This Row],[Date]])</f>
        <v>2021</v>
      </c>
      <c r="M1009" s="13" t="str">
        <f t="shared" si="15"/>
        <v>May</v>
      </c>
      <c r="N1009" s="18">
        <f>DATE(YEAR(Table1[[#This Row],[Date]])+6, MONTH(Table1[[#This Row],[Date]]), DAY(Table1[[#This Row],[Date]]))</f>
        <v>46525</v>
      </c>
    </row>
    <row r="1010" spans="1:14" x14ac:dyDescent="0.35">
      <c r="A1010" t="s">
        <v>1547</v>
      </c>
      <c r="B1010" s="1" t="s">
        <v>124</v>
      </c>
      <c r="C1010" s="1" t="s">
        <v>40</v>
      </c>
      <c r="D1010" s="1" t="s">
        <v>35</v>
      </c>
      <c r="E1010" s="3">
        <v>44820</v>
      </c>
      <c r="F1010" s="1" t="s">
        <v>36</v>
      </c>
      <c r="G1010" s="1" t="s">
        <v>1017</v>
      </c>
      <c r="H1010" s="7">
        <v>50</v>
      </c>
      <c r="I1010" s="7">
        <v>44</v>
      </c>
      <c r="J1010" s="2">
        <v>0.12</v>
      </c>
      <c r="K1010" s="7">
        <f>Table1[[#This Row],[List Price]]-Table1[[#This Row],[Actual Price]]</f>
        <v>6</v>
      </c>
      <c r="L1010" s="13">
        <f>YEAR(Table1[[#This Row],[Date]])</f>
        <v>2022</v>
      </c>
      <c r="M1010" s="13" t="str">
        <f t="shared" si="15"/>
        <v>Sep</v>
      </c>
      <c r="N1010" s="18">
        <f>DATE(YEAR(Table1[[#This Row],[Date]])+6, MONTH(Table1[[#This Row],[Date]]), DAY(Table1[[#This Row],[Date]]))</f>
        <v>47012</v>
      </c>
    </row>
    <row r="1011" spans="1:14" x14ac:dyDescent="0.35">
      <c r="A1011" t="s">
        <v>1548</v>
      </c>
      <c r="B1011" s="1" t="s">
        <v>182</v>
      </c>
      <c r="C1011" s="1" t="s">
        <v>108</v>
      </c>
      <c r="D1011" s="1" t="s">
        <v>19</v>
      </c>
      <c r="E1011" s="3">
        <v>44594</v>
      </c>
      <c r="F1011" s="1" t="s">
        <v>61</v>
      </c>
      <c r="G1011" s="1" t="s">
        <v>183</v>
      </c>
      <c r="H1011" s="7">
        <v>1000</v>
      </c>
      <c r="I1011" s="7">
        <v>760</v>
      </c>
      <c r="J1011" s="2">
        <v>0.24</v>
      </c>
      <c r="K1011" s="7">
        <f>Table1[[#This Row],[List Price]]-Table1[[#This Row],[Actual Price]]</f>
        <v>240</v>
      </c>
      <c r="L1011" s="13">
        <f>YEAR(Table1[[#This Row],[Date]])</f>
        <v>2022</v>
      </c>
      <c r="M1011" s="13" t="str">
        <f t="shared" si="15"/>
        <v>Feb</v>
      </c>
      <c r="N1011" s="18">
        <f>DATE(YEAR(Table1[[#This Row],[Date]])+6, MONTH(Table1[[#This Row],[Date]]), DAY(Table1[[#This Row],[Date]]))</f>
        <v>46785</v>
      </c>
    </row>
    <row r="1012" spans="1:14" x14ac:dyDescent="0.35">
      <c r="A1012" t="s">
        <v>1549</v>
      </c>
      <c r="B1012" s="1" t="s">
        <v>131</v>
      </c>
      <c r="C1012" s="1" t="s">
        <v>108</v>
      </c>
      <c r="D1012" s="1" t="s">
        <v>19</v>
      </c>
      <c r="E1012" s="3">
        <v>44632</v>
      </c>
      <c r="F1012" s="1" t="s">
        <v>115</v>
      </c>
      <c r="G1012" s="1" t="s">
        <v>1550</v>
      </c>
      <c r="H1012" s="7">
        <v>250</v>
      </c>
      <c r="I1012" s="7">
        <v>228</v>
      </c>
      <c r="J1012" s="2">
        <v>8.7999999999999995E-2</v>
      </c>
      <c r="K1012" s="7">
        <f>Table1[[#This Row],[List Price]]-Table1[[#This Row],[Actual Price]]</f>
        <v>22</v>
      </c>
      <c r="L1012" s="13">
        <f>YEAR(Table1[[#This Row],[Date]])</f>
        <v>2022</v>
      </c>
      <c r="M1012" s="13" t="str">
        <f t="shared" si="15"/>
        <v>Mar</v>
      </c>
      <c r="N1012" s="18">
        <f>DATE(YEAR(Table1[[#This Row],[Date]])+6, MONTH(Table1[[#This Row],[Date]]), DAY(Table1[[#This Row],[Date]]))</f>
        <v>46824</v>
      </c>
    </row>
    <row r="1013" spans="1:14" x14ac:dyDescent="0.35">
      <c r="A1013" t="s">
        <v>1551</v>
      </c>
      <c r="B1013" s="1" t="s">
        <v>99</v>
      </c>
      <c r="C1013" s="1" t="s">
        <v>100</v>
      </c>
      <c r="D1013" s="1" t="s">
        <v>13</v>
      </c>
      <c r="E1013" s="3">
        <v>45237</v>
      </c>
      <c r="F1013" s="1" t="s">
        <v>115</v>
      </c>
      <c r="G1013" s="1" t="s">
        <v>1090</v>
      </c>
      <c r="H1013" s="7">
        <v>250</v>
      </c>
      <c r="I1013" s="7">
        <v>248</v>
      </c>
      <c r="J1013" s="2">
        <v>8.0000000000000002E-3</v>
      </c>
      <c r="K1013" s="7">
        <f>Table1[[#This Row],[List Price]]-Table1[[#This Row],[Actual Price]]</f>
        <v>2</v>
      </c>
      <c r="L1013" s="13">
        <f>YEAR(Table1[[#This Row],[Date]])</f>
        <v>2023</v>
      </c>
      <c r="M1013" s="13" t="str">
        <f t="shared" si="15"/>
        <v>Nov</v>
      </c>
      <c r="N1013" s="18">
        <f>DATE(YEAR(Table1[[#This Row],[Date]])+6, MONTH(Table1[[#This Row],[Date]]), DAY(Table1[[#This Row],[Date]]))</f>
        <v>47429</v>
      </c>
    </row>
    <row r="1014" spans="1:14" x14ac:dyDescent="0.35">
      <c r="A1014" t="s">
        <v>1552</v>
      </c>
      <c r="B1014" s="1" t="s">
        <v>205</v>
      </c>
      <c r="C1014" s="1" t="s">
        <v>206</v>
      </c>
      <c r="D1014" s="1" t="s">
        <v>24</v>
      </c>
      <c r="E1014" s="3">
        <v>43910</v>
      </c>
      <c r="F1014" s="1" t="s">
        <v>36</v>
      </c>
      <c r="G1014" s="1" t="s">
        <v>722</v>
      </c>
      <c r="H1014" s="7">
        <v>50</v>
      </c>
      <c r="I1014" s="7">
        <v>39</v>
      </c>
      <c r="J1014" s="2">
        <v>0.22</v>
      </c>
      <c r="K1014" s="7">
        <f>Table1[[#This Row],[List Price]]-Table1[[#This Row],[Actual Price]]</f>
        <v>11</v>
      </c>
      <c r="L1014" s="13">
        <f>YEAR(Table1[[#This Row],[Date]])</f>
        <v>2020</v>
      </c>
      <c r="M1014" s="13" t="str">
        <f t="shared" si="15"/>
        <v>Mar</v>
      </c>
      <c r="N1014" s="18">
        <f>DATE(YEAR(Table1[[#This Row],[Date]])+6, MONTH(Table1[[#This Row],[Date]]), DAY(Table1[[#This Row],[Date]]))</f>
        <v>46101</v>
      </c>
    </row>
    <row r="1015" spans="1:14" x14ac:dyDescent="0.35">
      <c r="A1015" t="s">
        <v>1553</v>
      </c>
      <c r="B1015" s="1" t="s">
        <v>324</v>
      </c>
      <c r="C1015" s="1" t="s">
        <v>325</v>
      </c>
      <c r="D1015" s="1" t="s">
        <v>13</v>
      </c>
      <c r="E1015" s="3">
        <v>43853</v>
      </c>
      <c r="F1015" s="1" t="s">
        <v>115</v>
      </c>
      <c r="G1015" s="1" t="s">
        <v>922</v>
      </c>
      <c r="H1015" s="7">
        <v>250</v>
      </c>
      <c r="I1015" s="7">
        <v>248</v>
      </c>
      <c r="J1015" s="2">
        <v>8.0000000000000002E-3</v>
      </c>
      <c r="K1015" s="7">
        <f>Table1[[#This Row],[List Price]]-Table1[[#This Row],[Actual Price]]</f>
        <v>2</v>
      </c>
      <c r="L1015" s="13">
        <f>YEAR(Table1[[#This Row],[Date]])</f>
        <v>2020</v>
      </c>
      <c r="M1015" s="13" t="str">
        <f t="shared" si="15"/>
        <v>Jan</v>
      </c>
      <c r="N1015" s="18">
        <f>DATE(YEAR(Table1[[#This Row],[Date]])+6, MONTH(Table1[[#This Row],[Date]]), DAY(Table1[[#This Row],[Date]]))</f>
        <v>46045</v>
      </c>
    </row>
    <row r="1016" spans="1:14" x14ac:dyDescent="0.35">
      <c r="A1016" t="s">
        <v>1554</v>
      </c>
      <c r="B1016" s="1" t="s">
        <v>241</v>
      </c>
      <c r="C1016" s="1" t="s">
        <v>242</v>
      </c>
      <c r="D1016" s="1" t="s">
        <v>13</v>
      </c>
      <c r="E1016" s="3">
        <v>44821</v>
      </c>
      <c r="F1016" s="1" t="s">
        <v>115</v>
      </c>
      <c r="G1016" s="1" t="s">
        <v>626</v>
      </c>
      <c r="H1016" s="7">
        <v>250</v>
      </c>
      <c r="I1016" s="7">
        <v>250</v>
      </c>
      <c r="J1016" s="2">
        <v>0</v>
      </c>
      <c r="K1016" s="7">
        <f>Table1[[#This Row],[List Price]]-Table1[[#This Row],[Actual Price]]</f>
        <v>0</v>
      </c>
      <c r="L1016" s="13">
        <f>YEAR(Table1[[#This Row],[Date]])</f>
        <v>2022</v>
      </c>
      <c r="M1016" s="13" t="str">
        <f t="shared" si="15"/>
        <v>Sep</v>
      </c>
      <c r="N1016" s="18">
        <f>DATE(YEAR(Table1[[#This Row],[Date]])+6, MONTH(Table1[[#This Row],[Date]]), DAY(Table1[[#This Row],[Date]]))</f>
        <v>47013</v>
      </c>
    </row>
    <row r="1017" spans="1:14" x14ac:dyDescent="0.35">
      <c r="A1017" t="s">
        <v>1555</v>
      </c>
      <c r="B1017" s="1" t="s">
        <v>107</v>
      </c>
      <c r="C1017" s="1" t="s">
        <v>108</v>
      </c>
      <c r="D1017" s="1" t="s">
        <v>19</v>
      </c>
      <c r="E1017" s="3">
        <v>45051</v>
      </c>
      <c r="F1017" s="1" t="s">
        <v>36</v>
      </c>
      <c r="G1017" s="1" t="s">
        <v>1556</v>
      </c>
      <c r="H1017" s="7">
        <v>50</v>
      </c>
      <c r="I1017" s="7">
        <v>48</v>
      </c>
      <c r="J1017" s="2">
        <v>0.04</v>
      </c>
      <c r="K1017" s="7">
        <f>Table1[[#This Row],[List Price]]-Table1[[#This Row],[Actual Price]]</f>
        <v>2</v>
      </c>
      <c r="L1017" s="13">
        <f>YEAR(Table1[[#This Row],[Date]])</f>
        <v>2023</v>
      </c>
      <c r="M1017" s="13" t="str">
        <f t="shared" si="15"/>
        <v>May</v>
      </c>
      <c r="N1017" s="18">
        <f>DATE(YEAR(Table1[[#This Row],[Date]])+6, MONTH(Table1[[#This Row],[Date]]), DAY(Table1[[#This Row],[Date]]))</f>
        <v>47243</v>
      </c>
    </row>
    <row r="1018" spans="1:14" x14ac:dyDescent="0.35">
      <c r="A1018" t="s">
        <v>1557</v>
      </c>
      <c r="B1018" s="1" t="s">
        <v>174</v>
      </c>
      <c r="C1018" s="1" t="s">
        <v>175</v>
      </c>
      <c r="D1018" s="1" t="s">
        <v>13</v>
      </c>
      <c r="E1018" s="3">
        <v>44581</v>
      </c>
      <c r="F1018" s="1" t="s">
        <v>61</v>
      </c>
      <c r="G1018" s="1" t="s">
        <v>1558</v>
      </c>
      <c r="H1018" s="7">
        <v>1000</v>
      </c>
      <c r="I1018" s="7">
        <v>590</v>
      </c>
      <c r="J1018" s="2">
        <v>0.41</v>
      </c>
      <c r="K1018" s="7">
        <f>Table1[[#This Row],[List Price]]-Table1[[#This Row],[Actual Price]]</f>
        <v>410</v>
      </c>
      <c r="L1018" s="13">
        <f>YEAR(Table1[[#This Row],[Date]])</f>
        <v>2022</v>
      </c>
      <c r="M1018" s="13" t="str">
        <f t="shared" si="15"/>
        <v>Jan</v>
      </c>
      <c r="N1018" s="18">
        <f>DATE(YEAR(Table1[[#This Row],[Date]])+6, MONTH(Table1[[#This Row],[Date]]), DAY(Table1[[#This Row],[Date]]))</f>
        <v>46772</v>
      </c>
    </row>
    <row r="1019" spans="1:14" x14ac:dyDescent="0.35">
      <c r="A1019" t="s">
        <v>1559</v>
      </c>
      <c r="B1019" s="1" t="s">
        <v>53</v>
      </c>
      <c r="C1019" s="1" t="s">
        <v>54</v>
      </c>
      <c r="D1019" s="1" t="s">
        <v>13</v>
      </c>
      <c r="E1019" s="3">
        <v>45042</v>
      </c>
      <c r="F1019" s="1" t="s">
        <v>14</v>
      </c>
      <c r="G1019" s="1" t="s">
        <v>1206</v>
      </c>
      <c r="H1019" s="7">
        <v>80</v>
      </c>
      <c r="I1019" s="7">
        <v>76</v>
      </c>
      <c r="J1019" s="2">
        <v>0.05</v>
      </c>
      <c r="K1019" s="7">
        <f>Table1[[#This Row],[List Price]]-Table1[[#This Row],[Actual Price]]</f>
        <v>4</v>
      </c>
      <c r="L1019" s="13">
        <f>YEAR(Table1[[#This Row],[Date]])</f>
        <v>2023</v>
      </c>
      <c r="M1019" s="13" t="str">
        <f t="shared" si="15"/>
        <v>Apr</v>
      </c>
      <c r="N1019" s="18">
        <f>DATE(YEAR(Table1[[#This Row],[Date]])+6, MONTH(Table1[[#This Row],[Date]]), DAY(Table1[[#This Row],[Date]]))</f>
        <v>47234</v>
      </c>
    </row>
    <row r="1020" spans="1:14" x14ac:dyDescent="0.35">
      <c r="A1020" t="s">
        <v>1560</v>
      </c>
      <c r="B1020" s="1" t="s">
        <v>44</v>
      </c>
      <c r="C1020" s="1" t="s">
        <v>45</v>
      </c>
      <c r="D1020" s="1" t="s">
        <v>24</v>
      </c>
      <c r="E1020" s="3">
        <v>44097</v>
      </c>
      <c r="F1020" s="1" t="s">
        <v>46</v>
      </c>
      <c r="G1020" s="1" t="s">
        <v>1146</v>
      </c>
      <c r="H1020" s="7">
        <v>500</v>
      </c>
      <c r="I1020" s="7">
        <v>480</v>
      </c>
      <c r="J1020" s="2">
        <v>0.04</v>
      </c>
      <c r="K1020" s="7">
        <f>Table1[[#This Row],[List Price]]-Table1[[#This Row],[Actual Price]]</f>
        <v>20</v>
      </c>
      <c r="L1020" s="13">
        <f>YEAR(Table1[[#This Row],[Date]])</f>
        <v>2020</v>
      </c>
      <c r="M1020" s="13" t="str">
        <f t="shared" si="15"/>
        <v>Sep</v>
      </c>
      <c r="N1020" s="18">
        <f>DATE(YEAR(Table1[[#This Row],[Date]])+6, MONTH(Table1[[#This Row],[Date]]), DAY(Table1[[#This Row],[Date]]))</f>
        <v>46288</v>
      </c>
    </row>
    <row r="1021" spans="1:14" x14ac:dyDescent="0.35">
      <c r="A1021" t="s">
        <v>1561</v>
      </c>
      <c r="B1021" s="1" t="s">
        <v>150</v>
      </c>
      <c r="C1021" s="1" t="s">
        <v>151</v>
      </c>
      <c r="D1021" s="1" t="s">
        <v>13</v>
      </c>
      <c r="E1021" s="3">
        <v>44867</v>
      </c>
      <c r="F1021" s="1" t="s">
        <v>55</v>
      </c>
      <c r="G1021" s="1" t="s">
        <v>824</v>
      </c>
      <c r="H1021" s="7">
        <v>800</v>
      </c>
      <c r="I1021" s="7">
        <v>720</v>
      </c>
      <c r="J1021" s="2">
        <v>0.1</v>
      </c>
      <c r="K1021" s="7">
        <f>Table1[[#This Row],[List Price]]-Table1[[#This Row],[Actual Price]]</f>
        <v>80</v>
      </c>
      <c r="L1021" s="13">
        <f>YEAR(Table1[[#This Row],[Date]])</f>
        <v>2022</v>
      </c>
      <c r="M1021" s="13" t="str">
        <f t="shared" si="15"/>
        <v>Nov</v>
      </c>
      <c r="N1021" s="18">
        <f>DATE(YEAR(Table1[[#This Row],[Date]])+6, MONTH(Table1[[#This Row],[Date]]), DAY(Table1[[#This Row],[Date]]))</f>
        <v>47059</v>
      </c>
    </row>
    <row r="1022" spans="1:14" x14ac:dyDescent="0.35">
      <c r="A1022" t="s">
        <v>1562</v>
      </c>
      <c r="B1022" s="1" t="s">
        <v>64</v>
      </c>
      <c r="C1022" s="1" t="s">
        <v>65</v>
      </c>
      <c r="D1022" s="1" t="s">
        <v>35</v>
      </c>
      <c r="E1022" s="3">
        <v>45300</v>
      </c>
      <c r="F1022" s="1" t="s">
        <v>104</v>
      </c>
      <c r="G1022" s="1" t="s">
        <v>783</v>
      </c>
      <c r="H1022" s="7">
        <v>70</v>
      </c>
      <c r="I1022" s="7">
        <v>69</v>
      </c>
      <c r="J1022" s="2">
        <v>1.43E-2</v>
      </c>
      <c r="K1022" s="7">
        <f>Table1[[#This Row],[List Price]]-Table1[[#This Row],[Actual Price]]</f>
        <v>1</v>
      </c>
      <c r="L1022" s="13">
        <f>YEAR(Table1[[#This Row],[Date]])</f>
        <v>2024</v>
      </c>
      <c r="M1022" s="13" t="str">
        <f t="shared" si="15"/>
        <v>Jan</v>
      </c>
      <c r="N1022" s="18">
        <f>DATE(YEAR(Table1[[#This Row],[Date]])+6, MONTH(Table1[[#This Row],[Date]]), DAY(Table1[[#This Row],[Date]]))</f>
        <v>47492</v>
      </c>
    </row>
    <row r="1023" spans="1:14" x14ac:dyDescent="0.35">
      <c r="A1023" t="s">
        <v>1563</v>
      </c>
      <c r="B1023" s="1" t="s">
        <v>81</v>
      </c>
      <c r="C1023" s="1" t="s">
        <v>82</v>
      </c>
      <c r="D1023" s="1" t="s">
        <v>13</v>
      </c>
      <c r="E1023" s="3">
        <v>44914</v>
      </c>
      <c r="F1023" s="1" t="s">
        <v>104</v>
      </c>
      <c r="G1023" s="1" t="s">
        <v>195</v>
      </c>
      <c r="H1023" s="7">
        <v>70</v>
      </c>
      <c r="I1023" s="7">
        <v>60</v>
      </c>
      <c r="J1023" s="2">
        <v>0.1429</v>
      </c>
      <c r="K1023" s="7">
        <f>Table1[[#This Row],[List Price]]-Table1[[#This Row],[Actual Price]]</f>
        <v>10</v>
      </c>
      <c r="L1023" s="13">
        <f>YEAR(Table1[[#This Row],[Date]])</f>
        <v>2022</v>
      </c>
      <c r="M1023" s="13" t="str">
        <f t="shared" si="15"/>
        <v>Dec</v>
      </c>
      <c r="N1023" s="18">
        <f>DATE(YEAR(Table1[[#This Row],[Date]])+6, MONTH(Table1[[#This Row],[Date]]), DAY(Table1[[#This Row],[Date]]))</f>
        <v>47106</v>
      </c>
    </row>
    <row r="1024" spans="1:14" x14ac:dyDescent="0.35">
      <c r="A1024" t="s">
        <v>1564</v>
      </c>
      <c r="B1024" s="1" t="s">
        <v>434</v>
      </c>
      <c r="C1024" s="1" t="s">
        <v>435</v>
      </c>
      <c r="D1024" s="1" t="s">
        <v>24</v>
      </c>
      <c r="E1024" s="3">
        <v>44275</v>
      </c>
      <c r="F1024" s="1" t="s">
        <v>36</v>
      </c>
      <c r="G1024" s="1" t="s">
        <v>585</v>
      </c>
      <c r="H1024" s="7">
        <v>50</v>
      </c>
      <c r="I1024" s="7">
        <v>44</v>
      </c>
      <c r="J1024" s="2">
        <v>0.12</v>
      </c>
      <c r="K1024" s="7">
        <f>Table1[[#This Row],[List Price]]-Table1[[#This Row],[Actual Price]]</f>
        <v>6</v>
      </c>
      <c r="L1024" s="13">
        <f>YEAR(Table1[[#This Row],[Date]])</f>
        <v>2021</v>
      </c>
      <c r="M1024" s="13" t="str">
        <f t="shared" si="15"/>
        <v>Mar</v>
      </c>
      <c r="N1024" s="18">
        <f>DATE(YEAR(Table1[[#This Row],[Date]])+6, MONTH(Table1[[#This Row],[Date]]), DAY(Table1[[#This Row],[Date]]))</f>
        <v>46466</v>
      </c>
    </row>
    <row r="1025" spans="1:14" x14ac:dyDescent="0.35">
      <c r="A1025" t="s">
        <v>1565</v>
      </c>
      <c r="B1025" s="1" t="s">
        <v>270</v>
      </c>
      <c r="C1025" s="1" t="s">
        <v>271</v>
      </c>
      <c r="D1025" s="1" t="s">
        <v>35</v>
      </c>
      <c r="E1025" s="3">
        <v>45461</v>
      </c>
      <c r="F1025" s="1" t="s">
        <v>14</v>
      </c>
      <c r="G1025" s="1" t="s">
        <v>337</v>
      </c>
      <c r="H1025" s="7">
        <v>80</v>
      </c>
      <c r="I1025" s="7">
        <v>74</v>
      </c>
      <c r="J1025" s="2">
        <v>7.4999999999999997E-2</v>
      </c>
      <c r="K1025" s="7">
        <f>Table1[[#This Row],[List Price]]-Table1[[#This Row],[Actual Price]]</f>
        <v>6</v>
      </c>
      <c r="L1025" s="13">
        <f>YEAR(Table1[[#This Row],[Date]])</f>
        <v>2024</v>
      </c>
      <c r="M1025" s="13" t="str">
        <f t="shared" si="15"/>
        <v>Jun</v>
      </c>
      <c r="N1025" s="18">
        <f>DATE(YEAR(Table1[[#This Row],[Date]])+6, MONTH(Table1[[#This Row],[Date]]), DAY(Table1[[#This Row],[Date]]))</f>
        <v>47652</v>
      </c>
    </row>
    <row r="1026" spans="1:14" x14ac:dyDescent="0.35">
      <c r="A1026" t="s">
        <v>1566</v>
      </c>
      <c r="B1026" s="1" t="s">
        <v>99</v>
      </c>
      <c r="C1026" s="1" t="s">
        <v>100</v>
      </c>
      <c r="D1026" s="1" t="s">
        <v>13</v>
      </c>
      <c r="E1026" s="3">
        <v>45335</v>
      </c>
      <c r="F1026" s="1" t="s">
        <v>104</v>
      </c>
      <c r="G1026" s="1" t="s">
        <v>101</v>
      </c>
      <c r="H1026" s="7">
        <v>70</v>
      </c>
      <c r="I1026" s="7">
        <v>68</v>
      </c>
      <c r="J1026" s="2">
        <v>2.86E-2</v>
      </c>
      <c r="K1026" s="7">
        <f>Table1[[#This Row],[List Price]]-Table1[[#This Row],[Actual Price]]</f>
        <v>2</v>
      </c>
      <c r="L1026" s="13">
        <f>YEAR(Table1[[#This Row],[Date]])</f>
        <v>2024</v>
      </c>
      <c r="M1026" s="13" t="str">
        <f t="shared" ref="M1026:M1089" si="16">TEXT(E:E, "mmm")</f>
        <v>Feb</v>
      </c>
      <c r="N1026" s="18">
        <f>DATE(YEAR(Table1[[#This Row],[Date]])+6, MONTH(Table1[[#This Row],[Date]]), DAY(Table1[[#This Row],[Date]]))</f>
        <v>47527</v>
      </c>
    </row>
    <row r="1027" spans="1:14" x14ac:dyDescent="0.35">
      <c r="A1027" t="s">
        <v>1567</v>
      </c>
      <c r="B1027" s="1" t="s">
        <v>400</v>
      </c>
      <c r="C1027" s="1" t="s">
        <v>401</v>
      </c>
      <c r="D1027" s="1" t="s">
        <v>13</v>
      </c>
      <c r="E1027" s="3">
        <v>44639</v>
      </c>
      <c r="F1027" s="1" t="s">
        <v>104</v>
      </c>
      <c r="G1027" s="1" t="s">
        <v>693</v>
      </c>
      <c r="H1027" s="7">
        <v>70</v>
      </c>
      <c r="I1027" s="7">
        <v>66</v>
      </c>
      <c r="J1027" s="2">
        <v>5.7099999999999998E-2</v>
      </c>
      <c r="K1027" s="7">
        <f>Table1[[#This Row],[List Price]]-Table1[[#This Row],[Actual Price]]</f>
        <v>4</v>
      </c>
      <c r="L1027" s="13">
        <f>YEAR(Table1[[#This Row],[Date]])</f>
        <v>2022</v>
      </c>
      <c r="M1027" s="13" t="str">
        <f t="shared" si="16"/>
        <v>Mar</v>
      </c>
      <c r="N1027" s="18">
        <f>DATE(YEAR(Table1[[#This Row],[Date]])+6, MONTH(Table1[[#This Row],[Date]]), DAY(Table1[[#This Row],[Date]]))</f>
        <v>46831</v>
      </c>
    </row>
    <row r="1028" spans="1:14" x14ac:dyDescent="0.35">
      <c r="A1028" t="s">
        <v>1568</v>
      </c>
      <c r="B1028" s="1" t="s">
        <v>224</v>
      </c>
      <c r="C1028" s="1" t="s">
        <v>50</v>
      </c>
      <c r="D1028" s="1" t="s">
        <v>24</v>
      </c>
      <c r="E1028" s="3">
        <v>45228</v>
      </c>
      <c r="F1028" s="1" t="s">
        <v>30</v>
      </c>
      <c r="G1028" s="1" t="s">
        <v>906</v>
      </c>
      <c r="H1028" s="7">
        <v>150</v>
      </c>
      <c r="I1028" s="7">
        <v>144</v>
      </c>
      <c r="J1028" s="2">
        <v>0.04</v>
      </c>
      <c r="K1028" s="7">
        <f>Table1[[#This Row],[List Price]]-Table1[[#This Row],[Actual Price]]</f>
        <v>6</v>
      </c>
      <c r="L1028" s="13">
        <f>YEAR(Table1[[#This Row],[Date]])</f>
        <v>2023</v>
      </c>
      <c r="M1028" s="13" t="str">
        <f t="shared" si="16"/>
        <v>Oct</v>
      </c>
      <c r="N1028" s="18">
        <f>DATE(YEAR(Table1[[#This Row],[Date]])+6, MONTH(Table1[[#This Row],[Date]]), DAY(Table1[[#This Row],[Date]]))</f>
        <v>47420</v>
      </c>
    </row>
    <row r="1029" spans="1:14" x14ac:dyDescent="0.35">
      <c r="A1029" t="s">
        <v>1569</v>
      </c>
      <c r="B1029" s="1" t="s">
        <v>77</v>
      </c>
      <c r="C1029" s="1" t="s">
        <v>78</v>
      </c>
      <c r="D1029" s="1" t="s">
        <v>35</v>
      </c>
      <c r="E1029" s="3">
        <v>44920</v>
      </c>
      <c r="F1029" s="1" t="s">
        <v>104</v>
      </c>
      <c r="G1029" s="1" t="s">
        <v>668</v>
      </c>
      <c r="H1029" s="7">
        <v>70</v>
      </c>
      <c r="I1029" s="7">
        <v>65</v>
      </c>
      <c r="J1029" s="2">
        <v>7.1400000000000005E-2</v>
      </c>
      <c r="K1029" s="7">
        <f>Table1[[#This Row],[List Price]]-Table1[[#This Row],[Actual Price]]</f>
        <v>5</v>
      </c>
      <c r="L1029" s="13">
        <f>YEAR(Table1[[#This Row],[Date]])</f>
        <v>2022</v>
      </c>
      <c r="M1029" s="13" t="str">
        <f t="shared" si="16"/>
        <v>Dec</v>
      </c>
      <c r="N1029" s="18">
        <f>DATE(YEAR(Table1[[#This Row],[Date]])+6, MONTH(Table1[[#This Row],[Date]]), DAY(Table1[[#This Row],[Date]]))</f>
        <v>47112</v>
      </c>
    </row>
    <row r="1030" spans="1:14" x14ac:dyDescent="0.35">
      <c r="A1030" t="s">
        <v>1570</v>
      </c>
      <c r="B1030" s="1" t="s">
        <v>124</v>
      </c>
      <c r="C1030" s="1" t="s">
        <v>40</v>
      </c>
      <c r="D1030" s="1" t="s">
        <v>35</v>
      </c>
      <c r="E1030" s="3">
        <v>43942</v>
      </c>
      <c r="F1030" s="1" t="s">
        <v>61</v>
      </c>
      <c r="G1030" s="1" t="s">
        <v>1017</v>
      </c>
      <c r="H1030" s="7">
        <v>1000</v>
      </c>
      <c r="I1030" s="7">
        <v>630</v>
      </c>
      <c r="J1030" s="2">
        <v>0.37</v>
      </c>
      <c r="K1030" s="7">
        <f>Table1[[#This Row],[List Price]]-Table1[[#This Row],[Actual Price]]</f>
        <v>370</v>
      </c>
      <c r="L1030" s="13">
        <f>YEAR(Table1[[#This Row],[Date]])</f>
        <v>2020</v>
      </c>
      <c r="M1030" s="13" t="str">
        <f t="shared" si="16"/>
        <v>Apr</v>
      </c>
      <c r="N1030" s="18">
        <f>DATE(YEAR(Table1[[#This Row],[Date]])+6, MONTH(Table1[[#This Row],[Date]]), DAY(Table1[[#This Row],[Date]]))</f>
        <v>46133</v>
      </c>
    </row>
    <row r="1031" spans="1:14" x14ac:dyDescent="0.35">
      <c r="A1031" t="s">
        <v>1571</v>
      </c>
      <c r="B1031" s="1" t="s">
        <v>150</v>
      </c>
      <c r="C1031" s="1" t="s">
        <v>151</v>
      </c>
      <c r="D1031" s="1" t="s">
        <v>13</v>
      </c>
      <c r="E1031" s="3">
        <v>44515</v>
      </c>
      <c r="F1031" s="1" t="s">
        <v>30</v>
      </c>
      <c r="G1031" s="1" t="s">
        <v>824</v>
      </c>
      <c r="H1031" s="7">
        <v>150</v>
      </c>
      <c r="I1031" s="7">
        <v>113</v>
      </c>
      <c r="J1031" s="2">
        <v>0.2467</v>
      </c>
      <c r="K1031" s="7">
        <f>Table1[[#This Row],[List Price]]-Table1[[#This Row],[Actual Price]]</f>
        <v>37</v>
      </c>
      <c r="L1031" s="13">
        <f>YEAR(Table1[[#This Row],[Date]])</f>
        <v>2021</v>
      </c>
      <c r="M1031" s="13" t="str">
        <f t="shared" si="16"/>
        <v>Nov</v>
      </c>
      <c r="N1031" s="18">
        <f>DATE(YEAR(Table1[[#This Row],[Date]])+6, MONTH(Table1[[#This Row],[Date]]), DAY(Table1[[#This Row],[Date]]))</f>
        <v>46706</v>
      </c>
    </row>
    <row r="1032" spans="1:14" x14ac:dyDescent="0.35">
      <c r="A1032" t="s">
        <v>1572</v>
      </c>
      <c r="B1032" s="1" t="s">
        <v>174</v>
      </c>
      <c r="C1032" s="1" t="s">
        <v>175</v>
      </c>
      <c r="D1032" s="1" t="s">
        <v>13</v>
      </c>
      <c r="E1032" s="3">
        <v>44226</v>
      </c>
      <c r="F1032" s="1" t="s">
        <v>72</v>
      </c>
      <c r="G1032" s="1" t="s">
        <v>1456</v>
      </c>
      <c r="H1032" s="7">
        <v>500</v>
      </c>
      <c r="I1032" s="7">
        <v>490</v>
      </c>
      <c r="J1032" s="2">
        <v>0.02</v>
      </c>
      <c r="K1032" s="7">
        <f>Table1[[#This Row],[List Price]]-Table1[[#This Row],[Actual Price]]</f>
        <v>10</v>
      </c>
      <c r="L1032" s="13">
        <f>YEAR(Table1[[#This Row],[Date]])</f>
        <v>2021</v>
      </c>
      <c r="M1032" s="13" t="str">
        <f t="shared" si="16"/>
        <v>Jan</v>
      </c>
      <c r="N1032" s="18">
        <f>DATE(YEAR(Table1[[#This Row],[Date]])+6, MONTH(Table1[[#This Row],[Date]]), DAY(Table1[[#This Row],[Date]]))</f>
        <v>46417</v>
      </c>
    </row>
    <row r="1033" spans="1:14" x14ac:dyDescent="0.35">
      <c r="A1033" t="s">
        <v>1573</v>
      </c>
      <c r="B1033" s="1" t="s">
        <v>107</v>
      </c>
      <c r="C1033" s="1" t="s">
        <v>108</v>
      </c>
      <c r="D1033" s="1" t="s">
        <v>19</v>
      </c>
      <c r="E1033" s="3">
        <v>44702</v>
      </c>
      <c r="F1033" s="1" t="s">
        <v>36</v>
      </c>
      <c r="G1033" s="1" t="s">
        <v>354</v>
      </c>
      <c r="H1033" s="7">
        <v>50</v>
      </c>
      <c r="I1033" s="7">
        <v>46</v>
      </c>
      <c r="J1033" s="2">
        <v>0.08</v>
      </c>
      <c r="K1033" s="7">
        <f>Table1[[#This Row],[List Price]]-Table1[[#This Row],[Actual Price]]</f>
        <v>4</v>
      </c>
      <c r="L1033" s="13">
        <f>YEAR(Table1[[#This Row],[Date]])</f>
        <v>2022</v>
      </c>
      <c r="M1033" s="13" t="str">
        <f t="shared" si="16"/>
        <v>May</v>
      </c>
      <c r="N1033" s="18">
        <f>DATE(YEAR(Table1[[#This Row],[Date]])+6, MONTH(Table1[[#This Row],[Date]]), DAY(Table1[[#This Row],[Date]]))</f>
        <v>46894</v>
      </c>
    </row>
    <row r="1034" spans="1:14" x14ac:dyDescent="0.35">
      <c r="A1034" t="s">
        <v>1574</v>
      </c>
      <c r="B1034" s="1" t="s">
        <v>264</v>
      </c>
      <c r="C1034" s="1" t="s">
        <v>265</v>
      </c>
      <c r="D1034" s="1" t="s">
        <v>13</v>
      </c>
      <c r="E1034" s="3">
        <v>44758</v>
      </c>
      <c r="F1034" s="1" t="s">
        <v>25</v>
      </c>
      <c r="G1034" s="1" t="s">
        <v>802</v>
      </c>
      <c r="H1034" s="7">
        <v>700</v>
      </c>
      <c r="I1034" s="7">
        <v>672</v>
      </c>
      <c r="J1034" s="2">
        <v>0.04</v>
      </c>
      <c r="K1034" s="7">
        <f>Table1[[#This Row],[List Price]]-Table1[[#This Row],[Actual Price]]</f>
        <v>28</v>
      </c>
      <c r="L1034" s="13">
        <f>YEAR(Table1[[#This Row],[Date]])</f>
        <v>2022</v>
      </c>
      <c r="M1034" s="13" t="str">
        <f t="shared" si="16"/>
        <v>Jul</v>
      </c>
      <c r="N1034" s="18">
        <f>DATE(YEAR(Table1[[#This Row],[Date]])+6, MONTH(Table1[[#This Row],[Date]]), DAY(Table1[[#This Row],[Date]]))</f>
        <v>46950</v>
      </c>
    </row>
    <row r="1035" spans="1:14" x14ac:dyDescent="0.35">
      <c r="A1035" t="s">
        <v>1575</v>
      </c>
      <c r="B1035" s="1" t="s">
        <v>99</v>
      </c>
      <c r="C1035" s="1" t="s">
        <v>100</v>
      </c>
      <c r="D1035" s="1" t="s">
        <v>13</v>
      </c>
      <c r="E1035" s="3">
        <v>45143</v>
      </c>
      <c r="F1035" s="1" t="s">
        <v>122</v>
      </c>
      <c r="G1035" s="1" t="s">
        <v>1090</v>
      </c>
      <c r="H1035" s="7">
        <v>50</v>
      </c>
      <c r="I1035" s="7">
        <v>48</v>
      </c>
      <c r="J1035" s="2">
        <v>0.04</v>
      </c>
      <c r="K1035" s="7">
        <f>Table1[[#This Row],[List Price]]-Table1[[#This Row],[Actual Price]]</f>
        <v>2</v>
      </c>
      <c r="L1035" s="13">
        <f>YEAR(Table1[[#This Row],[Date]])</f>
        <v>2023</v>
      </c>
      <c r="M1035" s="13" t="str">
        <f t="shared" si="16"/>
        <v>Aug</v>
      </c>
      <c r="N1035" s="18">
        <f>DATE(YEAR(Table1[[#This Row],[Date]])+6, MONTH(Table1[[#This Row],[Date]]), DAY(Table1[[#This Row],[Date]]))</f>
        <v>47335</v>
      </c>
    </row>
    <row r="1036" spans="1:14" x14ac:dyDescent="0.35">
      <c r="A1036" t="s">
        <v>1576</v>
      </c>
      <c r="B1036" s="1" t="s">
        <v>134</v>
      </c>
      <c r="C1036" s="1" t="s">
        <v>92</v>
      </c>
      <c r="D1036" s="1" t="s">
        <v>35</v>
      </c>
      <c r="E1036" s="3">
        <v>43948</v>
      </c>
      <c r="F1036" s="1" t="s">
        <v>72</v>
      </c>
      <c r="G1036" s="1" t="s">
        <v>747</v>
      </c>
      <c r="H1036" s="7">
        <v>500</v>
      </c>
      <c r="I1036" s="7">
        <v>490</v>
      </c>
      <c r="J1036" s="2">
        <v>0.02</v>
      </c>
      <c r="K1036" s="7">
        <f>Table1[[#This Row],[List Price]]-Table1[[#This Row],[Actual Price]]</f>
        <v>10</v>
      </c>
      <c r="L1036" s="13">
        <f>YEAR(Table1[[#This Row],[Date]])</f>
        <v>2020</v>
      </c>
      <c r="M1036" s="13" t="str">
        <f t="shared" si="16"/>
        <v>Apr</v>
      </c>
      <c r="N1036" s="18">
        <f>DATE(YEAR(Table1[[#This Row],[Date]])+6, MONTH(Table1[[#This Row],[Date]]), DAY(Table1[[#This Row],[Date]]))</f>
        <v>46139</v>
      </c>
    </row>
    <row r="1037" spans="1:14" x14ac:dyDescent="0.35">
      <c r="A1037" t="s">
        <v>1577</v>
      </c>
      <c r="B1037" s="1" t="s">
        <v>205</v>
      </c>
      <c r="C1037" s="1" t="s">
        <v>206</v>
      </c>
      <c r="D1037" s="1" t="s">
        <v>24</v>
      </c>
      <c r="E1037" s="3">
        <v>44503</v>
      </c>
      <c r="F1037" s="1" t="s">
        <v>104</v>
      </c>
      <c r="G1037" s="1" t="s">
        <v>722</v>
      </c>
      <c r="H1037" s="7">
        <v>70</v>
      </c>
      <c r="I1037" s="7">
        <v>58</v>
      </c>
      <c r="J1037" s="2">
        <v>0.1714</v>
      </c>
      <c r="K1037" s="7">
        <f>Table1[[#This Row],[List Price]]-Table1[[#This Row],[Actual Price]]</f>
        <v>12</v>
      </c>
      <c r="L1037" s="13">
        <f>YEAR(Table1[[#This Row],[Date]])</f>
        <v>2021</v>
      </c>
      <c r="M1037" s="13" t="str">
        <f t="shared" si="16"/>
        <v>Nov</v>
      </c>
      <c r="N1037" s="18">
        <f>DATE(YEAR(Table1[[#This Row],[Date]])+6, MONTH(Table1[[#This Row],[Date]]), DAY(Table1[[#This Row],[Date]]))</f>
        <v>46694</v>
      </c>
    </row>
    <row r="1038" spans="1:14" x14ac:dyDescent="0.35">
      <c r="A1038" t="s">
        <v>1578</v>
      </c>
      <c r="B1038" s="1" t="s">
        <v>170</v>
      </c>
      <c r="C1038" s="1" t="s">
        <v>171</v>
      </c>
      <c r="D1038" s="1" t="s">
        <v>13</v>
      </c>
      <c r="E1038" s="3">
        <v>44606</v>
      </c>
      <c r="F1038" s="1" t="s">
        <v>104</v>
      </c>
      <c r="G1038" s="1" t="s">
        <v>941</v>
      </c>
      <c r="H1038" s="7">
        <v>70</v>
      </c>
      <c r="I1038" s="7">
        <v>60</v>
      </c>
      <c r="J1038" s="2">
        <v>0.1429</v>
      </c>
      <c r="K1038" s="7">
        <f>Table1[[#This Row],[List Price]]-Table1[[#This Row],[Actual Price]]</f>
        <v>10</v>
      </c>
      <c r="L1038" s="13">
        <f>YEAR(Table1[[#This Row],[Date]])</f>
        <v>2022</v>
      </c>
      <c r="M1038" s="13" t="str">
        <f t="shared" si="16"/>
        <v>Feb</v>
      </c>
      <c r="N1038" s="18">
        <f>DATE(YEAR(Table1[[#This Row],[Date]])+6, MONTH(Table1[[#This Row],[Date]]), DAY(Table1[[#This Row],[Date]]))</f>
        <v>46797</v>
      </c>
    </row>
    <row r="1039" spans="1:14" x14ac:dyDescent="0.35">
      <c r="A1039" t="s">
        <v>1579</v>
      </c>
      <c r="B1039" s="1" t="s">
        <v>227</v>
      </c>
      <c r="C1039" s="1" t="s">
        <v>228</v>
      </c>
      <c r="D1039" s="1" t="s">
        <v>24</v>
      </c>
      <c r="E1039" s="3">
        <v>43960</v>
      </c>
      <c r="F1039" s="1" t="s">
        <v>55</v>
      </c>
      <c r="G1039" s="1" t="s">
        <v>621</v>
      </c>
      <c r="H1039" s="7">
        <v>800</v>
      </c>
      <c r="I1039" s="7">
        <v>688</v>
      </c>
      <c r="J1039" s="2">
        <v>0.14000000000000001</v>
      </c>
      <c r="K1039" s="7">
        <f>Table1[[#This Row],[List Price]]-Table1[[#This Row],[Actual Price]]</f>
        <v>112</v>
      </c>
      <c r="L1039" s="13">
        <f>YEAR(Table1[[#This Row],[Date]])</f>
        <v>2020</v>
      </c>
      <c r="M1039" s="13" t="str">
        <f t="shared" si="16"/>
        <v>May</v>
      </c>
      <c r="N1039" s="18">
        <f>DATE(YEAR(Table1[[#This Row],[Date]])+6, MONTH(Table1[[#This Row],[Date]]), DAY(Table1[[#This Row],[Date]]))</f>
        <v>46151</v>
      </c>
    </row>
    <row r="1040" spans="1:14" x14ac:dyDescent="0.35">
      <c r="A1040" t="s">
        <v>1580</v>
      </c>
      <c r="B1040" s="1" t="s">
        <v>146</v>
      </c>
      <c r="C1040" s="1" t="s">
        <v>147</v>
      </c>
      <c r="D1040" s="1" t="s">
        <v>13</v>
      </c>
      <c r="E1040" s="3">
        <v>44253</v>
      </c>
      <c r="F1040" s="1" t="s">
        <v>115</v>
      </c>
      <c r="G1040" s="1" t="s">
        <v>1318</v>
      </c>
      <c r="H1040" s="7">
        <v>250</v>
      </c>
      <c r="I1040" s="7">
        <v>155</v>
      </c>
      <c r="J1040" s="2">
        <v>0.38</v>
      </c>
      <c r="K1040" s="7">
        <f>Table1[[#This Row],[List Price]]-Table1[[#This Row],[Actual Price]]</f>
        <v>95</v>
      </c>
      <c r="L1040" s="13">
        <f>YEAR(Table1[[#This Row],[Date]])</f>
        <v>2021</v>
      </c>
      <c r="M1040" s="13" t="str">
        <f t="shared" si="16"/>
        <v>Feb</v>
      </c>
      <c r="N1040" s="18">
        <f>DATE(YEAR(Table1[[#This Row],[Date]])+6, MONTH(Table1[[#This Row],[Date]]), DAY(Table1[[#This Row],[Date]]))</f>
        <v>46444</v>
      </c>
    </row>
    <row r="1041" spans="1:14" x14ac:dyDescent="0.35">
      <c r="A1041" t="s">
        <v>1581</v>
      </c>
      <c r="B1041" s="1" t="s">
        <v>85</v>
      </c>
      <c r="C1041" s="1" t="s">
        <v>86</v>
      </c>
      <c r="D1041" s="1" t="s">
        <v>13</v>
      </c>
      <c r="E1041" s="3">
        <v>44112</v>
      </c>
      <c r="F1041" s="1" t="s">
        <v>25</v>
      </c>
      <c r="G1041" s="1" t="s">
        <v>340</v>
      </c>
      <c r="H1041" s="7">
        <v>700</v>
      </c>
      <c r="I1041" s="7">
        <v>504</v>
      </c>
      <c r="J1041" s="2">
        <v>0.28000000000000003</v>
      </c>
      <c r="K1041" s="7">
        <f>Table1[[#This Row],[List Price]]-Table1[[#This Row],[Actual Price]]</f>
        <v>196</v>
      </c>
      <c r="L1041" s="13">
        <f>YEAR(Table1[[#This Row],[Date]])</f>
        <v>2020</v>
      </c>
      <c r="M1041" s="13" t="str">
        <f t="shared" si="16"/>
        <v>Oct</v>
      </c>
      <c r="N1041" s="18">
        <f>DATE(YEAR(Table1[[#This Row],[Date]])+6, MONTH(Table1[[#This Row],[Date]]), DAY(Table1[[#This Row],[Date]]))</f>
        <v>46303</v>
      </c>
    </row>
    <row r="1042" spans="1:14" x14ac:dyDescent="0.35">
      <c r="A1042" t="s">
        <v>1582</v>
      </c>
      <c r="B1042" s="1" t="s">
        <v>146</v>
      </c>
      <c r="C1042" s="1" t="s">
        <v>147</v>
      </c>
      <c r="D1042" s="1" t="s">
        <v>13</v>
      </c>
      <c r="E1042" s="3">
        <v>43937</v>
      </c>
      <c r="F1042" s="1" t="s">
        <v>25</v>
      </c>
      <c r="G1042" s="1" t="s">
        <v>1318</v>
      </c>
      <c r="H1042" s="7">
        <v>700</v>
      </c>
      <c r="I1042" s="7">
        <v>511</v>
      </c>
      <c r="J1042" s="2">
        <v>0.27</v>
      </c>
      <c r="K1042" s="7">
        <f>Table1[[#This Row],[List Price]]-Table1[[#This Row],[Actual Price]]</f>
        <v>189</v>
      </c>
      <c r="L1042" s="13">
        <f>YEAR(Table1[[#This Row],[Date]])</f>
        <v>2020</v>
      </c>
      <c r="M1042" s="13" t="str">
        <f t="shared" si="16"/>
        <v>Apr</v>
      </c>
      <c r="N1042" s="18">
        <f>DATE(YEAR(Table1[[#This Row],[Date]])+6, MONTH(Table1[[#This Row],[Date]]), DAY(Table1[[#This Row],[Date]]))</f>
        <v>46128</v>
      </c>
    </row>
    <row r="1043" spans="1:14" x14ac:dyDescent="0.35">
      <c r="A1043" t="s">
        <v>1583</v>
      </c>
      <c r="B1043" s="1" t="s">
        <v>22</v>
      </c>
      <c r="C1043" s="1" t="s">
        <v>23</v>
      </c>
      <c r="D1043" s="1" t="s">
        <v>24</v>
      </c>
      <c r="E1043" s="3">
        <v>45518</v>
      </c>
      <c r="F1043" s="1" t="s">
        <v>115</v>
      </c>
      <c r="G1043" s="1" t="s">
        <v>1584</v>
      </c>
      <c r="H1043" s="7">
        <v>250</v>
      </c>
      <c r="I1043" s="7">
        <v>250</v>
      </c>
      <c r="J1043" s="2">
        <v>0</v>
      </c>
      <c r="K1043" s="7">
        <f>Table1[[#This Row],[List Price]]-Table1[[#This Row],[Actual Price]]</f>
        <v>0</v>
      </c>
      <c r="L1043" s="13">
        <f>YEAR(Table1[[#This Row],[Date]])</f>
        <v>2024</v>
      </c>
      <c r="M1043" s="13" t="str">
        <f t="shared" si="16"/>
        <v>Aug</v>
      </c>
      <c r="N1043" s="18">
        <f>DATE(YEAR(Table1[[#This Row],[Date]])+6, MONTH(Table1[[#This Row],[Date]]), DAY(Table1[[#This Row],[Date]]))</f>
        <v>47709</v>
      </c>
    </row>
    <row r="1044" spans="1:14" x14ac:dyDescent="0.35">
      <c r="A1044" t="s">
        <v>1585</v>
      </c>
      <c r="B1044" s="1" t="s">
        <v>241</v>
      </c>
      <c r="C1044" s="1" t="s">
        <v>242</v>
      </c>
      <c r="D1044" s="1" t="s">
        <v>13</v>
      </c>
      <c r="E1044" s="3">
        <v>45439</v>
      </c>
      <c r="F1044" s="1" t="s">
        <v>36</v>
      </c>
      <c r="G1044" s="1" t="s">
        <v>380</v>
      </c>
      <c r="H1044" s="7">
        <v>50</v>
      </c>
      <c r="I1044" s="7">
        <v>50</v>
      </c>
      <c r="J1044" s="2">
        <v>0</v>
      </c>
      <c r="K1044" s="7">
        <f>Table1[[#This Row],[List Price]]-Table1[[#This Row],[Actual Price]]</f>
        <v>0</v>
      </c>
      <c r="L1044" s="13">
        <f>YEAR(Table1[[#This Row],[Date]])</f>
        <v>2024</v>
      </c>
      <c r="M1044" s="13" t="str">
        <f t="shared" si="16"/>
        <v>May</v>
      </c>
      <c r="N1044" s="18">
        <f>DATE(YEAR(Table1[[#This Row],[Date]])+6, MONTH(Table1[[#This Row],[Date]]), DAY(Table1[[#This Row],[Date]]))</f>
        <v>47630</v>
      </c>
    </row>
    <row r="1045" spans="1:14" x14ac:dyDescent="0.35">
      <c r="A1045" t="s">
        <v>1586</v>
      </c>
      <c r="B1045" s="1" t="s">
        <v>59</v>
      </c>
      <c r="C1045" s="1" t="s">
        <v>60</v>
      </c>
      <c r="D1045" s="1" t="s">
        <v>13</v>
      </c>
      <c r="E1045" s="3">
        <v>44665</v>
      </c>
      <c r="F1045" s="1" t="s">
        <v>30</v>
      </c>
      <c r="G1045" s="1" t="s">
        <v>312</v>
      </c>
      <c r="H1045" s="7">
        <v>150</v>
      </c>
      <c r="I1045" s="7">
        <v>135</v>
      </c>
      <c r="J1045" s="2">
        <v>0.1</v>
      </c>
      <c r="K1045" s="7">
        <f>Table1[[#This Row],[List Price]]-Table1[[#This Row],[Actual Price]]</f>
        <v>15</v>
      </c>
      <c r="L1045" s="13">
        <f>YEAR(Table1[[#This Row],[Date]])</f>
        <v>2022</v>
      </c>
      <c r="M1045" s="13" t="str">
        <f t="shared" si="16"/>
        <v>Apr</v>
      </c>
      <c r="N1045" s="18">
        <f>DATE(YEAR(Table1[[#This Row],[Date]])+6, MONTH(Table1[[#This Row],[Date]]), DAY(Table1[[#This Row],[Date]]))</f>
        <v>46857</v>
      </c>
    </row>
    <row r="1046" spans="1:14" x14ac:dyDescent="0.35">
      <c r="A1046" t="s">
        <v>1587</v>
      </c>
      <c r="B1046" s="1" t="s">
        <v>28</v>
      </c>
      <c r="C1046" s="1" t="s">
        <v>29</v>
      </c>
      <c r="D1046" s="1" t="s">
        <v>13</v>
      </c>
      <c r="E1046" s="3">
        <v>45241</v>
      </c>
      <c r="F1046" s="1" t="s">
        <v>104</v>
      </c>
      <c r="G1046" s="1" t="s">
        <v>249</v>
      </c>
      <c r="H1046" s="7">
        <v>70</v>
      </c>
      <c r="I1046" s="7">
        <v>68</v>
      </c>
      <c r="J1046" s="2">
        <v>2.86E-2</v>
      </c>
      <c r="K1046" s="7">
        <f>Table1[[#This Row],[List Price]]-Table1[[#This Row],[Actual Price]]</f>
        <v>2</v>
      </c>
      <c r="L1046" s="13">
        <f>YEAR(Table1[[#This Row],[Date]])</f>
        <v>2023</v>
      </c>
      <c r="M1046" s="13" t="str">
        <f t="shared" si="16"/>
        <v>Nov</v>
      </c>
      <c r="N1046" s="18">
        <f>DATE(YEAR(Table1[[#This Row],[Date]])+6, MONTH(Table1[[#This Row],[Date]]), DAY(Table1[[#This Row],[Date]]))</f>
        <v>47433</v>
      </c>
    </row>
    <row r="1047" spans="1:14" x14ac:dyDescent="0.35">
      <c r="A1047" t="s">
        <v>1588</v>
      </c>
      <c r="B1047" s="1" t="s">
        <v>154</v>
      </c>
      <c r="C1047" s="1" t="s">
        <v>108</v>
      </c>
      <c r="D1047" s="1" t="s">
        <v>19</v>
      </c>
      <c r="E1047" s="3">
        <v>44200</v>
      </c>
      <c r="F1047" s="1" t="s">
        <v>61</v>
      </c>
      <c r="G1047" s="1" t="s">
        <v>737</v>
      </c>
      <c r="H1047" s="7">
        <v>1000</v>
      </c>
      <c r="I1047" s="7">
        <v>680</v>
      </c>
      <c r="J1047" s="2">
        <v>0.32</v>
      </c>
      <c r="K1047" s="7">
        <f>Table1[[#This Row],[List Price]]-Table1[[#This Row],[Actual Price]]</f>
        <v>320</v>
      </c>
      <c r="L1047" s="13">
        <f>YEAR(Table1[[#This Row],[Date]])</f>
        <v>2021</v>
      </c>
      <c r="M1047" s="13" t="str">
        <f t="shared" si="16"/>
        <v>Jan</v>
      </c>
      <c r="N1047" s="18">
        <f>DATE(YEAR(Table1[[#This Row],[Date]])+6, MONTH(Table1[[#This Row],[Date]]), DAY(Table1[[#This Row],[Date]]))</f>
        <v>46391</v>
      </c>
    </row>
    <row r="1048" spans="1:14" x14ac:dyDescent="0.35">
      <c r="A1048" t="s">
        <v>1589</v>
      </c>
      <c r="B1048" s="1" t="s">
        <v>187</v>
      </c>
      <c r="C1048" s="1" t="s">
        <v>188</v>
      </c>
      <c r="D1048" s="1" t="s">
        <v>13</v>
      </c>
      <c r="E1048" s="3">
        <v>44042</v>
      </c>
      <c r="F1048" s="1" t="s">
        <v>104</v>
      </c>
      <c r="G1048" s="1" t="s">
        <v>189</v>
      </c>
      <c r="H1048" s="7">
        <v>70</v>
      </c>
      <c r="I1048" s="7">
        <v>65</v>
      </c>
      <c r="J1048" s="2">
        <v>7.1400000000000005E-2</v>
      </c>
      <c r="K1048" s="7">
        <f>Table1[[#This Row],[List Price]]-Table1[[#This Row],[Actual Price]]</f>
        <v>5</v>
      </c>
      <c r="L1048" s="13">
        <f>YEAR(Table1[[#This Row],[Date]])</f>
        <v>2020</v>
      </c>
      <c r="M1048" s="13" t="str">
        <f t="shared" si="16"/>
        <v>Jul</v>
      </c>
      <c r="N1048" s="18">
        <f>DATE(YEAR(Table1[[#This Row],[Date]])+6, MONTH(Table1[[#This Row],[Date]]), DAY(Table1[[#This Row],[Date]]))</f>
        <v>46233</v>
      </c>
    </row>
    <row r="1049" spans="1:14" x14ac:dyDescent="0.35">
      <c r="A1049" t="s">
        <v>1590</v>
      </c>
      <c r="B1049" s="1" t="s">
        <v>150</v>
      </c>
      <c r="C1049" s="1" t="s">
        <v>151</v>
      </c>
      <c r="D1049" s="1" t="s">
        <v>13</v>
      </c>
      <c r="E1049" s="3">
        <v>45197</v>
      </c>
      <c r="F1049" s="1" t="s">
        <v>55</v>
      </c>
      <c r="G1049" s="1" t="s">
        <v>824</v>
      </c>
      <c r="H1049" s="7">
        <v>800</v>
      </c>
      <c r="I1049" s="7">
        <v>488</v>
      </c>
      <c r="J1049" s="2">
        <v>0.39</v>
      </c>
      <c r="K1049" s="7">
        <f>Table1[[#This Row],[List Price]]-Table1[[#This Row],[Actual Price]]</f>
        <v>312</v>
      </c>
      <c r="L1049" s="13">
        <f>YEAR(Table1[[#This Row],[Date]])</f>
        <v>2023</v>
      </c>
      <c r="M1049" s="13" t="str">
        <f t="shared" si="16"/>
        <v>Sep</v>
      </c>
      <c r="N1049" s="18">
        <f>DATE(YEAR(Table1[[#This Row],[Date]])+6, MONTH(Table1[[#This Row],[Date]]), DAY(Table1[[#This Row],[Date]]))</f>
        <v>47389</v>
      </c>
    </row>
    <row r="1050" spans="1:14" x14ac:dyDescent="0.35">
      <c r="A1050" t="s">
        <v>1591</v>
      </c>
      <c r="B1050" s="1" t="s">
        <v>131</v>
      </c>
      <c r="C1050" s="1" t="s">
        <v>108</v>
      </c>
      <c r="D1050" s="1" t="s">
        <v>19</v>
      </c>
      <c r="E1050" s="3">
        <v>44595</v>
      </c>
      <c r="F1050" s="1" t="s">
        <v>41</v>
      </c>
      <c r="G1050" s="1" t="s">
        <v>474</v>
      </c>
      <c r="H1050" s="7">
        <v>30</v>
      </c>
      <c r="I1050" s="7">
        <v>27</v>
      </c>
      <c r="J1050" s="2">
        <v>0.1</v>
      </c>
      <c r="K1050" s="7">
        <f>Table1[[#This Row],[List Price]]-Table1[[#This Row],[Actual Price]]</f>
        <v>3</v>
      </c>
      <c r="L1050" s="13">
        <f>YEAR(Table1[[#This Row],[Date]])</f>
        <v>2022</v>
      </c>
      <c r="M1050" s="13" t="str">
        <f t="shared" si="16"/>
        <v>Feb</v>
      </c>
      <c r="N1050" s="18">
        <f>DATE(YEAR(Table1[[#This Row],[Date]])+6, MONTH(Table1[[#This Row],[Date]]), DAY(Table1[[#This Row],[Date]]))</f>
        <v>46786</v>
      </c>
    </row>
    <row r="1051" spans="1:14" x14ac:dyDescent="0.35">
      <c r="A1051" t="s">
        <v>1592</v>
      </c>
      <c r="B1051" s="1" t="s">
        <v>44</v>
      </c>
      <c r="C1051" s="1" t="s">
        <v>45</v>
      </c>
      <c r="D1051" s="1" t="s">
        <v>24</v>
      </c>
      <c r="E1051" s="3">
        <v>44143</v>
      </c>
      <c r="F1051" s="1" t="s">
        <v>55</v>
      </c>
      <c r="G1051" s="1" t="s">
        <v>1177</v>
      </c>
      <c r="H1051" s="7">
        <v>800</v>
      </c>
      <c r="I1051" s="7">
        <v>448</v>
      </c>
      <c r="J1051" s="2">
        <v>0.44</v>
      </c>
      <c r="K1051" s="7">
        <f>Table1[[#This Row],[List Price]]-Table1[[#This Row],[Actual Price]]</f>
        <v>352</v>
      </c>
      <c r="L1051" s="13">
        <f>YEAR(Table1[[#This Row],[Date]])</f>
        <v>2020</v>
      </c>
      <c r="M1051" s="13" t="str">
        <f t="shared" si="16"/>
        <v>Nov</v>
      </c>
      <c r="N1051" s="18">
        <f>DATE(YEAR(Table1[[#This Row],[Date]])+6, MONTH(Table1[[#This Row],[Date]]), DAY(Table1[[#This Row],[Date]]))</f>
        <v>46334</v>
      </c>
    </row>
    <row r="1052" spans="1:14" x14ac:dyDescent="0.35">
      <c r="A1052" t="s">
        <v>1593</v>
      </c>
      <c r="B1052" s="1" t="s">
        <v>205</v>
      </c>
      <c r="C1052" s="1" t="s">
        <v>206</v>
      </c>
      <c r="D1052" s="1" t="s">
        <v>24</v>
      </c>
      <c r="E1052" s="3">
        <v>45374</v>
      </c>
      <c r="F1052" s="1" t="s">
        <v>41</v>
      </c>
      <c r="G1052" s="1" t="s">
        <v>596</v>
      </c>
      <c r="H1052" s="7">
        <v>30</v>
      </c>
      <c r="I1052" s="7">
        <v>29</v>
      </c>
      <c r="J1052" s="2">
        <v>3.3300000000000003E-2</v>
      </c>
      <c r="K1052" s="7">
        <f>Table1[[#This Row],[List Price]]-Table1[[#This Row],[Actual Price]]</f>
        <v>1</v>
      </c>
      <c r="L1052" s="13">
        <f>YEAR(Table1[[#This Row],[Date]])</f>
        <v>2024</v>
      </c>
      <c r="M1052" s="13" t="str">
        <f t="shared" si="16"/>
        <v>Mar</v>
      </c>
      <c r="N1052" s="18">
        <f>DATE(YEAR(Table1[[#This Row],[Date]])+6, MONTH(Table1[[#This Row],[Date]]), DAY(Table1[[#This Row],[Date]]))</f>
        <v>47565</v>
      </c>
    </row>
    <row r="1053" spans="1:14" x14ac:dyDescent="0.35">
      <c r="A1053" t="s">
        <v>1594</v>
      </c>
      <c r="B1053" s="1" t="s">
        <v>227</v>
      </c>
      <c r="C1053" s="1" t="s">
        <v>228</v>
      </c>
      <c r="D1053" s="1" t="s">
        <v>24</v>
      </c>
      <c r="E1053" s="3">
        <v>45436</v>
      </c>
      <c r="F1053" s="1" t="s">
        <v>25</v>
      </c>
      <c r="G1053" s="1" t="s">
        <v>229</v>
      </c>
      <c r="H1053" s="7">
        <v>700</v>
      </c>
      <c r="I1053" s="7">
        <v>651</v>
      </c>
      <c r="J1053" s="2">
        <v>7.0000000000000007E-2</v>
      </c>
      <c r="K1053" s="7">
        <f>Table1[[#This Row],[List Price]]-Table1[[#This Row],[Actual Price]]</f>
        <v>49</v>
      </c>
      <c r="L1053" s="13">
        <f>YEAR(Table1[[#This Row],[Date]])</f>
        <v>2024</v>
      </c>
      <c r="M1053" s="13" t="str">
        <f t="shared" si="16"/>
        <v>May</v>
      </c>
      <c r="N1053" s="18">
        <f>DATE(YEAR(Table1[[#This Row],[Date]])+6, MONTH(Table1[[#This Row],[Date]]), DAY(Table1[[#This Row],[Date]]))</f>
        <v>47627</v>
      </c>
    </row>
    <row r="1054" spans="1:14" x14ac:dyDescent="0.35">
      <c r="A1054" t="s">
        <v>1595</v>
      </c>
      <c r="B1054" s="1" t="s">
        <v>205</v>
      </c>
      <c r="C1054" s="1" t="s">
        <v>206</v>
      </c>
      <c r="D1054" s="1" t="s">
        <v>24</v>
      </c>
      <c r="E1054" s="3">
        <v>44784</v>
      </c>
      <c r="F1054" s="1" t="s">
        <v>46</v>
      </c>
      <c r="G1054" s="1" t="s">
        <v>596</v>
      </c>
      <c r="H1054" s="7">
        <v>500</v>
      </c>
      <c r="I1054" s="7">
        <v>470</v>
      </c>
      <c r="J1054" s="2">
        <v>0.06</v>
      </c>
      <c r="K1054" s="7">
        <f>Table1[[#This Row],[List Price]]-Table1[[#This Row],[Actual Price]]</f>
        <v>30</v>
      </c>
      <c r="L1054" s="13">
        <f>YEAR(Table1[[#This Row],[Date]])</f>
        <v>2022</v>
      </c>
      <c r="M1054" s="13" t="str">
        <f t="shared" si="16"/>
        <v>Aug</v>
      </c>
      <c r="N1054" s="18">
        <f>DATE(YEAR(Table1[[#This Row],[Date]])+6, MONTH(Table1[[#This Row],[Date]]), DAY(Table1[[#This Row],[Date]]))</f>
        <v>46976</v>
      </c>
    </row>
    <row r="1055" spans="1:14" x14ac:dyDescent="0.35">
      <c r="A1055" t="s">
        <v>1596</v>
      </c>
      <c r="B1055" s="1" t="s">
        <v>107</v>
      </c>
      <c r="C1055" s="1" t="s">
        <v>108</v>
      </c>
      <c r="D1055" s="1" t="s">
        <v>19</v>
      </c>
      <c r="E1055" s="3">
        <v>45400</v>
      </c>
      <c r="F1055" s="1" t="s">
        <v>104</v>
      </c>
      <c r="G1055" s="1" t="s">
        <v>531</v>
      </c>
      <c r="H1055" s="7">
        <v>70</v>
      </c>
      <c r="I1055" s="7">
        <v>67</v>
      </c>
      <c r="J1055" s="2">
        <v>4.2900000000000001E-2</v>
      </c>
      <c r="K1055" s="7">
        <f>Table1[[#This Row],[List Price]]-Table1[[#This Row],[Actual Price]]</f>
        <v>3</v>
      </c>
      <c r="L1055" s="13">
        <f>YEAR(Table1[[#This Row],[Date]])</f>
        <v>2024</v>
      </c>
      <c r="M1055" s="13" t="str">
        <f t="shared" si="16"/>
        <v>Apr</v>
      </c>
      <c r="N1055" s="18">
        <f>DATE(YEAR(Table1[[#This Row],[Date]])+6, MONTH(Table1[[#This Row],[Date]]), DAY(Table1[[#This Row],[Date]]))</f>
        <v>47591</v>
      </c>
    </row>
    <row r="1056" spans="1:14" x14ac:dyDescent="0.35">
      <c r="A1056" t="s">
        <v>1597</v>
      </c>
      <c r="B1056" s="1" t="s">
        <v>146</v>
      </c>
      <c r="C1056" s="1" t="s">
        <v>147</v>
      </c>
      <c r="D1056" s="1" t="s">
        <v>13</v>
      </c>
      <c r="E1056" s="3">
        <v>45362</v>
      </c>
      <c r="F1056" s="1" t="s">
        <v>25</v>
      </c>
      <c r="G1056" s="1" t="s">
        <v>1334</v>
      </c>
      <c r="H1056" s="7">
        <v>700</v>
      </c>
      <c r="I1056" s="7">
        <v>637</v>
      </c>
      <c r="J1056" s="2">
        <v>0.09</v>
      </c>
      <c r="K1056" s="7">
        <f>Table1[[#This Row],[List Price]]-Table1[[#This Row],[Actual Price]]</f>
        <v>63</v>
      </c>
      <c r="L1056" s="13">
        <f>YEAR(Table1[[#This Row],[Date]])</f>
        <v>2024</v>
      </c>
      <c r="M1056" s="13" t="str">
        <f t="shared" si="16"/>
        <v>Mar</v>
      </c>
      <c r="N1056" s="18">
        <f>DATE(YEAR(Table1[[#This Row],[Date]])+6, MONTH(Table1[[#This Row],[Date]]), DAY(Table1[[#This Row],[Date]]))</f>
        <v>47553</v>
      </c>
    </row>
    <row r="1057" spans="1:14" x14ac:dyDescent="0.35">
      <c r="A1057" t="s">
        <v>1598</v>
      </c>
      <c r="B1057" s="1" t="s">
        <v>17</v>
      </c>
      <c r="C1057" s="1" t="s">
        <v>18</v>
      </c>
      <c r="D1057" s="1" t="s">
        <v>19</v>
      </c>
      <c r="E1057" s="3">
        <v>44329</v>
      </c>
      <c r="F1057" s="1" t="s">
        <v>61</v>
      </c>
      <c r="G1057" s="1" t="s">
        <v>913</v>
      </c>
      <c r="H1057" s="7">
        <v>1000</v>
      </c>
      <c r="I1057" s="7">
        <v>680</v>
      </c>
      <c r="J1057" s="2">
        <v>0.32</v>
      </c>
      <c r="K1057" s="7">
        <f>Table1[[#This Row],[List Price]]-Table1[[#This Row],[Actual Price]]</f>
        <v>320</v>
      </c>
      <c r="L1057" s="13">
        <f>YEAR(Table1[[#This Row],[Date]])</f>
        <v>2021</v>
      </c>
      <c r="M1057" s="13" t="str">
        <f t="shared" si="16"/>
        <v>May</v>
      </c>
      <c r="N1057" s="18">
        <f>DATE(YEAR(Table1[[#This Row],[Date]])+6, MONTH(Table1[[#This Row],[Date]]), DAY(Table1[[#This Row],[Date]]))</f>
        <v>46520</v>
      </c>
    </row>
    <row r="1058" spans="1:14" x14ac:dyDescent="0.35">
      <c r="A1058" t="s">
        <v>1599</v>
      </c>
      <c r="B1058" s="1" t="s">
        <v>118</v>
      </c>
      <c r="C1058" s="1" t="s">
        <v>119</v>
      </c>
      <c r="D1058" s="1" t="s">
        <v>35</v>
      </c>
      <c r="E1058" s="3">
        <v>44658</v>
      </c>
      <c r="F1058" s="1" t="s">
        <v>25</v>
      </c>
      <c r="G1058" s="1" t="s">
        <v>909</v>
      </c>
      <c r="H1058" s="7">
        <v>700</v>
      </c>
      <c r="I1058" s="7">
        <v>693</v>
      </c>
      <c r="J1058" s="2">
        <v>0.01</v>
      </c>
      <c r="K1058" s="7">
        <f>Table1[[#This Row],[List Price]]-Table1[[#This Row],[Actual Price]]</f>
        <v>7</v>
      </c>
      <c r="L1058" s="13">
        <f>YEAR(Table1[[#This Row],[Date]])</f>
        <v>2022</v>
      </c>
      <c r="M1058" s="13" t="str">
        <f t="shared" si="16"/>
        <v>Apr</v>
      </c>
      <c r="N1058" s="18">
        <f>DATE(YEAR(Table1[[#This Row],[Date]])+6, MONTH(Table1[[#This Row],[Date]]), DAY(Table1[[#This Row],[Date]]))</f>
        <v>46850</v>
      </c>
    </row>
    <row r="1059" spans="1:14" x14ac:dyDescent="0.35">
      <c r="A1059" t="s">
        <v>1600</v>
      </c>
      <c r="B1059" s="1" t="s">
        <v>49</v>
      </c>
      <c r="C1059" s="1" t="s">
        <v>50</v>
      </c>
      <c r="D1059" s="1" t="s">
        <v>24</v>
      </c>
      <c r="E1059" s="3">
        <v>44124</v>
      </c>
      <c r="F1059" s="1" t="s">
        <v>72</v>
      </c>
      <c r="G1059" s="1" t="s">
        <v>729</v>
      </c>
      <c r="H1059" s="7">
        <v>500</v>
      </c>
      <c r="I1059" s="7">
        <v>495</v>
      </c>
      <c r="J1059" s="2">
        <v>0.01</v>
      </c>
      <c r="K1059" s="7">
        <f>Table1[[#This Row],[List Price]]-Table1[[#This Row],[Actual Price]]</f>
        <v>5</v>
      </c>
      <c r="L1059" s="13">
        <f>YEAR(Table1[[#This Row],[Date]])</f>
        <v>2020</v>
      </c>
      <c r="M1059" s="13" t="str">
        <f t="shared" si="16"/>
        <v>Oct</v>
      </c>
      <c r="N1059" s="18">
        <f>DATE(YEAR(Table1[[#This Row],[Date]])+6, MONTH(Table1[[#This Row],[Date]]), DAY(Table1[[#This Row],[Date]]))</f>
        <v>46315</v>
      </c>
    </row>
    <row r="1060" spans="1:14" x14ac:dyDescent="0.35">
      <c r="A1060" t="s">
        <v>1601</v>
      </c>
      <c r="B1060" s="1" t="s">
        <v>434</v>
      </c>
      <c r="C1060" s="1" t="s">
        <v>435</v>
      </c>
      <c r="D1060" s="1" t="s">
        <v>24</v>
      </c>
      <c r="E1060" s="3">
        <v>45033</v>
      </c>
      <c r="F1060" s="1" t="s">
        <v>36</v>
      </c>
      <c r="G1060" s="1" t="s">
        <v>764</v>
      </c>
      <c r="H1060" s="7">
        <v>50</v>
      </c>
      <c r="I1060" s="7">
        <v>46</v>
      </c>
      <c r="J1060" s="2">
        <v>0.08</v>
      </c>
      <c r="K1060" s="7">
        <f>Table1[[#This Row],[List Price]]-Table1[[#This Row],[Actual Price]]</f>
        <v>4</v>
      </c>
      <c r="L1060" s="13">
        <f>YEAR(Table1[[#This Row],[Date]])</f>
        <v>2023</v>
      </c>
      <c r="M1060" s="13" t="str">
        <f t="shared" si="16"/>
        <v>Apr</v>
      </c>
      <c r="N1060" s="18">
        <f>DATE(YEAR(Table1[[#This Row],[Date]])+6, MONTH(Table1[[#This Row],[Date]]), DAY(Table1[[#This Row],[Date]]))</f>
        <v>47225</v>
      </c>
    </row>
    <row r="1061" spans="1:14" x14ac:dyDescent="0.35">
      <c r="A1061" t="s">
        <v>1602</v>
      </c>
      <c r="B1061" s="1" t="s">
        <v>17</v>
      </c>
      <c r="C1061" s="1" t="s">
        <v>18</v>
      </c>
      <c r="D1061" s="1" t="s">
        <v>19</v>
      </c>
      <c r="E1061" s="3">
        <v>45454</v>
      </c>
      <c r="F1061" s="1" t="s">
        <v>122</v>
      </c>
      <c r="G1061" s="1" t="s">
        <v>543</v>
      </c>
      <c r="H1061" s="7">
        <v>50</v>
      </c>
      <c r="I1061" s="7">
        <v>49</v>
      </c>
      <c r="J1061" s="2">
        <v>0.02</v>
      </c>
      <c r="K1061" s="7">
        <f>Table1[[#This Row],[List Price]]-Table1[[#This Row],[Actual Price]]</f>
        <v>1</v>
      </c>
      <c r="L1061" s="13">
        <f>YEAR(Table1[[#This Row],[Date]])</f>
        <v>2024</v>
      </c>
      <c r="M1061" s="13" t="str">
        <f t="shared" si="16"/>
        <v>Jun</v>
      </c>
      <c r="N1061" s="18">
        <f>DATE(YEAR(Table1[[#This Row],[Date]])+6, MONTH(Table1[[#This Row],[Date]]), DAY(Table1[[#This Row],[Date]]))</f>
        <v>47645</v>
      </c>
    </row>
    <row r="1062" spans="1:14" x14ac:dyDescent="0.35">
      <c r="A1062" t="s">
        <v>1603</v>
      </c>
      <c r="B1062" s="1" t="s">
        <v>134</v>
      </c>
      <c r="C1062" s="1" t="s">
        <v>92</v>
      </c>
      <c r="D1062" s="1" t="s">
        <v>35</v>
      </c>
      <c r="E1062" s="3">
        <v>44929</v>
      </c>
      <c r="F1062" s="1" t="s">
        <v>46</v>
      </c>
      <c r="G1062" s="1" t="s">
        <v>1127</v>
      </c>
      <c r="H1062" s="7">
        <v>500</v>
      </c>
      <c r="I1062" s="7">
        <v>455</v>
      </c>
      <c r="J1062" s="2">
        <v>0.09</v>
      </c>
      <c r="K1062" s="7">
        <f>Table1[[#This Row],[List Price]]-Table1[[#This Row],[Actual Price]]</f>
        <v>45</v>
      </c>
      <c r="L1062" s="13">
        <f>YEAR(Table1[[#This Row],[Date]])</f>
        <v>2023</v>
      </c>
      <c r="M1062" s="13" t="str">
        <f t="shared" si="16"/>
        <v>Jan</v>
      </c>
      <c r="N1062" s="18">
        <f>DATE(YEAR(Table1[[#This Row],[Date]])+6, MONTH(Table1[[#This Row],[Date]]), DAY(Table1[[#This Row],[Date]]))</f>
        <v>47121</v>
      </c>
    </row>
    <row r="1063" spans="1:14" x14ac:dyDescent="0.35">
      <c r="A1063" t="s">
        <v>1604</v>
      </c>
      <c r="B1063" s="1" t="s">
        <v>59</v>
      </c>
      <c r="C1063" s="1" t="s">
        <v>60</v>
      </c>
      <c r="D1063" s="1" t="s">
        <v>13</v>
      </c>
      <c r="E1063" s="3">
        <v>44768</v>
      </c>
      <c r="F1063" s="1" t="s">
        <v>72</v>
      </c>
      <c r="G1063" s="1" t="s">
        <v>1014</v>
      </c>
      <c r="H1063" s="7">
        <v>500</v>
      </c>
      <c r="I1063" s="7">
        <v>490</v>
      </c>
      <c r="J1063" s="2">
        <v>0.02</v>
      </c>
      <c r="K1063" s="7">
        <f>Table1[[#This Row],[List Price]]-Table1[[#This Row],[Actual Price]]</f>
        <v>10</v>
      </c>
      <c r="L1063" s="13">
        <f>YEAR(Table1[[#This Row],[Date]])</f>
        <v>2022</v>
      </c>
      <c r="M1063" s="13" t="str">
        <f t="shared" si="16"/>
        <v>Jul</v>
      </c>
      <c r="N1063" s="18">
        <f>DATE(YEAR(Table1[[#This Row],[Date]])+6, MONTH(Table1[[#This Row],[Date]]), DAY(Table1[[#This Row],[Date]]))</f>
        <v>46960</v>
      </c>
    </row>
    <row r="1064" spans="1:14" x14ac:dyDescent="0.35">
      <c r="A1064" t="s">
        <v>1605</v>
      </c>
      <c r="B1064" s="1" t="s">
        <v>17</v>
      </c>
      <c r="C1064" s="1" t="s">
        <v>18</v>
      </c>
      <c r="D1064" s="1" t="s">
        <v>19</v>
      </c>
      <c r="E1064" s="3">
        <v>44576</v>
      </c>
      <c r="F1064" s="1" t="s">
        <v>122</v>
      </c>
      <c r="G1064" s="1" t="s">
        <v>913</v>
      </c>
      <c r="H1064" s="7">
        <v>50</v>
      </c>
      <c r="I1064" s="7">
        <v>47</v>
      </c>
      <c r="J1064" s="2">
        <v>0.06</v>
      </c>
      <c r="K1064" s="7">
        <f>Table1[[#This Row],[List Price]]-Table1[[#This Row],[Actual Price]]</f>
        <v>3</v>
      </c>
      <c r="L1064" s="13">
        <f>YEAR(Table1[[#This Row],[Date]])</f>
        <v>2022</v>
      </c>
      <c r="M1064" s="13" t="str">
        <f t="shared" si="16"/>
        <v>Jan</v>
      </c>
      <c r="N1064" s="18">
        <f>DATE(YEAR(Table1[[#This Row],[Date]])+6, MONTH(Table1[[#This Row],[Date]]), DAY(Table1[[#This Row],[Date]]))</f>
        <v>46767</v>
      </c>
    </row>
    <row r="1065" spans="1:14" x14ac:dyDescent="0.35">
      <c r="A1065" t="s">
        <v>1606</v>
      </c>
      <c r="B1065" s="1" t="s">
        <v>85</v>
      </c>
      <c r="C1065" s="1" t="s">
        <v>86</v>
      </c>
      <c r="D1065" s="1" t="s">
        <v>13</v>
      </c>
      <c r="E1065" s="3">
        <v>44288</v>
      </c>
      <c r="F1065" s="1" t="s">
        <v>25</v>
      </c>
      <c r="G1065" s="1" t="s">
        <v>87</v>
      </c>
      <c r="H1065" s="7">
        <v>700</v>
      </c>
      <c r="I1065" s="7">
        <v>665</v>
      </c>
      <c r="J1065" s="2">
        <v>0.05</v>
      </c>
      <c r="K1065" s="7">
        <f>Table1[[#This Row],[List Price]]-Table1[[#This Row],[Actual Price]]</f>
        <v>35</v>
      </c>
      <c r="L1065" s="13">
        <f>YEAR(Table1[[#This Row],[Date]])</f>
        <v>2021</v>
      </c>
      <c r="M1065" s="13" t="str">
        <f t="shared" si="16"/>
        <v>Apr</v>
      </c>
      <c r="N1065" s="18">
        <f>DATE(YEAR(Table1[[#This Row],[Date]])+6, MONTH(Table1[[#This Row],[Date]]), DAY(Table1[[#This Row],[Date]]))</f>
        <v>46479</v>
      </c>
    </row>
    <row r="1066" spans="1:14" x14ac:dyDescent="0.35">
      <c r="A1066" t="s">
        <v>1607</v>
      </c>
      <c r="B1066" s="1" t="s">
        <v>49</v>
      </c>
      <c r="C1066" s="1" t="s">
        <v>50</v>
      </c>
      <c r="D1066" s="1" t="s">
        <v>24</v>
      </c>
      <c r="E1066" s="3">
        <v>45571</v>
      </c>
      <c r="F1066" s="1" t="s">
        <v>122</v>
      </c>
      <c r="G1066" s="1" t="s">
        <v>378</v>
      </c>
      <c r="H1066" s="7">
        <v>50</v>
      </c>
      <c r="I1066" s="7">
        <v>43</v>
      </c>
      <c r="J1066" s="2">
        <v>0.14000000000000001</v>
      </c>
      <c r="K1066" s="7">
        <f>Table1[[#This Row],[List Price]]-Table1[[#This Row],[Actual Price]]</f>
        <v>7</v>
      </c>
      <c r="L1066" s="13">
        <f>YEAR(Table1[[#This Row],[Date]])</f>
        <v>2024</v>
      </c>
      <c r="M1066" s="13" t="str">
        <f t="shared" si="16"/>
        <v>Oct</v>
      </c>
      <c r="N1066" s="18">
        <f>DATE(YEAR(Table1[[#This Row],[Date]])+6, MONTH(Table1[[#This Row],[Date]]), DAY(Table1[[#This Row],[Date]]))</f>
        <v>47762</v>
      </c>
    </row>
    <row r="1067" spans="1:14" x14ac:dyDescent="0.35">
      <c r="A1067" t="s">
        <v>1608</v>
      </c>
      <c r="B1067" s="1" t="s">
        <v>53</v>
      </c>
      <c r="C1067" s="1" t="s">
        <v>54</v>
      </c>
      <c r="D1067" s="1" t="s">
        <v>13</v>
      </c>
      <c r="E1067" s="3">
        <v>45133</v>
      </c>
      <c r="F1067" s="1" t="s">
        <v>115</v>
      </c>
      <c r="G1067" s="1" t="s">
        <v>795</v>
      </c>
      <c r="H1067" s="7">
        <v>250</v>
      </c>
      <c r="I1067" s="7">
        <v>243</v>
      </c>
      <c r="J1067" s="2">
        <v>2.8000000000000001E-2</v>
      </c>
      <c r="K1067" s="7">
        <f>Table1[[#This Row],[List Price]]-Table1[[#This Row],[Actual Price]]</f>
        <v>7</v>
      </c>
      <c r="L1067" s="13">
        <f>YEAR(Table1[[#This Row],[Date]])</f>
        <v>2023</v>
      </c>
      <c r="M1067" s="13" t="str">
        <f t="shared" si="16"/>
        <v>Jul</v>
      </c>
      <c r="N1067" s="18">
        <f>DATE(YEAR(Table1[[#This Row],[Date]])+6, MONTH(Table1[[#This Row],[Date]]), DAY(Table1[[#This Row],[Date]]))</f>
        <v>47325</v>
      </c>
    </row>
    <row r="1068" spans="1:14" x14ac:dyDescent="0.35">
      <c r="A1068" t="s">
        <v>1609</v>
      </c>
      <c r="B1068" s="1" t="s">
        <v>127</v>
      </c>
      <c r="C1068" s="1" t="s">
        <v>128</v>
      </c>
      <c r="D1068" s="1" t="s">
        <v>13</v>
      </c>
      <c r="E1068" s="3">
        <v>44632</v>
      </c>
      <c r="F1068" s="1" t="s">
        <v>14</v>
      </c>
      <c r="G1068" s="1" t="s">
        <v>534</v>
      </c>
      <c r="H1068" s="7">
        <v>80</v>
      </c>
      <c r="I1068" s="7">
        <v>79</v>
      </c>
      <c r="J1068" s="2">
        <v>1.2500000000000001E-2</v>
      </c>
      <c r="K1068" s="7">
        <f>Table1[[#This Row],[List Price]]-Table1[[#This Row],[Actual Price]]</f>
        <v>1</v>
      </c>
      <c r="L1068" s="13">
        <f>YEAR(Table1[[#This Row],[Date]])</f>
        <v>2022</v>
      </c>
      <c r="M1068" s="13" t="str">
        <f t="shared" si="16"/>
        <v>Mar</v>
      </c>
      <c r="N1068" s="18">
        <f>DATE(YEAR(Table1[[#This Row],[Date]])+6, MONTH(Table1[[#This Row],[Date]]), DAY(Table1[[#This Row],[Date]]))</f>
        <v>46824</v>
      </c>
    </row>
    <row r="1069" spans="1:14" x14ac:dyDescent="0.35">
      <c r="A1069" t="s">
        <v>1610</v>
      </c>
      <c r="B1069" s="1" t="s">
        <v>99</v>
      </c>
      <c r="C1069" s="1" t="s">
        <v>100</v>
      </c>
      <c r="D1069" s="1" t="s">
        <v>13</v>
      </c>
      <c r="E1069" s="3">
        <v>44027</v>
      </c>
      <c r="F1069" s="1" t="s">
        <v>115</v>
      </c>
      <c r="G1069" s="1" t="s">
        <v>752</v>
      </c>
      <c r="H1069" s="7">
        <v>250</v>
      </c>
      <c r="I1069" s="7">
        <v>230</v>
      </c>
      <c r="J1069" s="2">
        <v>0.08</v>
      </c>
      <c r="K1069" s="7">
        <f>Table1[[#This Row],[List Price]]-Table1[[#This Row],[Actual Price]]</f>
        <v>20</v>
      </c>
      <c r="L1069" s="13">
        <f>YEAR(Table1[[#This Row],[Date]])</f>
        <v>2020</v>
      </c>
      <c r="M1069" s="13" t="str">
        <f t="shared" si="16"/>
        <v>Jul</v>
      </c>
      <c r="N1069" s="18">
        <f>DATE(YEAR(Table1[[#This Row],[Date]])+6, MONTH(Table1[[#This Row],[Date]]), DAY(Table1[[#This Row],[Date]]))</f>
        <v>46218</v>
      </c>
    </row>
    <row r="1070" spans="1:14" x14ac:dyDescent="0.35">
      <c r="A1070" t="s">
        <v>1611</v>
      </c>
      <c r="B1070" s="1" t="s">
        <v>17</v>
      </c>
      <c r="C1070" s="1" t="s">
        <v>18</v>
      </c>
      <c r="D1070" s="1" t="s">
        <v>19</v>
      </c>
      <c r="E1070" s="3">
        <v>45101</v>
      </c>
      <c r="F1070" s="1" t="s">
        <v>104</v>
      </c>
      <c r="G1070" s="1" t="s">
        <v>478</v>
      </c>
      <c r="H1070" s="7">
        <v>70</v>
      </c>
      <c r="I1070" s="7">
        <v>67</v>
      </c>
      <c r="J1070" s="2">
        <v>4.2900000000000001E-2</v>
      </c>
      <c r="K1070" s="7">
        <f>Table1[[#This Row],[List Price]]-Table1[[#This Row],[Actual Price]]</f>
        <v>3</v>
      </c>
      <c r="L1070" s="13">
        <f>YEAR(Table1[[#This Row],[Date]])</f>
        <v>2023</v>
      </c>
      <c r="M1070" s="13" t="str">
        <f t="shared" si="16"/>
        <v>Jun</v>
      </c>
      <c r="N1070" s="18">
        <f>DATE(YEAR(Table1[[#This Row],[Date]])+6, MONTH(Table1[[#This Row],[Date]]), DAY(Table1[[#This Row],[Date]]))</f>
        <v>47293</v>
      </c>
    </row>
    <row r="1071" spans="1:14" x14ac:dyDescent="0.35">
      <c r="A1071" t="s">
        <v>1612</v>
      </c>
      <c r="B1071" s="1" t="s">
        <v>81</v>
      </c>
      <c r="C1071" s="1" t="s">
        <v>82</v>
      </c>
      <c r="D1071" s="1" t="s">
        <v>13</v>
      </c>
      <c r="E1071" s="3">
        <v>45653</v>
      </c>
      <c r="F1071" s="1" t="s">
        <v>115</v>
      </c>
      <c r="G1071" s="1" t="s">
        <v>556</v>
      </c>
      <c r="H1071" s="7">
        <v>250</v>
      </c>
      <c r="I1071" s="7">
        <v>213</v>
      </c>
      <c r="J1071" s="2">
        <v>0.14799999999999999</v>
      </c>
      <c r="K1071" s="7">
        <f>Table1[[#This Row],[List Price]]-Table1[[#This Row],[Actual Price]]</f>
        <v>37</v>
      </c>
      <c r="L1071" s="13">
        <f>YEAR(Table1[[#This Row],[Date]])</f>
        <v>2024</v>
      </c>
      <c r="M1071" s="13" t="str">
        <f t="shared" si="16"/>
        <v>Dec</v>
      </c>
      <c r="N1071" s="18">
        <f>DATE(YEAR(Table1[[#This Row],[Date]])+6, MONTH(Table1[[#This Row],[Date]]), DAY(Table1[[#This Row],[Date]]))</f>
        <v>47844</v>
      </c>
    </row>
    <row r="1072" spans="1:14" x14ac:dyDescent="0.35">
      <c r="A1072" t="s">
        <v>1613</v>
      </c>
      <c r="B1072" s="1" t="s">
        <v>95</v>
      </c>
      <c r="C1072" s="1" t="s">
        <v>96</v>
      </c>
      <c r="D1072" s="1" t="s">
        <v>13</v>
      </c>
      <c r="E1072" s="3">
        <v>45490</v>
      </c>
      <c r="F1072" s="1" t="s">
        <v>14</v>
      </c>
      <c r="G1072" s="1" t="s">
        <v>1275</v>
      </c>
      <c r="H1072" s="7">
        <v>80</v>
      </c>
      <c r="I1072" s="7">
        <v>79</v>
      </c>
      <c r="J1072" s="2">
        <v>1.2500000000000001E-2</v>
      </c>
      <c r="K1072" s="7">
        <f>Table1[[#This Row],[List Price]]-Table1[[#This Row],[Actual Price]]</f>
        <v>1</v>
      </c>
      <c r="L1072" s="13">
        <f>YEAR(Table1[[#This Row],[Date]])</f>
        <v>2024</v>
      </c>
      <c r="M1072" s="13" t="str">
        <f t="shared" si="16"/>
        <v>Jul</v>
      </c>
      <c r="N1072" s="18">
        <f>DATE(YEAR(Table1[[#This Row],[Date]])+6, MONTH(Table1[[#This Row],[Date]]), DAY(Table1[[#This Row],[Date]]))</f>
        <v>47681</v>
      </c>
    </row>
    <row r="1073" spans="1:14" x14ac:dyDescent="0.35">
      <c r="A1073" t="s">
        <v>1614</v>
      </c>
      <c r="B1073" s="1" t="s">
        <v>187</v>
      </c>
      <c r="C1073" s="1" t="s">
        <v>188</v>
      </c>
      <c r="D1073" s="1" t="s">
        <v>13</v>
      </c>
      <c r="E1073" s="3">
        <v>44894</v>
      </c>
      <c r="F1073" s="1" t="s">
        <v>61</v>
      </c>
      <c r="G1073" s="1" t="s">
        <v>683</v>
      </c>
      <c r="H1073" s="7">
        <v>1000</v>
      </c>
      <c r="I1073" s="7">
        <v>700</v>
      </c>
      <c r="J1073" s="2">
        <v>0.3</v>
      </c>
      <c r="K1073" s="7">
        <f>Table1[[#This Row],[List Price]]-Table1[[#This Row],[Actual Price]]</f>
        <v>300</v>
      </c>
      <c r="L1073" s="13">
        <f>YEAR(Table1[[#This Row],[Date]])</f>
        <v>2022</v>
      </c>
      <c r="M1073" s="13" t="str">
        <f t="shared" si="16"/>
        <v>Nov</v>
      </c>
      <c r="N1073" s="18">
        <f>DATE(YEAR(Table1[[#This Row],[Date]])+6, MONTH(Table1[[#This Row],[Date]]), DAY(Table1[[#This Row],[Date]]))</f>
        <v>47086</v>
      </c>
    </row>
    <row r="1074" spans="1:14" x14ac:dyDescent="0.35">
      <c r="A1074" t="s">
        <v>1615</v>
      </c>
      <c r="B1074" s="1" t="s">
        <v>221</v>
      </c>
      <c r="C1074" s="1" t="s">
        <v>40</v>
      </c>
      <c r="D1074" s="1" t="s">
        <v>35</v>
      </c>
      <c r="E1074" s="3">
        <v>44745</v>
      </c>
      <c r="F1074" s="1" t="s">
        <v>46</v>
      </c>
      <c r="G1074" s="1" t="s">
        <v>1059</v>
      </c>
      <c r="H1074" s="7">
        <v>500</v>
      </c>
      <c r="I1074" s="7">
        <v>445</v>
      </c>
      <c r="J1074" s="2">
        <v>0.11</v>
      </c>
      <c r="K1074" s="7">
        <f>Table1[[#This Row],[List Price]]-Table1[[#This Row],[Actual Price]]</f>
        <v>55</v>
      </c>
      <c r="L1074" s="13">
        <f>YEAR(Table1[[#This Row],[Date]])</f>
        <v>2022</v>
      </c>
      <c r="M1074" s="13" t="str">
        <f t="shared" si="16"/>
        <v>Jul</v>
      </c>
      <c r="N1074" s="18">
        <f>DATE(YEAR(Table1[[#This Row],[Date]])+6, MONTH(Table1[[#This Row],[Date]]), DAY(Table1[[#This Row],[Date]]))</f>
        <v>46937</v>
      </c>
    </row>
    <row r="1075" spans="1:14" x14ac:dyDescent="0.35">
      <c r="A1075" t="s">
        <v>1616</v>
      </c>
      <c r="B1075" s="1" t="s">
        <v>103</v>
      </c>
      <c r="C1075" s="1" t="s">
        <v>71</v>
      </c>
      <c r="D1075" s="1" t="s">
        <v>35</v>
      </c>
      <c r="E1075" s="3">
        <v>45264</v>
      </c>
      <c r="F1075" s="1" t="s">
        <v>122</v>
      </c>
      <c r="G1075" s="1" t="s">
        <v>105</v>
      </c>
      <c r="H1075" s="7">
        <v>50</v>
      </c>
      <c r="I1075" s="7">
        <v>47</v>
      </c>
      <c r="J1075" s="2">
        <v>0.06</v>
      </c>
      <c r="K1075" s="7">
        <f>Table1[[#This Row],[List Price]]-Table1[[#This Row],[Actual Price]]</f>
        <v>3</v>
      </c>
      <c r="L1075" s="13">
        <f>YEAR(Table1[[#This Row],[Date]])</f>
        <v>2023</v>
      </c>
      <c r="M1075" s="13" t="str">
        <f t="shared" si="16"/>
        <v>Dec</v>
      </c>
      <c r="N1075" s="18">
        <f>DATE(YEAR(Table1[[#This Row],[Date]])+6, MONTH(Table1[[#This Row],[Date]]), DAY(Table1[[#This Row],[Date]]))</f>
        <v>47456</v>
      </c>
    </row>
    <row r="1076" spans="1:14" x14ac:dyDescent="0.35">
      <c r="A1076" t="s">
        <v>1617</v>
      </c>
      <c r="B1076" s="1" t="s">
        <v>241</v>
      </c>
      <c r="C1076" s="1" t="s">
        <v>242</v>
      </c>
      <c r="D1076" s="1" t="s">
        <v>13</v>
      </c>
      <c r="E1076" s="3">
        <v>43905</v>
      </c>
      <c r="F1076" s="1" t="s">
        <v>30</v>
      </c>
      <c r="G1076" s="1" t="s">
        <v>350</v>
      </c>
      <c r="H1076" s="7">
        <v>150</v>
      </c>
      <c r="I1076" s="7">
        <v>131</v>
      </c>
      <c r="J1076" s="2">
        <v>0.12670000000000001</v>
      </c>
      <c r="K1076" s="7">
        <f>Table1[[#This Row],[List Price]]-Table1[[#This Row],[Actual Price]]</f>
        <v>19</v>
      </c>
      <c r="L1076" s="13">
        <f>YEAR(Table1[[#This Row],[Date]])</f>
        <v>2020</v>
      </c>
      <c r="M1076" s="13" t="str">
        <f t="shared" si="16"/>
        <v>Mar</v>
      </c>
      <c r="N1076" s="18">
        <f>DATE(YEAR(Table1[[#This Row],[Date]])+6, MONTH(Table1[[#This Row],[Date]]), DAY(Table1[[#This Row],[Date]]))</f>
        <v>46096</v>
      </c>
    </row>
    <row r="1077" spans="1:14" x14ac:dyDescent="0.35">
      <c r="A1077" t="s">
        <v>1618</v>
      </c>
      <c r="B1077" s="1" t="s">
        <v>241</v>
      </c>
      <c r="C1077" s="1" t="s">
        <v>242</v>
      </c>
      <c r="D1077" s="1" t="s">
        <v>13</v>
      </c>
      <c r="E1077" s="3">
        <v>45366</v>
      </c>
      <c r="F1077" s="1" t="s">
        <v>25</v>
      </c>
      <c r="G1077" s="1" t="s">
        <v>626</v>
      </c>
      <c r="H1077" s="7">
        <v>700</v>
      </c>
      <c r="I1077" s="7">
        <v>616</v>
      </c>
      <c r="J1077" s="2">
        <v>0.12</v>
      </c>
      <c r="K1077" s="7">
        <f>Table1[[#This Row],[List Price]]-Table1[[#This Row],[Actual Price]]</f>
        <v>84</v>
      </c>
      <c r="L1077" s="13">
        <f>YEAR(Table1[[#This Row],[Date]])</f>
        <v>2024</v>
      </c>
      <c r="M1077" s="13" t="str">
        <f t="shared" si="16"/>
        <v>Mar</v>
      </c>
      <c r="N1077" s="18">
        <f>DATE(YEAR(Table1[[#This Row],[Date]])+6, MONTH(Table1[[#This Row],[Date]]), DAY(Table1[[#This Row],[Date]]))</f>
        <v>47557</v>
      </c>
    </row>
    <row r="1078" spans="1:14" x14ac:dyDescent="0.35">
      <c r="A1078" t="s">
        <v>1619</v>
      </c>
      <c r="B1078" s="1" t="s">
        <v>134</v>
      </c>
      <c r="C1078" s="1" t="s">
        <v>92</v>
      </c>
      <c r="D1078" s="1" t="s">
        <v>35</v>
      </c>
      <c r="E1078" s="3">
        <v>45619</v>
      </c>
      <c r="F1078" s="1" t="s">
        <v>36</v>
      </c>
      <c r="G1078" s="1" t="s">
        <v>849</v>
      </c>
      <c r="H1078" s="7">
        <v>50</v>
      </c>
      <c r="I1078" s="7">
        <v>46</v>
      </c>
      <c r="J1078" s="2">
        <v>0.08</v>
      </c>
      <c r="K1078" s="7">
        <f>Table1[[#This Row],[List Price]]-Table1[[#This Row],[Actual Price]]</f>
        <v>4</v>
      </c>
      <c r="L1078" s="13">
        <f>YEAR(Table1[[#This Row],[Date]])</f>
        <v>2024</v>
      </c>
      <c r="M1078" s="13" t="str">
        <f t="shared" si="16"/>
        <v>Nov</v>
      </c>
      <c r="N1078" s="18">
        <f>DATE(YEAR(Table1[[#This Row],[Date]])+6, MONTH(Table1[[#This Row],[Date]]), DAY(Table1[[#This Row],[Date]]))</f>
        <v>47810</v>
      </c>
    </row>
    <row r="1079" spans="1:14" x14ac:dyDescent="0.35">
      <c r="A1079" t="s">
        <v>1620</v>
      </c>
      <c r="B1079" s="1" t="s">
        <v>118</v>
      </c>
      <c r="C1079" s="1" t="s">
        <v>119</v>
      </c>
      <c r="D1079" s="1" t="s">
        <v>35</v>
      </c>
      <c r="E1079" s="3">
        <v>45405</v>
      </c>
      <c r="F1079" s="1" t="s">
        <v>46</v>
      </c>
      <c r="G1079" s="1" t="s">
        <v>120</v>
      </c>
      <c r="H1079" s="7">
        <v>500</v>
      </c>
      <c r="I1079" s="7">
        <v>480</v>
      </c>
      <c r="J1079" s="2">
        <v>0.04</v>
      </c>
      <c r="K1079" s="7">
        <f>Table1[[#This Row],[List Price]]-Table1[[#This Row],[Actual Price]]</f>
        <v>20</v>
      </c>
      <c r="L1079" s="13">
        <f>YEAR(Table1[[#This Row],[Date]])</f>
        <v>2024</v>
      </c>
      <c r="M1079" s="13" t="str">
        <f t="shared" si="16"/>
        <v>Apr</v>
      </c>
      <c r="N1079" s="18">
        <f>DATE(YEAR(Table1[[#This Row],[Date]])+6, MONTH(Table1[[#This Row],[Date]]), DAY(Table1[[#This Row],[Date]]))</f>
        <v>47596</v>
      </c>
    </row>
    <row r="1080" spans="1:14" x14ac:dyDescent="0.35">
      <c r="A1080" t="s">
        <v>1621</v>
      </c>
      <c r="B1080" s="1" t="s">
        <v>91</v>
      </c>
      <c r="C1080" s="1" t="s">
        <v>92</v>
      </c>
      <c r="D1080" s="1" t="s">
        <v>35</v>
      </c>
      <c r="E1080" s="3">
        <v>44200</v>
      </c>
      <c r="F1080" s="1" t="s">
        <v>122</v>
      </c>
      <c r="G1080" s="1" t="s">
        <v>495</v>
      </c>
      <c r="H1080" s="7">
        <v>50</v>
      </c>
      <c r="I1080" s="7">
        <v>47</v>
      </c>
      <c r="J1080" s="2">
        <v>0.06</v>
      </c>
      <c r="K1080" s="7">
        <f>Table1[[#This Row],[List Price]]-Table1[[#This Row],[Actual Price]]</f>
        <v>3</v>
      </c>
      <c r="L1080" s="13">
        <f>YEAR(Table1[[#This Row],[Date]])</f>
        <v>2021</v>
      </c>
      <c r="M1080" s="13" t="str">
        <f t="shared" si="16"/>
        <v>Jan</v>
      </c>
      <c r="N1080" s="18">
        <f>DATE(YEAR(Table1[[#This Row],[Date]])+6, MONTH(Table1[[#This Row],[Date]]), DAY(Table1[[#This Row],[Date]]))</f>
        <v>46391</v>
      </c>
    </row>
    <row r="1081" spans="1:14" x14ac:dyDescent="0.35">
      <c r="A1081" t="s">
        <v>1622</v>
      </c>
      <c r="B1081" s="1" t="s">
        <v>53</v>
      </c>
      <c r="C1081" s="1" t="s">
        <v>54</v>
      </c>
      <c r="D1081" s="1" t="s">
        <v>13</v>
      </c>
      <c r="E1081" s="3">
        <v>44323</v>
      </c>
      <c r="F1081" s="1" t="s">
        <v>30</v>
      </c>
      <c r="G1081" s="1" t="s">
        <v>56</v>
      </c>
      <c r="H1081" s="7">
        <v>150</v>
      </c>
      <c r="I1081" s="7">
        <v>146</v>
      </c>
      <c r="J1081" s="2">
        <v>2.6700000000000002E-2</v>
      </c>
      <c r="K1081" s="7">
        <f>Table1[[#This Row],[List Price]]-Table1[[#This Row],[Actual Price]]</f>
        <v>4</v>
      </c>
      <c r="L1081" s="13">
        <f>YEAR(Table1[[#This Row],[Date]])</f>
        <v>2021</v>
      </c>
      <c r="M1081" s="13" t="str">
        <f t="shared" si="16"/>
        <v>May</v>
      </c>
      <c r="N1081" s="18">
        <f>DATE(YEAR(Table1[[#This Row],[Date]])+6, MONTH(Table1[[#This Row],[Date]]), DAY(Table1[[#This Row],[Date]]))</f>
        <v>46514</v>
      </c>
    </row>
    <row r="1082" spans="1:14" x14ac:dyDescent="0.35">
      <c r="A1082" t="s">
        <v>1623</v>
      </c>
      <c r="B1082" s="1" t="s">
        <v>146</v>
      </c>
      <c r="C1082" s="1" t="s">
        <v>147</v>
      </c>
      <c r="D1082" s="1" t="s">
        <v>13</v>
      </c>
      <c r="E1082" s="3">
        <v>44905</v>
      </c>
      <c r="F1082" s="1" t="s">
        <v>104</v>
      </c>
      <c r="G1082" s="1" t="s">
        <v>1624</v>
      </c>
      <c r="H1082" s="7">
        <v>70</v>
      </c>
      <c r="I1082" s="7">
        <v>67</v>
      </c>
      <c r="J1082" s="2">
        <v>4.2900000000000001E-2</v>
      </c>
      <c r="K1082" s="7">
        <f>Table1[[#This Row],[List Price]]-Table1[[#This Row],[Actual Price]]</f>
        <v>3</v>
      </c>
      <c r="L1082" s="13">
        <f>YEAR(Table1[[#This Row],[Date]])</f>
        <v>2022</v>
      </c>
      <c r="M1082" s="13" t="str">
        <f t="shared" si="16"/>
        <v>Dec</v>
      </c>
      <c r="N1082" s="18">
        <f>DATE(YEAR(Table1[[#This Row],[Date]])+6, MONTH(Table1[[#This Row],[Date]]), DAY(Table1[[#This Row],[Date]]))</f>
        <v>47097</v>
      </c>
    </row>
    <row r="1083" spans="1:14" x14ac:dyDescent="0.35">
      <c r="A1083" t="s">
        <v>1625</v>
      </c>
      <c r="B1083" s="1" t="s">
        <v>118</v>
      </c>
      <c r="C1083" s="1" t="s">
        <v>119</v>
      </c>
      <c r="D1083" s="1" t="s">
        <v>35</v>
      </c>
      <c r="E1083" s="3">
        <v>45274</v>
      </c>
      <c r="F1083" s="1" t="s">
        <v>72</v>
      </c>
      <c r="G1083" s="1" t="s">
        <v>709</v>
      </c>
      <c r="H1083" s="7">
        <v>500</v>
      </c>
      <c r="I1083" s="7">
        <v>495</v>
      </c>
      <c r="J1083" s="2">
        <v>0.01</v>
      </c>
      <c r="K1083" s="7">
        <f>Table1[[#This Row],[List Price]]-Table1[[#This Row],[Actual Price]]</f>
        <v>5</v>
      </c>
      <c r="L1083" s="13">
        <f>YEAR(Table1[[#This Row],[Date]])</f>
        <v>2023</v>
      </c>
      <c r="M1083" s="13" t="str">
        <f t="shared" si="16"/>
        <v>Dec</v>
      </c>
      <c r="N1083" s="18">
        <f>DATE(YEAR(Table1[[#This Row],[Date]])+6, MONTH(Table1[[#This Row],[Date]]), DAY(Table1[[#This Row],[Date]]))</f>
        <v>47466</v>
      </c>
    </row>
    <row r="1084" spans="1:14" x14ac:dyDescent="0.35">
      <c r="A1084" t="s">
        <v>1626</v>
      </c>
      <c r="B1084" s="1" t="s">
        <v>77</v>
      </c>
      <c r="C1084" s="1" t="s">
        <v>78</v>
      </c>
      <c r="D1084" s="1" t="s">
        <v>35</v>
      </c>
      <c r="E1084" s="3">
        <v>44073</v>
      </c>
      <c r="F1084" s="1" t="s">
        <v>104</v>
      </c>
      <c r="G1084" s="1" t="s">
        <v>317</v>
      </c>
      <c r="H1084" s="7">
        <v>70</v>
      </c>
      <c r="I1084" s="7">
        <v>57</v>
      </c>
      <c r="J1084" s="2">
        <v>0.1857</v>
      </c>
      <c r="K1084" s="7">
        <f>Table1[[#This Row],[List Price]]-Table1[[#This Row],[Actual Price]]</f>
        <v>13</v>
      </c>
      <c r="L1084" s="13">
        <f>YEAR(Table1[[#This Row],[Date]])</f>
        <v>2020</v>
      </c>
      <c r="M1084" s="13" t="str">
        <f t="shared" si="16"/>
        <v>Aug</v>
      </c>
      <c r="N1084" s="18">
        <f>DATE(YEAR(Table1[[#This Row],[Date]])+6, MONTH(Table1[[#This Row],[Date]]), DAY(Table1[[#This Row],[Date]]))</f>
        <v>46264</v>
      </c>
    </row>
    <row r="1085" spans="1:14" x14ac:dyDescent="0.35">
      <c r="A1085" t="s">
        <v>1627</v>
      </c>
      <c r="B1085" s="1" t="s">
        <v>264</v>
      </c>
      <c r="C1085" s="1" t="s">
        <v>265</v>
      </c>
      <c r="D1085" s="1" t="s">
        <v>13</v>
      </c>
      <c r="E1085" s="3">
        <v>45542</v>
      </c>
      <c r="F1085" s="1" t="s">
        <v>122</v>
      </c>
      <c r="G1085" s="1" t="s">
        <v>369</v>
      </c>
      <c r="H1085" s="7">
        <v>50</v>
      </c>
      <c r="I1085" s="7">
        <v>47</v>
      </c>
      <c r="J1085" s="2">
        <v>0.06</v>
      </c>
      <c r="K1085" s="7">
        <f>Table1[[#This Row],[List Price]]-Table1[[#This Row],[Actual Price]]</f>
        <v>3</v>
      </c>
      <c r="L1085" s="13">
        <f>YEAR(Table1[[#This Row],[Date]])</f>
        <v>2024</v>
      </c>
      <c r="M1085" s="13" t="str">
        <f t="shared" si="16"/>
        <v>Sep</v>
      </c>
      <c r="N1085" s="18">
        <f>DATE(YEAR(Table1[[#This Row],[Date]])+6, MONTH(Table1[[#This Row],[Date]]), DAY(Table1[[#This Row],[Date]]))</f>
        <v>47733</v>
      </c>
    </row>
    <row r="1086" spans="1:14" x14ac:dyDescent="0.35">
      <c r="A1086" t="s">
        <v>1628</v>
      </c>
      <c r="B1086" s="1" t="s">
        <v>241</v>
      </c>
      <c r="C1086" s="1" t="s">
        <v>242</v>
      </c>
      <c r="D1086" s="1" t="s">
        <v>13</v>
      </c>
      <c r="E1086" s="3">
        <v>43837</v>
      </c>
      <c r="F1086" s="1" t="s">
        <v>30</v>
      </c>
      <c r="G1086" s="1" t="s">
        <v>287</v>
      </c>
      <c r="H1086" s="7">
        <v>150</v>
      </c>
      <c r="I1086" s="7">
        <v>125</v>
      </c>
      <c r="J1086" s="2">
        <v>0.16669999999999999</v>
      </c>
      <c r="K1086" s="7">
        <f>Table1[[#This Row],[List Price]]-Table1[[#This Row],[Actual Price]]</f>
        <v>25</v>
      </c>
      <c r="L1086" s="13">
        <f>YEAR(Table1[[#This Row],[Date]])</f>
        <v>2020</v>
      </c>
      <c r="M1086" s="13" t="str">
        <f t="shared" si="16"/>
        <v>Jan</v>
      </c>
      <c r="N1086" s="18">
        <f>DATE(YEAR(Table1[[#This Row],[Date]])+6, MONTH(Table1[[#This Row],[Date]]), DAY(Table1[[#This Row],[Date]]))</f>
        <v>46029</v>
      </c>
    </row>
    <row r="1087" spans="1:14" x14ac:dyDescent="0.35">
      <c r="A1087" t="s">
        <v>1629</v>
      </c>
      <c r="B1087" s="1" t="s">
        <v>33</v>
      </c>
      <c r="C1087" s="1" t="s">
        <v>34</v>
      </c>
      <c r="D1087" s="1" t="s">
        <v>35</v>
      </c>
      <c r="E1087" s="3">
        <v>44266</v>
      </c>
      <c r="F1087" s="1" t="s">
        <v>36</v>
      </c>
      <c r="G1087" s="1" t="s">
        <v>160</v>
      </c>
      <c r="H1087" s="7">
        <v>50</v>
      </c>
      <c r="I1087" s="7">
        <v>34</v>
      </c>
      <c r="J1087" s="2">
        <v>0.32</v>
      </c>
      <c r="K1087" s="7">
        <f>Table1[[#This Row],[List Price]]-Table1[[#This Row],[Actual Price]]</f>
        <v>16</v>
      </c>
      <c r="L1087" s="13">
        <f>YEAR(Table1[[#This Row],[Date]])</f>
        <v>2021</v>
      </c>
      <c r="M1087" s="13" t="str">
        <f t="shared" si="16"/>
        <v>Mar</v>
      </c>
      <c r="N1087" s="18">
        <f>DATE(YEAR(Table1[[#This Row],[Date]])+6, MONTH(Table1[[#This Row],[Date]]), DAY(Table1[[#This Row],[Date]]))</f>
        <v>46457</v>
      </c>
    </row>
    <row r="1088" spans="1:14" x14ac:dyDescent="0.35">
      <c r="A1088" t="s">
        <v>1630</v>
      </c>
      <c r="B1088" s="1" t="s">
        <v>39</v>
      </c>
      <c r="C1088" s="1" t="s">
        <v>40</v>
      </c>
      <c r="D1088" s="1" t="s">
        <v>35</v>
      </c>
      <c r="E1088" s="3">
        <v>43892</v>
      </c>
      <c r="F1088" s="1" t="s">
        <v>25</v>
      </c>
      <c r="G1088" s="1" t="s">
        <v>1631</v>
      </c>
      <c r="H1088" s="7">
        <v>700</v>
      </c>
      <c r="I1088" s="7">
        <v>539</v>
      </c>
      <c r="J1088" s="2">
        <v>0.23</v>
      </c>
      <c r="K1088" s="7">
        <f>Table1[[#This Row],[List Price]]-Table1[[#This Row],[Actual Price]]</f>
        <v>161</v>
      </c>
      <c r="L1088" s="13">
        <f>YEAR(Table1[[#This Row],[Date]])</f>
        <v>2020</v>
      </c>
      <c r="M1088" s="13" t="str">
        <f t="shared" si="16"/>
        <v>Mar</v>
      </c>
      <c r="N1088" s="18">
        <f>DATE(YEAR(Table1[[#This Row],[Date]])+6, MONTH(Table1[[#This Row],[Date]]), DAY(Table1[[#This Row],[Date]]))</f>
        <v>46083</v>
      </c>
    </row>
    <row r="1089" spans="1:14" x14ac:dyDescent="0.35">
      <c r="A1089" t="s">
        <v>1632</v>
      </c>
      <c r="B1089" s="1" t="s">
        <v>434</v>
      </c>
      <c r="C1089" s="1" t="s">
        <v>435</v>
      </c>
      <c r="D1089" s="1" t="s">
        <v>24</v>
      </c>
      <c r="E1089" s="3">
        <v>44951</v>
      </c>
      <c r="F1089" s="1" t="s">
        <v>25</v>
      </c>
      <c r="G1089" s="1" t="s">
        <v>828</v>
      </c>
      <c r="H1089" s="7">
        <v>700</v>
      </c>
      <c r="I1089" s="7">
        <v>693</v>
      </c>
      <c r="J1089" s="2">
        <v>0.01</v>
      </c>
      <c r="K1089" s="7">
        <f>Table1[[#This Row],[List Price]]-Table1[[#This Row],[Actual Price]]</f>
        <v>7</v>
      </c>
      <c r="L1089" s="13">
        <f>YEAR(Table1[[#This Row],[Date]])</f>
        <v>2023</v>
      </c>
      <c r="M1089" s="13" t="str">
        <f t="shared" si="16"/>
        <v>Jan</v>
      </c>
      <c r="N1089" s="18">
        <f>DATE(YEAR(Table1[[#This Row],[Date]])+6, MONTH(Table1[[#This Row],[Date]]), DAY(Table1[[#This Row],[Date]]))</f>
        <v>47143</v>
      </c>
    </row>
    <row r="1090" spans="1:14" x14ac:dyDescent="0.35">
      <c r="A1090" t="s">
        <v>1633</v>
      </c>
      <c r="B1090" s="1" t="s">
        <v>11</v>
      </c>
      <c r="C1090" s="1" t="s">
        <v>12</v>
      </c>
      <c r="D1090" s="1" t="s">
        <v>13</v>
      </c>
      <c r="E1090" s="3">
        <v>45617</v>
      </c>
      <c r="F1090" s="1" t="s">
        <v>30</v>
      </c>
      <c r="G1090" s="1" t="s">
        <v>193</v>
      </c>
      <c r="H1090" s="7">
        <v>150</v>
      </c>
      <c r="I1090" s="7">
        <v>147</v>
      </c>
      <c r="J1090" s="2">
        <v>0.02</v>
      </c>
      <c r="K1090" s="7">
        <f>Table1[[#This Row],[List Price]]-Table1[[#This Row],[Actual Price]]</f>
        <v>3</v>
      </c>
      <c r="L1090" s="13">
        <f>YEAR(Table1[[#This Row],[Date]])</f>
        <v>2024</v>
      </c>
      <c r="M1090" s="13" t="str">
        <f t="shared" ref="M1090:M1153" si="17">TEXT(E:E, "mmm")</f>
        <v>Nov</v>
      </c>
      <c r="N1090" s="18">
        <f>DATE(YEAR(Table1[[#This Row],[Date]])+6, MONTH(Table1[[#This Row],[Date]]), DAY(Table1[[#This Row],[Date]]))</f>
        <v>47808</v>
      </c>
    </row>
    <row r="1091" spans="1:14" x14ac:dyDescent="0.35">
      <c r="A1091" t="s">
        <v>1634</v>
      </c>
      <c r="B1091" s="1" t="s">
        <v>174</v>
      </c>
      <c r="C1091" s="1" t="s">
        <v>175</v>
      </c>
      <c r="D1091" s="1" t="s">
        <v>13</v>
      </c>
      <c r="E1091" s="3">
        <v>43897</v>
      </c>
      <c r="F1091" s="1" t="s">
        <v>122</v>
      </c>
      <c r="G1091" s="1" t="s">
        <v>788</v>
      </c>
      <c r="H1091" s="7">
        <v>50</v>
      </c>
      <c r="I1091" s="7">
        <v>42</v>
      </c>
      <c r="J1091" s="2">
        <v>0.16</v>
      </c>
      <c r="K1091" s="7">
        <f>Table1[[#This Row],[List Price]]-Table1[[#This Row],[Actual Price]]</f>
        <v>8</v>
      </c>
      <c r="L1091" s="13">
        <f>YEAR(Table1[[#This Row],[Date]])</f>
        <v>2020</v>
      </c>
      <c r="M1091" s="13" t="str">
        <f t="shared" si="17"/>
        <v>Mar</v>
      </c>
      <c r="N1091" s="18">
        <f>DATE(YEAR(Table1[[#This Row],[Date]])+6, MONTH(Table1[[#This Row],[Date]]), DAY(Table1[[#This Row],[Date]]))</f>
        <v>46088</v>
      </c>
    </row>
    <row r="1092" spans="1:14" x14ac:dyDescent="0.35">
      <c r="A1092" t="s">
        <v>1635</v>
      </c>
      <c r="B1092" s="1" t="s">
        <v>28</v>
      </c>
      <c r="C1092" s="1" t="s">
        <v>29</v>
      </c>
      <c r="D1092" s="1" t="s">
        <v>13</v>
      </c>
      <c r="E1092" s="3">
        <v>44858</v>
      </c>
      <c r="F1092" s="1" t="s">
        <v>122</v>
      </c>
      <c r="G1092" s="1" t="s">
        <v>554</v>
      </c>
      <c r="H1092" s="7">
        <v>50</v>
      </c>
      <c r="I1092" s="7">
        <v>44</v>
      </c>
      <c r="J1092" s="2">
        <v>0.12</v>
      </c>
      <c r="K1092" s="7">
        <f>Table1[[#This Row],[List Price]]-Table1[[#This Row],[Actual Price]]</f>
        <v>6</v>
      </c>
      <c r="L1092" s="13">
        <f>YEAR(Table1[[#This Row],[Date]])</f>
        <v>2022</v>
      </c>
      <c r="M1092" s="13" t="str">
        <f t="shared" si="17"/>
        <v>Oct</v>
      </c>
      <c r="N1092" s="18">
        <f>DATE(YEAR(Table1[[#This Row],[Date]])+6, MONTH(Table1[[#This Row],[Date]]), DAY(Table1[[#This Row],[Date]]))</f>
        <v>47050</v>
      </c>
    </row>
    <row r="1093" spans="1:14" x14ac:dyDescent="0.35">
      <c r="A1093" t="s">
        <v>1636</v>
      </c>
      <c r="B1093" s="1" t="s">
        <v>111</v>
      </c>
      <c r="C1093" s="1" t="s">
        <v>82</v>
      </c>
      <c r="D1093" s="1" t="s">
        <v>13</v>
      </c>
      <c r="E1093" s="3">
        <v>45387</v>
      </c>
      <c r="F1093" s="1" t="s">
        <v>122</v>
      </c>
      <c r="G1093" s="1" t="s">
        <v>112</v>
      </c>
      <c r="H1093" s="7">
        <v>50</v>
      </c>
      <c r="I1093" s="7">
        <v>49</v>
      </c>
      <c r="J1093" s="2">
        <v>0.02</v>
      </c>
      <c r="K1093" s="7">
        <f>Table1[[#This Row],[List Price]]-Table1[[#This Row],[Actual Price]]</f>
        <v>1</v>
      </c>
      <c r="L1093" s="13">
        <f>YEAR(Table1[[#This Row],[Date]])</f>
        <v>2024</v>
      </c>
      <c r="M1093" s="13" t="str">
        <f t="shared" si="17"/>
        <v>Apr</v>
      </c>
      <c r="N1093" s="18">
        <f>DATE(YEAR(Table1[[#This Row],[Date]])+6, MONTH(Table1[[#This Row],[Date]]), DAY(Table1[[#This Row],[Date]]))</f>
        <v>47578</v>
      </c>
    </row>
    <row r="1094" spans="1:14" x14ac:dyDescent="0.35">
      <c r="A1094" t="s">
        <v>1637</v>
      </c>
      <c r="B1094" s="1" t="s">
        <v>11</v>
      </c>
      <c r="C1094" s="1" t="s">
        <v>12</v>
      </c>
      <c r="D1094" s="1" t="s">
        <v>13</v>
      </c>
      <c r="E1094" s="3">
        <v>45530</v>
      </c>
      <c r="F1094" s="1" t="s">
        <v>14</v>
      </c>
      <c r="G1094" s="1" t="s">
        <v>276</v>
      </c>
      <c r="H1094" s="7">
        <v>80</v>
      </c>
      <c r="I1094" s="7">
        <v>78</v>
      </c>
      <c r="J1094" s="2">
        <v>2.5000000000000001E-2</v>
      </c>
      <c r="K1094" s="7">
        <f>Table1[[#This Row],[List Price]]-Table1[[#This Row],[Actual Price]]</f>
        <v>2</v>
      </c>
      <c r="L1094" s="13">
        <f>YEAR(Table1[[#This Row],[Date]])</f>
        <v>2024</v>
      </c>
      <c r="M1094" s="13" t="str">
        <f t="shared" si="17"/>
        <v>Aug</v>
      </c>
      <c r="N1094" s="18">
        <f>DATE(YEAR(Table1[[#This Row],[Date]])+6, MONTH(Table1[[#This Row],[Date]]), DAY(Table1[[#This Row],[Date]]))</f>
        <v>47721</v>
      </c>
    </row>
    <row r="1095" spans="1:14" x14ac:dyDescent="0.35">
      <c r="A1095" t="s">
        <v>1638</v>
      </c>
      <c r="B1095" s="1" t="s">
        <v>289</v>
      </c>
      <c r="C1095" s="1" t="s">
        <v>108</v>
      </c>
      <c r="D1095" s="1" t="s">
        <v>19</v>
      </c>
      <c r="E1095" s="3">
        <v>45249</v>
      </c>
      <c r="F1095" s="1" t="s">
        <v>122</v>
      </c>
      <c r="G1095" s="1" t="s">
        <v>290</v>
      </c>
      <c r="H1095" s="7">
        <v>50</v>
      </c>
      <c r="I1095" s="7">
        <v>48</v>
      </c>
      <c r="J1095" s="2">
        <v>0.04</v>
      </c>
      <c r="K1095" s="7">
        <f>Table1[[#This Row],[List Price]]-Table1[[#This Row],[Actual Price]]</f>
        <v>2</v>
      </c>
      <c r="L1095" s="13">
        <f>YEAR(Table1[[#This Row],[Date]])</f>
        <v>2023</v>
      </c>
      <c r="M1095" s="13" t="str">
        <f t="shared" si="17"/>
        <v>Nov</v>
      </c>
      <c r="N1095" s="18">
        <f>DATE(YEAR(Table1[[#This Row],[Date]])+6, MONTH(Table1[[#This Row],[Date]]), DAY(Table1[[#This Row],[Date]]))</f>
        <v>47441</v>
      </c>
    </row>
    <row r="1096" spans="1:14" x14ac:dyDescent="0.35">
      <c r="A1096" t="s">
        <v>1639</v>
      </c>
      <c r="B1096" s="1" t="s">
        <v>157</v>
      </c>
      <c r="C1096" s="1" t="s">
        <v>108</v>
      </c>
      <c r="D1096" s="1" t="s">
        <v>19</v>
      </c>
      <c r="E1096" s="3">
        <v>45335</v>
      </c>
      <c r="F1096" s="1" t="s">
        <v>30</v>
      </c>
      <c r="G1096" s="1" t="s">
        <v>464</v>
      </c>
      <c r="H1096" s="7">
        <v>150</v>
      </c>
      <c r="I1096" s="7">
        <v>147</v>
      </c>
      <c r="J1096" s="2">
        <v>0.02</v>
      </c>
      <c r="K1096" s="7">
        <f>Table1[[#This Row],[List Price]]-Table1[[#This Row],[Actual Price]]</f>
        <v>3</v>
      </c>
      <c r="L1096" s="13">
        <f>YEAR(Table1[[#This Row],[Date]])</f>
        <v>2024</v>
      </c>
      <c r="M1096" s="13" t="str">
        <f t="shared" si="17"/>
        <v>Feb</v>
      </c>
      <c r="N1096" s="18">
        <f>DATE(YEAR(Table1[[#This Row],[Date]])+6, MONTH(Table1[[#This Row],[Date]]), DAY(Table1[[#This Row],[Date]]))</f>
        <v>47527</v>
      </c>
    </row>
    <row r="1097" spans="1:14" x14ac:dyDescent="0.35">
      <c r="A1097" t="s">
        <v>1640</v>
      </c>
      <c r="B1097" s="1" t="s">
        <v>53</v>
      </c>
      <c r="C1097" s="1" t="s">
        <v>54</v>
      </c>
      <c r="D1097" s="1" t="s">
        <v>13</v>
      </c>
      <c r="E1097" s="3">
        <v>44421</v>
      </c>
      <c r="F1097" s="1" t="s">
        <v>61</v>
      </c>
      <c r="G1097" s="1" t="s">
        <v>1206</v>
      </c>
      <c r="H1097" s="7">
        <v>1000</v>
      </c>
      <c r="I1097" s="7">
        <v>620</v>
      </c>
      <c r="J1097" s="2">
        <v>0.38</v>
      </c>
      <c r="K1097" s="7">
        <f>Table1[[#This Row],[List Price]]-Table1[[#This Row],[Actual Price]]</f>
        <v>380</v>
      </c>
      <c r="L1097" s="13">
        <f>YEAR(Table1[[#This Row],[Date]])</f>
        <v>2021</v>
      </c>
      <c r="M1097" s="13" t="str">
        <f t="shared" si="17"/>
        <v>Aug</v>
      </c>
      <c r="N1097" s="18">
        <f>DATE(YEAR(Table1[[#This Row],[Date]])+6, MONTH(Table1[[#This Row],[Date]]), DAY(Table1[[#This Row],[Date]]))</f>
        <v>46612</v>
      </c>
    </row>
    <row r="1098" spans="1:14" x14ac:dyDescent="0.35">
      <c r="A1098" t="s">
        <v>1641</v>
      </c>
      <c r="B1098" s="1" t="s">
        <v>127</v>
      </c>
      <c r="C1098" s="1" t="s">
        <v>128</v>
      </c>
      <c r="D1098" s="1" t="s">
        <v>13</v>
      </c>
      <c r="E1098" s="3">
        <v>45335</v>
      </c>
      <c r="F1098" s="1" t="s">
        <v>72</v>
      </c>
      <c r="G1098" s="1" t="s">
        <v>920</v>
      </c>
      <c r="H1098" s="7">
        <v>500</v>
      </c>
      <c r="I1098" s="7">
        <v>495</v>
      </c>
      <c r="J1098" s="2">
        <v>0.01</v>
      </c>
      <c r="K1098" s="7">
        <f>Table1[[#This Row],[List Price]]-Table1[[#This Row],[Actual Price]]</f>
        <v>5</v>
      </c>
      <c r="L1098" s="13">
        <f>YEAR(Table1[[#This Row],[Date]])</f>
        <v>2024</v>
      </c>
      <c r="M1098" s="13" t="str">
        <f t="shared" si="17"/>
        <v>Feb</v>
      </c>
      <c r="N1098" s="18">
        <f>DATE(YEAR(Table1[[#This Row],[Date]])+6, MONTH(Table1[[#This Row],[Date]]), DAY(Table1[[#This Row],[Date]]))</f>
        <v>47527</v>
      </c>
    </row>
    <row r="1099" spans="1:14" x14ac:dyDescent="0.35">
      <c r="A1099" t="s">
        <v>1642</v>
      </c>
      <c r="B1099" s="1" t="s">
        <v>221</v>
      </c>
      <c r="C1099" s="1" t="s">
        <v>40</v>
      </c>
      <c r="D1099" s="1" t="s">
        <v>35</v>
      </c>
      <c r="E1099" s="3">
        <v>45381</v>
      </c>
      <c r="F1099" s="1" t="s">
        <v>122</v>
      </c>
      <c r="G1099" s="1" t="s">
        <v>1059</v>
      </c>
      <c r="H1099" s="7">
        <v>50</v>
      </c>
      <c r="I1099" s="7">
        <v>47</v>
      </c>
      <c r="J1099" s="2">
        <v>0.06</v>
      </c>
      <c r="K1099" s="7">
        <f>Table1[[#This Row],[List Price]]-Table1[[#This Row],[Actual Price]]</f>
        <v>3</v>
      </c>
      <c r="L1099" s="13">
        <f>YEAR(Table1[[#This Row],[Date]])</f>
        <v>2024</v>
      </c>
      <c r="M1099" s="13" t="str">
        <f t="shared" si="17"/>
        <v>Mar</v>
      </c>
      <c r="N1099" s="18">
        <f>DATE(YEAR(Table1[[#This Row],[Date]])+6, MONTH(Table1[[#This Row],[Date]]), DAY(Table1[[#This Row],[Date]]))</f>
        <v>47572</v>
      </c>
    </row>
    <row r="1100" spans="1:14" x14ac:dyDescent="0.35">
      <c r="A1100" t="s">
        <v>1643</v>
      </c>
      <c r="B1100" s="1" t="s">
        <v>134</v>
      </c>
      <c r="C1100" s="1" t="s">
        <v>92</v>
      </c>
      <c r="D1100" s="1" t="s">
        <v>35</v>
      </c>
      <c r="E1100" s="3">
        <v>44769</v>
      </c>
      <c r="F1100" s="1" t="s">
        <v>55</v>
      </c>
      <c r="G1100" s="1" t="s">
        <v>135</v>
      </c>
      <c r="H1100" s="7">
        <v>800</v>
      </c>
      <c r="I1100" s="7">
        <v>744</v>
      </c>
      <c r="J1100" s="2">
        <v>7.0000000000000007E-2</v>
      </c>
      <c r="K1100" s="7">
        <f>Table1[[#This Row],[List Price]]-Table1[[#This Row],[Actual Price]]</f>
        <v>56</v>
      </c>
      <c r="L1100" s="13">
        <f>YEAR(Table1[[#This Row],[Date]])</f>
        <v>2022</v>
      </c>
      <c r="M1100" s="13" t="str">
        <f t="shared" si="17"/>
        <v>Jul</v>
      </c>
      <c r="N1100" s="18">
        <f>DATE(YEAR(Table1[[#This Row],[Date]])+6, MONTH(Table1[[#This Row],[Date]]), DAY(Table1[[#This Row],[Date]]))</f>
        <v>46961</v>
      </c>
    </row>
    <row r="1101" spans="1:14" x14ac:dyDescent="0.35">
      <c r="A1101" t="s">
        <v>1644</v>
      </c>
      <c r="B1101" s="1" t="s">
        <v>49</v>
      </c>
      <c r="C1101" s="1" t="s">
        <v>50</v>
      </c>
      <c r="D1101" s="1" t="s">
        <v>24</v>
      </c>
      <c r="E1101" s="3">
        <v>45268</v>
      </c>
      <c r="F1101" s="1" t="s">
        <v>46</v>
      </c>
      <c r="G1101" s="1" t="s">
        <v>68</v>
      </c>
      <c r="H1101" s="7">
        <v>500</v>
      </c>
      <c r="I1101" s="7">
        <v>490</v>
      </c>
      <c r="J1101" s="2">
        <v>0.02</v>
      </c>
      <c r="K1101" s="7">
        <f>Table1[[#This Row],[List Price]]-Table1[[#This Row],[Actual Price]]</f>
        <v>10</v>
      </c>
      <c r="L1101" s="13">
        <f>YEAR(Table1[[#This Row],[Date]])</f>
        <v>2023</v>
      </c>
      <c r="M1101" s="13" t="str">
        <f t="shared" si="17"/>
        <v>Dec</v>
      </c>
      <c r="N1101" s="18">
        <f>DATE(YEAR(Table1[[#This Row],[Date]])+6, MONTH(Table1[[#This Row],[Date]]), DAY(Table1[[#This Row],[Date]]))</f>
        <v>47460</v>
      </c>
    </row>
    <row r="1102" spans="1:14" x14ac:dyDescent="0.35">
      <c r="A1102" t="s">
        <v>1645</v>
      </c>
      <c r="B1102" s="1" t="s">
        <v>174</v>
      </c>
      <c r="C1102" s="1" t="s">
        <v>175</v>
      </c>
      <c r="D1102" s="1" t="s">
        <v>13</v>
      </c>
      <c r="E1102" s="3">
        <v>44304</v>
      </c>
      <c r="F1102" s="1" t="s">
        <v>55</v>
      </c>
      <c r="G1102" s="1" t="s">
        <v>219</v>
      </c>
      <c r="H1102" s="7">
        <v>800</v>
      </c>
      <c r="I1102" s="7">
        <v>576</v>
      </c>
      <c r="J1102" s="2">
        <v>0.28000000000000003</v>
      </c>
      <c r="K1102" s="7">
        <f>Table1[[#This Row],[List Price]]-Table1[[#This Row],[Actual Price]]</f>
        <v>224</v>
      </c>
      <c r="L1102" s="13">
        <f>YEAR(Table1[[#This Row],[Date]])</f>
        <v>2021</v>
      </c>
      <c r="M1102" s="13" t="str">
        <f t="shared" si="17"/>
        <v>Apr</v>
      </c>
      <c r="N1102" s="18">
        <f>DATE(YEAR(Table1[[#This Row],[Date]])+6, MONTH(Table1[[#This Row],[Date]]), DAY(Table1[[#This Row],[Date]]))</f>
        <v>46495</v>
      </c>
    </row>
    <row r="1103" spans="1:14" x14ac:dyDescent="0.35">
      <c r="A1103" t="s">
        <v>1646</v>
      </c>
      <c r="B1103" s="1" t="s">
        <v>146</v>
      </c>
      <c r="C1103" s="1" t="s">
        <v>147</v>
      </c>
      <c r="D1103" s="1" t="s">
        <v>13</v>
      </c>
      <c r="E1103" s="3">
        <v>45461</v>
      </c>
      <c r="F1103" s="1" t="s">
        <v>46</v>
      </c>
      <c r="G1103" s="1" t="s">
        <v>1647</v>
      </c>
      <c r="H1103" s="7">
        <v>500</v>
      </c>
      <c r="I1103" s="7">
        <v>455</v>
      </c>
      <c r="J1103" s="2">
        <v>0.09</v>
      </c>
      <c r="K1103" s="7">
        <f>Table1[[#This Row],[List Price]]-Table1[[#This Row],[Actual Price]]</f>
        <v>45</v>
      </c>
      <c r="L1103" s="13">
        <f>YEAR(Table1[[#This Row],[Date]])</f>
        <v>2024</v>
      </c>
      <c r="M1103" s="13" t="str">
        <f t="shared" si="17"/>
        <v>Jun</v>
      </c>
      <c r="N1103" s="18">
        <f>DATE(YEAR(Table1[[#This Row],[Date]])+6, MONTH(Table1[[#This Row],[Date]]), DAY(Table1[[#This Row],[Date]]))</f>
        <v>47652</v>
      </c>
    </row>
    <row r="1104" spans="1:14" x14ac:dyDescent="0.35">
      <c r="A1104" t="s">
        <v>1648</v>
      </c>
      <c r="B1104" s="1" t="s">
        <v>227</v>
      </c>
      <c r="C1104" s="1" t="s">
        <v>228</v>
      </c>
      <c r="D1104" s="1" t="s">
        <v>24</v>
      </c>
      <c r="E1104" s="3">
        <v>44020</v>
      </c>
      <c r="F1104" s="1" t="s">
        <v>30</v>
      </c>
      <c r="G1104" s="1" t="s">
        <v>685</v>
      </c>
      <c r="H1104" s="7">
        <v>150</v>
      </c>
      <c r="I1104" s="7">
        <v>135</v>
      </c>
      <c r="J1104" s="2">
        <v>0.1</v>
      </c>
      <c r="K1104" s="7">
        <f>Table1[[#This Row],[List Price]]-Table1[[#This Row],[Actual Price]]</f>
        <v>15</v>
      </c>
      <c r="L1104" s="13">
        <f>YEAR(Table1[[#This Row],[Date]])</f>
        <v>2020</v>
      </c>
      <c r="M1104" s="13" t="str">
        <f t="shared" si="17"/>
        <v>Jul</v>
      </c>
      <c r="N1104" s="18">
        <f>DATE(YEAR(Table1[[#This Row],[Date]])+6, MONTH(Table1[[#This Row],[Date]]), DAY(Table1[[#This Row],[Date]]))</f>
        <v>46211</v>
      </c>
    </row>
    <row r="1105" spans="1:14" x14ac:dyDescent="0.35">
      <c r="A1105" t="s">
        <v>1649</v>
      </c>
      <c r="B1105" s="1" t="s">
        <v>11</v>
      </c>
      <c r="C1105" s="1" t="s">
        <v>12</v>
      </c>
      <c r="D1105" s="1" t="s">
        <v>13</v>
      </c>
      <c r="E1105" s="3">
        <v>45412</v>
      </c>
      <c r="F1105" s="1" t="s">
        <v>72</v>
      </c>
      <c r="G1105" s="1" t="s">
        <v>137</v>
      </c>
      <c r="H1105" s="7">
        <v>500</v>
      </c>
      <c r="I1105" s="7">
        <v>490</v>
      </c>
      <c r="J1105" s="2">
        <v>0.02</v>
      </c>
      <c r="K1105" s="7">
        <f>Table1[[#This Row],[List Price]]-Table1[[#This Row],[Actual Price]]</f>
        <v>10</v>
      </c>
      <c r="L1105" s="13">
        <f>YEAR(Table1[[#This Row],[Date]])</f>
        <v>2024</v>
      </c>
      <c r="M1105" s="13" t="str">
        <f t="shared" si="17"/>
        <v>Apr</v>
      </c>
      <c r="N1105" s="18">
        <f>DATE(YEAR(Table1[[#This Row],[Date]])+6, MONTH(Table1[[#This Row],[Date]]), DAY(Table1[[#This Row],[Date]]))</f>
        <v>47603</v>
      </c>
    </row>
    <row r="1106" spans="1:14" x14ac:dyDescent="0.35">
      <c r="A1106" t="s">
        <v>1650</v>
      </c>
      <c r="B1106" s="1" t="s">
        <v>270</v>
      </c>
      <c r="C1106" s="1" t="s">
        <v>271</v>
      </c>
      <c r="D1106" s="1" t="s">
        <v>35</v>
      </c>
      <c r="E1106" s="3">
        <v>44049</v>
      </c>
      <c r="F1106" s="1" t="s">
        <v>72</v>
      </c>
      <c r="G1106" s="1" t="s">
        <v>809</v>
      </c>
      <c r="H1106" s="7">
        <v>500</v>
      </c>
      <c r="I1106" s="7">
        <v>495</v>
      </c>
      <c r="J1106" s="2">
        <v>0.01</v>
      </c>
      <c r="K1106" s="7">
        <f>Table1[[#This Row],[List Price]]-Table1[[#This Row],[Actual Price]]</f>
        <v>5</v>
      </c>
      <c r="L1106" s="13">
        <f>YEAR(Table1[[#This Row],[Date]])</f>
        <v>2020</v>
      </c>
      <c r="M1106" s="13" t="str">
        <f t="shared" si="17"/>
        <v>Aug</v>
      </c>
      <c r="N1106" s="18">
        <f>DATE(YEAR(Table1[[#This Row],[Date]])+6, MONTH(Table1[[#This Row],[Date]]), DAY(Table1[[#This Row],[Date]]))</f>
        <v>46240</v>
      </c>
    </row>
    <row r="1107" spans="1:14" x14ac:dyDescent="0.35">
      <c r="A1107" t="s">
        <v>1651</v>
      </c>
      <c r="B1107" s="1" t="s">
        <v>59</v>
      </c>
      <c r="C1107" s="1" t="s">
        <v>60</v>
      </c>
      <c r="D1107" s="1" t="s">
        <v>13</v>
      </c>
      <c r="E1107" s="3">
        <v>45069</v>
      </c>
      <c r="F1107" s="1" t="s">
        <v>122</v>
      </c>
      <c r="G1107" s="1" t="s">
        <v>62</v>
      </c>
      <c r="H1107" s="7">
        <v>50</v>
      </c>
      <c r="I1107" s="7">
        <v>45</v>
      </c>
      <c r="J1107" s="2">
        <v>0.1</v>
      </c>
      <c r="K1107" s="7">
        <f>Table1[[#This Row],[List Price]]-Table1[[#This Row],[Actual Price]]</f>
        <v>5</v>
      </c>
      <c r="L1107" s="13">
        <f>YEAR(Table1[[#This Row],[Date]])</f>
        <v>2023</v>
      </c>
      <c r="M1107" s="13" t="str">
        <f t="shared" si="17"/>
        <v>May</v>
      </c>
      <c r="N1107" s="18">
        <f>DATE(YEAR(Table1[[#This Row],[Date]])+6, MONTH(Table1[[#This Row],[Date]]), DAY(Table1[[#This Row],[Date]]))</f>
        <v>47261</v>
      </c>
    </row>
    <row r="1108" spans="1:14" x14ac:dyDescent="0.35">
      <c r="A1108" t="s">
        <v>1652</v>
      </c>
      <c r="B1108" s="1" t="s">
        <v>224</v>
      </c>
      <c r="C1108" s="1" t="s">
        <v>50</v>
      </c>
      <c r="D1108" s="1" t="s">
        <v>24</v>
      </c>
      <c r="E1108" s="3">
        <v>45182</v>
      </c>
      <c r="F1108" s="1" t="s">
        <v>41</v>
      </c>
      <c r="G1108" s="1" t="s">
        <v>774</v>
      </c>
      <c r="H1108" s="7">
        <v>30</v>
      </c>
      <c r="I1108" s="7">
        <v>28</v>
      </c>
      <c r="J1108" s="2">
        <v>6.6699999999999995E-2</v>
      </c>
      <c r="K1108" s="7">
        <f>Table1[[#This Row],[List Price]]-Table1[[#This Row],[Actual Price]]</f>
        <v>2</v>
      </c>
      <c r="L1108" s="13">
        <f>YEAR(Table1[[#This Row],[Date]])</f>
        <v>2023</v>
      </c>
      <c r="M1108" s="13" t="str">
        <f t="shared" si="17"/>
        <v>Sep</v>
      </c>
      <c r="N1108" s="18">
        <f>DATE(YEAR(Table1[[#This Row],[Date]])+6, MONTH(Table1[[#This Row],[Date]]), DAY(Table1[[#This Row],[Date]]))</f>
        <v>47374</v>
      </c>
    </row>
    <row r="1109" spans="1:14" x14ac:dyDescent="0.35">
      <c r="A1109" t="s">
        <v>1653</v>
      </c>
      <c r="B1109" s="1" t="s">
        <v>324</v>
      </c>
      <c r="C1109" s="1" t="s">
        <v>325</v>
      </c>
      <c r="D1109" s="1" t="s">
        <v>13</v>
      </c>
      <c r="E1109" s="3">
        <v>45342</v>
      </c>
      <c r="F1109" s="1" t="s">
        <v>55</v>
      </c>
      <c r="G1109" s="1" t="s">
        <v>922</v>
      </c>
      <c r="H1109" s="7">
        <v>800</v>
      </c>
      <c r="I1109" s="7">
        <v>472</v>
      </c>
      <c r="J1109" s="2">
        <v>0.41</v>
      </c>
      <c r="K1109" s="7">
        <f>Table1[[#This Row],[List Price]]-Table1[[#This Row],[Actual Price]]</f>
        <v>328</v>
      </c>
      <c r="L1109" s="13">
        <f>YEAR(Table1[[#This Row],[Date]])</f>
        <v>2024</v>
      </c>
      <c r="M1109" s="13" t="str">
        <f t="shared" si="17"/>
        <v>Feb</v>
      </c>
      <c r="N1109" s="18">
        <f>DATE(YEAR(Table1[[#This Row],[Date]])+6, MONTH(Table1[[#This Row],[Date]]), DAY(Table1[[#This Row],[Date]]))</f>
        <v>47534</v>
      </c>
    </row>
    <row r="1110" spans="1:14" x14ac:dyDescent="0.35">
      <c r="A1110" t="s">
        <v>1654</v>
      </c>
      <c r="B1110" s="1" t="s">
        <v>146</v>
      </c>
      <c r="C1110" s="1" t="s">
        <v>147</v>
      </c>
      <c r="D1110" s="1" t="s">
        <v>13</v>
      </c>
      <c r="E1110" s="3">
        <v>45000</v>
      </c>
      <c r="F1110" s="1" t="s">
        <v>61</v>
      </c>
      <c r="G1110" s="1" t="s">
        <v>1334</v>
      </c>
      <c r="H1110" s="7">
        <v>1000</v>
      </c>
      <c r="I1110" s="7">
        <v>680</v>
      </c>
      <c r="J1110" s="2">
        <v>0.32</v>
      </c>
      <c r="K1110" s="7">
        <f>Table1[[#This Row],[List Price]]-Table1[[#This Row],[Actual Price]]</f>
        <v>320</v>
      </c>
      <c r="L1110" s="13">
        <f>YEAR(Table1[[#This Row],[Date]])</f>
        <v>2023</v>
      </c>
      <c r="M1110" s="13" t="str">
        <f t="shared" si="17"/>
        <v>Mar</v>
      </c>
      <c r="N1110" s="18">
        <f>DATE(YEAR(Table1[[#This Row],[Date]])+6, MONTH(Table1[[#This Row],[Date]]), DAY(Table1[[#This Row],[Date]]))</f>
        <v>47192</v>
      </c>
    </row>
    <row r="1111" spans="1:14" x14ac:dyDescent="0.35">
      <c r="A1111" t="s">
        <v>1655</v>
      </c>
      <c r="B1111" s="1" t="s">
        <v>127</v>
      </c>
      <c r="C1111" s="1" t="s">
        <v>128</v>
      </c>
      <c r="D1111" s="1" t="s">
        <v>13</v>
      </c>
      <c r="E1111" s="3">
        <v>44981</v>
      </c>
      <c r="F1111" s="1" t="s">
        <v>30</v>
      </c>
      <c r="G1111" s="1" t="s">
        <v>233</v>
      </c>
      <c r="H1111" s="7">
        <v>150</v>
      </c>
      <c r="I1111" s="7">
        <v>150</v>
      </c>
      <c r="J1111" s="2">
        <v>0</v>
      </c>
      <c r="K1111" s="7">
        <f>Table1[[#This Row],[List Price]]-Table1[[#This Row],[Actual Price]]</f>
        <v>0</v>
      </c>
      <c r="L1111" s="13">
        <f>YEAR(Table1[[#This Row],[Date]])</f>
        <v>2023</v>
      </c>
      <c r="M1111" s="13" t="str">
        <f t="shared" si="17"/>
        <v>Feb</v>
      </c>
      <c r="N1111" s="18">
        <f>DATE(YEAR(Table1[[#This Row],[Date]])+6, MONTH(Table1[[#This Row],[Date]]), DAY(Table1[[#This Row],[Date]]))</f>
        <v>47173</v>
      </c>
    </row>
    <row r="1112" spans="1:14" x14ac:dyDescent="0.35">
      <c r="A1112" t="s">
        <v>1656</v>
      </c>
      <c r="B1112" s="1" t="s">
        <v>227</v>
      </c>
      <c r="C1112" s="1" t="s">
        <v>228</v>
      </c>
      <c r="D1112" s="1" t="s">
        <v>24</v>
      </c>
      <c r="E1112" s="3">
        <v>45247</v>
      </c>
      <c r="F1112" s="1" t="s">
        <v>41</v>
      </c>
      <c r="G1112" s="1" t="s">
        <v>836</v>
      </c>
      <c r="H1112" s="7">
        <v>30</v>
      </c>
      <c r="I1112" s="7">
        <v>28</v>
      </c>
      <c r="J1112" s="2">
        <v>6.6699999999999995E-2</v>
      </c>
      <c r="K1112" s="7">
        <f>Table1[[#This Row],[List Price]]-Table1[[#This Row],[Actual Price]]</f>
        <v>2</v>
      </c>
      <c r="L1112" s="13">
        <f>YEAR(Table1[[#This Row],[Date]])</f>
        <v>2023</v>
      </c>
      <c r="M1112" s="13" t="str">
        <f t="shared" si="17"/>
        <v>Nov</v>
      </c>
      <c r="N1112" s="18">
        <f>DATE(YEAR(Table1[[#This Row],[Date]])+6, MONTH(Table1[[#This Row],[Date]]), DAY(Table1[[#This Row],[Date]]))</f>
        <v>47439</v>
      </c>
    </row>
    <row r="1113" spans="1:14" x14ac:dyDescent="0.35">
      <c r="A1113" t="s">
        <v>1657</v>
      </c>
      <c r="B1113" s="1" t="s">
        <v>49</v>
      </c>
      <c r="C1113" s="1" t="s">
        <v>50</v>
      </c>
      <c r="D1113" s="1" t="s">
        <v>24</v>
      </c>
      <c r="E1113" s="3">
        <v>45083</v>
      </c>
      <c r="F1113" s="1" t="s">
        <v>46</v>
      </c>
      <c r="G1113" s="1" t="s">
        <v>1000</v>
      </c>
      <c r="H1113" s="7">
        <v>500</v>
      </c>
      <c r="I1113" s="7">
        <v>450</v>
      </c>
      <c r="J1113" s="2">
        <v>0.1</v>
      </c>
      <c r="K1113" s="7">
        <f>Table1[[#This Row],[List Price]]-Table1[[#This Row],[Actual Price]]</f>
        <v>50</v>
      </c>
      <c r="L1113" s="13">
        <f>YEAR(Table1[[#This Row],[Date]])</f>
        <v>2023</v>
      </c>
      <c r="M1113" s="13" t="str">
        <f t="shared" si="17"/>
        <v>Jun</v>
      </c>
      <c r="N1113" s="18">
        <f>DATE(YEAR(Table1[[#This Row],[Date]])+6, MONTH(Table1[[#This Row],[Date]]), DAY(Table1[[#This Row],[Date]]))</f>
        <v>47275</v>
      </c>
    </row>
    <row r="1114" spans="1:14" x14ac:dyDescent="0.35">
      <c r="A1114" t="s">
        <v>1658</v>
      </c>
      <c r="B1114" s="1" t="s">
        <v>187</v>
      </c>
      <c r="C1114" s="1" t="s">
        <v>188</v>
      </c>
      <c r="D1114" s="1" t="s">
        <v>13</v>
      </c>
      <c r="E1114" s="3">
        <v>45268</v>
      </c>
      <c r="F1114" s="1" t="s">
        <v>30</v>
      </c>
      <c r="G1114" s="1" t="s">
        <v>683</v>
      </c>
      <c r="H1114" s="7">
        <v>150</v>
      </c>
      <c r="I1114" s="7">
        <v>149</v>
      </c>
      <c r="J1114" s="2">
        <v>6.7000000000000002E-3</v>
      </c>
      <c r="K1114" s="7">
        <f>Table1[[#This Row],[List Price]]-Table1[[#This Row],[Actual Price]]</f>
        <v>1</v>
      </c>
      <c r="L1114" s="13">
        <f>YEAR(Table1[[#This Row],[Date]])</f>
        <v>2023</v>
      </c>
      <c r="M1114" s="13" t="str">
        <f t="shared" si="17"/>
        <v>Dec</v>
      </c>
      <c r="N1114" s="18">
        <f>DATE(YEAR(Table1[[#This Row],[Date]])+6, MONTH(Table1[[#This Row],[Date]]), DAY(Table1[[#This Row],[Date]]))</f>
        <v>47460</v>
      </c>
    </row>
    <row r="1115" spans="1:14" x14ac:dyDescent="0.35">
      <c r="A1115" t="s">
        <v>1659</v>
      </c>
      <c r="B1115" s="1" t="s">
        <v>49</v>
      </c>
      <c r="C1115" s="1" t="s">
        <v>50</v>
      </c>
      <c r="D1115" s="1" t="s">
        <v>24</v>
      </c>
      <c r="E1115" s="3">
        <v>44477</v>
      </c>
      <c r="F1115" s="1" t="s">
        <v>14</v>
      </c>
      <c r="G1115" s="1" t="s">
        <v>658</v>
      </c>
      <c r="H1115" s="7">
        <v>80</v>
      </c>
      <c r="I1115" s="7">
        <v>53</v>
      </c>
      <c r="J1115" s="2">
        <v>0.33750000000000002</v>
      </c>
      <c r="K1115" s="7">
        <f>Table1[[#This Row],[List Price]]-Table1[[#This Row],[Actual Price]]</f>
        <v>27</v>
      </c>
      <c r="L1115" s="13">
        <f>YEAR(Table1[[#This Row],[Date]])</f>
        <v>2021</v>
      </c>
      <c r="M1115" s="13" t="str">
        <f t="shared" si="17"/>
        <v>Oct</v>
      </c>
      <c r="N1115" s="18">
        <f>DATE(YEAR(Table1[[#This Row],[Date]])+6, MONTH(Table1[[#This Row],[Date]]), DAY(Table1[[#This Row],[Date]]))</f>
        <v>46668</v>
      </c>
    </row>
    <row r="1116" spans="1:14" x14ac:dyDescent="0.35">
      <c r="A1116" t="s">
        <v>1660</v>
      </c>
      <c r="B1116" s="1" t="s">
        <v>11</v>
      </c>
      <c r="C1116" s="1" t="s">
        <v>12</v>
      </c>
      <c r="D1116" s="1" t="s">
        <v>13</v>
      </c>
      <c r="E1116" s="3">
        <v>45152</v>
      </c>
      <c r="F1116" s="1" t="s">
        <v>46</v>
      </c>
      <c r="G1116" s="1" t="s">
        <v>293</v>
      </c>
      <c r="H1116" s="7">
        <v>500</v>
      </c>
      <c r="I1116" s="7">
        <v>480</v>
      </c>
      <c r="J1116" s="2">
        <v>0.04</v>
      </c>
      <c r="K1116" s="7">
        <f>Table1[[#This Row],[List Price]]-Table1[[#This Row],[Actual Price]]</f>
        <v>20</v>
      </c>
      <c r="L1116" s="13">
        <f>YEAR(Table1[[#This Row],[Date]])</f>
        <v>2023</v>
      </c>
      <c r="M1116" s="13" t="str">
        <f t="shared" si="17"/>
        <v>Aug</v>
      </c>
      <c r="N1116" s="18">
        <f>DATE(YEAR(Table1[[#This Row],[Date]])+6, MONTH(Table1[[#This Row],[Date]]), DAY(Table1[[#This Row],[Date]]))</f>
        <v>47344</v>
      </c>
    </row>
    <row r="1117" spans="1:14" x14ac:dyDescent="0.35">
      <c r="A1117" t="s">
        <v>1661</v>
      </c>
      <c r="B1117" s="1" t="s">
        <v>22</v>
      </c>
      <c r="C1117" s="1" t="s">
        <v>23</v>
      </c>
      <c r="D1117" s="1" t="s">
        <v>24</v>
      </c>
      <c r="E1117" s="3">
        <v>44896</v>
      </c>
      <c r="F1117" s="1" t="s">
        <v>46</v>
      </c>
      <c r="G1117" s="1" t="s">
        <v>624</v>
      </c>
      <c r="H1117" s="7">
        <v>500</v>
      </c>
      <c r="I1117" s="7">
        <v>495</v>
      </c>
      <c r="J1117" s="2">
        <v>0.01</v>
      </c>
      <c r="K1117" s="7">
        <f>Table1[[#This Row],[List Price]]-Table1[[#This Row],[Actual Price]]</f>
        <v>5</v>
      </c>
      <c r="L1117" s="13">
        <f>YEAR(Table1[[#This Row],[Date]])</f>
        <v>2022</v>
      </c>
      <c r="M1117" s="13" t="str">
        <f t="shared" si="17"/>
        <v>Dec</v>
      </c>
      <c r="N1117" s="18">
        <f>DATE(YEAR(Table1[[#This Row],[Date]])+6, MONTH(Table1[[#This Row],[Date]]), DAY(Table1[[#This Row],[Date]]))</f>
        <v>47088</v>
      </c>
    </row>
    <row r="1118" spans="1:14" x14ac:dyDescent="0.35">
      <c r="A1118" t="s">
        <v>1662</v>
      </c>
      <c r="B1118" s="1" t="s">
        <v>11</v>
      </c>
      <c r="C1118" s="1" t="s">
        <v>12</v>
      </c>
      <c r="D1118" s="1" t="s">
        <v>13</v>
      </c>
      <c r="E1118" s="3">
        <v>43891</v>
      </c>
      <c r="F1118" s="1" t="s">
        <v>122</v>
      </c>
      <c r="G1118" s="1" t="s">
        <v>1159</v>
      </c>
      <c r="H1118" s="7">
        <v>50</v>
      </c>
      <c r="I1118" s="7">
        <v>48</v>
      </c>
      <c r="J1118" s="2">
        <v>0.04</v>
      </c>
      <c r="K1118" s="7">
        <f>Table1[[#This Row],[List Price]]-Table1[[#This Row],[Actual Price]]</f>
        <v>2</v>
      </c>
      <c r="L1118" s="13">
        <f>YEAR(Table1[[#This Row],[Date]])</f>
        <v>2020</v>
      </c>
      <c r="M1118" s="13" t="str">
        <f t="shared" si="17"/>
        <v>Mar</v>
      </c>
      <c r="N1118" s="18">
        <f>DATE(YEAR(Table1[[#This Row],[Date]])+6, MONTH(Table1[[#This Row],[Date]]), DAY(Table1[[#This Row],[Date]]))</f>
        <v>46082</v>
      </c>
    </row>
    <row r="1119" spans="1:14" x14ac:dyDescent="0.35">
      <c r="A1119" t="s">
        <v>1663</v>
      </c>
      <c r="B1119" s="1" t="s">
        <v>205</v>
      </c>
      <c r="C1119" s="1" t="s">
        <v>206</v>
      </c>
      <c r="D1119" s="1" t="s">
        <v>24</v>
      </c>
      <c r="E1119" s="3">
        <v>44162</v>
      </c>
      <c r="F1119" s="1" t="s">
        <v>36</v>
      </c>
      <c r="G1119" s="1" t="s">
        <v>361</v>
      </c>
      <c r="H1119" s="7">
        <v>50</v>
      </c>
      <c r="I1119" s="7">
        <v>45</v>
      </c>
      <c r="J1119" s="2">
        <v>0.1</v>
      </c>
      <c r="K1119" s="7">
        <f>Table1[[#This Row],[List Price]]-Table1[[#This Row],[Actual Price]]</f>
        <v>5</v>
      </c>
      <c r="L1119" s="13">
        <f>YEAR(Table1[[#This Row],[Date]])</f>
        <v>2020</v>
      </c>
      <c r="M1119" s="13" t="str">
        <f t="shared" si="17"/>
        <v>Nov</v>
      </c>
      <c r="N1119" s="18">
        <f>DATE(YEAR(Table1[[#This Row],[Date]])+6, MONTH(Table1[[#This Row],[Date]]), DAY(Table1[[#This Row],[Date]]))</f>
        <v>46353</v>
      </c>
    </row>
    <row r="1120" spans="1:14" x14ac:dyDescent="0.35">
      <c r="A1120" t="s">
        <v>1664</v>
      </c>
      <c r="B1120" s="1" t="s">
        <v>227</v>
      </c>
      <c r="C1120" s="1" t="s">
        <v>228</v>
      </c>
      <c r="D1120" s="1" t="s">
        <v>24</v>
      </c>
      <c r="E1120" s="3">
        <v>44696</v>
      </c>
      <c r="F1120" s="1" t="s">
        <v>14</v>
      </c>
      <c r="G1120" s="1" t="s">
        <v>621</v>
      </c>
      <c r="H1120" s="7">
        <v>80</v>
      </c>
      <c r="I1120" s="7">
        <v>74</v>
      </c>
      <c r="J1120" s="2">
        <v>7.4999999999999997E-2</v>
      </c>
      <c r="K1120" s="7">
        <f>Table1[[#This Row],[List Price]]-Table1[[#This Row],[Actual Price]]</f>
        <v>6</v>
      </c>
      <c r="L1120" s="13">
        <f>YEAR(Table1[[#This Row],[Date]])</f>
        <v>2022</v>
      </c>
      <c r="M1120" s="13" t="str">
        <f t="shared" si="17"/>
        <v>May</v>
      </c>
      <c r="N1120" s="18">
        <f>DATE(YEAR(Table1[[#This Row],[Date]])+6, MONTH(Table1[[#This Row],[Date]]), DAY(Table1[[#This Row],[Date]]))</f>
        <v>46888</v>
      </c>
    </row>
    <row r="1121" spans="1:14" x14ac:dyDescent="0.35">
      <c r="A1121" t="s">
        <v>1665</v>
      </c>
      <c r="B1121" s="1" t="s">
        <v>150</v>
      </c>
      <c r="C1121" s="1" t="s">
        <v>151</v>
      </c>
      <c r="D1121" s="1" t="s">
        <v>13</v>
      </c>
      <c r="E1121" s="3">
        <v>44677</v>
      </c>
      <c r="F1121" s="1" t="s">
        <v>55</v>
      </c>
      <c r="G1121" s="1" t="s">
        <v>152</v>
      </c>
      <c r="H1121" s="7">
        <v>800</v>
      </c>
      <c r="I1121" s="7">
        <v>592</v>
      </c>
      <c r="J1121" s="2">
        <v>0.26</v>
      </c>
      <c r="K1121" s="7">
        <f>Table1[[#This Row],[List Price]]-Table1[[#This Row],[Actual Price]]</f>
        <v>208</v>
      </c>
      <c r="L1121" s="13">
        <f>YEAR(Table1[[#This Row],[Date]])</f>
        <v>2022</v>
      </c>
      <c r="M1121" s="13" t="str">
        <f t="shared" si="17"/>
        <v>Apr</v>
      </c>
      <c r="N1121" s="18">
        <f>DATE(YEAR(Table1[[#This Row],[Date]])+6, MONTH(Table1[[#This Row],[Date]]), DAY(Table1[[#This Row],[Date]]))</f>
        <v>46869</v>
      </c>
    </row>
    <row r="1122" spans="1:14" x14ac:dyDescent="0.35">
      <c r="A1122" t="s">
        <v>1666</v>
      </c>
      <c r="B1122" s="1" t="s">
        <v>111</v>
      </c>
      <c r="C1122" s="1" t="s">
        <v>82</v>
      </c>
      <c r="D1122" s="1" t="s">
        <v>13</v>
      </c>
      <c r="E1122" s="3">
        <v>44909</v>
      </c>
      <c r="F1122" s="1" t="s">
        <v>14</v>
      </c>
      <c r="G1122" s="1" t="s">
        <v>372</v>
      </c>
      <c r="H1122" s="7">
        <v>80</v>
      </c>
      <c r="I1122" s="7">
        <v>74</v>
      </c>
      <c r="J1122" s="2">
        <v>7.4999999999999997E-2</v>
      </c>
      <c r="K1122" s="7">
        <f>Table1[[#This Row],[List Price]]-Table1[[#This Row],[Actual Price]]</f>
        <v>6</v>
      </c>
      <c r="L1122" s="13">
        <f>YEAR(Table1[[#This Row],[Date]])</f>
        <v>2022</v>
      </c>
      <c r="M1122" s="13" t="str">
        <f t="shared" si="17"/>
        <v>Dec</v>
      </c>
      <c r="N1122" s="18">
        <f>DATE(YEAR(Table1[[#This Row],[Date]])+6, MONTH(Table1[[#This Row],[Date]]), DAY(Table1[[#This Row],[Date]]))</f>
        <v>47101</v>
      </c>
    </row>
    <row r="1123" spans="1:14" x14ac:dyDescent="0.35">
      <c r="A1123" t="s">
        <v>1667</v>
      </c>
      <c r="B1123" s="1" t="s">
        <v>127</v>
      </c>
      <c r="C1123" s="1" t="s">
        <v>128</v>
      </c>
      <c r="D1123" s="1" t="s">
        <v>13</v>
      </c>
      <c r="E1123" s="3">
        <v>44335</v>
      </c>
      <c r="F1123" s="1" t="s">
        <v>41</v>
      </c>
      <c r="G1123" s="1" t="s">
        <v>920</v>
      </c>
      <c r="H1123" s="7">
        <v>30</v>
      </c>
      <c r="I1123" s="7">
        <v>20</v>
      </c>
      <c r="J1123" s="2">
        <v>0.33329999999999999</v>
      </c>
      <c r="K1123" s="7">
        <f>Table1[[#This Row],[List Price]]-Table1[[#This Row],[Actual Price]]</f>
        <v>10</v>
      </c>
      <c r="L1123" s="13">
        <f>YEAR(Table1[[#This Row],[Date]])</f>
        <v>2021</v>
      </c>
      <c r="M1123" s="13" t="str">
        <f t="shared" si="17"/>
        <v>May</v>
      </c>
      <c r="N1123" s="18">
        <f>DATE(YEAR(Table1[[#This Row],[Date]])+6, MONTH(Table1[[#This Row],[Date]]), DAY(Table1[[#This Row],[Date]]))</f>
        <v>46526</v>
      </c>
    </row>
    <row r="1124" spans="1:14" x14ac:dyDescent="0.35">
      <c r="A1124" t="s">
        <v>1668</v>
      </c>
      <c r="B1124" s="1" t="s">
        <v>44</v>
      </c>
      <c r="C1124" s="1" t="s">
        <v>45</v>
      </c>
      <c r="D1124" s="1" t="s">
        <v>24</v>
      </c>
      <c r="E1124" s="3">
        <v>44932</v>
      </c>
      <c r="F1124" s="1" t="s">
        <v>30</v>
      </c>
      <c r="G1124" s="1" t="s">
        <v>47</v>
      </c>
      <c r="H1124" s="7">
        <v>150</v>
      </c>
      <c r="I1124" s="7">
        <v>138</v>
      </c>
      <c r="J1124" s="2">
        <v>0.08</v>
      </c>
      <c r="K1124" s="7">
        <f>Table1[[#This Row],[List Price]]-Table1[[#This Row],[Actual Price]]</f>
        <v>12</v>
      </c>
      <c r="L1124" s="13">
        <f>YEAR(Table1[[#This Row],[Date]])</f>
        <v>2023</v>
      </c>
      <c r="M1124" s="13" t="str">
        <f t="shared" si="17"/>
        <v>Jan</v>
      </c>
      <c r="N1124" s="18">
        <f>DATE(YEAR(Table1[[#This Row],[Date]])+6, MONTH(Table1[[#This Row],[Date]]), DAY(Table1[[#This Row],[Date]]))</f>
        <v>47124</v>
      </c>
    </row>
    <row r="1125" spans="1:14" x14ac:dyDescent="0.35">
      <c r="A1125" t="s">
        <v>1669</v>
      </c>
      <c r="B1125" s="1" t="s">
        <v>59</v>
      </c>
      <c r="C1125" s="1" t="s">
        <v>60</v>
      </c>
      <c r="D1125" s="1" t="s">
        <v>13</v>
      </c>
      <c r="E1125" s="3">
        <v>45620</v>
      </c>
      <c r="F1125" s="1" t="s">
        <v>41</v>
      </c>
      <c r="G1125" s="1" t="s">
        <v>312</v>
      </c>
      <c r="H1125" s="7">
        <v>30</v>
      </c>
      <c r="I1125" s="7">
        <v>30</v>
      </c>
      <c r="J1125" s="2">
        <v>0</v>
      </c>
      <c r="K1125" s="7">
        <f>Table1[[#This Row],[List Price]]-Table1[[#This Row],[Actual Price]]</f>
        <v>0</v>
      </c>
      <c r="L1125" s="13">
        <f>YEAR(Table1[[#This Row],[Date]])</f>
        <v>2024</v>
      </c>
      <c r="M1125" s="13" t="str">
        <f t="shared" si="17"/>
        <v>Nov</v>
      </c>
      <c r="N1125" s="18">
        <f>DATE(YEAR(Table1[[#This Row],[Date]])+6, MONTH(Table1[[#This Row],[Date]]), DAY(Table1[[#This Row],[Date]]))</f>
        <v>47811</v>
      </c>
    </row>
    <row r="1126" spans="1:14" x14ac:dyDescent="0.35">
      <c r="A1126" t="s">
        <v>1670</v>
      </c>
      <c r="B1126" s="1" t="s">
        <v>170</v>
      </c>
      <c r="C1126" s="1" t="s">
        <v>171</v>
      </c>
      <c r="D1126" s="1" t="s">
        <v>13</v>
      </c>
      <c r="E1126" s="3">
        <v>44565</v>
      </c>
      <c r="F1126" s="1" t="s">
        <v>115</v>
      </c>
      <c r="G1126" s="1" t="s">
        <v>440</v>
      </c>
      <c r="H1126" s="7">
        <v>250</v>
      </c>
      <c r="I1126" s="7">
        <v>225</v>
      </c>
      <c r="J1126" s="2">
        <v>0.1</v>
      </c>
      <c r="K1126" s="7">
        <f>Table1[[#This Row],[List Price]]-Table1[[#This Row],[Actual Price]]</f>
        <v>25</v>
      </c>
      <c r="L1126" s="13">
        <f>YEAR(Table1[[#This Row],[Date]])</f>
        <v>2022</v>
      </c>
      <c r="M1126" s="13" t="str">
        <f t="shared" si="17"/>
        <v>Jan</v>
      </c>
      <c r="N1126" s="18">
        <f>DATE(YEAR(Table1[[#This Row],[Date]])+6, MONTH(Table1[[#This Row],[Date]]), DAY(Table1[[#This Row],[Date]]))</f>
        <v>46756</v>
      </c>
    </row>
    <row r="1127" spans="1:14" x14ac:dyDescent="0.35">
      <c r="A1127" t="s">
        <v>1671</v>
      </c>
      <c r="B1127" s="1" t="s">
        <v>11</v>
      </c>
      <c r="C1127" s="1" t="s">
        <v>12</v>
      </c>
      <c r="D1127" s="1" t="s">
        <v>13</v>
      </c>
      <c r="E1127" s="3">
        <v>45568</v>
      </c>
      <c r="F1127" s="1" t="s">
        <v>30</v>
      </c>
      <c r="G1127" s="1" t="s">
        <v>348</v>
      </c>
      <c r="H1127" s="7">
        <v>150</v>
      </c>
      <c r="I1127" s="7">
        <v>143</v>
      </c>
      <c r="J1127" s="2">
        <v>4.6699999999999998E-2</v>
      </c>
      <c r="K1127" s="7">
        <f>Table1[[#This Row],[List Price]]-Table1[[#This Row],[Actual Price]]</f>
        <v>7</v>
      </c>
      <c r="L1127" s="13">
        <f>YEAR(Table1[[#This Row],[Date]])</f>
        <v>2024</v>
      </c>
      <c r="M1127" s="13" t="str">
        <f t="shared" si="17"/>
        <v>Oct</v>
      </c>
      <c r="N1127" s="18">
        <f>DATE(YEAR(Table1[[#This Row],[Date]])+6, MONTH(Table1[[#This Row],[Date]]), DAY(Table1[[#This Row],[Date]]))</f>
        <v>47759</v>
      </c>
    </row>
    <row r="1128" spans="1:14" x14ac:dyDescent="0.35">
      <c r="A1128" t="s">
        <v>1672</v>
      </c>
      <c r="B1128" s="1" t="s">
        <v>187</v>
      </c>
      <c r="C1128" s="1" t="s">
        <v>188</v>
      </c>
      <c r="D1128" s="1" t="s">
        <v>13</v>
      </c>
      <c r="E1128" s="3">
        <v>44200</v>
      </c>
      <c r="F1128" s="1" t="s">
        <v>25</v>
      </c>
      <c r="G1128" s="1" t="s">
        <v>791</v>
      </c>
      <c r="H1128" s="7">
        <v>700</v>
      </c>
      <c r="I1128" s="7">
        <v>679</v>
      </c>
      <c r="J1128" s="2">
        <v>0.03</v>
      </c>
      <c r="K1128" s="7">
        <f>Table1[[#This Row],[List Price]]-Table1[[#This Row],[Actual Price]]</f>
        <v>21</v>
      </c>
      <c r="L1128" s="13">
        <f>YEAR(Table1[[#This Row],[Date]])</f>
        <v>2021</v>
      </c>
      <c r="M1128" s="13" t="str">
        <f t="shared" si="17"/>
        <v>Jan</v>
      </c>
      <c r="N1128" s="18">
        <f>DATE(YEAR(Table1[[#This Row],[Date]])+6, MONTH(Table1[[#This Row],[Date]]), DAY(Table1[[#This Row],[Date]]))</f>
        <v>46391</v>
      </c>
    </row>
    <row r="1129" spans="1:14" x14ac:dyDescent="0.35">
      <c r="A1129" t="s">
        <v>1673</v>
      </c>
      <c r="B1129" s="1" t="s">
        <v>400</v>
      </c>
      <c r="C1129" s="1" t="s">
        <v>401</v>
      </c>
      <c r="D1129" s="1" t="s">
        <v>13</v>
      </c>
      <c r="E1129" s="3">
        <v>44143</v>
      </c>
      <c r="F1129" s="1" t="s">
        <v>72</v>
      </c>
      <c r="G1129" s="1" t="s">
        <v>1167</v>
      </c>
      <c r="H1129" s="7">
        <v>500</v>
      </c>
      <c r="I1129" s="7">
        <v>495</v>
      </c>
      <c r="J1129" s="2">
        <v>0.01</v>
      </c>
      <c r="K1129" s="7">
        <f>Table1[[#This Row],[List Price]]-Table1[[#This Row],[Actual Price]]</f>
        <v>5</v>
      </c>
      <c r="L1129" s="13">
        <f>YEAR(Table1[[#This Row],[Date]])</f>
        <v>2020</v>
      </c>
      <c r="M1129" s="13" t="str">
        <f t="shared" si="17"/>
        <v>Nov</v>
      </c>
      <c r="N1129" s="18">
        <f>DATE(YEAR(Table1[[#This Row],[Date]])+6, MONTH(Table1[[#This Row],[Date]]), DAY(Table1[[#This Row],[Date]]))</f>
        <v>46334</v>
      </c>
    </row>
    <row r="1130" spans="1:14" x14ac:dyDescent="0.35">
      <c r="A1130" t="s">
        <v>1674</v>
      </c>
      <c r="B1130" s="1" t="s">
        <v>131</v>
      </c>
      <c r="C1130" s="1" t="s">
        <v>108</v>
      </c>
      <c r="D1130" s="1" t="s">
        <v>19</v>
      </c>
      <c r="E1130" s="3">
        <v>44091</v>
      </c>
      <c r="F1130" s="1" t="s">
        <v>46</v>
      </c>
      <c r="G1130" s="1" t="s">
        <v>536</v>
      </c>
      <c r="H1130" s="7">
        <v>500</v>
      </c>
      <c r="I1130" s="7">
        <v>400</v>
      </c>
      <c r="J1130" s="2">
        <v>0.2</v>
      </c>
      <c r="K1130" s="7">
        <f>Table1[[#This Row],[List Price]]-Table1[[#This Row],[Actual Price]]</f>
        <v>100</v>
      </c>
      <c r="L1130" s="13">
        <f>YEAR(Table1[[#This Row],[Date]])</f>
        <v>2020</v>
      </c>
      <c r="M1130" s="13" t="str">
        <f t="shared" si="17"/>
        <v>Sep</v>
      </c>
      <c r="N1130" s="18">
        <f>DATE(YEAR(Table1[[#This Row],[Date]])+6, MONTH(Table1[[#This Row],[Date]]), DAY(Table1[[#This Row],[Date]]))</f>
        <v>46282</v>
      </c>
    </row>
    <row r="1131" spans="1:14" x14ac:dyDescent="0.35">
      <c r="A1131" t="s">
        <v>1675</v>
      </c>
      <c r="B1131" s="1" t="s">
        <v>107</v>
      </c>
      <c r="C1131" s="1" t="s">
        <v>108</v>
      </c>
      <c r="D1131" s="1" t="s">
        <v>19</v>
      </c>
      <c r="E1131" s="3">
        <v>45427</v>
      </c>
      <c r="F1131" s="1" t="s">
        <v>36</v>
      </c>
      <c r="G1131" s="1" t="s">
        <v>894</v>
      </c>
      <c r="H1131" s="7">
        <v>50</v>
      </c>
      <c r="I1131" s="7">
        <v>48</v>
      </c>
      <c r="J1131" s="2">
        <v>0.04</v>
      </c>
      <c r="K1131" s="7">
        <f>Table1[[#This Row],[List Price]]-Table1[[#This Row],[Actual Price]]</f>
        <v>2</v>
      </c>
      <c r="L1131" s="13">
        <f>YEAR(Table1[[#This Row],[Date]])</f>
        <v>2024</v>
      </c>
      <c r="M1131" s="13" t="str">
        <f t="shared" si="17"/>
        <v>May</v>
      </c>
      <c r="N1131" s="18">
        <f>DATE(YEAR(Table1[[#This Row],[Date]])+6, MONTH(Table1[[#This Row],[Date]]), DAY(Table1[[#This Row],[Date]]))</f>
        <v>47618</v>
      </c>
    </row>
    <row r="1132" spans="1:14" x14ac:dyDescent="0.35">
      <c r="A1132" t="s">
        <v>1676</v>
      </c>
      <c r="B1132" s="1" t="s">
        <v>81</v>
      </c>
      <c r="C1132" s="1" t="s">
        <v>82</v>
      </c>
      <c r="D1132" s="1" t="s">
        <v>13</v>
      </c>
      <c r="E1132" s="3">
        <v>44364</v>
      </c>
      <c r="F1132" s="1" t="s">
        <v>41</v>
      </c>
      <c r="G1132" s="1" t="s">
        <v>953</v>
      </c>
      <c r="H1132" s="7">
        <v>30</v>
      </c>
      <c r="I1132" s="7">
        <v>19</v>
      </c>
      <c r="J1132" s="2">
        <v>0.36670000000000003</v>
      </c>
      <c r="K1132" s="7">
        <f>Table1[[#This Row],[List Price]]-Table1[[#This Row],[Actual Price]]</f>
        <v>11</v>
      </c>
      <c r="L1132" s="13">
        <f>YEAR(Table1[[#This Row],[Date]])</f>
        <v>2021</v>
      </c>
      <c r="M1132" s="13" t="str">
        <f t="shared" si="17"/>
        <v>Jun</v>
      </c>
      <c r="N1132" s="18">
        <f>DATE(YEAR(Table1[[#This Row],[Date]])+6, MONTH(Table1[[#This Row],[Date]]), DAY(Table1[[#This Row],[Date]]))</f>
        <v>46555</v>
      </c>
    </row>
    <row r="1133" spans="1:14" x14ac:dyDescent="0.35">
      <c r="A1133" t="s">
        <v>1677</v>
      </c>
      <c r="B1133" s="1" t="s">
        <v>127</v>
      </c>
      <c r="C1133" s="1" t="s">
        <v>128</v>
      </c>
      <c r="D1133" s="1" t="s">
        <v>13</v>
      </c>
      <c r="E1133" s="3">
        <v>43938</v>
      </c>
      <c r="F1133" s="1" t="s">
        <v>41</v>
      </c>
      <c r="G1133" s="1" t="s">
        <v>233</v>
      </c>
      <c r="H1133" s="7">
        <v>30</v>
      </c>
      <c r="I1133" s="7">
        <v>22</v>
      </c>
      <c r="J1133" s="2">
        <v>0.26669999999999999</v>
      </c>
      <c r="K1133" s="7">
        <f>Table1[[#This Row],[List Price]]-Table1[[#This Row],[Actual Price]]</f>
        <v>8</v>
      </c>
      <c r="L1133" s="13">
        <f>YEAR(Table1[[#This Row],[Date]])</f>
        <v>2020</v>
      </c>
      <c r="M1133" s="13" t="str">
        <f t="shared" si="17"/>
        <v>Apr</v>
      </c>
      <c r="N1133" s="18">
        <f>DATE(YEAR(Table1[[#This Row],[Date]])+6, MONTH(Table1[[#This Row],[Date]]), DAY(Table1[[#This Row],[Date]]))</f>
        <v>46129</v>
      </c>
    </row>
    <row r="1134" spans="1:14" x14ac:dyDescent="0.35">
      <c r="A1134" t="s">
        <v>1678</v>
      </c>
      <c r="B1134" s="1" t="s">
        <v>28</v>
      </c>
      <c r="C1134" s="1" t="s">
        <v>29</v>
      </c>
      <c r="D1134" s="1" t="s">
        <v>13</v>
      </c>
      <c r="E1134" s="3">
        <v>45110</v>
      </c>
      <c r="F1134" s="1" t="s">
        <v>72</v>
      </c>
      <c r="G1134" s="1" t="s">
        <v>424</v>
      </c>
      <c r="H1134" s="7">
        <v>500</v>
      </c>
      <c r="I1134" s="7">
        <v>500</v>
      </c>
      <c r="J1134" s="2">
        <v>0</v>
      </c>
      <c r="K1134" s="7">
        <f>Table1[[#This Row],[List Price]]-Table1[[#This Row],[Actual Price]]</f>
        <v>0</v>
      </c>
      <c r="L1134" s="13">
        <f>YEAR(Table1[[#This Row],[Date]])</f>
        <v>2023</v>
      </c>
      <c r="M1134" s="13" t="str">
        <f t="shared" si="17"/>
        <v>Jul</v>
      </c>
      <c r="N1134" s="18">
        <f>DATE(YEAR(Table1[[#This Row],[Date]])+6, MONTH(Table1[[#This Row],[Date]]), DAY(Table1[[#This Row],[Date]]))</f>
        <v>47302</v>
      </c>
    </row>
    <row r="1135" spans="1:14" x14ac:dyDescent="0.35">
      <c r="A1135" t="s">
        <v>1679</v>
      </c>
      <c r="B1135" s="1" t="s">
        <v>131</v>
      </c>
      <c r="C1135" s="1" t="s">
        <v>108</v>
      </c>
      <c r="D1135" s="1" t="s">
        <v>19</v>
      </c>
      <c r="E1135" s="3">
        <v>45134</v>
      </c>
      <c r="F1135" s="1" t="s">
        <v>36</v>
      </c>
      <c r="G1135" s="1" t="s">
        <v>1550</v>
      </c>
      <c r="H1135" s="7">
        <v>50</v>
      </c>
      <c r="I1135" s="7">
        <v>50</v>
      </c>
      <c r="J1135" s="2">
        <v>0</v>
      </c>
      <c r="K1135" s="7">
        <f>Table1[[#This Row],[List Price]]-Table1[[#This Row],[Actual Price]]</f>
        <v>0</v>
      </c>
      <c r="L1135" s="13">
        <f>YEAR(Table1[[#This Row],[Date]])</f>
        <v>2023</v>
      </c>
      <c r="M1135" s="13" t="str">
        <f t="shared" si="17"/>
        <v>Jul</v>
      </c>
      <c r="N1135" s="18">
        <f>DATE(YEAR(Table1[[#This Row],[Date]])+6, MONTH(Table1[[#This Row],[Date]]), DAY(Table1[[#This Row],[Date]]))</f>
        <v>47326</v>
      </c>
    </row>
    <row r="1136" spans="1:14" x14ac:dyDescent="0.35">
      <c r="A1136" t="s">
        <v>1680</v>
      </c>
      <c r="B1136" s="1" t="s">
        <v>118</v>
      </c>
      <c r="C1136" s="1" t="s">
        <v>119</v>
      </c>
      <c r="D1136" s="1" t="s">
        <v>35</v>
      </c>
      <c r="E1136" s="3">
        <v>43929</v>
      </c>
      <c r="F1136" s="1" t="s">
        <v>122</v>
      </c>
      <c r="G1136" s="1" t="s">
        <v>1681</v>
      </c>
      <c r="H1136" s="7">
        <v>50</v>
      </c>
      <c r="I1136" s="7">
        <v>50</v>
      </c>
      <c r="J1136" s="2">
        <v>0</v>
      </c>
      <c r="K1136" s="7">
        <f>Table1[[#This Row],[List Price]]-Table1[[#This Row],[Actual Price]]</f>
        <v>0</v>
      </c>
      <c r="L1136" s="13">
        <f>YEAR(Table1[[#This Row],[Date]])</f>
        <v>2020</v>
      </c>
      <c r="M1136" s="13" t="str">
        <f t="shared" si="17"/>
        <v>Apr</v>
      </c>
      <c r="N1136" s="18">
        <f>DATE(YEAR(Table1[[#This Row],[Date]])+6, MONTH(Table1[[#This Row],[Date]]), DAY(Table1[[#This Row],[Date]]))</f>
        <v>46120</v>
      </c>
    </row>
    <row r="1137" spans="1:14" x14ac:dyDescent="0.35">
      <c r="A1137" t="s">
        <v>1682</v>
      </c>
      <c r="B1137" s="1" t="s">
        <v>154</v>
      </c>
      <c r="C1137" s="1" t="s">
        <v>108</v>
      </c>
      <c r="D1137" s="1" t="s">
        <v>19</v>
      </c>
      <c r="E1137" s="3">
        <v>44573</v>
      </c>
      <c r="F1137" s="1" t="s">
        <v>61</v>
      </c>
      <c r="G1137" s="1" t="s">
        <v>1411</v>
      </c>
      <c r="H1137" s="7">
        <v>1000</v>
      </c>
      <c r="I1137" s="7">
        <v>710</v>
      </c>
      <c r="J1137" s="2">
        <v>0.28999999999999998</v>
      </c>
      <c r="K1137" s="7">
        <f>Table1[[#This Row],[List Price]]-Table1[[#This Row],[Actual Price]]</f>
        <v>290</v>
      </c>
      <c r="L1137" s="13">
        <f>YEAR(Table1[[#This Row],[Date]])</f>
        <v>2022</v>
      </c>
      <c r="M1137" s="13" t="str">
        <f t="shared" si="17"/>
        <v>Jan</v>
      </c>
      <c r="N1137" s="18">
        <f>DATE(YEAR(Table1[[#This Row],[Date]])+6, MONTH(Table1[[#This Row],[Date]]), DAY(Table1[[#This Row],[Date]]))</f>
        <v>46764</v>
      </c>
    </row>
    <row r="1138" spans="1:14" x14ac:dyDescent="0.35">
      <c r="A1138" t="s">
        <v>1683</v>
      </c>
      <c r="B1138" s="1" t="s">
        <v>127</v>
      </c>
      <c r="C1138" s="1" t="s">
        <v>128</v>
      </c>
      <c r="D1138" s="1" t="s">
        <v>13</v>
      </c>
      <c r="E1138" s="3">
        <v>45625</v>
      </c>
      <c r="F1138" s="1" t="s">
        <v>14</v>
      </c>
      <c r="G1138" s="1" t="s">
        <v>385</v>
      </c>
      <c r="H1138" s="7">
        <v>80</v>
      </c>
      <c r="I1138" s="7">
        <v>74</v>
      </c>
      <c r="J1138" s="2">
        <v>7.4999999999999997E-2</v>
      </c>
      <c r="K1138" s="7">
        <f>Table1[[#This Row],[List Price]]-Table1[[#This Row],[Actual Price]]</f>
        <v>6</v>
      </c>
      <c r="L1138" s="13">
        <f>YEAR(Table1[[#This Row],[Date]])</f>
        <v>2024</v>
      </c>
      <c r="M1138" s="13" t="str">
        <f t="shared" si="17"/>
        <v>Nov</v>
      </c>
      <c r="N1138" s="18">
        <f>DATE(YEAR(Table1[[#This Row],[Date]])+6, MONTH(Table1[[#This Row],[Date]]), DAY(Table1[[#This Row],[Date]]))</f>
        <v>47816</v>
      </c>
    </row>
    <row r="1139" spans="1:14" x14ac:dyDescent="0.35">
      <c r="A1139" t="s">
        <v>1684</v>
      </c>
      <c r="B1139" s="1" t="s">
        <v>81</v>
      </c>
      <c r="C1139" s="1" t="s">
        <v>82</v>
      </c>
      <c r="D1139" s="1" t="s">
        <v>13</v>
      </c>
      <c r="E1139" s="3">
        <v>44648</v>
      </c>
      <c r="F1139" s="1" t="s">
        <v>122</v>
      </c>
      <c r="G1139" s="1" t="s">
        <v>1493</v>
      </c>
      <c r="H1139" s="7">
        <v>50</v>
      </c>
      <c r="I1139" s="7">
        <v>50</v>
      </c>
      <c r="J1139" s="2">
        <v>0</v>
      </c>
      <c r="K1139" s="7">
        <f>Table1[[#This Row],[List Price]]-Table1[[#This Row],[Actual Price]]</f>
        <v>0</v>
      </c>
      <c r="L1139" s="13">
        <f>YEAR(Table1[[#This Row],[Date]])</f>
        <v>2022</v>
      </c>
      <c r="M1139" s="13" t="str">
        <f t="shared" si="17"/>
        <v>Mar</v>
      </c>
      <c r="N1139" s="18">
        <f>DATE(YEAR(Table1[[#This Row],[Date]])+6, MONTH(Table1[[#This Row],[Date]]), DAY(Table1[[#This Row],[Date]]))</f>
        <v>46840</v>
      </c>
    </row>
    <row r="1140" spans="1:14" x14ac:dyDescent="0.35">
      <c r="A1140" t="s">
        <v>1685</v>
      </c>
      <c r="B1140" s="1" t="s">
        <v>154</v>
      </c>
      <c r="C1140" s="1" t="s">
        <v>108</v>
      </c>
      <c r="D1140" s="1" t="s">
        <v>19</v>
      </c>
      <c r="E1140" s="3">
        <v>43937</v>
      </c>
      <c r="F1140" s="1" t="s">
        <v>115</v>
      </c>
      <c r="G1140" s="1" t="s">
        <v>1185</v>
      </c>
      <c r="H1140" s="7">
        <v>250</v>
      </c>
      <c r="I1140" s="7">
        <v>208</v>
      </c>
      <c r="J1140" s="2">
        <v>0.16800000000000001</v>
      </c>
      <c r="K1140" s="7">
        <f>Table1[[#This Row],[List Price]]-Table1[[#This Row],[Actual Price]]</f>
        <v>42</v>
      </c>
      <c r="L1140" s="13">
        <f>YEAR(Table1[[#This Row],[Date]])</f>
        <v>2020</v>
      </c>
      <c r="M1140" s="13" t="str">
        <f t="shared" si="17"/>
        <v>Apr</v>
      </c>
      <c r="N1140" s="18">
        <f>DATE(YEAR(Table1[[#This Row],[Date]])+6, MONTH(Table1[[#This Row],[Date]]), DAY(Table1[[#This Row],[Date]]))</f>
        <v>46128</v>
      </c>
    </row>
    <row r="1141" spans="1:14" x14ac:dyDescent="0.35">
      <c r="A1141" t="s">
        <v>1686</v>
      </c>
      <c r="B1141" s="1" t="s">
        <v>91</v>
      </c>
      <c r="C1141" s="1" t="s">
        <v>92</v>
      </c>
      <c r="D1141" s="1" t="s">
        <v>35</v>
      </c>
      <c r="E1141" s="3">
        <v>44960</v>
      </c>
      <c r="F1141" s="1" t="s">
        <v>122</v>
      </c>
      <c r="G1141" s="1" t="s">
        <v>199</v>
      </c>
      <c r="H1141" s="7">
        <v>50</v>
      </c>
      <c r="I1141" s="7">
        <v>46</v>
      </c>
      <c r="J1141" s="2">
        <v>0.08</v>
      </c>
      <c r="K1141" s="7">
        <f>Table1[[#This Row],[List Price]]-Table1[[#This Row],[Actual Price]]</f>
        <v>4</v>
      </c>
      <c r="L1141" s="13">
        <f>YEAR(Table1[[#This Row],[Date]])</f>
        <v>2023</v>
      </c>
      <c r="M1141" s="13" t="str">
        <f t="shared" si="17"/>
        <v>Feb</v>
      </c>
      <c r="N1141" s="18">
        <f>DATE(YEAR(Table1[[#This Row],[Date]])+6, MONTH(Table1[[#This Row],[Date]]), DAY(Table1[[#This Row],[Date]]))</f>
        <v>47152</v>
      </c>
    </row>
    <row r="1142" spans="1:14" x14ac:dyDescent="0.35">
      <c r="A1142" t="s">
        <v>1687</v>
      </c>
      <c r="B1142" s="1" t="s">
        <v>111</v>
      </c>
      <c r="C1142" s="1" t="s">
        <v>82</v>
      </c>
      <c r="D1142" s="1" t="s">
        <v>13</v>
      </c>
      <c r="E1142" s="3">
        <v>44502</v>
      </c>
      <c r="F1142" s="1" t="s">
        <v>55</v>
      </c>
      <c r="G1142" s="1" t="s">
        <v>1688</v>
      </c>
      <c r="H1142" s="7">
        <v>800</v>
      </c>
      <c r="I1142" s="7">
        <v>744</v>
      </c>
      <c r="J1142" s="2">
        <v>7.0000000000000007E-2</v>
      </c>
      <c r="K1142" s="7">
        <f>Table1[[#This Row],[List Price]]-Table1[[#This Row],[Actual Price]]</f>
        <v>56</v>
      </c>
      <c r="L1142" s="13">
        <f>YEAR(Table1[[#This Row],[Date]])</f>
        <v>2021</v>
      </c>
      <c r="M1142" s="13" t="str">
        <f t="shared" si="17"/>
        <v>Nov</v>
      </c>
      <c r="N1142" s="18">
        <f>DATE(YEAR(Table1[[#This Row],[Date]])+6, MONTH(Table1[[#This Row],[Date]]), DAY(Table1[[#This Row],[Date]]))</f>
        <v>46693</v>
      </c>
    </row>
    <row r="1143" spans="1:14" x14ac:dyDescent="0.35">
      <c r="A1143" t="s">
        <v>1689</v>
      </c>
      <c r="B1143" s="1" t="s">
        <v>64</v>
      </c>
      <c r="C1143" s="1" t="s">
        <v>65</v>
      </c>
      <c r="D1143" s="1" t="s">
        <v>35</v>
      </c>
      <c r="E1143" s="3">
        <v>45030</v>
      </c>
      <c r="F1143" s="1" t="s">
        <v>14</v>
      </c>
      <c r="G1143" s="1" t="s">
        <v>1536</v>
      </c>
      <c r="H1143" s="7">
        <v>80</v>
      </c>
      <c r="I1143" s="7">
        <v>76</v>
      </c>
      <c r="J1143" s="2">
        <v>0.05</v>
      </c>
      <c r="K1143" s="7">
        <f>Table1[[#This Row],[List Price]]-Table1[[#This Row],[Actual Price]]</f>
        <v>4</v>
      </c>
      <c r="L1143" s="13">
        <f>YEAR(Table1[[#This Row],[Date]])</f>
        <v>2023</v>
      </c>
      <c r="M1143" s="13" t="str">
        <f t="shared" si="17"/>
        <v>Apr</v>
      </c>
      <c r="N1143" s="18">
        <f>DATE(YEAR(Table1[[#This Row],[Date]])+6, MONTH(Table1[[#This Row],[Date]]), DAY(Table1[[#This Row],[Date]]))</f>
        <v>47222</v>
      </c>
    </row>
    <row r="1144" spans="1:14" x14ac:dyDescent="0.35">
      <c r="A1144" t="s">
        <v>1690</v>
      </c>
      <c r="B1144" s="1" t="s">
        <v>118</v>
      </c>
      <c r="C1144" s="1" t="s">
        <v>119</v>
      </c>
      <c r="D1144" s="1" t="s">
        <v>35</v>
      </c>
      <c r="E1144" s="3">
        <v>44991</v>
      </c>
      <c r="F1144" s="1" t="s">
        <v>30</v>
      </c>
      <c r="G1144" s="1" t="s">
        <v>540</v>
      </c>
      <c r="H1144" s="7">
        <v>150</v>
      </c>
      <c r="I1144" s="7">
        <v>146</v>
      </c>
      <c r="J1144" s="2">
        <v>2.6700000000000002E-2</v>
      </c>
      <c r="K1144" s="7">
        <f>Table1[[#This Row],[List Price]]-Table1[[#This Row],[Actual Price]]</f>
        <v>4</v>
      </c>
      <c r="L1144" s="13">
        <f>YEAR(Table1[[#This Row],[Date]])</f>
        <v>2023</v>
      </c>
      <c r="M1144" s="13" t="str">
        <f t="shared" si="17"/>
        <v>Mar</v>
      </c>
      <c r="N1144" s="18">
        <f>DATE(YEAR(Table1[[#This Row],[Date]])+6, MONTH(Table1[[#This Row],[Date]]), DAY(Table1[[#This Row],[Date]]))</f>
        <v>47183</v>
      </c>
    </row>
    <row r="1145" spans="1:14" x14ac:dyDescent="0.35">
      <c r="A1145" t="s">
        <v>1691</v>
      </c>
      <c r="B1145" s="1" t="s">
        <v>221</v>
      </c>
      <c r="C1145" s="1" t="s">
        <v>40</v>
      </c>
      <c r="D1145" s="1" t="s">
        <v>35</v>
      </c>
      <c r="E1145" s="3">
        <v>45637</v>
      </c>
      <c r="F1145" s="1" t="s">
        <v>46</v>
      </c>
      <c r="G1145" s="1" t="s">
        <v>1179</v>
      </c>
      <c r="H1145" s="7">
        <v>500</v>
      </c>
      <c r="I1145" s="7">
        <v>475</v>
      </c>
      <c r="J1145" s="2">
        <v>0.05</v>
      </c>
      <c r="K1145" s="7">
        <f>Table1[[#This Row],[List Price]]-Table1[[#This Row],[Actual Price]]</f>
        <v>25</v>
      </c>
      <c r="L1145" s="13">
        <f>YEAR(Table1[[#This Row],[Date]])</f>
        <v>2024</v>
      </c>
      <c r="M1145" s="13" t="str">
        <f t="shared" si="17"/>
        <v>Dec</v>
      </c>
      <c r="N1145" s="18">
        <f>DATE(YEAR(Table1[[#This Row],[Date]])+6, MONTH(Table1[[#This Row],[Date]]), DAY(Table1[[#This Row],[Date]]))</f>
        <v>47828</v>
      </c>
    </row>
    <row r="1146" spans="1:14" x14ac:dyDescent="0.35">
      <c r="A1146" t="s">
        <v>1692</v>
      </c>
      <c r="B1146" s="1" t="s">
        <v>241</v>
      </c>
      <c r="C1146" s="1" t="s">
        <v>242</v>
      </c>
      <c r="D1146" s="1" t="s">
        <v>13</v>
      </c>
      <c r="E1146" s="3">
        <v>44881</v>
      </c>
      <c r="F1146" s="1" t="s">
        <v>14</v>
      </c>
      <c r="G1146" s="1" t="s">
        <v>380</v>
      </c>
      <c r="H1146" s="7">
        <v>80</v>
      </c>
      <c r="I1146" s="7">
        <v>68</v>
      </c>
      <c r="J1146" s="2">
        <v>0.15</v>
      </c>
      <c r="K1146" s="7">
        <f>Table1[[#This Row],[List Price]]-Table1[[#This Row],[Actual Price]]</f>
        <v>12</v>
      </c>
      <c r="L1146" s="13">
        <f>YEAR(Table1[[#This Row],[Date]])</f>
        <v>2022</v>
      </c>
      <c r="M1146" s="13" t="str">
        <f t="shared" si="17"/>
        <v>Nov</v>
      </c>
      <c r="N1146" s="18">
        <f>DATE(YEAR(Table1[[#This Row],[Date]])+6, MONTH(Table1[[#This Row],[Date]]), DAY(Table1[[#This Row],[Date]]))</f>
        <v>47073</v>
      </c>
    </row>
    <row r="1147" spans="1:14" x14ac:dyDescent="0.35">
      <c r="A1147" t="s">
        <v>1693</v>
      </c>
      <c r="B1147" s="1" t="s">
        <v>324</v>
      </c>
      <c r="C1147" s="1" t="s">
        <v>325</v>
      </c>
      <c r="D1147" s="1" t="s">
        <v>13</v>
      </c>
      <c r="E1147" s="3">
        <v>44427</v>
      </c>
      <c r="F1147" s="1" t="s">
        <v>72</v>
      </c>
      <c r="G1147" s="1" t="s">
        <v>1468</v>
      </c>
      <c r="H1147" s="7">
        <v>500</v>
      </c>
      <c r="I1147" s="7">
        <v>500</v>
      </c>
      <c r="J1147" s="2">
        <v>0</v>
      </c>
      <c r="K1147" s="7">
        <f>Table1[[#This Row],[List Price]]-Table1[[#This Row],[Actual Price]]</f>
        <v>0</v>
      </c>
      <c r="L1147" s="13">
        <f>YEAR(Table1[[#This Row],[Date]])</f>
        <v>2021</v>
      </c>
      <c r="M1147" s="13" t="str">
        <f t="shared" si="17"/>
        <v>Aug</v>
      </c>
      <c r="N1147" s="18">
        <f>DATE(YEAR(Table1[[#This Row],[Date]])+6, MONTH(Table1[[#This Row],[Date]]), DAY(Table1[[#This Row],[Date]]))</f>
        <v>46618</v>
      </c>
    </row>
    <row r="1148" spans="1:14" x14ac:dyDescent="0.35">
      <c r="A1148" t="s">
        <v>1694</v>
      </c>
      <c r="B1148" s="1" t="s">
        <v>255</v>
      </c>
      <c r="C1148" s="1" t="s">
        <v>256</v>
      </c>
      <c r="D1148" s="1" t="s">
        <v>13</v>
      </c>
      <c r="E1148" s="3">
        <v>43864</v>
      </c>
      <c r="F1148" s="1" t="s">
        <v>115</v>
      </c>
      <c r="G1148" s="1" t="s">
        <v>1373</v>
      </c>
      <c r="H1148" s="7">
        <v>250</v>
      </c>
      <c r="I1148" s="7">
        <v>243</v>
      </c>
      <c r="J1148" s="2">
        <v>2.8000000000000001E-2</v>
      </c>
      <c r="K1148" s="7">
        <f>Table1[[#This Row],[List Price]]-Table1[[#This Row],[Actual Price]]</f>
        <v>7</v>
      </c>
      <c r="L1148" s="13">
        <f>YEAR(Table1[[#This Row],[Date]])</f>
        <v>2020</v>
      </c>
      <c r="M1148" s="13" t="str">
        <f t="shared" si="17"/>
        <v>Feb</v>
      </c>
      <c r="N1148" s="18">
        <f>DATE(YEAR(Table1[[#This Row],[Date]])+6, MONTH(Table1[[#This Row],[Date]]), DAY(Table1[[#This Row],[Date]]))</f>
        <v>46056</v>
      </c>
    </row>
    <row r="1149" spans="1:14" x14ac:dyDescent="0.35">
      <c r="A1149" t="s">
        <v>1695</v>
      </c>
      <c r="B1149" s="1" t="s">
        <v>22</v>
      </c>
      <c r="C1149" s="1" t="s">
        <v>23</v>
      </c>
      <c r="D1149" s="1" t="s">
        <v>24</v>
      </c>
      <c r="E1149" s="3">
        <v>44674</v>
      </c>
      <c r="F1149" s="1" t="s">
        <v>61</v>
      </c>
      <c r="G1149" s="1" t="s">
        <v>144</v>
      </c>
      <c r="H1149" s="7">
        <v>1000</v>
      </c>
      <c r="I1149" s="7">
        <v>500</v>
      </c>
      <c r="J1149" s="2">
        <v>0.5</v>
      </c>
      <c r="K1149" s="7">
        <f>Table1[[#This Row],[List Price]]-Table1[[#This Row],[Actual Price]]</f>
        <v>500</v>
      </c>
      <c r="L1149" s="13">
        <f>YEAR(Table1[[#This Row],[Date]])</f>
        <v>2022</v>
      </c>
      <c r="M1149" s="13" t="str">
        <f t="shared" si="17"/>
        <v>Apr</v>
      </c>
      <c r="N1149" s="18">
        <f>DATE(YEAR(Table1[[#This Row],[Date]])+6, MONTH(Table1[[#This Row],[Date]]), DAY(Table1[[#This Row],[Date]]))</f>
        <v>46866</v>
      </c>
    </row>
    <row r="1150" spans="1:14" x14ac:dyDescent="0.35">
      <c r="A1150" t="s">
        <v>1696</v>
      </c>
      <c r="B1150" s="1" t="s">
        <v>224</v>
      </c>
      <c r="C1150" s="1" t="s">
        <v>50</v>
      </c>
      <c r="D1150" s="1" t="s">
        <v>24</v>
      </c>
      <c r="E1150" s="3">
        <v>45635</v>
      </c>
      <c r="F1150" s="1" t="s">
        <v>61</v>
      </c>
      <c r="G1150" s="1" t="s">
        <v>734</v>
      </c>
      <c r="H1150" s="7">
        <v>1000</v>
      </c>
      <c r="I1150" s="7">
        <v>700</v>
      </c>
      <c r="J1150" s="2">
        <v>0.3</v>
      </c>
      <c r="K1150" s="7">
        <f>Table1[[#This Row],[List Price]]-Table1[[#This Row],[Actual Price]]</f>
        <v>300</v>
      </c>
      <c r="L1150" s="13">
        <f>YEAR(Table1[[#This Row],[Date]])</f>
        <v>2024</v>
      </c>
      <c r="M1150" s="13" t="str">
        <f t="shared" si="17"/>
        <v>Dec</v>
      </c>
      <c r="N1150" s="18">
        <f>DATE(YEAR(Table1[[#This Row],[Date]])+6, MONTH(Table1[[#This Row],[Date]]), DAY(Table1[[#This Row],[Date]]))</f>
        <v>47826</v>
      </c>
    </row>
    <row r="1151" spans="1:14" x14ac:dyDescent="0.35">
      <c r="A1151" t="s">
        <v>1697</v>
      </c>
      <c r="B1151" s="1" t="s">
        <v>400</v>
      </c>
      <c r="C1151" s="1" t="s">
        <v>401</v>
      </c>
      <c r="D1151" s="1" t="s">
        <v>13</v>
      </c>
      <c r="E1151" s="3">
        <v>45410</v>
      </c>
      <c r="F1151" s="1" t="s">
        <v>14</v>
      </c>
      <c r="G1151" s="1" t="s">
        <v>402</v>
      </c>
      <c r="H1151" s="7">
        <v>80</v>
      </c>
      <c r="I1151" s="7">
        <v>58</v>
      </c>
      <c r="J1151" s="2">
        <v>0.27500000000000002</v>
      </c>
      <c r="K1151" s="7">
        <f>Table1[[#This Row],[List Price]]-Table1[[#This Row],[Actual Price]]</f>
        <v>22</v>
      </c>
      <c r="L1151" s="13">
        <f>YEAR(Table1[[#This Row],[Date]])</f>
        <v>2024</v>
      </c>
      <c r="M1151" s="13" t="str">
        <f t="shared" si="17"/>
        <v>Apr</v>
      </c>
      <c r="N1151" s="18">
        <f>DATE(YEAR(Table1[[#This Row],[Date]])+6, MONTH(Table1[[#This Row],[Date]]), DAY(Table1[[#This Row],[Date]]))</f>
        <v>47601</v>
      </c>
    </row>
    <row r="1152" spans="1:14" x14ac:dyDescent="0.35">
      <c r="A1152" t="s">
        <v>1698</v>
      </c>
      <c r="B1152" s="1" t="s">
        <v>174</v>
      </c>
      <c r="C1152" s="1" t="s">
        <v>175</v>
      </c>
      <c r="D1152" s="1" t="s">
        <v>13</v>
      </c>
      <c r="E1152" s="3">
        <v>44269</v>
      </c>
      <c r="F1152" s="1" t="s">
        <v>55</v>
      </c>
      <c r="G1152" s="1" t="s">
        <v>607</v>
      </c>
      <c r="H1152" s="7">
        <v>800</v>
      </c>
      <c r="I1152" s="7">
        <v>664</v>
      </c>
      <c r="J1152" s="2">
        <v>0.17</v>
      </c>
      <c r="K1152" s="7">
        <f>Table1[[#This Row],[List Price]]-Table1[[#This Row],[Actual Price]]</f>
        <v>136</v>
      </c>
      <c r="L1152" s="13">
        <f>YEAR(Table1[[#This Row],[Date]])</f>
        <v>2021</v>
      </c>
      <c r="M1152" s="13" t="str">
        <f t="shared" si="17"/>
        <v>Mar</v>
      </c>
      <c r="N1152" s="18">
        <f>DATE(YEAR(Table1[[#This Row],[Date]])+6, MONTH(Table1[[#This Row],[Date]]), DAY(Table1[[#This Row],[Date]]))</f>
        <v>46460</v>
      </c>
    </row>
    <row r="1153" spans="1:14" x14ac:dyDescent="0.35">
      <c r="A1153" t="s">
        <v>1699</v>
      </c>
      <c r="B1153" s="1" t="s">
        <v>53</v>
      </c>
      <c r="C1153" s="1" t="s">
        <v>54</v>
      </c>
      <c r="D1153" s="1" t="s">
        <v>13</v>
      </c>
      <c r="E1153" s="3">
        <v>44137</v>
      </c>
      <c r="F1153" s="1" t="s">
        <v>104</v>
      </c>
      <c r="G1153" s="1" t="s">
        <v>795</v>
      </c>
      <c r="H1153" s="7">
        <v>70</v>
      </c>
      <c r="I1153" s="7">
        <v>69</v>
      </c>
      <c r="J1153" s="2">
        <v>1.43E-2</v>
      </c>
      <c r="K1153" s="7">
        <f>Table1[[#This Row],[List Price]]-Table1[[#This Row],[Actual Price]]</f>
        <v>1</v>
      </c>
      <c r="L1153" s="13">
        <f>YEAR(Table1[[#This Row],[Date]])</f>
        <v>2020</v>
      </c>
      <c r="M1153" s="13" t="str">
        <f t="shared" si="17"/>
        <v>Nov</v>
      </c>
      <c r="N1153" s="18">
        <f>DATE(YEAR(Table1[[#This Row],[Date]])+6, MONTH(Table1[[#This Row],[Date]]), DAY(Table1[[#This Row],[Date]]))</f>
        <v>46328</v>
      </c>
    </row>
    <row r="1154" spans="1:14" x14ac:dyDescent="0.35">
      <c r="A1154" t="s">
        <v>1700</v>
      </c>
      <c r="B1154" s="1" t="s">
        <v>49</v>
      </c>
      <c r="C1154" s="1" t="s">
        <v>50</v>
      </c>
      <c r="D1154" s="1" t="s">
        <v>24</v>
      </c>
      <c r="E1154" s="3">
        <v>44146</v>
      </c>
      <c r="F1154" s="1" t="s">
        <v>122</v>
      </c>
      <c r="G1154" s="1" t="s">
        <v>378</v>
      </c>
      <c r="H1154" s="7">
        <v>50</v>
      </c>
      <c r="I1154" s="7">
        <v>50</v>
      </c>
      <c r="J1154" s="2">
        <v>0</v>
      </c>
      <c r="K1154" s="7">
        <f>Table1[[#This Row],[List Price]]-Table1[[#This Row],[Actual Price]]</f>
        <v>0</v>
      </c>
      <c r="L1154" s="13">
        <f>YEAR(Table1[[#This Row],[Date]])</f>
        <v>2020</v>
      </c>
      <c r="M1154" s="13" t="str">
        <f t="shared" ref="M1154:M1217" si="18">TEXT(E:E, "mmm")</f>
        <v>Nov</v>
      </c>
      <c r="N1154" s="18">
        <f>DATE(YEAR(Table1[[#This Row],[Date]])+6, MONTH(Table1[[#This Row],[Date]]), DAY(Table1[[#This Row],[Date]]))</f>
        <v>46337</v>
      </c>
    </row>
    <row r="1155" spans="1:14" x14ac:dyDescent="0.35">
      <c r="A1155" t="s">
        <v>1701</v>
      </c>
      <c r="B1155" s="1" t="s">
        <v>270</v>
      </c>
      <c r="C1155" s="1" t="s">
        <v>271</v>
      </c>
      <c r="D1155" s="1" t="s">
        <v>35</v>
      </c>
      <c r="E1155" s="3">
        <v>43880</v>
      </c>
      <c r="F1155" s="1" t="s">
        <v>14</v>
      </c>
      <c r="G1155" s="1" t="s">
        <v>337</v>
      </c>
      <c r="H1155" s="7">
        <v>80</v>
      </c>
      <c r="I1155" s="7">
        <v>75</v>
      </c>
      <c r="J1155" s="2">
        <v>6.25E-2</v>
      </c>
      <c r="K1155" s="7">
        <f>Table1[[#This Row],[List Price]]-Table1[[#This Row],[Actual Price]]</f>
        <v>5</v>
      </c>
      <c r="L1155" s="13">
        <f>YEAR(Table1[[#This Row],[Date]])</f>
        <v>2020</v>
      </c>
      <c r="M1155" s="13" t="str">
        <f t="shared" si="18"/>
        <v>Feb</v>
      </c>
      <c r="N1155" s="18">
        <f>DATE(YEAR(Table1[[#This Row],[Date]])+6, MONTH(Table1[[#This Row],[Date]]), DAY(Table1[[#This Row],[Date]]))</f>
        <v>46072</v>
      </c>
    </row>
    <row r="1156" spans="1:14" x14ac:dyDescent="0.35">
      <c r="A1156" t="s">
        <v>1702</v>
      </c>
      <c r="B1156" s="1" t="s">
        <v>11</v>
      </c>
      <c r="C1156" s="1" t="s">
        <v>12</v>
      </c>
      <c r="D1156" s="1" t="s">
        <v>13</v>
      </c>
      <c r="E1156" s="3">
        <v>45066</v>
      </c>
      <c r="F1156" s="1" t="s">
        <v>14</v>
      </c>
      <c r="G1156" s="1" t="s">
        <v>1159</v>
      </c>
      <c r="H1156" s="7">
        <v>80</v>
      </c>
      <c r="I1156" s="7">
        <v>76</v>
      </c>
      <c r="J1156" s="2">
        <v>0.05</v>
      </c>
      <c r="K1156" s="7">
        <f>Table1[[#This Row],[List Price]]-Table1[[#This Row],[Actual Price]]</f>
        <v>4</v>
      </c>
      <c r="L1156" s="13">
        <f>YEAR(Table1[[#This Row],[Date]])</f>
        <v>2023</v>
      </c>
      <c r="M1156" s="13" t="str">
        <f t="shared" si="18"/>
        <v>May</v>
      </c>
      <c r="N1156" s="18">
        <f>DATE(YEAR(Table1[[#This Row],[Date]])+6, MONTH(Table1[[#This Row],[Date]]), DAY(Table1[[#This Row],[Date]]))</f>
        <v>47258</v>
      </c>
    </row>
    <row r="1157" spans="1:14" x14ac:dyDescent="0.35">
      <c r="A1157" t="s">
        <v>1703</v>
      </c>
      <c r="B1157" s="1" t="s">
        <v>103</v>
      </c>
      <c r="C1157" s="1" t="s">
        <v>71</v>
      </c>
      <c r="D1157" s="1" t="s">
        <v>35</v>
      </c>
      <c r="E1157" s="3">
        <v>44335</v>
      </c>
      <c r="F1157" s="1" t="s">
        <v>115</v>
      </c>
      <c r="G1157" s="1" t="s">
        <v>727</v>
      </c>
      <c r="H1157" s="7">
        <v>250</v>
      </c>
      <c r="I1157" s="7">
        <v>190</v>
      </c>
      <c r="J1157" s="2">
        <v>0.24</v>
      </c>
      <c r="K1157" s="7">
        <f>Table1[[#This Row],[List Price]]-Table1[[#This Row],[Actual Price]]</f>
        <v>60</v>
      </c>
      <c r="L1157" s="13">
        <f>YEAR(Table1[[#This Row],[Date]])</f>
        <v>2021</v>
      </c>
      <c r="M1157" s="13" t="str">
        <f t="shared" si="18"/>
        <v>May</v>
      </c>
      <c r="N1157" s="18">
        <f>DATE(YEAR(Table1[[#This Row],[Date]])+6, MONTH(Table1[[#This Row],[Date]]), DAY(Table1[[#This Row],[Date]]))</f>
        <v>46526</v>
      </c>
    </row>
    <row r="1158" spans="1:14" x14ac:dyDescent="0.35">
      <c r="A1158" t="s">
        <v>1704</v>
      </c>
      <c r="B1158" s="1" t="s">
        <v>241</v>
      </c>
      <c r="C1158" s="1" t="s">
        <v>242</v>
      </c>
      <c r="D1158" s="1" t="s">
        <v>13</v>
      </c>
      <c r="E1158" s="3">
        <v>44958</v>
      </c>
      <c r="F1158" s="1" t="s">
        <v>61</v>
      </c>
      <c r="G1158" s="1" t="s">
        <v>1152</v>
      </c>
      <c r="H1158" s="7">
        <v>1000</v>
      </c>
      <c r="I1158" s="7">
        <v>650</v>
      </c>
      <c r="J1158" s="2">
        <v>0.35</v>
      </c>
      <c r="K1158" s="7">
        <f>Table1[[#This Row],[List Price]]-Table1[[#This Row],[Actual Price]]</f>
        <v>350</v>
      </c>
      <c r="L1158" s="13">
        <f>YEAR(Table1[[#This Row],[Date]])</f>
        <v>2023</v>
      </c>
      <c r="M1158" s="13" t="str">
        <f t="shared" si="18"/>
        <v>Feb</v>
      </c>
      <c r="N1158" s="18">
        <f>DATE(YEAR(Table1[[#This Row],[Date]])+6, MONTH(Table1[[#This Row],[Date]]), DAY(Table1[[#This Row],[Date]]))</f>
        <v>47150</v>
      </c>
    </row>
    <row r="1159" spans="1:14" x14ac:dyDescent="0.35">
      <c r="A1159" t="s">
        <v>1705</v>
      </c>
      <c r="B1159" s="1" t="s">
        <v>221</v>
      </c>
      <c r="C1159" s="1" t="s">
        <v>40</v>
      </c>
      <c r="D1159" s="1" t="s">
        <v>35</v>
      </c>
      <c r="E1159" s="3">
        <v>44420</v>
      </c>
      <c r="F1159" s="1" t="s">
        <v>14</v>
      </c>
      <c r="G1159" s="1" t="s">
        <v>222</v>
      </c>
      <c r="H1159" s="7">
        <v>80</v>
      </c>
      <c r="I1159" s="7">
        <v>58</v>
      </c>
      <c r="J1159" s="2">
        <v>0.27500000000000002</v>
      </c>
      <c r="K1159" s="7">
        <f>Table1[[#This Row],[List Price]]-Table1[[#This Row],[Actual Price]]</f>
        <v>22</v>
      </c>
      <c r="L1159" s="13">
        <f>YEAR(Table1[[#This Row],[Date]])</f>
        <v>2021</v>
      </c>
      <c r="M1159" s="13" t="str">
        <f t="shared" si="18"/>
        <v>Aug</v>
      </c>
      <c r="N1159" s="18">
        <f>DATE(YEAR(Table1[[#This Row],[Date]])+6, MONTH(Table1[[#This Row],[Date]]), DAY(Table1[[#This Row],[Date]]))</f>
        <v>46611</v>
      </c>
    </row>
    <row r="1160" spans="1:14" x14ac:dyDescent="0.35">
      <c r="A1160" t="s">
        <v>1706</v>
      </c>
      <c r="B1160" s="1" t="s">
        <v>39</v>
      </c>
      <c r="C1160" s="1" t="s">
        <v>40</v>
      </c>
      <c r="D1160" s="1" t="s">
        <v>35</v>
      </c>
      <c r="E1160" s="3">
        <v>43891</v>
      </c>
      <c r="F1160" s="1" t="s">
        <v>115</v>
      </c>
      <c r="G1160" s="1" t="s">
        <v>1707</v>
      </c>
      <c r="H1160" s="7">
        <v>250</v>
      </c>
      <c r="I1160" s="7">
        <v>235</v>
      </c>
      <c r="J1160" s="2">
        <v>0.06</v>
      </c>
      <c r="K1160" s="7">
        <f>Table1[[#This Row],[List Price]]-Table1[[#This Row],[Actual Price]]</f>
        <v>15</v>
      </c>
      <c r="L1160" s="13">
        <f>YEAR(Table1[[#This Row],[Date]])</f>
        <v>2020</v>
      </c>
      <c r="M1160" s="13" t="str">
        <f t="shared" si="18"/>
        <v>Mar</v>
      </c>
      <c r="N1160" s="18">
        <f>DATE(YEAR(Table1[[#This Row],[Date]])+6, MONTH(Table1[[#This Row],[Date]]), DAY(Table1[[#This Row],[Date]]))</f>
        <v>46082</v>
      </c>
    </row>
    <row r="1161" spans="1:14" x14ac:dyDescent="0.35">
      <c r="A1161" t="s">
        <v>1708</v>
      </c>
      <c r="B1161" s="1" t="s">
        <v>187</v>
      </c>
      <c r="C1161" s="1" t="s">
        <v>188</v>
      </c>
      <c r="D1161" s="1" t="s">
        <v>13</v>
      </c>
      <c r="E1161" s="3">
        <v>44643</v>
      </c>
      <c r="F1161" s="1" t="s">
        <v>46</v>
      </c>
      <c r="G1161" s="1" t="s">
        <v>237</v>
      </c>
      <c r="H1161" s="7">
        <v>500</v>
      </c>
      <c r="I1161" s="7">
        <v>440</v>
      </c>
      <c r="J1161" s="2">
        <v>0.12</v>
      </c>
      <c r="K1161" s="7">
        <f>Table1[[#This Row],[List Price]]-Table1[[#This Row],[Actual Price]]</f>
        <v>60</v>
      </c>
      <c r="L1161" s="13">
        <f>YEAR(Table1[[#This Row],[Date]])</f>
        <v>2022</v>
      </c>
      <c r="M1161" s="13" t="str">
        <f t="shared" si="18"/>
        <v>Mar</v>
      </c>
      <c r="N1161" s="18">
        <f>DATE(YEAR(Table1[[#This Row],[Date]])+6, MONTH(Table1[[#This Row],[Date]]), DAY(Table1[[#This Row],[Date]]))</f>
        <v>46835</v>
      </c>
    </row>
    <row r="1162" spans="1:14" x14ac:dyDescent="0.35">
      <c r="A1162" t="s">
        <v>1709</v>
      </c>
      <c r="B1162" s="1" t="s">
        <v>127</v>
      </c>
      <c r="C1162" s="1" t="s">
        <v>128</v>
      </c>
      <c r="D1162" s="1" t="s">
        <v>13</v>
      </c>
      <c r="E1162" s="3">
        <v>45220</v>
      </c>
      <c r="F1162" s="1" t="s">
        <v>122</v>
      </c>
      <c r="G1162" s="1" t="s">
        <v>129</v>
      </c>
      <c r="H1162" s="7">
        <v>50</v>
      </c>
      <c r="I1162" s="7">
        <v>46</v>
      </c>
      <c r="J1162" s="2">
        <v>0.08</v>
      </c>
      <c r="K1162" s="7">
        <f>Table1[[#This Row],[List Price]]-Table1[[#This Row],[Actual Price]]</f>
        <v>4</v>
      </c>
      <c r="L1162" s="13">
        <f>YEAR(Table1[[#This Row],[Date]])</f>
        <v>2023</v>
      </c>
      <c r="M1162" s="13" t="str">
        <f t="shared" si="18"/>
        <v>Oct</v>
      </c>
      <c r="N1162" s="18">
        <f>DATE(YEAR(Table1[[#This Row],[Date]])+6, MONTH(Table1[[#This Row],[Date]]), DAY(Table1[[#This Row],[Date]]))</f>
        <v>47412</v>
      </c>
    </row>
    <row r="1163" spans="1:14" x14ac:dyDescent="0.35">
      <c r="A1163" t="s">
        <v>1710</v>
      </c>
      <c r="B1163" s="1" t="s">
        <v>182</v>
      </c>
      <c r="C1163" s="1" t="s">
        <v>108</v>
      </c>
      <c r="D1163" s="1" t="s">
        <v>19</v>
      </c>
      <c r="E1163" s="3">
        <v>45479</v>
      </c>
      <c r="F1163" s="1" t="s">
        <v>104</v>
      </c>
      <c r="G1163" s="1" t="s">
        <v>673</v>
      </c>
      <c r="H1163" s="7">
        <v>70</v>
      </c>
      <c r="I1163" s="7">
        <v>63</v>
      </c>
      <c r="J1163" s="2">
        <v>0.1</v>
      </c>
      <c r="K1163" s="7">
        <f>Table1[[#This Row],[List Price]]-Table1[[#This Row],[Actual Price]]</f>
        <v>7</v>
      </c>
      <c r="L1163" s="13">
        <f>YEAR(Table1[[#This Row],[Date]])</f>
        <v>2024</v>
      </c>
      <c r="M1163" s="13" t="str">
        <f t="shared" si="18"/>
        <v>Jul</v>
      </c>
      <c r="N1163" s="18">
        <f>DATE(YEAR(Table1[[#This Row],[Date]])+6, MONTH(Table1[[#This Row],[Date]]), DAY(Table1[[#This Row],[Date]]))</f>
        <v>47670</v>
      </c>
    </row>
    <row r="1164" spans="1:14" x14ac:dyDescent="0.35">
      <c r="A1164" t="s">
        <v>1711</v>
      </c>
      <c r="B1164" s="1" t="s">
        <v>227</v>
      </c>
      <c r="C1164" s="1" t="s">
        <v>228</v>
      </c>
      <c r="D1164" s="1" t="s">
        <v>24</v>
      </c>
      <c r="E1164" s="3">
        <v>45365</v>
      </c>
      <c r="F1164" s="1" t="s">
        <v>30</v>
      </c>
      <c r="G1164" s="1" t="s">
        <v>438</v>
      </c>
      <c r="H1164" s="7">
        <v>150</v>
      </c>
      <c r="I1164" s="7">
        <v>128</v>
      </c>
      <c r="J1164" s="2">
        <v>0.1467</v>
      </c>
      <c r="K1164" s="7">
        <f>Table1[[#This Row],[List Price]]-Table1[[#This Row],[Actual Price]]</f>
        <v>22</v>
      </c>
      <c r="L1164" s="13">
        <f>YEAR(Table1[[#This Row],[Date]])</f>
        <v>2024</v>
      </c>
      <c r="M1164" s="13" t="str">
        <f t="shared" si="18"/>
        <v>Mar</v>
      </c>
      <c r="N1164" s="18">
        <f>DATE(YEAR(Table1[[#This Row],[Date]])+6, MONTH(Table1[[#This Row],[Date]]), DAY(Table1[[#This Row],[Date]]))</f>
        <v>47556</v>
      </c>
    </row>
    <row r="1165" spans="1:14" x14ac:dyDescent="0.35">
      <c r="A1165" t="s">
        <v>1712</v>
      </c>
      <c r="B1165" s="1" t="s">
        <v>64</v>
      </c>
      <c r="C1165" s="1" t="s">
        <v>65</v>
      </c>
      <c r="D1165" s="1" t="s">
        <v>35</v>
      </c>
      <c r="E1165" s="3">
        <v>44877</v>
      </c>
      <c r="F1165" s="1" t="s">
        <v>30</v>
      </c>
      <c r="G1165" s="1" t="s">
        <v>529</v>
      </c>
      <c r="H1165" s="7">
        <v>150</v>
      </c>
      <c r="I1165" s="7">
        <v>150</v>
      </c>
      <c r="J1165" s="2">
        <v>0</v>
      </c>
      <c r="K1165" s="7">
        <f>Table1[[#This Row],[List Price]]-Table1[[#This Row],[Actual Price]]</f>
        <v>0</v>
      </c>
      <c r="L1165" s="13">
        <f>YEAR(Table1[[#This Row],[Date]])</f>
        <v>2022</v>
      </c>
      <c r="M1165" s="13" t="str">
        <f t="shared" si="18"/>
        <v>Nov</v>
      </c>
      <c r="N1165" s="18">
        <f>DATE(YEAR(Table1[[#This Row],[Date]])+6, MONTH(Table1[[#This Row],[Date]]), DAY(Table1[[#This Row],[Date]]))</f>
        <v>47069</v>
      </c>
    </row>
    <row r="1166" spans="1:14" x14ac:dyDescent="0.35">
      <c r="A1166" t="s">
        <v>1713</v>
      </c>
      <c r="B1166" s="1" t="s">
        <v>11</v>
      </c>
      <c r="C1166" s="1" t="s">
        <v>12</v>
      </c>
      <c r="D1166" s="1" t="s">
        <v>13</v>
      </c>
      <c r="E1166" s="3">
        <v>45262</v>
      </c>
      <c r="F1166" s="1" t="s">
        <v>46</v>
      </c>
      <c r="G1166" s="1" t="s">
        <v>348</v>
      </c>
      <c r="H1166" s="7">
        <v>500</v>
      </c>
      <c r="I1166" s="7">
        <v>485</v>
      </c>
      <c r="J1166" s="2">
        <v>0.03</v>
      </c>
      <c r="K1166" s="7">
        <f>Table1[[#This Row],[List Price]]-Table1[[#This Row],[Actual Price]]</f>
        <v>15</v>
      </c>
      <c r="L1166" s="13">
        <f>YEAR(Table1[[#This Row],[Date]])</f>
        <v>2023</v>
      </c>
      <c r="M1166" s="13" t="str">
        <f t="shared" si="18"/>
        <v>Dec</v>
      </c>
      <c r="N1166" s="18">
        <f>DATE(YEAR(Table1[[#This Row],[Date]])+6, MONTH(Table1[[#This Row],[Date]]), DAY(Table1[[#This Row],[Date]]))</f>
        <v>47454</v>
      </c>
    </row>
    <row r="1167" spans="1:14" x14ac:dyDescent="0.35">
      <c r="A1167" t="s">
        <v>1714</v>
      </c>
      <c r="B1167" s="1" t="s">
        <v>85</v>
      </c>
      <c r="C1167" s="1" t="s">
        <v>86</v>
      </c>
      <c r="D1167" s="1" t="s">
        <v>13</v>
      </c>
      <c r="E1167" s="3">
        <v>45072</v>
      </c>
      <c r="F1167" s="1" t="s">
        <v>115</v>
      </c>
      <c r="G1167" s="1" t="s">
        <v>340</v>
      </c>
      <c r="H1167" s="7">
        <v>250</v>
      </c>
      <c r="I1167" s="7">
        <v>230</v>
      </c>
      <c r="J1167" s="2">
        <v>0.08</v>
      </c>
      <c r="K1167" s="7">
        <f>Table1[[#This Row],[List Price]]-Table1[[#This Row],[Actual Price]]</f>
        <v>20</v>
      </c>
      <c r="L1167" s="13">
        <f>YEAR(Table1[[#This Row],[Date]])</f>
        <v>2023</v>
      </c>
      <c r="M1167" s="13" t="str">
        <f t="shared" si="18"/>
        <v>May</v>
      </c>
      <c r="N1167" s="18">
        <f>DATE(YEAR(Table1[[#This Row],[Date]])+6, MONTH(Table1[[#This Row],[Date]]), DAY(Table1[[#This Row],[Date]]))</f>
        <v>47264</v>
      </c>
    </row>
    <row r="1168" spans="1:14" x14ac:dyDescent="0.35">
      <c r="A1168" t="s">
        <v>1715</v>
      </c>
      <c r="B1168" s="1" t="s">
        <v>114</v>
      </c>
      <c r="C1168" s="1" t="s">
        <v>54</v>
      </c>
      <c r="D1168" s="1" t="s">
        <v>13</v>
      </c>
      <c r="E1168" s="3">
        <v>44834</v>
      </c>
      <c r="F1168" s="1" t="s">
        <v>104</v>
      </c>
      <c r="G1168" s="1" t="s">
        <v>367</v>
      </c>
      <c r="H1168" s="7">
        <v>70</v>
      </c>
      <c r="I1168" s="7">
        <v>62</v>
      </c>
      <c r="J1168" s="2">
        <v>0.1143</v>
      </c>
      <c r="K1168" s="7">
        <f>Table1[[#This Row],[List Price]]-Table1[[#This Row],[Actual Price]]</f>
        <v>8</v>
      </c>
      <c r="L1168" s="13">
        <f>YEAR(Table1[[#This Row],[Date]])</f>
        <v>2022</v>
      </c>
      <c r="M1168" s="13" t="str">
        <f t="shared" si="18"/>
        <v>Sep</v>
      </c>
      <c r="N1168" s="18">
        <f>DATE(YEAR(Table1[[#This Row],[Date]])+6, MONTH(Table1[[#This Row],[Date]]), DAY(Table1[[#This Row],[Date]]))</f>
        <v>47026</v>
      </c>
    </row>
    <row r="1169" spans="1:14" x14ac:dyDescent="0.35">
      <c r="A1169" t="s">
        <v>1716</v>
      </c>
      <c r="B1169" s="1" t="s">
        <v>64</v>
      </c>
      <c r="C1169" s="1" t="s">
        <v>65</v>
      </c>
      <c r="D1169" s="1" t="s">
        <v>35</v>
      </c>
      <c r="E1169" s="3">
        <v>45145</v>
      </c>
      <c r="F1169" s="1" t="s">
        <v>25</v>
      </c>
      <c r="G1169" s="1" t="s">
        <v>1717</v>
      </c>
      <c r="H1169" s="7">
        <v>700</v>
      </c>
      <c r="I1169" s="7">
        <v>665</v>
      </c>
      <c r="J1169" s="2">
        <v>0.05</v>
      </c>
      <c r="K1169" s="7">
        <f>Table1[[#This Row],[List Price]]-Table1[[#This Row],[Actual Price]]</f>
        <v>35</v>
      </c>
      <c r="L1169" s="13">
        <f>YEAR(Table1[[#This Row],[Date]])</f>
        <v>2023</v>
      </c>
      <c r="M1169" s="13" t="str">
        <f t="shared" si="18"/>
        <v>Aug</v>
      </c>
      <c r="N1169" s="18">
        <f>DATE(YEAR(Table1[[#This Row],[Date]])+6, MONTH(Table1[[#This Row],[Date]]), DAY(Table1[[#This Row],[Date]]))</f>
        <v>47337</v>
      </c>
    </row>
    <row r="1170" spans="1:14" x14ac:dyDescent="0.35">
      <c r="A1170" t="s">
        <v>1718</v>
      </c>
      <c r="B1170" s="1" t="s">
        <v>131</v>
      </c>
      <c r="C1170" s="1" t="s">
        <v>108</v>
      </c>
      <c r="D1170" s="1" t="s">
        <v>19</v>
      </c>
      <c r="E1170" s="3">
        <v>45229</v>
      </c>
      <c r="F1170" s="1" t="s">
        <v>36</v>
      </c>
      <c r="G1170" s="1" t="s">
        <v>382</v>
      </c>
      <c r="H1170" s="7">
        <v>50</v>
      </c>
      <c r="I1170" s="7">
        <v>50</v>
      </c>
      <c r="J1170" s="2">
        <v>0</v>
      </c>
      <c r="K1170" s="7">
        <f>Table1[[#This Row],[List Price]]-Table1[[#This Row],[Actual Price]]</f>
        <v>0</v>
      </c>
      <c r="L1170" s="13">
        <f>YEAR(Table1[[#This Row],[Date]])</f>
        <v>2023</v>
      </c>
      <c r="M1170" s="13" t="str">
        <f t="shared" si="18"/>
        <v>Oct</v>
      </c>
      <c r="N1170" s="18">
        <f>DATE(YEAR(Table1[[#This Row],[Date]])+6, MONTH(Table1[[#This Row],[Date]]), DAY(Table1[[#This Row],[Date]]))</f>
        <v>47421</v>
      </c>
    </row>
    <row r="1171" spans="1:14" x14ac:dyDescent="0.35">
      <c r="A1171" t="s">
        <v>1719</v>
      </c>
      <c r="B1171" s="1" t="s">
        <v>187</v>
      </c>
      <c r="C1171" s="1" t="s">
        <v>188</v>
      </c>
      <c r="D1171" s="1" t="s">
        <v>13</v>
      </c>
      <c r="E1171" s="3">
        <v>43957</v>
      </c>
      <c r="F1171" s="1" t="s">
        <v>14</v>
      </c>
      <c r="G1171" s="1" t="s">
        <v>791</v>
      </c>
      <c r="H1171" s="7">
        <v>80</v>
      </c>
      <c r="I1171" s="7">
        <v>56</v>
      </c>
      <c r="J1171" s="2">
        <v>0.3</v>
      </c>
      <c r="K1171" s="7">
        <f>Table1[[#This Row],[List Price]]-Table1[[#This Row],[Actual Price]]</f>
        <v>24</v>
      </c>
      <c r="L1171" s="13">
        <f>YEAR(Table1[[#This Row],[Date]])</f>
        <v>2020</v>
      </c>
      <c r="M1171" s="13" t="str">
        <f t="shared" si="18"/>
        <v>May</v>
      </c>
      <c r="N1171" s="18">
        <f>DATE(YEAR(Table1[[#This Row],[Date]])+6, MONTH(Table1[[#This Row],[Date]]), DAY(Table1[[#This Row],[Date]]))</f>
        <v>46148</v>
      </c>
    </row>
    <row r="1172" spans="1:14" x14ac:dyDescent="0.35">
      <c r="A1172" t="s">
        <v>1720</v>
      </c>
      <c r="B1172" s="1" t="s">
        <v>95</v>
      </c>
      <c r="C1172" s="1" t="s">
        <v>96</v>
      </c>
      <c r="D1172" s="1" t="s">
        <v>13</v>
      </c>
      <c r="E1172" s="3">
        <v>45473</v>
      </c>
      <c r="F1172" s="1" t="s">
        <v>104</v>
      </c>
      <c r="G1172" s="1" t="s">
        <v>460</v>
      </c>
      <c r="H1172" s="7">
        <v>70</v>
      </c>
      <c r="I1172" s="7">
        <v>65</v>
      </c>
      <c r="J1172" s="2">
        <v>7.1400000000000005E-2</v>
      </c>
      <c r="K1172" s="7">
        <f>Table1[[#This Row],[List Price]]-Table1[[#This Row],[Actual Price]]</f>
        <v>5</v>
      </c>
      <c r="L1172" s="13">
        <f>YEAR(Table1[[#This Row],[Date]])</f>
        <v>2024</v>
      </c>
      <c r="M1172" s="13" t="str">
        <f t="shared" si="18"/>
        <v>Jun</v>
      </c>
      <c r="N1172" s="18">
        <f>DATE(YEAR(Table1[[#This Row],[Date]])+6, MONTH(Table1[[#This Row],[Date]]), DAY(Table1[[#This Row],[Date]]))</f>
        <v>47664</v>
      </c>
    </row>
    <row r="1173" spans="1:14" x14ac:dyDescent="0.35">
      <c r="A1173" t="s">
        <v>1721</v>
      </c>
      <c r="B1173" s="1" t="s">
        <v>434</v>
      </c>
      <c r="C1173" s="1" t="s">
        <v>435</v>
      </c>
      <c r="D1173" s="1" t="s">
        <v>24</v>
      </c>
      <c r="E1173" s="3">
        <v>44699</v>
      </c>
      <c r="F1173" s="1" t="s">
        <v>36</v>
      </c>
      <c r="G1173" s="1" t="s">
        <v>764</v>
      </c>
      <c r="H1173" s="7">
        <v>50</v>
      </c>
      <c r="I1173" s="7">
        <v>43</v>
      </c>
      <c r="J1173" s="2">
        <v>0.14000000000000001</v>
      </c>
      <c r="K1173" s="7">
        <f>Table1[[#This Row],[List Price]]-Table1[[#This Row],[Actual Price]]</f>
        <v>7</v>
      </c>
      <c r="L1173" s="13">
        <f>YEAR(Table1[[#This Row],[Date]])</f>
        <v>2022</v>
      </c>
      <c r="M1173" s="13" t="str">
        <f t="shared" si="18"/>
        <v>May</v>
      </c>
      <c r="N1173" s="18">
        <f>DATE(YEAR(Table1[[#This Row],[Date]])+6, MONTH(Table1[[#This Row],[Date]]), DAY(Table1[[#This Row],[Date]]))</f>
        <v>46891</v>
      </c>
    </row>
    <row r="1174" spans="1:14" x14ac:dyDescent="0.35">
      <c r="A1174" t="s">
        <v>1722</v>
      </c>
      <c r="B1174" s="1" t="s">
        <v>70</v>
      </c>
      <c r="C1174" s="1" t="s">
        <v>71</v>
      </c>
      <c r="D1174" s="1" t="s">
        <v>35</v>
      </c>
      <c r="E1174" s="3">
        <v>44510</v>
      </c>
      <c r="F1174" s="1" t="s">
        <v>30</v>
      </c>
      <c r="G1174" s="1" t="s">
        <v>1723</v>
      </c>
      <c r="H1174" s="7">
        <v>150</v>
      </c>
      <c r="I1174" s="7">
        <v>126</v>
      </c>
      <c r="J1174" s="2">
        <v>0.16</v>
      </c>
      <c r="K1174" s="7">
        <f>Table1[[#This Row],[List Price]]-Table1[[#This Row],[Actual Price]]</f>
        <v>24</v>
      </c>
      <c r="L1174" s="13">
        <f>YEAR(Table1[[#This Row],[Date]])</f>
        <v>2021</v>
      </c>
      <c r="M1174" s="13" t="str">
        <f t="shared" si="18"/>
        <v>Nov</v>
      </c>
      <c r="N1174" s="18">
        <f>DATE(YEAR(Table1[[#This Row],[Date]])+6, MONTH(Table1[[#This Row],[Date]]), DAY(Table1[[#This Row],[Date]]))</f>
        <v>46701</v>
      </c>
    </row>
    <row r="1175" spans="1:14" x14ac:dyDescent="0.35">
      <c r="A1175" t="s">
        <v>1724</v>
      </c>
      <c r="B1175" s="1" t="s">
        <v>221</v>
      </c>
      <c r="C1175" s="1" t="s">
        <v>40</v>
      </c>
      <c r="D1175" s="1" t="s">
        <v>35</v>
      </c>
      <c r="E1175" s="3">
        <v>44227</v>
      </c>
      <c r="F1175" s="1" t="s">
        <v>46</v>
      </c>
      <c r="G1175" s="1" t="s">
        <v>1322</v>
      </c>
      <c r="H1175" s="7">
        <v>500</v>
      </c>
      <c r="I1175" s="7">
        <v>360</v>
      </c>
      <c r="J1175" s="2">
        <v>0.28000000000000003</v>
      </c>
      <c r="K1175" s="7">
        <f>Table1[[#This Row],[List Price]]-Table1[[#This Row],[Actual Price]]</f>
        <v>140</v>
      </c>
      <c r="L1175" s="13">
        <f>YEAR(Table1[[#This Row],[Date]])</f>
        <v>2021</v>
      </c>
      <c r="M1175" s="13" t="str">
        <f t="shared" si="18"/>
        <v>Jan</v>
      </c>
      <c r="N1175" s="18">
        <f>DATE(YEAR(Table1[[#This Row],[Date]])+6, MONTH(Table1[[#This Row],[Date]]), DAY(Table1[[#This Row],[Date]]))</f>
        <v>46418</v>
      </c>
    </row>
    <row r="1176" spans="1:14" x14ac:dyDescent="0.35">
      <c r="A1176" t="s">
        <v>1725</v>
      </c>
      <c r="B1176" s="1" t="s">
        <v>227</v>
      </c>
      <c r="C1176" s="1" t="s">
        <v>228</v>
      </c>
      <c r="D1176" s="1" t="s">
        <v>24</v>
      </c>
      <c r="E1176" s="3">
        <v>44813</v>
      </c>
      <c r="F1176" s="1" t="s">
        <v>14</v>
      </c>
      <c r="G1176" s="1" t="s">
        <v>621</v>
      </c>
      <c r="H1176" s="7">
        <v>80</v>
      </c>
      <c r="I1176" s="7">
        <v>71</v>
      </c>
      <c r="J1176" s="2">
        <v>0.1125</v>
      </c>
      <c r="K1176" s="7">
        <f>Table1[[#This Row],[List Price]]-Table1[[#This Row],[Actual Price]]</f>
        <v>9</v>
      </c>
      <c r="L1176" s="13">
        <f>YEAR(Table1[[#This Row],[Date]])</f>
        <v>2022</v>
      </c>
      <c r="M1176" s="13" t="str">
        <f t="shared" si="18"/>
        <v>Sep</v>
      </c>
      <c r="N1176" s="18">
        <f>DATE(YEAR(Table1[[#This Row],[Date]])+6, MONTH(Table1[[#This Row],[Date]]), DAY(Table1[[#This Row],[Date]]))</f>
        <v>47005</v>
      </c>
    </row>
    <row r="1177" spans="1:14" x14ac:dyDescent="0.35">
      <c r="A1177" t="s">
        <v>1726</v>
      </c>
      <c r="B1177" s="1" t="s">
        <v>131</v>
      </c>
      <c r="C1177" s="1" t="s">
        <v>108</v>
      </c>
      <c r="D1177" s="1" t="s">
        <v>19</v>
      </c>
      <c r="E1177" s="3">
        <v>43845</v>
      </c>
      <c r="F1177" s="1" t="s">
        <v>41</v>
      </c>
      <c r="G1177" s="1" t="s">
        <v>132</v>
      </c>
      <c r="H1177" s="7">
        <v>30</v>
      </c>
      <c r="I1177" s="7">
        <v>29</v>
      </c>
      <c r="J1177" s="2">
        <v>3.3300000000000003E-2</v>
      </c>
      <c r="K1177" s="7">
        <f>Table1[[#This Row],[List Price]]-Table1[[#This Row],[Actual Price]]</f>
        <v>1</v>
      </c>
      <c r="L1177" s="13">
        <f>YEAR(Table1[[#This Row],[Date]])</f>
        <v>2020</v>
      </c>
      <c r="M1177" s="13" t="str">
        <f t="shared" si="18"/>
        <v>Jan</v>
      </c>
      <c r="N1177" s="18">
        <f>DATE(YEAR(Table1[[#This Row],[Date]])+6, MONTH(Table1[[#This Row],[Date]]), DAY(Table1[[#This Row],[Date]]))</f>
        <v>46037</v>
      </c>
    </row>
    <row r="1178" spans="1:14" x14ac:dyDescent="0.35">
      <c r="A1178" t="s">
        <v>1727</v>
      </c>
      <c r="B1178" s="1" t="s">
        <v>170</v>
      </c>
      <c r="C1178" s="1" t="s">
        <v>171</v>
      </c>
      <c r="D1178" s="1" t="s">
        <v>13</v>
      </c>
      <c r="E1178" s="3">
        <v>44924</v>
      </c>
      <c r="F1178" s="1" t="s">
        <v>115</v>
      </c>
      <c r="G1178" s="1" t="s">
        <v>518</v>
      </c>
      <c r="H1178" s="7">
        <v>250</v>
      </c>
      <c r="I1178" s="7">
        <v>248</v>
      </c>
      <c r="J1178" s="2">
        <v>8.0000000000000002E-3</v>
      </c>
      <c r="K1178" s="7">
        <f>Table1[[#This Row],[List Price]]-Table1[[#This Row],[Actual Price]]</f>
        <v>2</v>
      </c>
      <c r="L1178" s="13">
        <f>YEAR(Table1[[#This Row],[Date]])</f>
        <v>2022</v>
      </c>
      <c r="M1178" s="13" t="str">
        <f t="shared" si="18"/>
        <v>Dec</v>
      </c>
      <c r="N1178" s="18">
        <f>DATE(YEAR(Table1[[#This Row],[Date]])+6, MONTH(Table1[[#This Row],[Date]]), DAY(Table1[[#This Row],[Date]]))</f>
        <v>47116</v>
      </c>
    </row>
    <row r="1179" spans="1:14" x14ac:dyDescent="0.35">
      <c r="A1179" t="s">
        <v>1728</v>
      </c>
      <c r="B1179" s="1" t="s">
        <v>134</v>
      </c>
      <c r="C1179" s="1" t="s">
        <v>92</v>
      </c>
      <c r="D1179" s="1" t="s">
        <v>35</v>
      </c>
      <c r="E1179" s="3">
        <v>45586</v>
      </c>
      <c r="F1179" s="1" t="s">
        <v>41</v>
      </c>
      <c r="G1179" s="1" t="s">
        <v>1062</v>
      </c>
      <c r="H1179" s="7">
        <v>30</v>
      </c>
      <c r="I1179" s="7">
        <v>27</v>
      </c>
      <c r="J1179" s="2">
        <v>0.1</v>
      </c>
      <c r="K1179" s="7">
        <f>Table1[[#This Row],[List Price]]-Table1[[#This Row],[Actual Price]]</f>
        <v>3</v>
      </c>
      <c r="L1179" s="13">
        <f>YEAR(Table1[[#This Row],[Date]])</f>
        <v>2024</v>
      </c>
      <c r="M1179" s="13" t="str">
        <f t="shared" si="18"/>
        <v>Oct</v>
      </c>
      <c r="N1179" s="18">
        <f>DATE(YEAR(Table1[[#This Row],[Date]])+6, MONTH(Table1[[#This Row],[Date]]), DAY(Table1[[#This Row],[Date]]))</f>
        <v>47777</v>
      </c>
    </row>
    <row r="1180" spans="1:14" x14ac:dyDescent="0.35">
      <c r="A1180" t="s">
        <v>1729</v>
      </c>
      <c r="B1180" s="1" t="s">
        <v>146</v>
      </c>
      <c r="C1180" s="1" t="s">
        <v>147</v>
      </c>
      <c r="D1180" s="1" t="s">
        <v>13</v>
      </c>
      <c r="E1180" s="3">
        <v>44934</v>
      </c>
      <c r="F1180" s="1" t="s">
        <v>104</v>
      </c>
      <c r="G1180" s="1" t="s">
        <v>1318</v>
      </c>
      <c r="H1180" s="7">
        <v>70</v>
      </c>
      <c r="I1180" s="7">
        <v>66</v>
      </c>
      <c r="J1180" s="2">
        <v>5.7099999999999998E-2</v>
      </c>
      <c r="K1180" s="7">
        <f>Table1[[#This Row],[List Price]]-Table1[[#This Row],[Actual Price]]</f>
        <v>4</v>
      </c>
      <c r="L1180" s="13">
        <f>YEAR(Table1[[#This Row],[Date]])</f>
        <v>2023</v>
      </c>
      <c r="M1180" s="13" t="str">
        <f t="shared" si="18"/>
        <v>Jan</v>
      </c>
      <c r="N1180" s="18">
        <f>DATE(YEAR(Table1[[#This Row],[Date]])+6, MONTH(Table1[[#This Row],[Date]]), DAY(Table1[[#This Row],[Date]]))</f>
        <v>47126</v>
      </c>
    </row>
    <row r="1181" spans="1:14" x14ac:dyDescent="0.35">
      <c r="A1181" t="s">
        <v>1730</v>
      </c>
      <c r="B1181" s="1" t="s">
        <v>17</v>
      </c>
      <c r="C1181" s="1" t="s">
        <v>18</v>
      </c>
      <c r="D1181" s="1" t="s">
        <v>19</v>
      </c>
      <c r="E1181" s="3">
        <v>44096</v>
      </c>
      <c r="F1181" s="1" t="s">
        <v>36</v>
      </c>
      <c r="G1181" s="1" t="s">
        <v>20</v>
      </c>
      <c r="H1181" s="7">
        <v>50</v>
      </c>
      <c r="I1181" s="7">
        <v>50</v>
      </c>
      <c r="J1181" s="2">
        <v>0</v>
      </c>
      <c r="K1181" s="7">
        <f>Table1[[#This Row],[List Price]]-Table1[[#This Row],[Actual Price]]</f>
        <v>0</v>
      </c>
      <c r="L1181" s="13">
        <f>YEAR(Table1[[#This Row],[Date]])</f>
        <v>2020</v>
      </c>
      <c r="M1181" s="13" t="str">
        <f t="shared" si="18"/>
        <v>Sep</v>
      </c>
      <c r="N1181" s="18">
        <f>DATE(YEAR(Table1[[#This Row],[Date]])+6, MONTH(Table1[[#This Row],[Date]]), DAY(Table1[[#This Row],[Date]]))</f>
        <v>46287</v>
      </c>
    </row>
    <row r="1182" spans="1:14" x14ac:dyDescent="0.35">
      <c r="A1182" t="s">
        <v>1731</v>
      </c>
      <c r="B1182" s="1" t="s">
        <v>150</v>
      </c>
      <c r="C1182" s="1" t="s">
        <v>151</v>
      </c>
      <c r="D1182" s="1" t="s">
        <v>13</v>
      </c>
      <c r="E1182" s="3">
        <v>44474</v>
      </c>
      <c r="F1182" s="1" t="s">
        <v>61</v>
      </c>
      <c r="G1182" s="1" t="s">
        <v>824</v>
      </c>
      <c r="H1182" s="7">
        <v>1000</v>
      </c>
      <c r="I1182" s="7">
        <v>690</v>
      </c>
      <c r="J1182" s="2">
        <v>0.31</v>
      </c>
      <c r="K1182" s="7">
        <f>Table1[[#This Row],[List Price]]-Table1[[#This Row],[Actual Price]]</f>
        <v>310</v>
      </c>
      <c r="L1182" s="13">
        <f>YEAR(Table1[[#This Row],[Date]])</f>
        <v>2021</v>
      </c>
      <c r="M1182" s="13" t="str">
        <f t="shared" si="18"/>
        <v>Oct</v>
      </c>
      <c r="N1182" s="18">
        <f>DATE(YEAR(Table1[[#This Row],[Date]])+6, MONTH(Table1[[#This Row],[Date]]), DAY(Table1[[#This Row],[Date]]))</f>
        <v>46665</v>
      </c>
    </row>
    <row r="1183" spans="1:14" x14ac:dyDescent="0.35">
      <c r="A1183" t="s">
        <v>1732</v>
      </c>
      <c r="B1183" s="1" t="s">
        <v>131</v>
      </c>
      <c r="C1183" s="1" t="s">
        <v>108</v>
      </c>
      <c r="D1183" s="1" t="s">
        <v>19</v>
      </c>
      <c r="E1183" s="3">
        <v>45071</v>
      </c>
      <c r="F1183" s="1" t="s">
        <v>30</v>
      </c>
      <c r="G1183" s="1" t="s">
        <v>536</v>
      </c>
      <c r="H1183" s="7">
        <v>150</v>
      </c>
      <c r="I1183" s="7">
        <v>150</v>
      </c>
      <c r="J1183" s="2">
        <v>0</v>
      </c>
      <c r="K1183" s="7">
        <f>Table1[[#This Row],[List Price]]-Table1[[#This Row],[Actual Price]]</f>
        <v>0</v>
      </c>
      <c r="L1183" s="13">
        <f>YEAR(Table1[[#This Row],[Date]])</f>
        <v>2023</v>
      </c>
      <c r="M1183" s="13" t="str">
        <f t="shared" si="18"/>
        <v>May</v>
      </c>
      <c r="N1183" s="18">
        <f>DATE(YEAR(Table1[[#This Row],[Date]])+6, MONTH(Table1[[#This Row],[Date]]), DAY(Table1[[#This Row],[Date]]))</f>
        <v>47263</v>
      </c>
    </row>
    <row r="1184" spans="1:14" x14ac:dyDescent="0.35">
      <c r="A1184" t="s">
        <v>1733</v>
      </c>
      <c r="B1184" s="1" t="s">
        <v>103</v>
      </c>
      <c r="C1184" s="1" t="s">
        <v>71</v>
      </c>
      <c r="D1184" s="1" t="s">
        <v>35</v>
      </c>
      <c r="E1184" s="3">
        <v>44508</v>
      </c>
      <c r="F1184" s="1" t="s">
        <v>25</v>
      </c>
      <c r="G1184" s="1" t="s">
        <v>247</v>
      </c>
      <c r="H1184" s="7">
        <v>700</v>
      </c>
      <c r="I1184" s="7">
        <v>560</v>
      </c>
      <c r="J1184" s="2">
        <v>0.2</v>
      </c>
      <c r="K1184" s="7">
        <f>Table1[[#This Row],[List Price]]-Table1[[#This Row],[Actual Price]]</f>
        <v>140</v>
      </c>
      <c r="L1184" s="13">
        <f>YEAR(Table1[[#This Row],[Date]])</f>
        <v>2021</v>
      </c>
      <c r="M1184" s="13" t="str">
        <f t="shared" si="18"/>
        <v>Nov</v>
      </c>
      <c r="N1184" s="18">
        <f>DATE(YEAR(Table1[[#This Row],[Date]])+6, MONTH(Table1[[#This Row],[Date]]), DAY(Table1[[#This Row],[Date]]))</f>
        <v>46699</v>
      </c>
    </row>
    <row r="1185" spans="1:14" x14ac:dyDescent="0.35">
      <c r="A1185" t="s">
        <v>1734</v>
      </c>
      <c r="B1185" s="1" t="s">
        <v>224</v>
      </c>
      <c r="C1185" s="1" t="s">
        <v>50</v>
      </c>
      <c r="D1185" s="1" t="s">
        <v>24</v>
      </c>
      <c r="E1185" s="3">
        <v>43908</v>
      </c>
      <c r="F1185" s="1" t="s">
        <v>72</v>
      </c>
      <c r="G1185" s="1" t="s">
        <v>413</v>
      </c>
      <c r="H1185" s="7">
        <v>500</v>
      </c>
      <c r="I1185" s="7">
        <v>495</v>
      </c>
      <c r="J1185" s="2">
        <v>0.01</v>
      </c>
      <c r="K1185" s="7">
        <f>Table1[[#This Row],[List Price]]-Table1[[#This Row],[Actual Price]]</f>
        <v>5</v>
      </c>
      <c r="L1185" s="13">
        <f>YEAR(Table1[[#This Row],[Date]])</f>
        <v>2020</v>
      </c>
      <c r="M1185" s="13" t="str">
        <f t="shared" si="18"/>
        <v>Mar</v>
      </c>
      <c r="N1185" s="18">
        <f>DATE(YEAR(Table1[[#This Row],[Date]])+6, MONTH(Table1[[#This Row],[Date]]), DAY(Table1[[#This Row],[Date]]))</f>
        <v>46099</v>
      </c>
    </row>
    <row r="1186" spans="1:14" x14ac:dyDescent="0.35">
      <c r="A1186" t="s">
        <v>1735</v>
      </c>
      <c r="B1186" s="1" t="s">
        <v>289</v>
      </c>
      <c r="C1186" s="1" t="s">
        <v>108</v>
      </c>
      <c r="D1186" s="1" t="s">
        <v>19</v>
      </c>
      <c r="E1186" s="3">
        <v>44212</v>
      </c>
      <c r="F1186" s="1" t="s">
        <v>41</v>
      </c>
      <c r="G1186" s="1" t="s">
        <v>1129</v>
      </c>
      <c r="H1186" s="7">
        <v>30</v>
      </c>
      <c r="I1186" s="7">
        <v>30</v>
      </c>
      <c r="J1186" s="2">
        <v>0</v>
      </c>
      <c r="K1186" s="7">
        <f>Table1[[#This Row],[List Price]]-Table1[[#This Row],[Actual Price]]</f>
        <v>0</v>
      </c>
      <c r="L1186" s="13">
        <f>YEAR(Table1[[#This Row],[Date]])</f>
        <v>2021</v>
      </c>
      <c r="M1186" s="13" t="str">
        <f t="shared" si="18"/>
        <v>Jan</v>
      </c>
      <c r="N1186" s="18">
        <f>DATE(YEAR(Table1[[#This Row],[Date]])+6, MONTH(Table1[[#This Row],[Date]]), DAY(Table1[[#This Row],[Date]]))</f>
        <v>46403</v>
      </c>
    </row>
    <row r="1187" spans="1:14" x14ac:dyDescent="0.35">
      <c r="A1187" t="s">
        <v>1736</v>
      </c>
      <c r="B1187" s="1" t="s">
        <v>33</v>
      </c>
      <c r="C1187" s="1" t="s">
        <v>34</v>
      </c>
      <c r="D1187" s="1" t="s">
        <v>35</v>
      </c>
      <c r="E1187" s="3">
        <v>44208</v>
      </c>
      <c r="F1187" s="1" t="s">
        <v>30</v>
      </c>
      <c r="G1187" s="1" t="s">
        <v>451</v>
      </c>
      <c r="H1187" s="7">
        <v>150</v>
      </c>
      <c r="I1187" s="7">
        <v>132</v>
      </c>
      <c r="J1187" s="2">
        <v>0.12</v>
      </c>
      <c r="K1187" s="7">
        <f>Table1[[#This Row],[List Price]]-Table1[[#This Row],[Actual Price]]</f>
        <v>18</v>
      </c>
      <c r="L1187" s="13">
        <f>YEAR(Table1[[#This Row],[Date]])</f>
        <v>2021</v>
      </c>
      <c r="M1187" s="13" t="str">
        <f t="shared" si="18"/>
        <v>Jan</v>
      </c>
      <c r="N1187" s="18">
        <f>DATE(YEAR(Table1[[#This Row],[Date]])+6, MONTH(Table1[[#This Row],[Date]]), DAY(Table1[[#This Row],[Date]]))</f>
        <v>46399</v>
      </c>
    </row>
    <row r="1188" spans="1:14" x14ac:dyDescent="0.35">
      <c r="A1188" t="s">
        <v>1737</v>
      </c>
      <c r="B1188" s="1" t="s">
        <v>44</v>
      </c>
      <c r="C1188" s="1" t="s">
        <v>45</v>
      </c>
      <c r="D1188" s="1" t="s">
        <v>24</v>
      </c>
      <c r="E1188" s="3">
        <v>44177</v>
      </c>
      <c r="F1188" s="1" t="s">
        <v>46</v>
      </c>
      <c r="G1188" s="1" t="s">
        <v>201</v>
      </c>
      <c r="H1188" s="7">
        <v>500</v>
      </c>
      <c r="I1188" s="7">
        <v>425</v>
      </c>
      <c r="J1188" s="2">
        <v>0.15</v>
      </c>
      <c r="K1188" s="7">
        <f>Table1[[#This Row],[List Price]]-Table1[[#This Row],[Actual Price]]</f>
        <v>75</v>
      </c>
      <c r="L1188" s="13">
        <f>YEAR(Table1[[#This Row],[Date]])</f>
        <v>2020</v>
      </c>
      <c r="M1188" s="13" t="str">
        <f t="shared" si="18"/>
        <v>Dec</v>
      </c>
      <c r="N1188" s="18">
        <f>DATE(YEAR(Table1[[#This Row],[Date]])+6, MONTH(Table1[[#This Row],[Date]]), DAY(Table1[[#This Row],[Date]]))</f>
        <v>46368</v>
      </c>
    </row>
    <row r="1189" spans="1:14" x14ac:dyDescent="0.35">
      <c r="A1189" t="s">
        <v>1738</v>
      </c>
      <c r="B1189" s="1" t="s">
        <v>400</v>
      </c>
      <c r="C1189" s="1" t="s">
        <v>401</v>
      </c>
      <c r="D1189" s="1" t="s">
        <v>13</v>
      </c>
      <c r="E1189" s="3">
        <v>45089</v>
      </c>
      <c r="F1189" s="1" t="s">
        <v>61</v>
      </c>
      <c r="G1189" s="1" t="s">
        <v>1739</v>
      </c>
      <c r="H1189" s="7">
        <v>1000</v>
      </c>
      <c r="I1189" s="7">
        <v>790</v>
      </c>
      <c r="J1189" s="2">
        <v>0.21</v>
      </c>
      <c r="K1189" s="7">
        <f>Table1[[#This Row],[List Price]]-Table1[[#This Row],[Actual Price]]</f>
        <v>210</v>
      </c>
      <c r="L1189" s="13">
        <f>YEAR(Table1[[#This Row],[Date]])</f>
        <v>2023</v>
      </c>
      <c r="M1189" s="13" t="str">
        <f t="shared" si="18"/>
        <v>Jun</v>
      </c>
      <c r="N1189" s="18">
        <f>DATE(YEAR(Table1[[#This Row],[Date]])+6, MONTH(Table1[[#This Row],[Date]]), DAY(Table1[[#This Row],[Date]]))</f>
        <v>47281</v>
      </c>
    </row>
    <row r="1190" spans="1:14" x14ac:dyDescent="0.35">
      <c r="A1190" t="s">
        <v>1740</v>
      </c>
      <c r="B1190" s="1" t="s">
        <v>28</v>
      </c>
      <c r="C1190" s="1" t="s">
        <v>29</v>
      </c>
      <c r="D1190" s="1" t="s">
        <v>13</v>
      </c>
      <c r="E1190" s="3">
        <v>44726</v>
      </c>
      <c r="F1190" s="1" t="s">
        <v>61</v>
      </c>
      <c r="G1190" s="1" t="s">
        <v>424</v>
      </c>
      <c r="H1190" s="7">
        <v>1000</v>
      </c>
      <c r="I1190" s="7">
        <v>980</v>
      </c>
      <c r="J1190" s="2">
        <v>0.02</v>
      </c>
      <c r="K1190" s="7">
        <f>Table1[[#This Row],[List Price]]-Table1[[#This Row],[Actual Price]]</f>
        <v>20</v>
      </c>
      <c r="L1190" s="13">
        <f>YEAR(Table1[[#This Row],[Date]])</f>
        <v>2022</v>
      </c>
      <c r="M1190" s="13" t="str">
        <f t="shared" si="18"/>
        <v>Jun</v>
      </c>
      <c r="N1190" s="18">
        <f>DATE(YEAR(Table1[[#This Row],[Date]])+6, MONTH(Table1[[#This Row],[Date]]), DAY(Table1[[#This Row],[Date]]))</f>
        <v>46918</v>
      </c>
    </row>
    <row r="1191" spans="1:14" x14ac:dyDescent="0.35">
      <c r="A1191" t="s">
        <v>1741</v>
      </c>
      <c r="B1191" s="1" t="s">
        <v>81</v>
      </c>
      <c r="C1191" s="1" t="s">
        <v>82</v>
      </c>
      <c r="D1191" s="1" t="s">
        <v>13</v>
      </c>
      <c r="E1191" s="3">
        <v>44412</v>
      </c>
      <c r="F1191" s="1" t="s">
        <v>46</v>
      </c>
      <c r="G1191" s="1" t="s">
        <v>861</v>
      </c>
      <c r="H1191" s="7">
        <v>500</v>
      </c>
      <c r="I1191" s="7">
        <v>345</v>
      </c>
      <c r="J1191" s="2">
        <v>0.31</v>
      </c>
      <c r="K1191" s="7">
        <f>Table1[[#This Row],[List Price]]-Table1[[#This Row],[Actual Price]]</f>
        <v>155</v>
      </c>
      <c r="L1191" s="13">
        <f>YEAR(Table1[[#This Row],[Date]])</f>
        <v>2021</v>
      </c>
      <c r="M1191" s="13" t="str">
        <f t="shared" si="18"/>
        <v>Aug</v>
      </c>
      <c r="N1191" s="18">
        <f>DATE(YEAR(Table1[[#This Row],[Date]])+6, MONTH(Table1[[#This Row],[Date]]), DAY(Table1[[#This Row],[Date]]))</f>
        <v>46603</v>
      </c>
    </row>
    <row r="1192" spans="1:14" x14ac:dyDescent="0.35">
      <c r="A1192" t="s">
        <v>1742</v>
      </c>
      <c r="B1192" s="1" t="s">
        <v>28</v>
      </c>
      <c r="C1192" s="1" t="s">
        <v>29</v>
      </c>
      <c r="D1192" s="1" t="s">
        <v>13</v>
      </c>
      <c r="E1192" s="3">
        <v>44859</v>
      </c>
      <c r="F1192" s="1" t="s">
        <v>122</v>
      </c>
      <c r="G1192" s="1" t="s">
        <v>1743</v>
      </c>
      <c r="H1192" s="7">
        <v>50</v>
      </c>
      <c r="I1192" s="7">
        <v>44</v>
      </c>
      <c r="J1192" s="2">
        <v>0.12</v>
      </c>
      <c r="K1192" s="7">
        <f>Table1[[#This Row],[List Price]]-Table1[[#This Row],[Actual Price]]</f>
        <v>6</v>
      </c>
      <c r="L1192" s="13">
        <f>YEAR(Table1[[#This Row],[Date]])</f>
        <v>2022</v>
      </c>
      <c r="M1192" s="13" t="str">
        <f t="shared" si="18"/>
        <v>Oct</v>
      </c>
      <c r="N1192" s="18">
        <f>DATE(YEAR(Table1[[#This Row],[Date]])+6, MONTH(Table1[[#This Row],[Date]]), DAY(Table1[[#This Row],[Date]]))</f>
        <v>47051</v>
      </c>
    </row>
    <row r="1193" spans="1:14" x14ac:dyDescent="0.35">
      <c r="A1193" t="s">
        <v>1744</v>
      </c>
      <c r="B1193" s="1" t="s">
        <v>224</v>
      </c>
      <c r="C1193" s="1" t="s">
        <v>50</v>
      </c>
      <c r="D1193" s="1" t="s">
        <v>24</v>
      </c>
      <c r="E1193" s="3">
        <v>45321</v>
      </c>
      <c r="F1193" s="1" t="s">
        <v>122</v>
      </c>
      <c r="G1193" s="1" t="s">
        <v>413</v>
      </c>
      <c r="H1193" s="7">
        <v>50</v>
      </c>
      <c r="I1193" s="7">
        <v>43</v>
      </c>
      <c r="J1193" s="2">
        <v>0.14000000000000001</v>
      </c>
      <c r="K1193" s="7">
        <f>Table1[[#This Row],[List Price]]-Table1[[#This Row],[Actual Price]]</f>
        <v>7</v>
      </c>
      <c r="L1193" s="13">
        <f>YEAR(Table1[[#This Row],[Date]])</f>
        <v>2024</v>
      </c>
      <c r="M1193" s="13" t="str">
        <f t="shared" si="18"/>
        <v>Jan</v>
      </c>
      <c r="N1193" s="18">
        <f>DATE(YEAR(Table1[[#This Row],[Date]])+6, MONTH(Table1[[#This Row],[Date]]), DAY(Table1[[#This Row],[Date]]))</f>
        <v>47513</v>
      </c>
    </row>
    <row r="1194" spans="1:14" x14ac:dyDescent="0.35">
      <c r="A1194" t="s">
        <v>1745</v>
      </c>
      <c r="B1194" s="1" t="s">
        <v>270</v>
      </c>
      <c r="C1194" s="1" t="s">
        <v>271</v>
      </c>
      <c r="D1194" s="1" t="s">
        <v>35</v>
      </c>
      <c r="E1194" s="3">
        <v>45600</v>
      </c>
      <c r="F1194" s="1" t="s">
        <v>41</v>
      </c>
      <c r="G1194" s="1" t="s">
        <v>715</v>
      </c>
      <c r="H1194" s="7">
        <v>30</v>
      </c>
      <c r="I1194" s="7">
        <v>29</v>
      </c>
      <c r="J1194" s="2">
        <v>3.3300000000000003E-2</v>
      </c>
      <c r="K1194" s="7">
        <f>Table1[[#This Row],[List Price]]-Table1[[#This Row],[Actual Price]]</f>
        <v>1</v>
      </c>
      <c r="L1194" s="13">
        <f>YEAR(Table1[[#This Row],[Date]])</f>
        <v>2024</v>
      </c>
      <c r="M1194" s="13" t="str">
        <f t="shared" si="18"/>
        <v>Nov</v>
      </c>
      <c r="N1194" s="18">
        <f>DATE(YEAR(Table1[[#This Row],[Date]])+6, MONTH(Table1[[#This Row],[Date]]), DAY(Table1[[#This Row],[Date]]))</f>
        <v>47791</v>
      </c>
    </row>
    <row r="1195" spans="1:14" x14ac:dyDescent="0.35">
      <c r="A1195" t="s">
        <v>1746</v>
      </c>
      <c r="B1195" s="1" t="s">
        <v>270</v>
      </c>
      <c r="C1195" s="1" t="s">
        <v>271</v>
      </c>
      <c r="D1195" s="1" t="s">
        <v>35</v>
      </c>
      <c r="E1195" s="3">
        <v>45107</v>
      </c>
      <c r="F1195" s="1" t="s">
        <v>41</v>
      </c>
      <c r="G1195" s="1" t="s">
        <v>566</v>
      </c>
      <c r="H1195" s="7">
        <v>30</v>
      </c>
      <c r="I1195" s="7">
        <v>29</v>
      </c>
      <c r="J1195" s="2">
        <v>3.3300000000000003E-2</v>
      </c>
      <c r="K1195" s="7">
        <f>Table1[[#This Row],[List Price]]-Table1[[#This Row],[Actual Price]]</f>
        <v>1</v>
      </c>
      <c r="L1195" s="13">
        <f>YEAR(Table1[[#This Row],[Date]])</f>
        <v>2023</v>
      </c>
      <c r="M1195" s="13" t="str">
        <f t="shared" si="18"/>
        <v>Jun</v>
      </c>
      <c r="N1195" s="18">
        <f>DATE(YEAR(Table1[[#This Row],[Date]])+6, MONTH(Table1[[#This Row],[Date]]), DAY(Table1[[#This Row],[Date]]))</f>
        <v>47299</v>
      </c>
    </row>
    <row r="1196" spans="1:14" x14ac:dyDescent="0.35">
      <c r="A1196" t="s">
        <v>1747</v>
      </c>
      <c r="B1196" s="1" t="s">
        <v>289</v>
      </c>
      <c r="C1196" s="1" t="s">
        <v>108</v>
      </c>
      <c r="D1196" s="1" t="s">
        <v>19</v>
      </c>
      <c r="E1196" s="3">
        <v>44751</v>
      </c>
      <c r="F1196" s="1" t="s">
        <v>25</v>
      </c>
      <c r="G1196" s="1" t="s">
        <v>290</v>
      </c>
      <c r="H1196" s="7">
        <v>700</v>
      </c>
      <c r="I1196" s="7">
        <v>700</v>
      </c>
      <c r="J1196" s="2">
        <v>0</v>
      </c>
      <c r="K1196" s="7">
        <f>Table1[[#This Row],[List Price]]-Table1[[#This Row],[Actual Price]]</f>
        <v>0</v>
      </c>
      <c r="L1196" s="13">
        <f>YEAR(Table1[[#This Row],[Date]])</f>
        <v>2022</v>
      </c>
      <c r="M1196" s="13" t="str">
        <f t="shared" si="18"/>
        <v>Jul</v>
      </c>
      <c r="N1196" s="18">
        <f>DATE(YEAR(Table1[[#This Row],[Date]])+6, MONTH(Table1[[#This Row],[Date]]), DAY(Table1[[#This Row],[Date]]))</f>
        <v>46943</v>
      </c>
    </row>
    <row r="1197" spans="1:14" x14ac:dyDescent="0.35">
      <c r="A1197" t="s">
        <v>1748</v>
      </c>
      <c r="B1197" s="1" t="s">
        <v>53</v>
      </c>
      <c r="C1197" s="1" t="s">
        <v>54</v>
      </c>
      <c r="D1197" s="1" t="s">
        <v>13</v>
      </c>
      <c r="E1197" s="3">
        <v>44441</v>
      </c>
      <c r="F1197" s="1" t="s">
        <v>115</v>
      </c>
      <c r="G1197" s="1" t="s">
        <v>822</v>
      </c>
      <c r="H1197" s="7">
        <v>250</v>
      </c>
      <c r="I1197" s="7">
        <v>238</v>
      </c>
      <c r="J1197" s="2">
        <v>4.8000000000000001E-2</v>
      </c>
      <c r="K1197" s="7">
        <f>Table1[[#This Row],[List Price]]-Table1[[#This Row],[Actual Price]]</f>
        <v>12</v>
      </c>
      <c r="L1197" s="13">
        <f>YEAR(Table1[[#This Row],[Date]])</f>
        <v>2021</v>
      </c>
      <c r="M1197" s="13" t="str">
        <f t="shared" si="18"/>
        <v>Sep</v>
      </c>
      <c r="N1197" s="18">
        <f>DATE(YEAR(Table1[[#This Row],[Date]])+6, MONTH(Table1[[#This Row],[Date]]), DAY(Table1[[#This Row],[Date]]))</f>
        <v>46632</v>
      </c>
    </row>
    <row r="1198" spans="1:14" x14ac:dyDescent="0.35">
      <c r="A1198" t="s">
        <v>1749</v>
      </c>
      <c r="B1198" s="1" t="s">
        <v>59</v>
      </c>
      <c r="C1198" s="1" t="s">
        <v>60</v>
      </c>
      <c r="D1198" s="1" t="s">
        <v>13</v>
      </c>
      <c r="E1198" s="3">
        <v>44945</v>
      </c>
      <c r="F1198" s="1" t="s">
        <v>46</v>
      </c>
      <c r="G1198" s="1" t="s">
        <v>1750</v>
      </c>
      <c r="H1198" s="7">
        <v>500</v>
      </c>
      <c r="I1198" s="7">
        <v>485</v>
      </c>
      <c r="J1198" s="2">
        <v>0.03</v>
      </c>
      <c r="K1198" s="7">
        <f>Table1[[#This Row],[List Price]]-Table1[[#This Row],[Actual Price]]</f>
        <v>15</v>
      </c>
      <c r="L1198" s="13">
        <f>YEAR(Table1[[#This Row],[Date]])</f>
        <v>2023</v>
      </c>
      <c r="M1198" s="13" t="str">
        <f t="shared" si="18"/>
        <v>Jan</v>
      </c>
      <c r="N1198" s="18">
        <f>DATE(YEAR(Table1[[#This Row],[Date]])+6, MONTH(Table1[[#This Row],[Date]]), DAY(Table1[[#This Row],[Date]]))</f>
        <v>47137</v>
      </c>
    </row>
    <row r="1199" spans="1:14" x14ac:dyDescent="0.35">
      <c r="A1199" t="s">
        <v>1751</v>
      </c>
      <c r="B1199" s="1" t="s">
        <v>157</v>
      </c>
      <c r="C1199" s="1" t="s">
        <v>108</v>
      </c>
      <c r="D1199" s="1" t="s">
        <v>19</v>
      </c>
      <c r="E1199" s="3">
        <v>43977</v>
      </c>
      <c r="F1199" s="1" t="s">
        <v>55</v>
      </c>
      <c r="G1199" s="1" t="s">
        <v>464</v>
      </c>
      <c r="H1199" s="7">
        <v>800</v>
      </c>
      <c r="I1199" s="7">
        <v>456</v>
      </c>
      <c r="J1199" s="2">
        <v>0.43</v>
      </c>
      <c r="K1199" s="7">
        <f>Table1[[#This Row],[List Price]]-Table1[[#This Row],[Actual Price]]</f>
        <v>344</v>
      </c>
      <c r="L1199" s="13">
        <f>YEAR(Table1[[#This Row],[Date]])</f>
        <v>2020</v>
      </c>
      <c r="M1199" s="13" t="str">
        <f t="shared" si="18"/>
        <v>May</v>
      </c>
      <c r="N1199" s="18">
        <f>DATE(YEAR(Table1[[#This Row],[Date]])+6, MONTH(Table1[[#This Row],[Date]]), DAY(Table1[[#This Row],[Date]]))</f>
        <v>46168</v>
      </c>
    </row>
    <row r="1200" spans="1:14" x14ac:dyDescent="0.35">
      <c r="A1200" t="s">
        <v>1752</v>
      </c>
      <c r="B1200" s="1" t="s">
        <v>107</v>
      </c>
      <c r="C1200" s="1" t="s">
        <v>108</v>
      </c>
      <c r="D1200" s="1" t="s">
        <v>19</v>
      </c>
      <c r="E1200" s="3">
        <v>45207</v>
      </c>
      <c r="F1200" s="1" t="s">
        <v>104</v>
      </c>
      <c r="G1200" s="1" t="s">
        <v>109</v>
      </c>
      <c r="H1200" s="7">
        <v>70</v>
      </c>
      <c r="I1200" s="7">
        <v>66</v>
      </c>
      <c r="J1200" s="2">
        <v>5.7099999999999998E-2</v>
      </c>
      <c r="K1200" s="7">
        <f>Table1[[#This Row],[List Price]]-Table1[[#This Row],[Actual Price]]</f>
        <v>4</v>
      </c>
      <c r="L1200" s="13">
        <f>YEAR(Table1[[#This Row],[Date]])</f>
        <v>2023</v>
      </c>
      <c r="M1200" s="13" t="str">
        <f t="shared" si="18"/>
        <v>Oct</v>
      </c>
      <c r="N1200" s="18">
        <f>DATE(YEAR(Table1[[#This Row],[Date]])+6, MONTH(Table1[[#This Row],[Date]]), DAY(Table1[[#This Row],[Date]]))</f>
        <v>47399</v>
      </c>
    </row>
    <row r="1201" spans="1:14" x14ac:dyDescent="0.35">
      <c r="A1201" t="s">
        <v>1753</v>
      </c>
      <c r="B1201" s="1" t="s">
        <v>53</v>
      </c>
      <c r="C1201" s="1" t="s">
        <v>54</v>
      </c>
      <c r="D1201" s="1" t="s">
        <v>13</v>
      </c>
      <c r="E1201" s="3">
        <v>44142</v>
      </c>
      <c r="F1201" s="1" t="s">
        <v>41</v>
      </c>
      <c r="G1201" s="1" t="s">
        <v>647</v>
      </c>
      <c r="H1201" s="7">
        <v>30</v>
      </c>
      <c r="I1201" s="7">
        <v>30</v>
      </c>
      <c r="J1201" s="2">
        <v>0</v>
      </c>
      <c r="K1201" s="7">
        <f>Table1[[#This Row],[List Price]]-Table1[[#This Row],[Actual Price]]</f>
        <v>0</v>
      </c>
      <c r="L1201" s="13">
        <f>YEAR(Table1[[#This Row],[Date]])</f>
        <v>2020</v>
      </c>
      <c r="M1201" s="13" t="str">
        <f t="shared" si="18"/>
        <v>Nov</v>
      </c>
      <c r="N1201" s="18">
        <f>DATE(YEAR(Table1[[#This Row],[Date]])+6, MONTH(Table1[[#This Row],[Date]]), DAY(Table1[[#This Row],[Date]]))</f>
        <v>46333</v>
      </c>
    </row>
    <row r="1202" spans="1:14" x14ac:dyDescent="0.35">
      <c r="A1202" t="s">
        <v>1754</v>
      </c>
      <c r="B1202" s="1" t="s">
        <v>118</v>
      </c>
      <c r="C1202" s="1" t="s">
        <v>119</v>
      </c>
      <c r="D1202" s="1" t="s">
        <v>35</v>
      </c>
      <c r="E1202" s="3">
        <v>44906</v>
      </c>
      <c r="F1202" s="1" t="s">
        <v>41</v>
      </c>
      <c r="G1202" s="1" t="s">
        <v>120</v>
      </c>
      <c r="H1202" s="7">
        <v>30</v>
      </c>
      <c r="I1202" s="7">
        <v>29</v>
      </c>
      <c r="J1202" s="2">
        <v>3.3300000000000003E-2</v>
      </c>
      <c r="K1202" s="7">
        <f>Table1[[#This Row],[List Price]]-Table1[[#This Row],[Actual Price]]</f>
        <v>1</v>
      </c>
      <c r="L1202" s="13">
        <f>YEAR(Table1[[#This Row],[Date]])</f>
        <v>2022</v>
      </c>
      <c r="M1202" s="13" t="str">
        <f t="shared" si="18"/>
        <v>Dec</v>
      </c>
      <c r="N1202" s="18">
        <f>DATE(YEAR(Table1[[#This Row],[Date]])+6, MONTH(Table1[[#This Row],[Date]]), DAY(Table1[[#This Row],[Date]]))</f>
        <v>47098</v>
      </c>
    </row>
    <row r="1203" spans="1:14" x14ac:dyDescent="0.35">
      <c r="A1203" t="s">
        <v>1755</v>
      </c>
      <c r="B1203" s="1" t="s">
        <v>146</v>
      </c>
      <c r="C1203" s="1" t="s">
        <v>147</v>
      </c>
      <c r="D1203" s="1" t="s">
        <v>13</v>
      </c>
      <c r="E1203" s="3">
        <v>44234</v>
      </c>
      <c r="F1203" s="1" t="s">
        <v>104</v>
      </c>
      <c r="G1203" s="1" t="s">
        <v>1647</v>
      </c>
      <c r="H1203" s="7">
        <v>70</v>
      </c>
      <c r="I1203" s="7">
        <v>62</v>
      </c>
      <c r="J1203" s="2">
        <v>0.1143</v>
      </c>
      <c r="K1203" s="7">
        <f>Table1[[#This Row],[List Price]]-Table1[[#This Row],[Actual Price]]</f>
        <v>8</v>
      </c>
      <c r="L1203" s="13">
        <f>YEAR(Table1[[#This Row],[Date]])</f>
        <v>2021</v>
      </c>
      <c r="M1203" s="13" t="str">
        <f t="shared" si="18"/>
        <v>Feb</v>
      </c>
      <c r="N1203" s="18">
        <f>DATE(YEAR(Table1[[#This Row],[Date]])+6, MONTH(Table1[[#This Row],[Date]]), DAY(Table1[[#This Row],[Date]]))</f>
        <v>46425</v>
      </c>
    </row>
    <row r="1204" spans="1:14" x14ac:dyDescent="0.35">
      <c r="A1204" t="s">
        <v>1756</v>
      </c>
      <c r="B1204" s="1" t="s">
        <v>131</v>
      </c>
      <c r="C1204" s="1" t="s">
        <v>108</v>
      </c>
      <c r="D1204" s="1" t="s">
        <v>19</v>
      </c>
      <c r="E1204" s="3">
        <v>44262</v>
      </c>
      <c r="F1204" s="1" t="s">
        <v>72</v>
      </c>
      <c r="G1204" s="1" t="s">
        <v>382</v>
      </c>
      <c r="H1204" s="7">
        <v>500</v>
      </c>
      <c r="I1204" s="7">
        <v>500</v>
      </c>
      <c r="J1204" s="2">
        <v>0</v>
      </c>
      <c r="K1204" s="7">
        <f>Table1[[#This Row],[List Price]]-Table1[[#This Row],[Actual Price]]</f>
        <v>0</v>
      </c>
      <c r="L1204" s="13">
        <f>YEAR(Table1[[#This Row],[Date]])</f>
        <v>2021</v>
      </c>
      <c r="M1204" s="13" t="str">
        <f t="shared" si="18"/>
        <v>Mar</v>
      </c>
      <c r="N1204" s="18">
        <f>DATE(YEAR(Table1[[#This Row],[Date]])+6, MONTH(Table1[[#This Row],[Date]]), DAY(Table1[[#This Row],[Date]]))</f>
        <v>46453</v>
      </c>
    </row>
    <row r="1205" spans="1:14" x14ac:dyDescent="0.35">
      <c r="A1205" t="s">
        <v>1757</v>
      </c>
      <c r="B1205" s="1" t="s">
        <v>17</v>
      </c>
      <c r="C1205" s="1" t="s">
        <v>18</v>
      </c>
      <c r="D1205" s="1" t="s">
        <v>19</v>
      </c>
      <c r="E1205" s="3">
        <v>44568</v>
      </c>
      <c r="F1205" s="1" t="s">
        <v>122</v>
      </c>
      <c r="G1205" s="1" t="s">
        <v>543</v>
      </c>
      <c r="H1205" s="7">
        <v>50</v>
      </c>
      <c r="I1205" s="7">
        <v>45</v>
      </c>
      <c r="J1205" s="2">
        <v>0.1</v>
      </c>
      <c r="K1205" s="7">
        <f>Table1[[#This Row],[List Price]]-Table1[[#This Row],[Actual Price]]</f>
        <v>5</v>
      </c>
      <c r="L1205" s="13">
        <f>YEAR(Table1[[#This Row],[Date]])</f>
        <v>2022</v>
      </c>
      <c r="M1205" s="13" t="str">
        <f t="shared" si="18"/>
        <v>Jan</v>
      </c>
      <c r="N1205" s="18">
        <f>DATE(YEAR(Table1[[#This Row],[Date]])+6, MONTH(Table1[[#This Row],[Date]]), DAY(Table1[[#This Row],[Date]]))</f>
        <v>46759</v>
      </c>
    </row>
    <row r="1206" spans="1:14" x14ac:dyDescent="0.35">
      <c r="A1206" t="s">
        <v>1758</v>
      </c>
      <c r="B1206" s="1" t="s">
        <v>241</v>
      </c>
      <c r="C1206" s="1" t="s">
        <v>242</v>
      </c>
      <c r="D1206" s="1" t="s">
        <v>13</v>
      </c>
      <c r="E1206" s="3">
        <v>45367</v>
      </c>
      <c r="F1206" s="1" t="s">
        <v>25</v>
      </c>
      <c r="G1206" s="1" t="s">
        <v>779</v>
      </c>
      <c r="H1206" s="7">
        <v>700</v>
      </c>
      <c r="I1206" s="7">
        <v>623</v>
      </c>
      <c r="J1206" s="2">
        <v>0.11</v>
      </c>
      <c r="K1206" s="7">
        <f>Table1[[#This Row],[List Price]]-Table1[[#This Row],[Actual Price]]</f>
        <v>77</v>
      </c>
      <c r="L1206" s="13">
        <f>YEAR(Table1[[#This Row],[Date]])</f>
        <v>2024</v>
      </c>
      <c r="M1206" s="13" t="str">
        <f t="shared" si="18"/>
        <v>Mar</v>
      </c>
      <c r="N1206" s="18">
        <f>DATE(YEAR(Table1[[#This Row],[Date]])+6, MONTH(Table1[[#This Row],[Date]]), DAY(Table1[[#This Row],[Date]]))</f>
        <v>47558</v>
      </c>
    </row>
    <row r="1207" spans="1:14" x14ac:dyDescent="0.35">
      <c r="A1207" t="s">
        <v>1759</v>
      </c>
      <c r="B1207" s="1" t="s">
        <v>70</v>
      </c>
      <c r="C1207" s="1" t="s">
        <v>71</v>
      </c>
      <c r="D1207" s="1" t="s">
        <v>35</v>
      </c>
      <c r="E1207" s="3">
        <v>45159</v>
      </c>
      <c r="F1207" s="1" t="s">
        <v>72</v>
      </c>
      <c r="G1207" s="1" t="s">
        <v>1414</v>
      </c>
      <c r="H1207" s="7">
        <v>500</v>
      </c>
      <c r="I1207" s="7">
        <v>490</v>
      </c>
      <c r="J1207" s="2">
        <v>0.02</v>
      </c>
      <c r="K1207" s="7">
        <f>Table1[[#This Row],[List Price]]-Table1[[#This Row],[Actual Price]]</f>
        <v>10</v>
      </c>
      <c r="L1207" s="13">
        <f>YEAR(Table1[[#This Row],[Date]])</f>
        <v>2023</v>
      </c>
      <c r="M1207" s="13" t="str">
        <f t="shared" si="18"/>
        <v>Aug</v>
      </c>
      <c r="N1207" s="18">
        <f>DATE(YEAR(Table1[[#This Row],[Date]])+6, MONTH(Table1[[#This Row],[Date]]), DAY(Table1[[#This Row],[Date]]))</f>
        <v>47351</v>
      </c>
    </row>
    <row r="1208" spans="1:14" x14ac:dyDescent="0.35">
      <c r="A1208" t="s">
        <v>1760</v>
      </c>
      <c r="B1208" s="1" t="s">
        <v>95</v>
      </c>
      <c r="C1208" s="1" t="s">
        <v>96</v>
      </c>
      <c r="D1208" s="1" t="s">
        <v>13</v>
      </c>
      <c r="E1208" s="3">
        <v>45091</v>
      </c>
      <c r="F1208" s="1" t="s">
        <v>122</v>
      </c>
      <c r="G1208" s="1" t="s">
        <v>97</v>
      </c>
      <c r="H1208" s="7">
        <v>50</v>
      </c>
      <c r="I1208" s="7">
        <v>22</v>
      </c>
      <c r="J1208" s="2">
        <v>0.56000000000000005</v>
      </c>
      <c r="K1208" s="7">
        <f>Table1[[#This Row],[List Price]]-Table1[[#This Row],[Actual Price]]</f>
        <v>28</v>
      </c>
      <c r="L1208" s="13">
        <f>YEAR(Table1[[#This Row],[Date]])</f>
        <v>2023</v>
      </c>
      <c r="M1208" s="13" t="str">
        <f t="shared" si="18"/>
        <v>Jun</v>
      </c>
      <c r="N1208" s="18">
        <f>DATE(YEAR(Table1[[#This Row],[Date]])+6, MONTH(Table1[[#This Row],[Date]]), DAY(Table1[[#This Row],[Date]]))</f>
        <v>47283</v>
      </c>
    </row>
    <row r="1209" spans="1:14" x14ac:dyDescent="0.35">
      <c r="A1209" t="s">
        <v>1761</v>
      </c>
      <c r="B1209" s="1" t="s">
        <v>205</v>
      </c>
      <c r="C1209" s="1" t="s">
        <v>206</v>
      </c>
      <c r="D1209" s="1" t="s">
        <v>24</v>
      </c>
      <c r="E1209" s="3">
        <v>45510</v>
      </c>
      <c r="F1209" s="1" t="s">
        <v>30</v>
      </c>
      <c r="G1209" s="1" t="s">
        <v>660</v>
      </c>
      <c r="H1209" s="7">
        <v>150</v>
      </c>
      <c r="I1209" s="7">
        <v>129</v>
      </c>
      <c r="J1209" s="2">
        <v>0.14000000000000001</v>
      </c>
      <c r="K1209" s="7">
        <f>Table1[[#This Row],[List Price]]-Table1[[#This Row],[Actual Price]]</f>
        <v>21</v>
      </c>
      <c r="L1209" s="13">
        <f>YEAR(Table1[[#This Row],[Date]])</f>
        <v>2024</v>
      </c>
      <c r="M1209" s="13" t="str">
        <f t="shared" si="18"/>
        <v>Aug</v>
      </c>
      <c r="N1209" s="18">
        <f>DATE(YEAR(Table1[[#This Row],[Date]])+6, MONTH(Table1[[#This Row],[Date]]), DAY(Table1[[#This Row],[Date]]))</f>
        <v>47701</v>
      </c>
    </row>
    <row r="1210" spans="1:14" x14ac:dyDescent="0.35">
      <c r="A1210" t="s">
        <v>1762</v>
      </c>
      <c r="B1210" s="1" t="s">
        <v>114</v>
      </c>
      <c r="C1210" s="1" t="s">
        <v>54</v>
      </c>
      <c r="D1210" s="1" t="s">
        <v>13</v>
      </c>
      <c r="E1210" s="3">
        <v>43959</v>
      </c>
      <c r="F1210" s="1" t="s">
        <v>14</v>
      </c>
      <c r="G1210" s="1" t="s">
        <v>367</v>
      </c>
      <c r="H1210" s="7">
        <v>80</v>
      </c>
      <c r="I1210" s="7">
        <v>78</v>
      </c>
      <c r="J1210" s="2">
        <v>2.5000000000000001E-2</v>
      </c>
      <c r="K1210" s="7">
        <f>Table1[[#This Row],[List Price]]-Table1[[#This Row],[Actual Price]]</f>
        <v>2</v>
      </c>
      <c r="L1210" s="13">
        <f>YEAR(Table1[[#This Row],[Date]])</f>
        <v>2020</v>
      </c>
      <c r="M1210" s="13" t="str">
        <f t="shared" si="18"/>
        <v>May</v>
      </c>
      <c r="N1210" s="18">
        <f>DATE(YEAR(Table1[[#This Row],[Date]])+6, MONTH(Table1[[#This Row],[Date]]), DAY(Table1[[#This Row],[Date]]))</f>
        <v>46150</v>
      </c>
    </row>
    <row r="1211" spans="1:14" x14ac:dyDescent="0.35">
      <c r="A1211" t="s">
        <v>1763</v>
      </c>
      <c r="B1211" s="1" t="s">
        <v>127</v>
      </c>
      <c r="C1211" s="1" t="s">
        <v>128</v>
      </c>
      <c r="D1211" s="1" t="s">
        <v>13</v>
      </c>
      <c r="E1211" s="3">
        <v>43979</v>
      </c>
      <c r="F1211" s="1" t="s">
        <v>115</v>
      </c>
      <c r="G1211" s="1" t="s">
        <v>129</v>
      </c>
      <c r="H1211" s="7">
        <v>250</v>
      </c>
      <c r="I1211" s="7">
        <v>208</v>
      </c>
      <c r="J1211" s="2">
        <v>0.16800000000000001</v>
      </c>
      <c r="K1211" s="7">
        <f>Table1[[#This Row],[List Price]]-Table1[[#This Row],[Actual Price]]</f>
        <v>42</v>
      </c>
      <c r="L1211" s="13">
        <f>YEAR(Table1[[#This Row],[Date]])</f>
        <v>2020</v>
      </c>
      <c r="M1211" s="13" t="str">
        <f t="shared" si="18"/>
        <v>May</v>
      </c>
      <c r="N1211" s="18">
        <f>DATE(YEAR(Table1[[#This Row],[Date]])+6, MONTH(Table1[[#This Row],[Date]]), DAY(Table1[[#This Row],[Date]]))</f>
        <v>46170</v>
      </c>
    </row>
    <row r="1212" spans="1:14" x14ac:dyDescent="0.35">
      <c r="A1212" t="s">
        <v>1764</v>
      </c>
      <c r="B1212" s="1" t="s">
        <v>99</v>
      </c>
      <c r="C1212" s="1" t="s">
        <v>100</v>
      </c>
      <c r="D1212" s="1" t="s">
        <v>13</v>
      </c>
      <c r="E1212" s="3">
        <v>44339</v>
      </c>
      <c r="F1212" s="1" t="s">
        <v>122</v>
      </c>
      <c r="G1212" s="1" t="s">
        <v>752</v>
      </c>
      <c r="H1212" s="7">
        <v>50</v>
      </c>
      <c r="I1212" s="7">
        <v>37</v>
      </c>
      <c r="J1212" s="2">
        <v>0.26</v>
      </c>
      <c r="K1212" s="7">
        <f>Table1[[#This Row],[List Price]]-Table1[[#This Row],[Actual Price]]</f>
        <v>13</v>
      </c>
      <c r="L1212" s="13">
        <f>YEAR(Table1[[#This Row],[Date]])</f>
        <v>2021</v>
      </c>
      <c r="M1212" s="13" t="str">
        <f t="shared" si="18"/>
        <v>May</v>
      </c>
      <c r="N1212" s="18">
        <f>DATE(YEAR(Table1[[#This Row],[Date]])+6, MONTH(Table1[[#This Row],[Date]]), DAY(Table1[[#This Row],[Date]]))</f>
        <v>46530</v>
      </c>
    </row>
    <row r="1213" spans="1:14" x14ac:dyDescent="0.35">
      <c r="A1213" t="s">
        <v>1765</v>
      </c>
      <c r="B1213" s="1" t="s">
        <v>434</v>
      </c>
      <c r="C1213" s="1" t="s">
        <v>435</v>
      </c>
      <c r="D1213" s="1" t="s">
        <v>24</v>
      </c>
      <c r="E1213" s="3">
        <v>44197</v>
      </c>
      <c r="F1213" s="1" t="s">
        <v>30</v>
      </c>
      <c r="G1213" s="1" t="s">
        <v>550</v>
      </c>
      <c r="H1213" s="7">
        <v>150</v>
      </c>
      <c r="I1213" s="7">
        <v>143</v>
      </c>
      <c r="J1213" s="2">
        <v>4.6699999999999998E-2</v>
      </c>
      <c r="K1213" s="7">
        <f>Table1[[#This Row],[List Price]]-Table1[[#This Row],[Actual Price]]</f>
        <v>7</v>
      </c>
      <c r="L1213" s="13">
        <f>YEAR(Table1[[#This Row],[Date]])</f>
        <v>2021</v>
      </c>
      <c r="M1213" s="13" t="str">
        <f t="shared" si="18"/>
        <v>Jan</v>
      </c>
      <c r="N1213" s="18">
        <f>DATE(YEAR(Table1[[#This Row],[Date]])+6, MONTH(Table1[[#This Row],[Date]]), DAY(Table1[[#This Row],[Date]]))</f>
        <v>46388</v>
      </c>
    </row>
    <row r="1214" spans="1:14" x14ac:dyDescent="0.35">
      <c r="A1214" t="s">
        <v>1766</v>
      </c>
      <c r="B1214" s="1" t="s">
        <v>17</v>
      </c>
      <c r="C1214" s="1" t="s">
        <v>18</v>
      </c>
      <c r="D1214" s="1" t="s">
        <v>19</v>
      </c>
      <c r="E1214" s="3">
        <v>45060</v>
      </c>
      <c r="F1214" s="1" t="s">
        <v>122</v>
      </c>
      <c r="G1214" s="1" t="s">
        <v>776</v>
      </c>
      <c r="H1214" s="7">
        <v>50</v>
      </c>
      <c r="I1214" s="7">
        <v>46</v>
      </c>
      <c r="J1214" s="2">
        <v>0.08</v>
      </c>
      <c r="K1214" s="7">
        <f>Table1[[#This Row],[List Price]]-Table1[[#This Row],[Actual Price]]</f>
        <v>4</v>
      </c>
      <c r="L1214" s="13">
        <f>YEAR(Table1[[#This Row],[Date]])</f>
        <v>2023</v>
      </c>
      <c r="M1214" s="13" t="str">
        <f t="shared" si="18"/>
        <v>May</v>
      </c>
      <c r="N1214" s="18">
        <f>DATE(YEAR(Table1[[#This Row],[Date]])+6, MONTH(Table1[[#This Row],[Date]]), DAY(Table1[[#This Row],[Date]]))</f>
        <v>47252</v>
      </c>
    </row>
    <row r="1215" spans="1:14" x14ac:dyDescent="0.35">
      <c r="A1215" t="s">
        <v>1767</v>
      </c>
      <c r="B1215" s="1" t="s">
        <v>205</v>
      </c>
      <c r="C1215" s="1" t="s">
        <v>206</v>
      </c>
      <c r="D1215" s="1" t="s">
        <v>24</v>
      </c>
      <c r="E1215" s="3">
        <v>44493</v>
      </c>
      <c r="F1215" s="1" t="s">
        <v>41</v>
      </c>
      <c r="G1215" s="1" t="s">
        <v>681</v>
      </c>
      <c r="H1215" s="7">
        <v>30</v>
      </c>
      <c r="I1215" s="7">
        <v>29</v>
      </c>
      <c r="J1215" s="2">
        <v>3.3300000000000003E-2</v>
      </c>
      <c r="K1215" s="7">
        <f>Table1[[#This Row],[List Price]]-Table1[[#This Row],[Actual Price]]</f>
        <v>1</v>
      </c>
      <c r="L1215" s="13">
        <f>YEAR(Table1[[#This Row],[Date]])</f>
        <v>2021</v>
      </c>
      <c r="M1215" s="13" t="str">
        <f t="shared" si="18"/>
        <v>Oct</v>
      </c>
      <c r="N1215" s="18">
        <f>DATE(YEAR(Table1[[#This Row],[Date]])+6, MONTH(Table1[[#This Row],[Date]]), DAY(Table1[[#This Row],[Date]]))</f>
        <v>46684</v>
      </c>
    </row>
    <row r="1216" spans="1:14" x14ac:dyDescent="0.35">
      <c r="A1216" t="s">
        <v>1768</v>
      </c>
      <c r="B1216" s="1" t="s">
        <v>270</v>
      </c>
      <c r="C1216" s="1" t="s">
        <v>271</v>
      </c>
      <c r="D1216" s="1" t="s">
        <v>35</v>
      </c>
      <c r="E1216" s="3">
        <v>45534</v>
      </c>
      <c r="F1216" s="1" t="s">
        <v>122</v>
      </c>
      <c r="G1216" s="1" t="s">
        <v>809</v>
      </c>
      <c r="H1216" s="7">
        <v>50</v>
      </c>
      <c r="I1216" s="7">
        <v>44</v>
      </c>
      <c r="J1216" s="2">
        <v>0.12</v>
      </c>
      <c r="K1216" s="7">
        <f>Table1[[#This Row],[List Price]]-Table1[[#This Row],[Actual Price]]</f>
        <v>6</v>
      </c>
      <c r="L1216" s="13">
        <f>YEAR(Table1[[#This Row],[Date]])</f>
        <v>2024</v>
      </c>
      <c r="M1216" s="13" t="str">
        <f t="shared" si="18"/>
        <v>Aug</v>
      </c>
      <c r="N1216" s="18">
        <f>DATE(YEAR(Table1[[#This Row],[Date]])+6, MONTH(Table1[[#This Row],[Date]]), DAY(Table1[[#This Row],[Date]]))</f>
        <v>47725</v>
      </c>
    </row>
    <row r="1217" spans="1:14" x14ac:dyDescent="0.35">
      <c r="A1217" t="s">
        <v>1769</v>
      </c>
      <c r="B1217" s="1" t="s">
        <v>85</v>
      </c>
      <c r="C1217" s="1" t="s">
        <v>86</v>
      </c>
      <c r="D1217" s="1" t="s">
        <v>13</v>
      </c>
      <c r="E1217" s="3">
        <v>45269</v>
      </c>
      <c r="F1217" s="1" t="s">
        <v>41</v>
      </c>
      <c r="G1217" s="1" t="s">
        <v>628</v>
      </c>
      <c r="H1217" s="7">
        <v>30</v>
      </c>
      <c r="I1217" s="7">
        <v>29</v>
      </c>
      <c r="J1217" s="2">
        <v>3.3300000000000003E-2</v>
      </c>
      <c r="K1217" s="7">
        <f>Table1[[#This Row],[List Price]]-Table1[[#This Row],[Actual Price]]</f>
        <v>1</v>
      </c>
      <c r="L1217" s="13">
        <f>YEAR(Table1[[#This Row],[Date]])</f>
        <v>2023</v>
      </c>
      <c r="M1217" s="13" t="str">
        <f t="shared" si="18"/>
        <v>Dec</v>
      </c>
      <c r="N1217" s="18">
        <f>DATE(YEAR(Table1[[#This Row],[Date]])+6, MONTH(Table1[[#This Row],[Date]]), DAY(Table1[[#This Row],[Date]]))</f>
        <v>47461</v>
      </c>
    </row>
    <row r="1218" spans="1:14" x14ac:dyDescent="0.35">
      <c r="A1218" t="s">
        <v>1770</v>
      </c>
      <c r="B1218" s="1" t="s">
        <v>146</v>
      </c>
      <c r="C1218" s="1" t="s">
        <v>147</v>
      </c>
      <c r="D1218" s="1" t="s">
        <v>13</v>
      </c>
      <c r="E1218" s="3">
        <v>44108</v>
      </c>
      <c r="F1218" s="1" t="s">
        <v>55</v>
      </c>
      <c r="G1218" s="1" t="s">
        <v>358</v>
      </c>
      <c r="H1218" s="7">
        <v>800</v>
      </c>
      <c r="I1218" s="7">
        <v>720</v>
      </c>
      <c r="J1218" s="2">
        <v>0.1</v>
      </c>
      <c r="K1218" s="7">
        <f>Table1[[#This Row],[List Price]]-Table1[[#This Row],[Actual Price]]</f>
        <v>80</v>
      </c>
      <c r="L1218" s="13">
        <f>YEAR(Table1[[#This Row],[Date]])</f>
        <v>2020</v>
      </c>
      <c r="M1218" s="13" t="str">
        <f t="shared" ref="M1218:M1281" si="19">TEXT(E:E, "mmm")</f>
        <v>Oct</v>
      </c>
      <c r="N1218" s="18">
        <f>DATE(YEAR(Table1[[#This Row],[Date]])+6, MONTH(Table1[[#This Row],[Date]]), DAY(Table1[[#This Row],[Date]]))</f>
        <v>46299</v>
      </c>
    </row>
    <row r="1219" spans="1:14" x14ac:dyDescent="0.35">
      <c r="A1219" t="s">
        <v>1771</v>
      </c>
      <c r="B1219" s="1" t="s">
        <v>205</v>
      </c>
      <c r="C1219" s="1" t="s">
        <v>206</v>
      </c>
      <c r="D1219" s="1" t="s">
        <v>24</v>
      </c>
      <c r="E1219" s="3">
        <v>44109</v>
      </c>
      <c r="F1219" s="1" t="s">
        <v>46</v>
      </c>
      <c r="G1219" s="1" t="s">
        <v>1772</v>
      </c>
      <c r="H1219" s="7">
        <v>500</v>
      </c>
      <c r="I1219" s="7">
        <v>430</v>
      </c>
      <c r="J1219" s="2">
        <v>0.14000000000000001</v>
      </c>
      <c r="K1219" s="7">
        <f>Table1[[#This Row],[List Price]]-Table1[[#This Row],[Actual Price]]</f>
        <v>70</v>
      </c>
      <c r="L1219" s="13">
        <f>YEAR(Table1[[#This Row],[Date]])</f>
        <v>2020</v>
      </c>
      <c r="M1219" s="13" t="str">
        <f t="shared" si="19"/>
        <v>Oct</v>
      </c>
      <c r="N1219" s="18">
        <f>DATE(YEAR(Table1[[#This Row],[Date]])+6, MONTH(Table1[[#This Row],[Date]]), DAY(Table1[[#This Row],[Date]]))</f>
        <v>46300</v>
      </c>
    </row>
    <row r="1220" spans="1:14" x14ac:dyDescent="0.35">
      <c r="A1220" t="s">
        <v>1773</v>
      </c>
      <c r="B1220" s="1" t="s">
        <v>241</v>
      </c>
      <c r="C1220" s="1" t="s">
        <v>242</v>
      </c>
      <c r="D1220" s="1" t="s">
        <v>13</v>
      </c>
      <c r="E1220" s="3">
        <v>45020</v>
      </c>
      <c r="F1220" s="1" t="s">
        <v>41</v>
      </c>
      <c r="G1220" s="1" t="s">
        <v>243</v>
      </c>
      <c r="H1220" s="7">
        <v>30</v>
      </c>
      <c r="I1220" s="7">
        <v>29</v>
      </c>
      <c r="J1220" s="2">
        <v>3.3300000000000003E-2</v>
      </c>
      <c r="K1220" s="7">
        <f>Table1[[#This Row],[List Price]]-Table1[[#This Row],[Actual Price]]</f>
        <v>1</v>
      </c>
      <c r="L1220" s="13">
        <f>YEAR(Table1[[#This Row],[Date]])</f>
        <v>2023</v>
      </c>
      <c r="M1220" s="13" t="str">
        <f t="shared" si="19"/>
        <v>Apr</v>
      </c>
      <c r="N1220" s="18">
        <f>DATE(YEAR(Table1[[#This Row],[Date]])+6, MONTH(Table1[[#This Row],[Date]]), DAY(Table1[[#This Row],[Date]]))</f>
        <v>47212</v>
      </c>
    </row>
    <row r="1221" spans="1:14" x14ac:dyDescent="0.35">
      <c r="A1221" t="s">
        <v>1774</v>
      </c>
      <c r="B1221" s="1" t="s">
        <v>170</v>
      </c>
      <c r="C1221" s="1" t="s">
        <v>171</v>
      </c>
      <c r="D1221" s="1" t="s">
        <v>13</v>
      </c>
      <c r="E1221" s="3">
        <v>43856</v>
      </c>
      <c r="F1221" s="1" t="s">
        <v>104</v>
      </c>
      <c r="G1221" s="1" t="s">
        <v>518</v>
      </c>
      <c r="H1221" s="7">
        <v>70</v>
      </c>
      <c r="I1221" s="7">
        <v>53</v>
      </c>
      <c r="J1221" s="2">
        <v>0.2429</v>
      </c>
      <c r="K1221" s="7">
        <f>Table1[[#This Row],[List Price]]-Table1[[#This Row],[Actual Price]]</f>
        <v>17</v>
      </c>
      <c r="L1221" s="13">
        <f>YEAR(Table1[[#This Row],[Date]])</f>
        <v>2020</v>
      </c>
      <c r="M1221" s="13" t="str">
        <f t="shared" si="19"/>
        <v>Jan</v>
      </c>
      <c r="N1221" s="18">
        <f>DATE(YEAR(Table1[[#This Row],[Date]])+6, MONTH(Table1[[#This Row],[Date]]), DAY(Table1[[#This Row],[Date]]))</f>
        <v>46048</v>
      </c>
    </row>
    <row r="1222" spans="1:14" x14ac:dyDescent="0.35">
      <c r="A1222" t="s">
        <v>1775</v>
      </c>
      <c r="B1222" s="1" t="s">
        <v>107</v>
      </c>
      <c r="C1222" s="1" t="s">
        <v>108</v>
      </c>
      <c r="D1222" s="1" t="s">
        <v>19</v>
      </c>
      <c r="E1222" s="3">
        <v>43931</v>
      </c>
      <c r="F1222" s="1" t="s">
        <v>122</v>
      </c>
      <c r="G1222" s="1" t="s">
        <v>946</v>
      </c>
      <c r="H1222" s="7">
        <v>50</v>
      </c>
      <c r="I1222" s="7">
        <v>41</v>
      </c>
      <c r="J1222" s="2">
        <v>0.18</v>
      </c>
      <c r="K1222" s="7">
        <f>Table1[[#This Row],[List Price]]-Table1[[#This Row],[Actual Price]]</f>
        <v>9</v>
      </c>
      <c r="L1222" s="13">
        <f>YEAR(Table1[[#This Row],[Date]])</f>
        <v>2020</v>
      </c>
      <c r="M1222" s="13" t="str">
        <f t="shared" si="19"/>
        <v>Apr</v>
      </c>
      <c r="N1222" s="18">
        <f>DATE(YEAR(Table1[[#This Row],[Date]])+6, MONTH(Table1[[#This Row],[Date]]), DAY(Table1[[#This Row],[Date]]))</f>
        <v>46122</v>
      </c>
    </row>
    <row r="1223" spans="1:14" x14ac:dyDescent="0.35">
      <c r="A1223" t="s">
        <v>1776</v>
      </c>
      <c r="B1223" s="1" t="s">
        <v>289</v>
      </c>
      <c r="C1223" s="1" t="s">
        <v>108</v>
      </c>
      <c r="D1223" s="1" t="s">
        <v>19</v>
      </c>
      <c r="E1223" s="3">
        <v>44862</v>
      </c>
      <c r="F1223" s="1" t="s">
        <v>55</v>
      </c>
      <c r="G1223" s="1" t="s">
        <v>972</v>
      </c>
      <c r="H1223" s="7">
        <v>800</v>
      </c>
      <c r="I1223" s="7">
        <v>600</v>
      </c>
      <c r="J1223" s="2">
        <v>0.25</v>
      </c>
      <c r="K1223" s="7">
        <f>Table1[[#This Row],[List Price]]-Table1[[#This Row],[Actual Price]]</f>
        <v>200</v>
      </c>
      <c r="L1223" s="13">
        <f>YEAR(Table1[[#This Row],[Date]])</f>
        <v>2022</v>
      </c>
      <c r="M1223" s="13" t="str">
        <f t="shared" si="19"/>
        <v>Oct</v>
      </c>
      <c r="N1223" s="18">
        <f>DATE(YEAR(Table1[[#This Row],[Date]])+6, MONTH(Table1[[#This Row],[Date]]), DAY(Table1[[#This Row],[Date]]))</f>
        <v>47054</v>
      </c>
    </row>
    <row r="1224" spans="1:14" x14ac:dyDescent="0.35">
      <c r="A1224" t="s">
        <v>1777</v>
      </c>
      <c r="B1224" s="1" t="s">
        <v>59</v>
      </c>
      <c r="C1224" s="1" t="s">
        <v>60</v>
      </c>
      <c r="D1224" s="1" t="s">
        <v>13</v>
      </c>
      <c r="E1224" s="3">
        <v>44813</v>
      </c>
      <c r="F1224" s="1" t="s">
        <v>30</v>
      </c>
      <c r="G1224" s="1" t="s">
        <v>1778</v>
      </c>
      <c r="H1224" s="7">
        <v>150</v>
      </c>
      <c r="I1224" s="7">
        <v>143</v>
      </c>
      <c r="J1224" s="2">
        <v>4.6699999999999998E-2</v>
      </c>
      <c r="K1224" s="7">
        <f>Table1[[#This Row],[List Price]]-Table1[[#This Row],[Actual Price]]</f>
        <v>7</v>
      </c>
      <c r="L1224" s="13">
        <f>YEAR(Table1[[#This Row],[Date]])</f>
        <v>2022</v>
      </c>
      <c r="M1224" s="13" t="str">
        <f t="shared" si="19"/>
        <v>Sep</v>
      </c>
      <c r="N1224" s="18">
        <f>DATE(YEAR(Table1[[#This Row],[Date]])+6, MONTH(Table1[[#This Row],[Date]]), DAY(Table1[[#This Row],[Date]]))</f>
        <v>47005</v>
      </c>
    </row>
    <row r="1225" spans="1:14" x14ac:dyDescent="0.35">
      <c r="A1225" t="s">
        <v>1779</v>
      </c>
      <c r="B1225" s="1" t="s">
        <v>134</v>
      </c>
      <c r="C1225" s="1" t="s">
        <v>92</v>
      </c>
      <c r="D1225" s="1" t="s">
        <v>35</v>
      </c>
      <c r="E1225" s="3">
        <v>45132</v>
      </c>
      <c r="F1225" s="1" t="s">
        <v>46</v>
      </c>
      <c r="G1225" s="1" t="s">
        <v>849</v>
      </c>
      <c r="H1225" s="7">
        <v>500</v>
      </c>
      <c r="I1225" s="7">
        <v>480</v>
      </c>
      <c r="J1225" s="2">
        <v>0.04</v>
      </c>
      <c r="K1225" s="7">
        <f>Table1[[#This Row],[List Price]]-Table1[[#This Row],[Actual Price]]</f>
        <v>20</v>
      </c>
      <c r="L1225" s="13">
        <f>YEAR(Table1[[#This Row],[Date]])</f>
        <v>2023</v>
      </c>
      <c r="M1225" s="13" t="str">
        <f t="shared" si="19"/>
        <v>Jul</v>
      </c>
      <c r="N1225" s="18">
        <f>DATE(YEAR(Table1[[#This Row],[Date]])+6, MONTH(Table1[[#This Row],[Date]]), DAY(Table1[[#This Row],[Date]]))</f>
        <v>47324</v>
      </c>
    </row>
    <row r="1226" spans="1:14" x14ac:dyDescent="0.35">
      <c r="A1226" t="s">
        <v>1780</v>
      </c>
      <c r="B1226" s="1" t="s">
        <v>114</v>
      </c>
      <c r="C1226" s="1" t="s">
        <v>54</v>
      </c>
      <c r="D1226" s="1" t="s">
        <v>13</v>
      </c>
      <c r="E1226" s="3">
        <v>45426</v>
      </c>
      <c r="F1226" s="1" t="s">
        <v>72</v>
      </c>
      <c r="G1226" s="1" t="s">
        <v>1068</v>
      </c>
      <c r="H1226" s="7">
        <v>500</v>
      </c>
      <c r="I1226" s="7">
        <v>495</v>
      </c>
      <c r="J1226" s="2">
        <v>0.01</v>
      </c>
      <c r="K1226" s="7">
        <f>Table1[[#This Row],[List Price]]-Table1[[#This Row],[Actual Price]]</f>
        <v>5</v>
      </c>
      <c r="L1226" s="13">
        <f>YEAR(Table1[[#This Row],[Date]])</f>
        <v>2024</v>
      </c>
      <c r="M1226" s="13" t="str">
        <f t="shared" si="19"/>
        <v>May</v>
      </c>
      <c r="N1226" s="18">
        <f>DATE(YEAR(Table1[[#This Row],[Date]])+6, MONTH(Table1[[#This Row],[Date]]), DAY(Table1[[#This Row],[Date]]))</f>
        <v>47617</v>
      </c>
    </row>
    <row r="1227" spans="1:14" x14ac:dyDescent="0.35">
      <c r="A1227" t="s">
        <v>1781</v>
      </c>
      <c r="B1227" s="1" t="s">
        <v>324</v>
      </c>
      <c r="C1227" s="1" t="s">
        <v>325</v>
      </c>
      <c r="D1227" s="1" t="s">
        <v>13</v>
      </c>
      <c r="E1227" s="3">
        <v>44009</v>
      </c>
      <c r="F1227" s="1" t="s">
        <v>30</v>
      </c>
      <c r="G1227" s="1" t="s">
        <v>1247</v>
      </c>
      <c r="H1227" s="7">
        <v>150</v>
      </c>
      <c r="I1227" s="7">
        <v>147</v>
      </c>
      <c r="J1227" s="2">
        <v>0.02</v>
      </c>
      <c r="K1227" s="7">
        <f>Table1[[#This Row],[List Price]]-Table1[[#This Row],[Actual Price]]</f>
        <v>3</v>
      </c>
      <c r="L1227" s="13">
        <f>YEAR(Table1[[#This Row],[Date]])</f>
        <v>2020</v>
      </c>
      <c r="M1227" s="13" t="str">
        <f t="shared" si="19"/>
        <v>Jun</v>
      </c>
      <c r="N1227" s="18">
        <f>DATE(YEAR(Table1[[#This Row],[Date]])+6, MONTH(Table1[[#This Row],[Date]]), DAY(Table1[[#This Row],[Date]]))</f>
        <v>46200</v>
      </c>
    </row>
    <row r="1228" spans="1:14" x14ac:dyDescent="0.35">
      <c r="A1228" t="s">
        <v>1782</v>
      </c>
      <c r="B1228" s="1" t="s">
        <v>127</v>
      </c>
      <c r="C1228" s="1" t="s">
        <v>128</v>
      </c>
      <c r="D1228" s="1" t="s">
        <v>13</v>
      </c>
      <c r="E1228" s="3">
        <v>44877</v>
      </c>
      <c r="F1228" s="1" t="s">
        <v>122</v>
      </c>
      <c r="G1228" s="1" t="s">
        <v>920</v>
      </c>
      <c r="H1228" s="7">
        <v>50</v>
      </c>
      <c r="I1228" s="7">
        <v>49</v>
      </c>
      <c r="J1228" s="2">
        <v>0.02</v>
      </c>
      <c r="K1228" s="7">
        <f>Table1[[#This Row],[List Price]]-Table1[[#This Row],[Actual Price]]</f>
        <v>1</v>
      </c>
      <c r="L1228" s="13">
        <f>YEAR(Table1[[#This Row],[Date]])</f>
        <v>2022</v>
      </c>
      <c r="M1228" s="13" t="str">
        <f t="shared" si="19"/>
        <v>Nov</v>
      </c>
      <c r="N1228" s="18">
        <f>DATE(YEAR(Table1[[#This Row],[Date]])+6, MONTH(Table1[[#This Row],[Date]]), DAY(Table1[[#This Row],[Date]]))</f>
        <v>47069</v>
      </c>
    </row>
    <row r="1229" spans="1:14" x14ac:dyDescent="0.35">
      <c r="A1229" t="s">
        <v>1783</v>
      </c>
      <c r="B1229" s="1" t="s">
        <v>170</v>
      </c>
      <c r="C1229" s="1" t="s">
        <v>171</v>
      </c>
      <c r="D1229" s="1" t="s">
        <v>13</v>
      </c>
      <c r="E1229" s="3">
        <v>44847</v>
      </c>
      <c r="F1229" s="1" t="s">
        <v>14</v>
      </c>
      <c r="G1229" s="1" t="s">
        <v>274</v>
      </c>
      <c r="H1229" s="7">
        <v>80</v>
      </c>
      <c r="I1229" s="7">
        <v>69</v>
      </c>
      <c r="J1229" s="2">
        <v>0.13750000000000001</v>
      </c>
      <c r="K1229" s="7">
        <f>Table1[[#This Row],[List Price]]-Table1[[#This Row],[Actual Price]]</f>
        <v>11</v>
      </c>
      <c r="L1229" s="13">
        <f>YEAR(Table1[[#This Row],[Date]])</f>
        <v>2022</v>
      </c>
      <c r="M1229" s="13" t="str">
        <f t="shared" si="19"/>
        <v>Oct</v>
      </c>
      <c r="N1229" s="18">
        <f>DATE(YEAR(Table1[[#This Row],[Date]])+6, MONTH(Table1[[#This Row],[Date]]), DAY(Table1[[#This Row],[Date]]))</f>
        <v>47039</v>
      </c>
    </row>
    <row r="1230" spans="1:14" x14ac:dyDescent="0.35">
      <c r="A1230" t="s">
        <v>1784</v>
      </c>
      <c r="B1230" s="1" t="s">
        <v>85</v>
      </c>
      <c r="C1230" s="1" t="s">
        <v>86</v>
      </c>
      <c r="D1230" s="1" t="s">
        <v>13</v>
      </c>
      <c r="E1230" s="3">
        <v>44620</v>
      </c>
      <c r="F1230" s="1" t="s">
        <v>41</v>
      </c>
      <c r="G1230" s="1" t="s">
        <v>1249</v>
      </c>
      <c r="H1230" s="7">
        <v>30</v>
      </c>
      <c r="I1230" s="7">
        <v>26</v>
      </c>
      <c r="J1230" s="2">
        <v>0.1333</v>
      </c>
      <c r="K1230" s="7">
        <f>Table1[[#This Row],[List Price]]-Table1[[#This Row],[Actual Price]]</f>
        <v>4</v>
      </c>
      <c r="L1230" s="13">
        <f>YEAR(Table1[[#This Row],[Date]])</f>
        <v>2022</v>
      </c>
      <c r="M1230" s="13" t="str">
        <f t="shared" si="19"/>
        <v>Feb</v>
      </c>
      <c r="N1230" s="18">
        <f>DATE(YEAR(Table1[[#This Row],[Date]])+6, MONTH(Table1[[#This Row],[Date]]), DAY(Table1[[#This Row],[Date]]))</f>
        <v>46811</v>
      </c>
    </row>
    <row r="1231" spans="1:14" x14ac:dyDescent="0.35">
      <c r="A1231" t="s">
        <v>1785</v>
      </c>
      <c r="B1231" s="1" t="s">
        <v>146</v>
      </c>
      <c r="C1231" s="1" t="s">
        <v>147</v>
      </c>
      <c r="D1231" s="1" t="s">
        <v>13</v>
      </c>
      <c r="E1231" s="3">
        <v>44585</v>
      </c>
      <c r="F1231" s="1" t="s">
        <v>55</v>
      </c>
      <c r="G1231" s="1" t="s">
        <v>1006</v>
      </c>
      <c r="H1231" s="7">
        <v>800</v>
      </c>
      <c r="I1231" s="7">
        <v>592</v>
      </c>
      <c r="J1231" s="2">
        <v>0.26</v>
      </c>
      <c r="K1231" s="7">
        <f>Table1[[#This Row],[List Price]]-Table1[[#This Row],[Actual Price]]</f>
        <v>208</v>
      </c>
      <c r="L1231" s="13">
        <f>YEAR(Table1[[#This Row],[Date]])</f>
        <v>2022</v>
      </c>
      <c r="M1231" s="13" t="str">
        <f t="shared" si="19"/>
        <v>Jan</v>
      </c>
      <c r="N1231" s="18">
        <f>DATE(YEAR(Table1[[#This Row],[Date]])+6, MONTH(Table1[[#This Row],[Date]]), DAY(Table1[[#This Row],[Date]]))</f>
        <v>46776</v>
      </c>
    </row>
    <row r="1232" spans="1:14" x14ac:dyDescent="0.35">
      <c r="A1232" t="s">
        <v>1786</v>
      </c>
      <c r="B1232" s="1" t="s">
        <v>39</v>
      </c>
      <c r="C1232" s="1" t="s">
        <v>40</v>
      </c>
      <c r="D1232" s="1" t="s">
        <v>35</v>
      </c>
      <c r="E1232" s="3">
        <v>43835</v>
      </c>
      <c r="F1232" s="1" t="s">
        <v>25</v>
      </c>
      <c r="G1232" s="1" t="s">
        <v>1631</v>
      </c>
      <c r="H1232" s="7">
        <v>700</v>
      </c>
      <c r="I1232" s="7">
        <v>560</v>
      </c>
      <c r="J1232" s="2">
        <v>0.2</v>
      </c>
      <c r="K1232" s="7">
        <f>Table1[[#This Row],[List Price]]-Table1[[#This Row],[Actual Price]]</f>
        <v>140</v>
      </c>
      <c r="L1232" s="13">
        <f>YEAR(Table1[[#This Row],[Date]])</f>
        <v>2020</v>
      </c>
      <c r="M1232" s="13" t="str">
        <f t="shared" si="19"/>
        <v>Jan</v>
      </c>
      <c r="N1232" s="18">
        <f>DATE(YEAR(Table1[[#This Row],[Date]])+6, MONTH(Table1[[#This Row],[Date]]), DAY(Table1[[#This Row],[Date]]))</f>
        <v>46027</v>
      </c>
    </row>
    <row r="1233" spans="1:14" x14ac:dyDescent="0.35">
      <c r="A1233" t="s">
        <v>1787</v>
      </c>
      <c r="B1233" s="1" t="s">
        <v>205</v>
      </c>
      <c r="C1233" s="1" t="s">
        <v>206</v>
      </c>
      <c r="D1233" s="1" t="s">
        <v>24</v>
      </c>
      <c r="E1233" s="3">
        <v>45560</v>
      </c>
      <c r="F1233" s="1" t="s">
        <v>122</v>
      </c>
      <c r="G1233" s="1" t="s">
        <v>1478</v>
      </c>
      <c r="H1233" s="7">
        <v>50</v>
      </c>
      <c r="I1233" s="7">
        <v>45</v>
      </c>
      <c r="J1233" s="2">
        <v>0.1</v>
      </c>
      <c r="K1233" s="7">
        <f>Table1[[#This Row],[List Price]]-Table1[[#This Row],[Actual Price]]</f>
        <v>5</v>
      </c>
      <c r="L1233" s="13">
        <f>YEAR(Table1[[#This Row],[Date]])</f>
        <v>2024</v>
      </c>
      <c r="M1233" s="13" t="str">
        <f t="shared" si="19"/>
        <v>Sep</v>
      </c>
      <c r="N1233" s="18">
        <f>DATE(YEAR(Table1[[#This Row],[Date]])+6, MONTH(Table1[[#This Row],[Date]]), DAY(Table1[[#This Row],[Date]]))</f>
        <v>47751</v>
      </c>
    </row>
    <row r="1234" spans="1:14" x14ac:dyDescent="0.35">
      <c r="A1234" t="s">
        <v>1788</v>
      </c>
      <c r="B1234" s="1" t="s">
        <v>77</v>
      </c>
      <c r="C1234" s="1" t="s">
        <v>78</v>
      </c>
      <c r="D1234" s="1" t="s">
        <v>35</v>
      </c>
      <c r="E1234" s="3">
        <v>44289</v>
      </c>
      <c r="F1234" s="1" t="s">
        <v>104</v>
      </c>
      <c r="G1234" s="1" t="s">
        <v>1789</v>
      </c>
      <c r="H1234" s="7">
        <v>70</v>
      </c>
      <c r="I1234" s="7">
        <v>67</v>
      </c>
      <c r="J1234" s="2">
        <v>4.2900000000000001E-2</v>
      </c>
      <c r="K1234" s="7">
        <f>Table1[[#This Row],[List Price]]-Table1[[#This Row],[Actual Price]]</f>
        <v>3</v>
      </c>
      <c r="L1234" s="13">
        <f>YEAR(Table1[[#This Row],[Date]])</f>
        <v>2021</v>
      </c>
      <c r="M1234" s="13" t="str">
        <f t="shared" si="19"/>
        <v>Apr</v>
      </c>
      <c r="N1234" s="18">
        <f>DATE(YEAR(Table1[[#This Row],[Date]])+6, MONTH(Table1[[#This Row],[Date]]), DAY(Table1[[#This Row],[Date]]))</f>
        <v>46480</v>
      </c>
    </row>
    <row r="1235" spans="1:14" x14ac:dyDescent="0.35">
      <c r="A1235" t="s">
        <v>1790</v>
      </c>
      <c r="B1235" s="1" t="s">
        <v>134</v>
      </c>
      <c r="C1235" s="1" t="s">
        <v>92</v>
      </c>
      <c r="D1235" s="1" t="s">
        <v>35</v>
      </c>
      <c r="E1235" s="3">
        <v>44751</v>
      </c>
      <c r="F1235" s="1" t="s">
        <v>115</v>
      </c>
      <c r="G1235" s="1" t="s">
        <v>1135</v>
      </c>
      <c r="H1235" s="7">
        <v>250</v>
      </c>
      <c r="I1235" s="7">
        <v>240</v>
      </c>
      <c r="J1235" s="2">
        <v>0.04</v>
      </c>
      <c r="K1235" s="7">
        <f>Table1[[#This Row],[List Price]]-Table1[[#This Row],[Actual Price]]</f>
        <v>10</v>
      </c>
      <c r="L1235" s="13">
        <f>YEAR(Table1[[#This Row],[Date]])</f>
        <v>2022</v>
      </c>
      <c r="M1235" s="13" t="str">
        <f t="shared" si="19"/>
        <v>Jul</v>
      </c>
      <c r="N1235" s="18">
        <f>DATE(YEAR(Table1[[#This Row],[Date]])+6, MONTH(Table1[[#This Row],[Date]]), DAY(Table1[[#This Row],[Date]]))</f>
        <v>46943</v>
      </c>
    </row>
    <row r="1236" spans="1:14" x14ac:dyDescent="0.35">
      <c r="A1236" t="s">
        <v>1791</v>
      </c>
      <c r="B1236" s="1" t="s">
        <v>44</v>
      </c>
      <c r="C1236" s="1" t="s">
        <v>45</v>
      </c>
      <c r="D1236" s="1" t="s">
        <v>24</v>
      </c>
      <c r="E1236" s="3">
        <v>44833</v>
      </c>
      <c r="F1236" s="1" t="s">
        <v>36</v>
      </c>
      <c r="G1236" s="1" t="s">
        <v>1146</v>
      </c>
      <c r="H1236" s="7">
        <v>50</v>
      </c>
      <c r="I1236" s="7">
        <v>46</v>
      </c>
      <c r="J1236" s="2">
        <v>0.08</v>
      </c>
      <c r="K1236" s="7">
        <f>Table1[[#This Row],[List Price]]-Table1[[#This Row],[Actual Price]]</f>
        <v>4</v>
      </c>
      <c r="L1236" s="13">
        <f>YEAR(Table1[[#This Row],[Date]])</f>
        <v>2022</v>
      </c>
      <c r="M1236" s="13" t="str">
        <f t="shared" si="19"/>
        <v>Sep</v>
      </c>
      <c r="N1236" s="18">
        <f>DATE(YEAR(Table1[[#This Row],[Date]])+6, MONTH(Table1[[#This Row],[Date]]), DAY(Table1[[#This Row],[Date]]))</f>
        <v>47025</v>
      </c>
    </row>
    <row r="1237" spans="1:14" x14ac:dyDescent="0.35">
      <c r="A1237" t="s">
        <v>1792</v>
      </c>
      <c r="B1237" s="1" t="s">
        <v>150</v>
      </c>
      <c r="C1237" s="1" t="s">
        <v>151</v>
      </c>
      <c r="D1237" s="1" t="s">
        <v>13</v>
      </c>
      <c r="E1237" s="3">
        <v>45334</v>
      </c>
      <c r="F1237" s="1" t="s">
        <v>115</v>
      </c>
      <c r="G1237" s="1" t="s">
        <v>152</v>
      </c>
      <c r="H1237" s="7">
        <v>250</v>
      </c>
      <c r="I1237" s="7">
        <v>240</v>
      </c>
      <c r="J1237" s="2">
        <v>0.04</v>
      </c>
      <c r="K1237" s="7">
        <f>Table1[[#This Row],[List Price]]-Table1[[#This Row],[Actual Price]]</f>
        <v>10</v>
      </c>
      <c r="L1237" s="13">
        <f>YEAR(Table1[[#This Row],[Date]])</f>
        <v>2024</v>
      </c>
      <c r="M1237" s="13" t="str">
        <f t="shared" si="19"/>
        <v>Feb</v>
      </c>
      <c r="N1237" s="18">
        <f>DATE(YEAR(Table1[[#This Row],[Date]])+6, MONTH(Table1[[#This Row],[Date]]), DAY(Table1[[#This Row],[Date]]))</f>
        <v>47526</v>
      </c>
    </row>
    <row r="1238" spans="1:14" x14ac:dyDescent="0.35">
      <c r="A1238" t="s">
        <v>1793</v>
      </c>
      <c r="B1238" s="1" t="s">
        <v>205</v>
      </c>
      <c r="C1238" s="1" t="s">
        <v>206</v>
      </c>
      <c r="D1238" s="1" t="s">
        <v>24</v>
      </c>
      <c r="E1238" s="3">
        <v>44197</v>
      </c>
      <c r="F1238" s="1" t="s">
        <v>115</v>
      </c>
      <c r="G1238" s="1" t="s">
        <v>596</v>
      </c>
      <c r="H1238" s="7">
        <v>250</v>
      </c>
      <c r="I1238" s="7">
        <v>220</v>
      </c>
      <c r="J1238" s="2">
        <v>0.12</v>
      </c>
      <c r="K1238" s="7">
        <f>Table1[[#This Row],[List Price]]-Table1[[#This Row],[Actual Price]]</f>
        <v>30</v>
      </c>
      <c r="L1238" s="13">
        <f>YEAR(Table1[[#This Row],[Date]])</f>
        <v>2021</v>
      </c>
      <c r="M1238" s="13" t="str">
        <f t="shared" si="19"/>
        <v>Jan</v>
      </c>
      <c r="N1238" s="18">
        <f>DATE(YEAR(Table1[[#This Row],[Date]])+6, MONTH(Table1[[#This Row],[Date]]), DAY(Table1[[#This Row],[Date]]))</f>
        <v>46388</v>
      </c>
    </row>
    <row r="1239" spans="1:14" x14ac:dyDescent="0.35">
      <c r="A1239" t="s">
        <v>1794</v>
      </c>
      <c r="B1239" s="1" t="s">
        <v>81</v>
      </c>
      <c r="C1239" s="1" t="s">
        <v>82</v>
      </c>
      <c r="D1239" s="1" t="s">
        <v>13</v>
      </c>
      <c r="E1239" s="3">
        <v>44457</v>
      </c>
      <c r="F1239" s="1" t="s">
        <v>36</v>
      </c>
      <c r="G1239" s="1" t="s">
        <v>556</v>
      </c>
      <c r="H1239" s="7">
        <v>50</v>
      </c>
      <c r="I1239" s="7">
        <v>34</v>
      </c>
      <c r="J1239" s="2">
        <v>0.32</v>
      </c>
      <c r="K1239" s="7">
        <f>Table1[[#This Row],[List Price]]-Table1[[#This Row],[Actual Price]]</f>
        <v>16</v>
      </c>
      <c r="L1239" s="13">
        <f>YEAR(Table1[[#This Row],[Date]])</f>
        <v>2021</v>
      </c>
      <c r="M1239" s="13" t="str">
        <f t="shared" si="19"/>
        <v>Sep</v>
      </c>
      <c r="N1239" s="18">
        <f>DATE(YEAR(Table1[[#This Row],[Date]])+6, MONTH(Table1[[#This Row],[Date]]), DAY(Table1[[#This Row],[Date]]))</f>
        <v>46648</v>
      </c>
    </row>
    <row r="1240" spans="1:14" x14ac:dyDescent="0.35">
      <c r="A1240" t="s">
        <v>1795</v>
      </c>
      <c r="B1240" s="1" t="s">
        <v>22</v>
      </c>
      <c r="C1240" s="1" t="s">
        <v>23</v>
      </c>
      <c r="D1240" s="1" t="s">
        <v>24</v>
      </c>
      <c r="E1240" s="3">
        <v>45273</v>
      </c>
      <c r="F1240" s="1" t="s">
        <v>72</v>
      </c>
      <c r="G1240" s="1" t="s">
        <v>483</v>
      </c>
      <c r="H1240" s="7">
        <v>500</v>
      </c>
      <c r="I1240" s="7">
        <v>490</v>
      </c>
      <c r="J1240" s="2">
        <v>0.02</v>
      </c>
      <c r="K1240" s="7">
        <f>Table1[[#This Row],[List Price]]-Table1[[#This Row],[Actual Price]]</f>
        <v>10</v>
      </c>
      <c r="L1240" s="13">
        <f>YEAR(Table1[[#This Row],[Date]])</f>
        <v>2023</v>
      </c>
      <c r="M1240" s="13" t="str">
        <f t="shared" si="19"/>
        <v>Dec</v>
      </c>
      <c r="N1240" s="18">
        <f>DATE(YEAR(Table1[[#This Row],[Date]])+6, MONTH(Table1[[#This Row],[Date]]), DAY(Table1[[#This Row],[Date]]))</f>
        <v>47465</v>
      </c>
    </row>
    <row r="1241" spans="1:14" x14ac:dyDescent="0.35">
      <c r="A1241" t="s">
        <v>1796</v>
      </c>
      <c r="B1241" s="1" t="s">
        <v>103</v>
      </c>
      <c r="C1241" s="1" t="s">
        <v>71</v>
      </c>
      <c r="D1241" s="1" t="s">
        <v>35</v>
      </c>
      <c r="E1241" s="3">
        <v>44938</v>
      </c>
      <c r="F1241" s="1" t="s">
        <v>55</v>
      </c>
      <c r="G1241" s="1" t="s">
        <v>497</v>
      </c>
      <c r="H1241" s="7">
        <v>800</v>
      </c>
      <c r="I1241" s="7">
        <v>608</v>
      </c>
      <c r="J1241" s="2">
        <v>0.24</v>
      </c>
      <c r="K1241" s="7">
        <f>Table1[[#This Row],[List Price]]-Table1[[#This Row],[Actual Price]]</f>
        <v>192</v>
      </c>
      <c r="L1241" s="13">
        <f>YEAR(Table1[[#This Row],[Date]])</f>
        <v>2023</v>
      </c>
      <c r="M1241" s="13" t="str">
        <f t="shared" si="19"/>
        <v>Jan</v>
      </c>
      <c r="N1241" s="18">
        <f>DATE(YEAR(Table1[[#This Row],[Date]])+6, MONTH(Table1[[#This Row],[Date]]), DAY(Table1[[#This Row],[Date]]))</f>
        <v>47130</v>
      </c>
    </row>
    <row r="1242" spans="1:14" x14ac:dyDescent="0.35">
      <c r="A1242" t="s">
        <v>1797</v>
      </c>
      <c r="B1242" s="1" t="s">
        <v>107</v>
      </c>
      <c r="C1242" s="1" t="s">
        <v>108</v>
      </c>
      <c r="D1242" s="1" t="s">
        <v>19</v>
      </c>
      <c r="E1242" s="3">
        <v>45589</v>
      </c>
      <c r="F1242" s="1" t="s">
        <v>41</v>
      </c>
      <c r="G1242" s="1" t="s">
        <v>817</v>
      </c>
      <c r="H1242" s="7">
        <v>30</v>
      </c>
      <c r="I1242" s="7">
        <v>29</v>
      </c>
      <c r="J1242" s="2">
        <v>3.3300000000000003E-2</v>
      </c>
      <c r="K1242" s="7">
        <f>Table1[[#This Row],[List Price]]-Table1[[#This Row],[Actual Price]]</f>
        <v>1</v>
      </c>
      <c r="L1242" s="13">
        <f>YEAR(Table1[[#This Row],[Date]])</f>
        <v>2024</v>
      </c>
      <c r="M1242" s="13" t="str">
        <f t="shared" si="19"/>
        <v>Oct</v>
      </c>
      <c r="N1242" s="18">
        <f>DATE(YEAR(Table1[[#This Row],[Date]])+6, MONTH(Table1[[#This Row],[Date]]), DAY(Table1[[#This Row],[Date]]))</f>
        <v>47780</v>
      </c>
    </row>
    <row r="1243" spans="1:14" x14ac:dyDescent="0.35">
      <c r="A1243" t="s">
        <v>1798</v>
      </c>
      <c r="B1243" s="1" t="s">
        <v>17</v>
      </c>
      <c r="C1243" s="1" t="s">
        <v>18</v>
      </c>
      <c r="D1243" s="1" t="s">
        <v>19</v>
      </c>
      <c r="E1243" s="3">
        <v>45285</v>
      </c>
      <c r="F1243" s="1" t="s">
        <v>115</v>
      </c>
      <c r="G1243" s="1" t="s">
        <v>89</v>
      </c>
      <c r="H1243" s="7">
        <v>250</v>
      </c>
      <c r="I1243" s="7">
        <v>235</v>
      </c>
      <c r="J1243" s="2">
        <v>0.06</v>
      </c>
      <c r="K1243" s="7">
        <f>Table1[[#This Row],[List Price]]-Table1[[#This Row],[Actual Price]]</f>
        <v>15</v>
      </c>
      <c r="L1243" s="13">
        <f>YEAR(Table1[[#This Row],[Date]])</f>
        <v>2023</v>
      </c>
      <c r="M1243" s="13" t="str">
        <f t="shared" si="19"/>
        <v>Dec</v>
      </c>
      <c r="N1243" s="18">
        <f>DATE(YEAR(Table1[[#This Row],[Date]])+6, MONTH(Table1[[#This Row],[Date]]), DAY(Table1[[#This Row],[Date]]))</f>
        <v>47477</v>
      </c>
    </row>
    <row r="1244" spans="1:14" x14ac:dyDescent="0.35">
      <c r="A1244" t="s">
        <v>1799</v>
      </c>
      <c r="B1244" s="1" t="s">
        <v>174</v>
      </c>
      <c r="C1244" s="1" t="s">
        <v>175</v>
      </c>
      <c r="D1244" s="1" t="s">
        <v>13</v>
      </c>
      <c r="E1244" s="3">
        <v>45236</v>
      </c>
      <c r="F1244" s="1" t="s">
        <v>46</v>
      </c>
      <c r="G1244" s="1" t="s">
        <v>176</v>
      </c>
      <c r="H1244" s="7">
        <v>500</v>
      </c>
      <c r="I1244" s="7">
        <v>465</v>
      </c>
      <c r="J1244" s="2">
        <v>7.0000000000000007E-2</v>
      </c>
      <c r="K1244" s="7">
        <f>Table1[[#This Row],[List Price]]-Table1[[#This Row],[Actual Price]]</f>
        <v>35</v>
      </c>
      <c r="L1244" s="13">
        <f>YEAR(Table1[[#This Row],[Date]])</f>
        <v>2023</v>
      </c>
      <c r="M1244" s="13" t="str">
        <f t="shared" si="19"/>
        <v>Nov</v>
      </c>
      <c r="N1244" s="18">
        <f>DATE(YEAR(Table1[[#This Row],[Date]])+6, MONTH(Table1[[#This Row],[Date]]), DAY(Table1[[#This Row],[Date]]))</f>
        <v>47428</v>
      </c>
    </row>
    <row r="1245" spans="1:14" x14ac:dyDescent="0.35">
      <c r="A1245" t="s">
        <v>1800</v>
      </c>
      <c r="B1245" s="1" t="s">
        <v>227</v>
      </c>
      <c r="C1245" s="1" t="s">
        <v>228</v>
      </c>
      <c r="D1245" s="1" t="s">
        <v>24</v>
      </c>
      <c r="E1245" s="3">
        <v>44814</v>
      </c>
      <c r="F1245" s="1" t="s">
        <v>30</v>
      </c>
      <c r="G1245" s="1" t="s">
        <v>229</v>
      </c>
      <c r="H1245" s="7">
        <v>150</v>
      </c>
      <c r="I1245" s="7">
        <v>140</v>
      </c>
      <c r="J1245" s="2">
        <v>6.6699999999999995E-2</v>
      </c>
      <c r="K1245" s="7">
        <f>Table1[[#This Row],[List Price]]-Table1[[#This Row],[Actual Price]]</f>
        <v>10</v>
      </c>
      <c r="L1245" s="13">
        <f>YEAR(Table1[[#This Row],[Date]])</f>
        <v>2022</v>
      </c>
      <c r="M1245" s="13" t="str">
        <f t="shared" si="19"/>
        <v>Sep</v>
      </c>
      <c r="N1245" s="18">
        <f>DATE(YEAR(Table1[[#This Row],[Date]])+6, MONTH(Table1[[#This Row],[Date]]), DAY(Table1[[#This Row],[Date]]))</f>
        <v>47006</v>
      </c>
    </row>
    <row r="1246" spans="1:14" x14ac:dyDescent="0.35">
      <c r="A1246" t="s">
        <v>1801</v>
      </c>
      <c r="B1246" s="1" t="s">
        <v>227</v>
      </c>
      <c r="C1246" s="1" t="s">
        <v>228</v>
      </c>
      <c r="D1246" s="1" t="s">
        <v>24</v>
      </c>
      <c r="E1246" s="3">
        <v>45087</v>
      </c>
      <c r="F1246" s="1" t="s">
        <v>25</v>
      </c>
      <c r="G1246" s="1" t="s">
        <v>1024</v>
      </c>
      <c r="H1246" s="7">
        <v>700</v>
      </c>
      <c r="I1246" s="7">
        <v>658</v>
      </c>
      <c r="J1246" s="2">
        <v>0.06</v>
      </c>
      <c r="K1246" s="7">
        <f>Table1[[#This Row],[List Price]]-Table1[[#This Row],[Actual Price]]</f>
        <v>42</v>
      </c>
      <c r="L1246" s="13">
        <f>YEAR(Table1[[#This Row],[Date]])</f>
        <v>2023</v>
      </c>
      <c r="M1246" s="13" t="str">
        <f t="shared" si="19"/>
        <v>Jun</v>
      </c>
      <c r="N1246" s="18">
        <f>DATE(YEAR(Table1[[#This Row],[Date]])+6, MONTH(Table1[[#This Row],[Date]]), DAY(Table1[[#This Row],[Date]]))</f>
        <v>47279</v>
      </c>
    </row>
    <row r="1247" spans="1:14" x14ac:dyDescent="0.35">
      <c r="A1247" t="s">
        <v>1802</v>
      </c>
      <c r="B1247" s="1" t="s">
        <v>22</v>
      </c>
      <c r="C1247" s="1" t="s">
        <v>23</v>
      </c>
      <c r="D1247" s="1" t="s">
        <v>24</v>
      </c>
      <c r="E1247" s="3">
        <v>43836</v>
      </c>
      <c r="F1247" s="1" t="s">
        <v>61</v>
      </c>
      <c r="G1247" s="1" t="s">
        <v>144</v>
      </c>
      <c r="H1247" s="7">
        <v>1000</v>
      </c>
      <c r="I1247" s="7">
        <v>600</v>
      </c>
      <c r="J1247" s="2">
        <v>0.4</v>
      </c>
      <c r="K1247" s="7">
        <f>Table1[[#This Row],[List Price]]-Table1[[#This Row],[Actual Price]]</f>
        <v>400</v>
      </c>
      <c r="L1247" s="13">
        <f>YEAR(Table1[[#This Row],[Date]])</f>
        <v>2020</v>
      </c>
      <c r="M1247" s="13" t="str">
        <f t="shared" si="19"/>
        <v>Jan</v>
      </c>
      <c r="N1247" s="18">
        <f>DATE(YEAR(Table1[[#This Row],[Date]])+6, MONTH(Table1[[#This Row],[Date]]), DAY(Table1[[#This Row],[Date]]))</f>
        <v>46028</v>
      </c>
    </row>
    <row r="1248" spans="1:14" x14ac:dyDescent="0.35">
      <c r="A1248" t="s">
        <v>1803</v>
      </c>
      <c r="B1248" s="1" t="s">
        <v>224</v>
      </c>
      <c r="C1248" s="1" t="s">
        <v>50</v>
      </c>
      <c r="D1248" s="1" t="s">
        <v>24</v>
      </c>
      <c r="E1248" s="3">
        <v>44064</v>
      </c>
      <c r="F1248" s="1" t="s">
        <v>122</v>
      </c>
      <c r="G1248" s="1" t="s">
        <v>1239</v>
      </c>
      <c r="H1248" s="7">
        <v>50</v>
      </c>
      <c r="I1248" s="7">
        <v>44</v>
      </c>
      <c r="J1248" s="2">
        <v>0.12</v>
      </c>
      <c r="K1248" s="7">
        <f>Table1[[#This Row],[List Price]]-Table1[[#This Row],[Actual Price]]</f>
        <v>6</v>
      </c>
      <c r="L1248" s="13">
        <f>YEAR(Table1[[#This Row],[Date]])</f>
        <v>2020</v>
      </c>
      <c r="M1248" s="13" t="str">
        <f t="shared" si="19"/>
        <v>Aug</v>
      </c>
      <c r="N1248" s="18">
        <f>DATE(YEAR(Table1[[#This Row],[Date]])+6, MONTH(Table1[[#This Row],[Date]]), DAY(Table1[[#This Row],[Date]]))</f>
        <v>46255</v>
      </c>
    </row>
    <row r="1249" spans="1:14" x14ac:dyDescent="0.35">
      <c r="A1249" t="s">
        <v>1804</v>
      </c>
      <c r="B1249" s="1" t="s">
        <v>131</v>
      </c>
      <c r="C1249" s="1" t="s">
        <v>108</v>
      </c>
      <c r="D1249" s="1" t="s">
        <v>19</v>
      </c>
      <c r="E1249" s="3">
        <v>44702</v>
      </c>
      <c r="F1249" s="1" t="s">
        <v>55</v>
      </c>
      <c r="G1249" s="1" t="s">
        <v>546</v>
      </c>
      <c r="H1249" s="7">
        <v>800</v>
      </c>
      <c r="I1249" s="7">
        <v>544</v>
      </c>
      <c r="J1249" s="2">
        <v>0.32</v>
      </c>
      <c r="K1249" s="7">
        <f>Table1[[#This Row],[List Price]]-Table1[[#This Row],[Actual Price]]</f>
        <v>256</v>
      </c>
      <c r="L1249" s="13">
        <f>YEAR(Table1[[#This Row],[Date]])</f>
        <v>2022</v>
      </c>
      <c r="M1249" s="13" t="str">
        <f t="shared" si="19"/>
        <v>May</v>
      </c>
      <c r="N1249" s="18">
        <f>DATE(YEAR(Table1[[#This Row],[Date]])+6, MONTH(Table1[[#This Row],[Date]]), DAY(Table1[[#This Row],[Date]]))</f>
        <v>46894</v>
      </c>
    </row>
    <row r="1250" spans="1:14" x14ac:dyDescent="0.35">
      <c r="A1250" t="s">
        <v>1805</v>
      </c>
      <c r="B1250" s="1" t="s">
        <v>157</v>
      </c>
      <c r="C1250" s="1" t="s">
        <v>108</v>
      </c>
      <c r="D1250" s="1" t="s">
        <v>19</v>
      </c>
      <c r="E1250" s="3">
        <v>45258</v>
      </c>
      <c r="F1250" s="1" t="s">
        <v>104</v>
      </c>
      <c r="G1250" s="1" t="s">
        <v>981</v>
      </c>
      <c r="H1250" s="7">
        <v>70</v>
      </c>
      <c r="I1250" s="7">
        <v>68</v>
      </c>
      <c r="J1250" s="2">
        <v>2.86E-2</v>
      </c>
      <c r="K1250" s="7">
        <f>Table1[[#This Row],[List Price]]-Table1[[#This Row],[Actual Price]]</f>
        <v>2</v>
      </c>
      <c r="L1250" s="13">
        <f>YEAR(Table1[[#This Row],[Date]])</f>
        <v>2023</v>
      </c>
      <c r="M1250" s="13" t="str">
        <f t="shared" si="19"/>
        <v>Nov</v>
      </c>
      <c r="N1250" s="18">
        <f>DATE(YEAR(Table1[[#This Row],[Date]])+6, MONTH(Table1[[#This Row],[Date]]), DAY(Table1[[#This Row],[Date]]))</f>
        <v>47450</v>
      </c>
    </row>
    <row r="1251" spans="1:14" x14ac:dyDescent="0.35">
      <c r="A1251" t="s">
        <v>1806</v>
      </c>
      <c r="B1251" s="1" t="s">
        <v>118</v>
      </c>
      <c r="C1251" s="1" t="s">
        <v>119</v>
      </c>
      <c r="D1251" s="1" t="s">
        <v>35</v>
      </c>
      <c r="E1251" s="3">
        <v>44415</v>
      </c>
      <c r="F1251" s="1" t="s">
        <v>36</v>
      </c>
      <c r="G1251" s="1" t="s">
        <v>540</v>
      </c>
      <c r="H1251" s="7">
        <v>50</v>
      </c>
      <c r="I1251" s="7">
        <v>50</v>
      </c>
      <c r="J1251" s="2">
        <v>0</v>
      </c>
      <c r="K1251" s="7">
        <f>Table1[[#This Row],[List Price]]-Table1[[#This Row],[Actual Price]]</f>
        <v>0</v>
      </c>
      <c r="L1251" s="13">
        <f>YEAR(Table1[[#This Row],[Date]])</f>
        <v>2021</v>
      </c>
      <c r="M1251" s="13" t="str">
        <f t="shared" si="19"/>
        <v>Aug</v>
      </c>
      <c r="N1251" s="18">
        <f>DATE(YEAR(Table1[[#This Row],[Date]])+6, MONTH(Table1[[#This Row],[Date]]), DAY(Table1[[#This Row],[Date]]))</f>
        <v>46606</v>
      </c>
    </row>
    <row r="1252" spans="1:14" x14ac:dyDescent="0.35">
      <c r="A1252" t="s">
        <v>1807</v>
      </c>
      <c r="B1252" s="1" t="s">
        <v>255</v>
      </c>
      <c r="C1252" s="1" t="s">
        <v>256</v>
      </c>
      <c r="D1252" s="1" t="s">
        <v>13</v>
      </c>
      <c r="E1252" s="3">
        <v>45325</v>
      </c>
      <c r="F1252" s="1" t="s">
        <v>30</v>
      </c>
      <c r="G1252" s="1" t="s">
        <v>1097</v>
      </c>
      <c r="H1252" s="7">
        <v>150</v>
      </c>
      <c r="I1252" s="7">
        <v>135</v>
      </c>
      <c r="J1252" s="2">
        <v>0.1</v>
      </c>
      <c r="K1252" s="7">
        <f>Table1[[#This Row],[List Price]]-Table1[[#This Row],[Actual Price]]</f>
        <v>15</v>
      </c>
      <c r="L1252" s="13">
        <f>YEAR(Table1[[#This Row],[Date]])</f>
        <v>2024</v>
      </c>
      <c r="M1252" s="13" t="str">
        <f t="shared" si="19"/>
        <v>Feb</v>
      </c>
      <c r="N1252" s="18">
        <f>DATE(YEAR(Table1[[#This Row],[Date]])+6, MONTH(Table1[[#This Row],[Date]]), DAY(Table1[[#This Row],[Date]]))</f>
        <v>47517</v>
      </c>
    </row>
    <row r="1253" spans="1:14" x14ac:dyDescent="0.35">
      <c r="A1253" t="s">
        <v>1808</v>
      </c>
      <c r="B1253" s="1" t="s">
        <v>53</v>
      </c>
      <c r="C1253" s="1" t="s">
        <v>54</v>
      </c>
      <c r="D1253" s="1" t="s">
        <v>13</v>
      </c>
      <c r="E1253" s="3">
        <v>45314</v>
      </c>
      <c r="F1253" s="1" t="s">
        <v>122</v>
      </c>
      <c r="G1253" s="1" t="s">
        <v>814</v>
      </c>
      <c r="H1253" s="7">
        <v>50</v>
      </c>
      <c r="I1253" s="7">
        <v>50</v>
      </c>
      <c r="J1253" s="2">
        <v>0</v>
      </c>
      <c r="K1253" s="7">
        <f>Table1[[#This Row],[List Price]]-Table1[[#This Row],[Actual Price]]</f>
        <v>0</v>
      </c>
      <c r="L1253" s="13">
        <f>YEAR(Table1[[#This Row],[Date]])</f>
        <v>2024</v>
      </c>
      <c r="M1253" s="13" t="str">
        <f t="shared" si="19"/>
        <v>Jan</v>
      </c>
      <c r="N1253" s="18">
        <f>DATE(YEAR(Table1[[#This Row],[Date]])+6, MONTH(Table1[[#This Row],[Date]]), DAY(Table1[[#This Row],[Date]]))</f>
        <v>47506</v>
      </c>
    </row>
    <row r="1254" spans="1:14" x14ac:dyDescent="0.35">
      <c r="A1254" t="s">
        <v>1809</v>
      </c>
      <c r="B1254" s="1" t="s">
        <v>70</v>
      </c>
      <c r="C1254" s="1" t="s">
        <v>71</v>
      </c>
      <c r="D1254" s="1" t="s">
        <v>35</v>
      </c>
      <c r="E1254" s="3">
        <v>44451</v>
      </c>
      <c r="F1254" s="1" t="s">
        <v>36</v>
      </c>
      <c r="G1254" s="1" t="s">
        <v>1810</v>
      </c>
      <c r="H1254" s="7">
        <v>50</v>
      </c>
      <c r="I1254" s="7">
        <v>33</v>
      </c>
      <c r="J1254" s="2">
        <v>0.34</v>
      </c>
      <c r="K1254" s="7">
        <f>Table1[[#This Row],[List Price]]-Table1[[#This Row],[Actual Price]]</f>
        <v>17</v>
      </c>
      <c r="L1254" s="13">
        <f>YEAR(Table1[[#This Row],[Date]])</f>
        <v>2021</v>
      </c>
      <c r="M1254" s="13" t="str">
        <f t="shared" si="19"/>
        <v>Sep</v>
      </c>
      <c r="N1254" s="18">
        <f>DATE(YEAR(Table1[[#This Row],[Date]])+6, MONTH(Table1[[#This Row],[Date]]), DAY(Table1[[#This Row],[Date]]))</f>
        <v>46642</v>
      </c>
    </row>
    <row r="1255" spans="1:14" x14ac:dyDescent="0.35">
      <c r="A1255" t="s">
        <v>1811</v>
      </c>
      <c r="B1255" s="1" t="s">
        <v>270</v>
      </c>
      <c r="C1255" s="1" t="s">
        <v>271</v>
      </c>
      <c r="D1255" s="1" t="s">
        <v>35</v>
      </c>
      <c r="E1255" s="3">
        <v>45199</v>
      </c>
      <c r="F1255" s="1" t="s">
        <v>36</v>
      </c>
      <c r="G1255" s="1" t="s">
        <v>713</v>
      </c>
      <c r="H1255" s="7">
        <v>50</v>
      </c>
      <c r="I1255" s="7">
        <v>46</v>
      </c>
      <c r="J1255" s="2">
        <v>0.08</v>
      </c>
      <c r="K1255" s="7">
        <f>Table1[[#This Row],[List Price]]-Table1[[#This Row],[Actual Price]]</f>
        <v>4</v>
      </c>
      <c r="L1255" s="13">
        <f>YEAR(Table1[[#This Row],[Date]])</f>
        <v>2023</v>
      </c>
      <c r="M1255" s="13" t="str">
        <f t="shared" si="19"/>
        <v>Sep</v>
      </c>
      <c r="N1255" s="18">
        <f>DATE(YEAR(Table1[[#This Row],[Date]])+6, MONTH(Table1[[#This Row],[Date]]), DAY(Table1[[#This Row],[Date]]))</f>
        <v>47391</v>
      </c>
    </row>
    <row r="1256" spans="1:14" x14ac:dyDescent="0.35">
      <c r="A1256" t="s">
        <v>1812</v>
      </c>
      <c r="B1256" s="1" t="s">
        <v>95</v>
      </c>
      <c r="C1256" s="1" t="s">
        <v>96</v>
      </c>
      <c r="D1256" s="1" t="s">
        <v>13</v>
      </c>
      <c r="E1256" s="3">
        <v>44159</v>
      </c>
      <c r="F1256" s="1" t="s">
        <v>46</v>
      </c>
      <c r="G1256" s="1" t="s">
        <v>180</v>
      </c>
      <c r="H1256" s="7">
        <v>500</v>
      </c>
      <c r="I1256" s="7">
        <v>370</v>
      </c>
      <c r="J1256" s="2">
        <v>0.26</v>
      </c>
      <c r="K1256" s="7">
        <f>Table1[[#This Row],[List Price]]-Table1[[#This Row],[Actual Price]]</f>
        <v>130</v>
      </c>
      <c r="L1256" s="13">
        <f>YEAR(Table1[[#This Row],[Date]])</f>
        <v>2020</v>
      </c>
      <c r="M1256" s="13" t="str">
        <f t="shared" si="19"/>
        <v>Nov</v>
      </c>
      <c r="N1256" s="18">
        <f>DATE(YEAR(Table1[[#This Row],[Date]])+6, MONTH(Table1[[#This Row],[Date]]), DAY(Table1[[#This Row],[Date]]))</f>
        <v>46350</v>
      </c>
    </row>
    <row r="1257" spans="1:14" x14ac:dyDescent="0.35">
      <c r="A1257" t="s">
        <v>1813</v>
      </c>
      <c r="B1257" s="1" t="s">
        <v>270</v>
      </c>
      <c r="C1257" s="1" t="s">
        <v>271</v>
      </c>
      <c r="D1257" s="1" t="s">
        <v>35</v>
      </c>
      <c r="E1257" s="3">
        <v>44258</v>
      </c>
      <c r="F1257" s="1" t="s">
        <v>25</v>
      </c>
      <c r="G1257" s="1" t="s">
        <v>809</v>
      </c>
      <c r="H1257" s="7">
        <v>700</v>
      </c>
      <c r="I1257" s="7">
        <v>448</v>
      </c>
      <c r="J1257" s="2">
        <v>0.36</v>
      </c>
      <c r="K1257" s="7">
        <f>Table1[[#This Row],[List Price]]-Table1[[#This Row],[Actual Price]]</f>
        <v>252</v>
      </c>
      <c r="L1257" s="13">
        <f>YEAR(Table1[[#This Row],[Date]])</f>
        <v>2021</v>
      </c>
      <c r="M1257" s="13" t="str">
        <f t="shared" si="19"/>
        <v>Mar</v>
      </c>
      <c r="N1257" s="18">
        <f>DATE(YEAR(Table1[[#This Row],[Date]])+6, MONTH(Table1[[#This Row],[Date]]), DAY(Table1[[#This Row],[Date]]))</f>
        <v>46449</v>
      </c>
    </row>
    <row r="1258" spans="1:14" x14ac:dyDescent="0.35">
      <c r="A1258" t="s">
        <v>1814</v>
      </c>
      <c r="B1258" s="1" t="s">
        <v>103</v>
      </c>
      <c r="C1258" s="1" t="s">
        <v>71</v>
      </c>
      <c r="D1258" s="1" t="s">
        <v>35</v>
      </c>
      <c r="E1258" s="3">
        <v>45287</v>
      </c>
      <c r="F1258" s="1" t="s">
        <v>36</v>
      </c>
      <c r="G1258" s="1" t="s">
        <v>1815</v>
      </c>
      <c r="H1258" s="7">
        <v>50</v>
      </c>
      <c r="I1258" s="7">
        <v>48</v>
      </c>
      <c r="J1258" s="2">
        <v>0.04</v>
      </c>
      <c r="K1258" s="7">
        <f>Table1[[#This Row],[List Price]]-Table1[[#This Row],[Actual Price]]</f>
        <v>2</v>
      </c>
      <c r="L1258" s="13">
        <f>YEAR(Table1[[#This Row],[Date]])</f>
        <v>2023</v>
      </c>
      <c r="M1258" s="13" t="str">
        <f t="shared" si="19"/>
        <v>Dec</v>
      </c>
      <c r="N1258" s="18">
        <f>DATE(YEAR(Table1[[#This Row],[Date]])+6, MONTH(Table1[[#This Row],[Date]]), DAY(Table1[[#This Row],[Date]]))</f>
        <v>47479</v>
      </c>
    </row>
    <row r="1259" spans="1:14" x14ac:dyDescent="0.35">
      <c r="A1259" t="s">
        <v>1816</v>
      </c>
      <c r="B1259" s="1" t="s">
        <v>205</v>
      </c>
      <c r="C1259" s="1" t="s">
        <v>206</v>
      </c>
      <c r="D1259" s="1" t="s">
        <v>24</v>
      </c>
      <c r="E1259" s="3">
        <v>45370</v>
      </c>
      <c r="F1259" s="1" t="s">
        <v>72</v>
      </c>
      <c r="G1259" s="1" t="s">
        <v>1478</v>
      </c>
      <c r="H1259" s="7">
        <v>500</v>
      </c>
      <c r="I1259" s="7">
        <v>490</v>
      </c>
      <c r="J1259" s="2">
        <v>0.02</v>
      </c>
      <c r="K1259" s="7">
        <f>Table1[[#This Row],[List Price]]-Table1[[#This Row],[Actual Price]]</f>
        <v>10</v>
      </c>
      <c r="L1259" s="13">
        <f>YEAR(Table1[[#This Row],[Date]])</f>
        <v>2024</v>
      </c>
      <c r="M1259" s="13" t="str">
        <f t="shared" si="19"/>
        <v>Mar</v>
      </c>
      <c r="N1259" s="18">
        <f>DATE(YEAR(Table1[[#This Row],[Date]])+6, MONTH(Table1[[#This Row],[Date]]), DAY(Table1[[#This Row],[Date]]))</f>
        <v>47561</v>
      </c>
    </row>
    <row r="1260" spans="1:14" x14ac:dyDescent="0.35">
      <c r="A1260" t="s">
        <v>1817</v>
      </c>
      <c r="B1260" s="1" t="s">
        <v>11</v>
      </c>
      <c r="C1260" s="1" t="s">
        <v>12</v>
      </c>
      <c r="D1260" s="1" t="s">
        <v>13</v>
      </c>
      <c r="E1260" s="3">
        <v>45076</v>
      </c>
      <c r="F1260" s="1" t="s">
        <v>122</v>
      </c>
      <c r="G1260" s="1" t="s">
        <v>15</v>
      </c>
      <c r="H1260" s="7">
        <v>50</v>
      </c>
      <c r="I1260" s="7">
        <v>49</v>
      </c>
      <c r="J1260" s="2">
        <v>0.02</v>
      </c>
      <c r="K1260" s="7">
        <f>Table1[[#This Row],[List Price]]-Table1[[#This Row],[Actual Price]]</f>
        <v>1</v>
      </c>
      <c r="L1260" s="13">
        <f>YEAR(Table1[[#This Row],[Date]])</f>
        <v>2023</v>
      </c>
      <c r="M1260" s="13" t="str">
        <f t="shared" si="19"/>
        <v>May</v>
      </c>
      <c r="N1260" s="18">
        <f>DATE(YEAR(Table1[[#This Row],[Date]])+6, MONTH(Table1[[#This Row],[Date]]), DAY(Table1[[#This Row],[Date]]))</f>
        <v>47268</v>
      </c>
    </row>
    <row r="1261" spans="1:14" x14ac:dyDescent="0.35">
      <c r="A1261" t="s">
        <v>1818</v>
      </c>
      <c r="B1261" s="1" t="s">
        <v>118</v>
      </c>
      <c r="C1261" s="1" t="s">
        <v>119</v>
      </c>
      <c r="D1261" s="1" t="s">
        <v>35</v>
      </c>
      <c r="E1261" s="3">
        <v>45228</v>
      </c>
      <c r="F1261" s="1" t="s">
        <v>55</v>
      </c>
      <c r="G1261" s="1" t="s">
        <v>120</v>
      </c>
      <c r="H1261" s="7">
        <v>800</v>
      </c>
      <c r="I1261" s="7">
        <v>616</v>
      </c>
      <c r="J1261" s="2">
        <v>0.23</v>
      </c>
      <c r="K1261" s="7">
        <f>Table1[[#This Row],[List Price]]-Table1[[#This Row],[Actual Price]]</f>
        <v>184</v>
      </c>
      <c r="L1261" s="13">
        <f>YEAR(Table1[[#This Row],[Date]])</f>
        <v>2023</v>
      </c>
      <c r="M1261" s="13" t="str">
        <f t="shared" si="19"/>
        <v>Oct</v>
      </c>
      <c r="N1261" s="18">
        <f>DATE(YEAR(Table1[[#This Row],[Date]])+6, MONTH(Table1[[#This Row],[Date]]), DAY(Table1[[#This Row],[Date]]))</f>
        <v>47420</v>
      </c>
    </row>
    <row r="1262" spans="1:14" x14ac:dyDescent="0.35">
      <c r="A1262" t="s">
        <v>1819</v>
      </c>
      <c r="B1262" s="1" t="s">
        <v>44</v>
      </c>
      <c r="C1262" s="1" t="s">
        <v>45</v>
      </c>
      <c r="D1262" s="1" t="s">
        <v>24</v>
      </c>
      <c r="E1262" s="3">
        <v>45305</v>
      </c>
      <c r="F1262" s="1" t="s">
        <v>36</v>
      </c>
      <c r="G1262" s="1" t="s">
        <v>47</v>
      </c>
      <c r="H1262" s="7">
        <v>50</v>
      </c>
      <c r="I1262" s="7">
        <v>46</v>
      </c>
      <c r="J1262" s="2">
        <v>0.08</v>
      </c>
      <c r="K1262" s="7">
        <f>Table1[[#This Row],[List Price]]-Table1[[#This Row],[Actual Price]]</f>
        <v>4</v>
      </c>
      <c r="L1262" s="13">
        <f>YEAR(Table1[[#This Row],[Date]])</f>
        <v>2024</v>
      </c>
      <c r="M1262" s="13" t="str">
        <f t="shared" si="19"/>
        <v>Jan</v>
      </c>
      <c r="N1262" s="18">
        <f>DATE(YEAR(Table1[[#This Row],[Date]])+6, MONTH(Table1[[#This Row],[Date]]), DAY(Table1[[#This Row],[Date]]))</f>
        <v>47497</v>
      </c>
    </row>
    <row r="1263" spans="1:14" x14ac:dyDescent="0.35">
      <c r="A1263" t="s">
        <v>1820</v>
      </c>
      <c r="B1263" s="1" t="s">
        <v>157</v>
      </c>
      <c r="C1263" s="1" t="s">
        <v>108</v>
      </c>
      <c r="D1263" s="1" t="s">
        <v>19</v>
      </c>
      <c r="E1263" s="3">
        <v>44450</v>
      </c>
      <c r="F1263" s="1" t="s">
        <v>14</v>
      </c>
      <c r="G1263" s="1" t="s">
        <v>925</v>
      </c>
      <c r="H1263" s="7">
        <v>80</v>
      </c>
      <c r="I1263" s="7">
        <v>70</v>
      </c>
      <c r="J1263" s="2">
        <v>0.125</v>
      </c>
      <c r="K1263" s="7">
        <f>Table1[[#This Row],[List Price]]-Table1[[#This Row],[Actual Price]]</f>
        <v>10</v>
      </c>
      <c r="L1263" s="13">
        <f>YEAR(Table1[[#This Row],[Date]])</f>
        <v>2021</v>
      </c>
      <c r="M1263" s="13" t="str">
        <f t="shared" si="19"/>
        <v>Sep</v>
      </c>
      <c r="N1263" s="18">
        <f>DATE(YEAR(Table1[[#This Row],[Date]])+6, MONTH(Table1[[#This Row],[Date]]), DAY(Table1[[#This Row],[Date]]))</f>
        <v>46641</v>
      </c>
    </row>
    <row r="1264" spans="1:14" x14ac:dyDescent="0.35">
      <c r="A1264" t="s">
        <v>1821</v>
      </c>
      <c r="B1264" s="1" t="s">
        <v>85</v>
      </c>
      <c r="C1264" s="1" t="s">
        <v>86</v>
      </c>
      <c r="D1264" s="1" t="s">
        <v>13</v>
      </c>
      <c r="E1264" s="3">
        <v>44878</v>
      </c>
      <c r="F1264" s="1" t="s">
        <v>46</v>
      </c>
      <c r="G1264" s="1" t="s">
        <v>1822</v>
      </c>
      <c r="H1264" s="7">
        <v>500</v>
      </c>
      <c r="I1264" s="7">
        <v>490</v>
      </c>
      <c r="J1264" s="2">
        <v>0.02</v>
      </c>
      <c r="K1264" s="7">
        <f>Table1[[#This Row],[List Price]]-Table1[[#This Row],[Actual Price]]</f>
        <v>10</v>
      </c>
      <c r="L1264" s="13">
        <f>YEAR(Table1[[#This Row],[Date]])</f>
        <v>2022</v>
      </c>
      <c r="M1264" s="13" t="str">
        <f t="shared" si="19"/>
        <v>Nov</v>
      </c>
      <c r="N1264" s="18">
        <f>DATE(YEAR(Table1[[#This Row],[Date]])+6, MONTH(Table1[[#This Row],[Date]]), DAY(Table1[[#This Row],[Date]]))</f>
        <v>47070</v>
      </c>
    </row>
    <row r="1265" spans="1:14" x14ac:dyDescent="0.35">
      <c r="A1265" t="s">
        <v>1823</v>
      </c>
      <c r="B1265" s="1" t="s">
        <v>85</v>
      </c>
      <c r="C1265" s="1" t="s">
        <v>86</v>
      </c>
      <c r="D1265" s="1" t="s">
        <v>13</v>
      </c>
      <c r="E1265" s="3">
        <v>44083</v>
      </c>
      <c r="F1265" s="1" t="s">
        <v>115</v>
      </c>
      <c r="G1265" s="1" t="s">
        <v>516</v>
      </c>
      <c r="H1265" s="7">
        <v>250</v>
      </c>
      <c r="I1265" s="7">
        <v>190</v>
      </c>
      <c r="J1265" s="2">
        <v>0.24</v>
      </c>
      <c r="K1265" s="7">
        <f>Table1[[#This Row],[List Price]]-Table1[[#This Row],[Actual Price]]</f>
        <v>60</v>
      </c>
      <c r="L1265" s="13">
        <f>YEAR(Table1[[#This Row],[Date]])</f>
        <v>2020</v>
      </c>
      <c r="M1265" s="13" t="str">
        <f t="shared" si="19"/>
        <v>Sep</v>
      </c>
      <c r="N1265" s="18">
        <f>DATE(YEAR(Table1[[#This Row],[Date]])+6, MONTH(Table1[[#This Row],[Date]]), DAY(Table1[[#This Row],[Date]]))</f>
        <v>46274</v>
      </c>
    </row>
    <row r="1266" spans="1:14" x14ac:dyDescent="0.35">
      <c r="A1266" t="s">
        <v>1824</v>
      </c>
      <c r="B1266" s="1" t="s">
        <v>99</v>
      </c>
      <c r="C1266" s="1" t="s">
        <v>100</v>
      </c>
      <c r="D1266" s="1" t="s">
        <v>13</v>
      </c>
      <c r="E1266" s="3">
        <v>45590</v>
      </c>
      <c r="F1266" s="1" t="s">
        <v>14</v>
      </c>
      <c r="G1266" s="1" t="s">
        <v>1825</v>
      </c>
      <c r="H1266" s="7">
        <v>80</v>
      </c>
      <c r="I1266" s="7">
        <v>68</v>
      </c>
      <c r="J1266" s="2">
        <v>0.15</v>
      </c>
      <c r="K1266" s="7">
        <f>Table1[[#This Row],[List Price]]-Table1[[#This Row],[Actual Price]]</f>
        <v>12</v>
      </c>
      <c r="L1266" s="13">
        <f>YEAR(Table1[[#This Row],[Date]])</f>
        <v>2024</v>
      </c>
      <c r="M1266" s="13" t="str">
        <f t="shared" si="19"/>
        <v>Oct</v>
      </c>
      <c r="N1266" s="18">
        <f>DATE(YEAR(Table1[[#This Row],[Date]])+6, MONTH(Table1[[#This Row],[Date]]), DAY(Table1[[#This Row],[Date]]))</f>
        <v>47781</v>
      </c>
    </row>
    <row r="1267" spans="1:14" x14ac:dyDescent="0.35">
      <c r="A1267" t="s">
        <v>1826</v>
      </c>
      <c r="B1267" s="1" t="s">
        <v>270</v>
      </c>
      <c r="C1267" s="1" t="s">
        <v>271</v>
      </c>
      <c r="D1267" s="1" t="s">
        <v>35</v>
      </c>
      <c r="E1267" s="3">
        <v>44755</v>
      </c>
      <c r="F1267" s="1" t="s">
        <v>36</v>
      </c>
      <c r="G1267" s="1" t="s">
        <v>1827</v>
      </c>
      <c r="H1267" s="7">
        <v>50</v>
      </c>
      <c r="I1267" s="7">
        <v>46</v>
      </c>
      <c r="J1267" s="2">
        <v>0.08</v>
      </c>
      <c r="K1267" s="7">
        <f>Table1[[#This Row],[List Price]]-Table1[[#This Row],[Actual Price]]</f>
        <v>4</v>
      </c>
      <c r="L1267" s="13">
        <f>YEAR(Table1[[#This Row],[Date]])</f>
        <v>2022</v>
      </c>
      <c r="M1267" s="13" t="str">
        <f t="shared" si="19"/>
        <v>Jul</v>
      </c>
      <c r="N1267" s="18">
        <f>DATE(YEAR(Table1[[#This Row],[Date]])+6, MONTH(Table1[[#This Row],[Date]]), DAY(Table1[[#This Row],[Date]]))</f>
        <v>46947</v>
      </c>
    </row>
    <row r="1268" spans="1:14" x14ac:dyDescent="0.35">
      <c r="A1268" t="s">
        <v>1828</v>
      </c>
      <c r="B1268" s="1" t="s">
        <v>255</v>
      </c>
      <c r="C1268" s="1" t="s">
        <v>256</v>
      </c>
      <c r="D1268" s="1" t="s">
        <v>13</v>
      </c>
      <c r="E1268" s="3">
        <v>43858</v>
      </c>
      <c r="F1268" s="1" t="s">
        <v>25</v>
      </c>
      <c r="G1268" s="1" t="s">
        <v>1829</v>
      </c>
      <c r="H1268" s="7">
        <v>700</v>
      </c>
      <c r="I1268" s="7">
        <v>574</v>
      </c>
      <c r="J1268" s="2">
        <v>0.18</v>
      </c>
      <c r="K1268" s="7">
        <f>Table1[[#This Row],[List Price]]-Table1[[#This Row],[Actual Price]]</f>
        <v>126</v>
      </c>
      <c r="L1268" s="13">
        <f>YEAR(Table1[[#This Row],[Date]])</f>
        <v>2020</v>
      </c>
      <c r="M1268" s="13" t="str">
        <f t="shared" si="19"/>
        <v>Jan</v>
      </c>
      <c r="N1268" s="18">
        <f>DATE(YEAR(Table1[[#This Row],[Date]])+6, MONTH(Table1[[#This Row],[Date]]), DAY(Table1[[#This Row],[Date]]))</f>
        <v>46050</v>
      </c>
    </row>
    <row r="1269" spans="1:14" x14ac:dyDescent="0.35">
      <c r="A1269" t="s">
        <v>1830</v>
      </c>
      <c r="B1269" s="1" t="s">
        <v>270</v>
      </c>
      <c r="C1269" s="1" t="s">
        <v>271</v>
      </c>
      <c r="D1269" s="1" t="s">
        <v>35</v>
      </c>
      <c r="E1269" s="3">
        <v>45030</v>
      </c>
      <c r="F1269" s="1" t="s">
        <v>14</v>
      </c>
      <c r="G1269" s="1" t="s">
        <v>713</v>
      </c>
      <c r="H1269" s="7">
        <v>80</v>
      </c>
      <c r="I1269" s="7">
        <v>74</v>
      </c>
      <c r="J1269" s="2">
        <v>7.4999999999999997E-2</v>
      </c>
      <c r="K1269" s="7">
        <f>Table1[[#This Row],[List Price]]-Table1[[#This Row],[Actual Price]]</f>
        <v>6</v>
      </c>
      <c r="L1269" s="13">
        <f>YEAR(Table1[[#This Row],[Date]])</f>
        <v>2023</v>
      </c>
      <c r="M1269" s="13" t="str">
        <f t="shared" si="19"/>
        <v>Apr</v>
      </c>
      <c r="N1269" s="18">
        <f>DATE(YEAR(Table1[[#This Row],[Date]])+6, MONTH(Table1[[#This Row],[Date]]), DAY(Table1[[#This Row],[Date]]))</f>
        <v>47222</v>
      </c>
    </row>
    <row r="1270" spans="1:14" x14ac:dyDescent="0.35">
      <c r="A1270" t="s">
        <v>1831</v>
      </c>
      <c r="B1270" s="1" t="s">
        <v>49</v>
      </c>
      <c r="C1270" s="1" t="s">
        <v>50</v>
      </c>
      <c r="D1270" s="1" t="s">
        <v>24</v>
      </c>
      <c r="E1270" s="3">
        <v>45627</v>
      </c>
      <c r="F1270" s="1" t="s">
        <v>122</v>
      </c>
      <c r="G1270" s="1" t="s">
        <v>378</v>
      </c>
      <c r="H1270" s="7">
        <v>50</v>
      </c>
      <c r="I1270" s="7">
        <v>44</v>
      </c>
      <c r="J1270" s="2">
        <v>0.12</v>
      </c>
      <c r="K1270" s="7">
        <f>Table1[[#This Row],[List Price]]-Table1[[#This Row],[Actual Price]]</f>
        <v>6</v>
      </c>
      <c r="L1270" s="13">
        <f>YEAR(Table1[[#This Row],[Date]])</f>
        <v>2024</v>
      </c>
      <c r="M1270" s="13" t="str">
        <f t="shared" si="19"/>
        <v>Dec</v>
      </c>
      <c r="N1270" s="18">
        <f>DATE(YEAR(Table1[[#This Row],[Date]])+6, MONTH(Table1[[#This Row],[Date]]), DAY(Table1[[#This Row],[Date]]))</f>
        <v>47818</v>
      </c>
    </row>
    <row r="1271" spans="1:14" x14ac:dyDescent="0.35">
      <c r="A1271" t="s">
        <v>1832</v>
      </c>
      <c r="B1271" s="1" t="s">
        <v>118</v>
      </c>
      <c r="C1271" s="1" t="s">
        <v>119</v>
      </c>
      <c r="D1271" s="1" t="s">
        <v>35</v>
      </c>
      <c r="E1271" s="3">
        <v>44993</v>
      </c>
      <c r="F1271" s="1" t="s">
        <v>41</v>
      </c>
      <c r="G1271" s="1" t="s">
        <v>120</v>
      </c>
      <c r="H1271" s="7">
        <v>30</v>
      </c>
      <c r="I1271" s="7">
        <v>30</v>
      </c>
      <c r="J1271" s="2">
        <v>0</v>
      </c>
      <c r="K1271" s="7">
        <f>Table1[[#This Row],[List Price]]-Table1[[#This Row],[Actual Price]]</f>
        <v>0</v>
      </c>
      <c r="L1271" s="13">
        <f>YEAR(Table1[[#This Row],[Date]])</f>
        <v>2023</v>
      </c>
      <c r="M1271" s="13" t="str">
        <f t="shared" si="19"/>
        <v>Mar</v>
      </c>
      <c r="N1271" s="18">
        <f>DATE(YEAR(Table1[[#This Row],[Date]])+6, MONTH(Table1[[#This Row],[Date]]), DAY(Table1[[#This Row],[Date]]))</f>
        <v>47185</v>
      </c>
    </row>
    <row r="1272" spans="1:14" x14ac:dyDescent="0.35">
      <c r="A1272" t="s">
        <v>1833</v>
      </c>
      <c r="B1272" s="1" t="s">
        <v>95</v>
      </c>
      <c r="C1272" s="1" t="s">
        <v>96</v>
      </c>
      <c r="D1272" s="1" t="s">
        <v>13</v>
      </c>
      <c r="E1272" s="3">
        <v>45125</v>
      </c>
      <c r="F1272" s="1" t="s">
        <v>72</v>
      </c>
      <c r="G1272" s="1" t="s">
        <v>1408</v>
      </c>
      <c r="H1272" s="7">
        <v>500</v>
      </c>
      <c r="I1272" s="7">
        <v>500</v>
      </c>
      <c r="J1272" s="2">
        <v>0</v>
      </c>
      <c r="K1272" s="7">
        <f>Table1[[#This Row],[List Price]]-Table1[[#This Row],[Actual Price]]</f>
        <v>0</v>
      </c>
      <c r="L1272" s="13">
        <f>YEAR(Table1[[#This Row],[Date]])</f>
        <v>2023</v>
      </c>
      <c r="M1272" s="13" t="str">
        <f t="shared" si="19"/>
        <v>Jul</v>
      </c>
      <c r="N1272" s="18">
        <f>DATE(YEAR(Table1[[#This Row],[Date]])+6, MONTH(Table1[[#This Row],[Date]]), DAY(Table1[[#This Row],[Date]]))</f>
        <v>47317</v>
      </c>
    </row>
    <row r="1273" spans="1:14" x14ac:dyDescent="0.35">
      <c r="A1273" t="s">
        <v>1834</v>
      </c>
      <c r="B1273" s="1" t="s">
        <v>157</v>
      </c>
      <c r="C1273" s="1" t="s">
        <v>108</v>
      </c>
      <c r="D1273" s="1" t="s">
        <v>19</v>
      </c>
      <c r="E1273" s="3">
        <v>43915</v>
      </c>
      <c r="F1273" s="1" t="s">
        <v>36</v>
      </c>
      <c r="G1273" s="1" t="s">
        <v>1286</v>
      </c>
      <c r="H1273" s="7">
        <v>50</v>
      </c>
      <c r="I1273" s="7">
        <v>47</v>
      </c>
      <c r="J1273" s="2">
        <v>0.06</v>
      </c>
      <c r="K1273" s="7">
        <f>Table1[[#This Row],[List Price]]-Table1[[#This Row],[Actual Price]]</f>
        <v>3</v>
      </c>
      <c r="L1273" s="13">
        <f>YEAR(Table1[[#This Row],[Date]])</f>
        <v>2020</v>
      </c>
      <c r="M1273" s="13" t="str">
        <f t="shared" si="19"/>
        <v>Mar</v>
      </c>
      <c r="N1273" s="18">
        <f>DATE(YEAR(Table1[[#This Row],[Date]])+6, MONTH(Table1[[#This Row],[Date]]), DAY(Table1[[#This Row],[Date]]))</f>
        <v>46106</v>
      </c>
    </row>
    <row r="1274" spans="1:14" x14ac:dyDescent="0.35">
      <c r="A1274" t="s">
        <v>1835</v>
      </c>
      <c r="B1274" s="1" t="s">
        <v>81</v>
      </c>
      <c r="C1274" s="1" t="s">
        <v>82</v>
      </c>
      <c r="D1274" s="1" t="s">
        <v>13</v>
      </c>
      <c r="E1274" s="3">
        <v>45044</v>
      </c>
      <c r="F1274" s="1" t="s">
        <v>36</v>
      </c>
      <c r="G1274" s="1" t="s">
        <v>282</v>
      </c>
      <c r="H1274" s="7">
        <v>50</v>
      </c>
      <c r="I1274" s="7">
        <v>46</v>
      </c>
      <c r="J1274" s="2">
        <v>0.08</v>
      </c>
      <c r="K1274" s="7">
        <f>Table1[[#This Row],[List Price]]-Table1[[#This Row],[Actual Price]]</f>
        <v>4</v>
      </c>
      <c r="L1274" s="13">
        <f>YEAR(Table1[[#This Row],[Date]])</f>
        <v>2023</v>
      </c>
      <c r="M1274" s="13" t="str">
        <f t="shared" si="19"/>
        <v>Apr</v>
      </c>
      <c r="N1274" s="18">
        <f>DATE(YEAR(Table1[[#This Row],[Date]])+6, MONTH(Table1[[#This Row],[Date]]), DAY(Table1[[#This Row],[Date]]))</f>
        <v>47236</v>
      </c>
    </row>
    <row r="1275" spans="1:14" x14ac:dyDescent="0.35">
      <c r="A1275" t="s">
        <v>1836</v>
      </c>
      <c r="B1275" s="1" t="s">
        <v>131</v>
      </c>
      <c r="C1275" s="1" t="s">
        <v>108</v>
      </c>
      <c r="D1275" s="1" t="s">
        <v>19</v>
      </c>
      <c r="E1275" s="3">
        <v>44853</v>
      </c>
      <c r="F1275" s="1" t="s">
        <v>36</v>
      </c>
      <c r="G1275" s="1" t="s">
        <v>688</v>
      </c>
      <c r="H1275" s="7">
        <v>50</v>
      </c>
      <c r="I1275" s="7">
        <v>44</v>
      </c>
      <c r="J1275" s="2">
        <v>0.12</v>
      </c>
      <c r="K1275" s="7">
        <f>Table1[[#This Row],[List Price]]-Table1[[#This Row],[Actual Price]]</f>
        <v>6</v>
      </c>
      <c r="L1275" s="13">
        <f>YEAR(Table1[[#This Row],[Date]])</f>
        <v>2022</v>
      </c>
      <c r="M1275" s="13" t="str">
        <f t="shared" si="19"/>
        <v>Oct</v>
      </c>
      <c r="N1275" s="18">
        <f>DATE(YEAR(Table1[[#This Row],[Date]])+6, MONTH(Table1[[#This Row],[Date]]), DAY(Table1[[#This Row],[Date]]))</f>
        <v>47045</v>
      </c>
    </row>
    <row r="1276" spans="1:14" x14ac:dyDescent="0.35">
      <c r="A1276" t="s">
        <v>1837</v>
      </c>
      <c r="B1276" s="1" t="s">
        <v>22</v>
      </c>
      <c r="C1276" s="1" t="s">
        <v>23</v>
      </c>
      <c r="D1276" s="1" t="s">
        <v>24</v>
      </c>
      <c r="E1276" s="3">
        <v>43870</v>
      </c>
      <c r="F1276" s="1" t="s">
        <v>46</v>
      </c>
      <c r="G1276" s="1" t="s">
        <v>624</v>
      </c>
      <c r="H1276" s="7">
        <v>500</v>
      </c>
      <c r="I1276" s="7">
        <v>355</v>
      </c>
      <c r="J1276" s="2">
        <v>0.28999999999999998</v>
      </c>
      <c r="K1276" s="7">
        <f>Table1[[#This Row],[List Price]]-Table1[[#This Row],[Actual Price]]</f>
        <v>145</v>
      </c>
      <c r="L1276" s="13">
        <f>YEAR(Table1[[#This Row],[Date]])</f>
        <v>2020</v>
      </c>
      <c r="M1276" s="13" t="str">
        <f t="shared" si="19"/>
        <v>Feb</v>
      </c>
      <c r="N1276" s="18">
        <f>DATE(YEAR(Table1[[#This Row],[Date]])+6, MONTH(Table1[[#This Row],[Date]]), DAY(Table1[[#This Row],[Date]]))</f>
        <v>46062</v>
      </c>
    </row>
    <row r="1277" spans="1:14" x14ac:dyDescent="0.35">
      <c r="A1277" t="s">
        <v>1838</v>
      </c>
      <c r="B1277" s="1" t="s">
        <v>131</v>
      </c>
      <c r="C1277" s="1" t="s">
        <v>108</v>
      </c>
      <c r="D1277" s="1" t="s">
        <v>19</v>
      </c>
      <c r="E1277" s="3">
        <v>45315</v>
      </c>
      <c r="F1277" s="1" t="s">
        <v>46</v>
      </c>
      <c r="G1277" s="1" t="s">
        <v>212</v>
      </c>
      <c r="H1277" s="7">
        <v>500</v>
      </c>
      <c r="I1277" s="7">
        <v>495</v>
      </c>
      <c r="J1277" s="2">
        <v>0.01</v>
      </c>
      <c r="K1277" s="7">
        <f>Table1[[#This Row],[List Price]]-Table1[[#This Row],[Actual Price]]</f>
        <v>5</v>
      </c>
      <c r="L1277" s="13">
        <f>YEAR(Table1[[#This Row],[Date]])</f>
        <v>2024</v>
      </c>
      <c r="M1277" s="13" t="str">
        <f t="shared" si="19"/>
        <v>Jan</v>
      </c>
      <c r="N1277" s="18">
        <f>DATE(YEAR(Table1[[#This Row],[Date]])+6, MONTH(Table1[[#This Row],[Date]]), DAY(Table1[[#This Row],[Date]]))</f>
        <v>47507</v>
      </c>
    </row>
    <row r="1278" spans="1:14" x14ac:dyDescent="0.35">
      <c r="A1278" t="s">
        <v>1839</v>
      </c>
      <c r="B1278" s="1" t="s">
        <v>227</v>
      </c>
      <c r="C1278" s="1" t="s">
        <v>228</v>
      </c>
      <c r="D1278" s="1" t="s">
        <v>24</v>
      </c>
      <c r="E1278" s="3">
        <v>44495</v>
      </c>
      <c r="F1278" s="1" t="s">
        <v>14</v>
      </c>
      <c r="G1278" s="1" t="s">
        <v>836</v>
      </c>
      <c r="H1278" s="7">
        <v>80</v>
      </c>
      <c r="I1278" s="7">
        <v>61</v>
      </c>
      <c r="J1278" s="2">
        <v>0.23749999999999999</v>
      </c>
      <c r="K1278" s="7">
        <f>Table1[[#This Row],[List Price]]-Table1[[#This Row],[Actual Price]]</f>
        <v>19</v>
      </c>
      <c r="L1278" s="13">
        <f>YEAR(Table1[[#This Row],[Date]])</f>
        <v>2021</v>
      </c>
      <c r="M1278" s="13" t="str">
        <f t="shared" si="19"/>
        <v>Oct</v>
      </c>
      <c r="N1278" s="18">
        <f>DATE(YEAR(Table1[[#This Row],[Date]])+6, MONTH(Table1[[#This Row],[Date]]), DAY(Table1[[#This Row],[Date]]))</f>
        <v>46686</v>
      </c>
    </row>
    <row r="1279" spans="1:14" x14ac:dyDescent="0.35">
      <c r="A1279" t="s">
        <v>1840</v>
      </c>
      <c r="B1279" s="1" t="s">
        <v>95</v>
      </c>
      <c r="C1279" s="1" t="s">
        <v>96</v>
      </c>
      <c r="D1279" s="1" t="s">
        <v>13</v>
      </c>
      <c r="E1279" s="3">
        <v>45616</v>
      </c>
      <c r="F1279" s="1" t="s">
        <v>72</v>
      </c>
      <c r="G1279" s="1" t="s">
        <v>216</v>
      </c>
      <c r="H1279" s="7">
        <v>500</v>
      </c>
      <c r="I1279" s="7">
        <v>495</v>
      </c>
      <c r="J1279" s="2">
        <v>0.01</v>
      </c>
      <c r="K1279" s="7">
        <f>Table1[[#This Row],[List Price]]-Table1[[#This Row],[Actual Price]]</f>
        <v>5</v>
      </c>
      <c r="L1279" s="13">
        <f>YEAR(Table1[[#This Row],[Date]])</f>
        <v>2024</v>
      </c>
      <c r="M1279" s="13" t="str">
        <f t="shared" si="19"/>
        <v>Nov</v>
      </c>
      <c r="N1279" s="18">
        <f>DATE(YEAR(Table1[[#This Row],[Date]])+6, MONTH(Table1[[#This Row],[Date]]), DAY(Table1[[#This Row],[Date]]))</f>
        <v>47807</v>
      </c>
    </row>
    <row r="1280" spans="1:14" x14ac:dyDescent="0.35">
      <c r="A1280" t="s">
        <v>1841</v>
      </c>
      <c r="B1280" s="1" t="s">
        <v>59</v>
      </c>
      <c r="C1280" s="1" t="s">
        <v>60</v>
      </c>
      <c r="D1280" s="1" t="s">
        <v>13</v>
      </c>
      <c r="E1280" s="3">
        <v>45626</v>
      </c>
      <c r="F1280" s="1" t="s">
        <v>122</v>
      </c>
      <c r="G1280" s="1" t="s">
        <v>1842</v>
      </c>
      <c r="H1280" s="7">
        <v>50</v>
      </c>
      <c r="I1280" s="7">
        <v>48</v>
      </c>
      <c r="J1280" s="2">
        <v>0.04</v>
      </c>
      <c r="K1280" s="7">
        <f>Table1[[#This Row],[List Price]]-Table1[[#This Row],[Actual Price]]</f>
        <v>2</v>
      </c>
      <c r="L1280" s="13">
        <f>YEAR(Table1[[#This Row],[Date]])</f>
        <v>2024</v>
      </c>
      <c r="M1280" s="13" t="str">
        <f t="shared" si="19"/>
        <v>Nov</v>
      </c>
      <c r="N1280" s="18">
        <f>DATE(YEAR(Table1[[#This Row],[Date]])+6, MONTH(Table1[[#This Row],[Date]]), DAY(Table1[[#This Row],[Date]]))</f>
        <v>47817</v>
      </c>
    </row>
    <row r="1281" spans="1:14" x14ac:dyDescent="0.35">
      <c r="A1281" t="s">
        <v>1843</v>
      </c>
      <c r="B1281" s="1" t="s">
        <v>174</v>
      </c>
      <c r="C1281" s="1" t="s">
        <v>175</v>
      </c>
      <c r="D1281" s="1" t="s">
        <v>13</v>
      </c>
      <c r="E1281" s="3">
        <v>45380</v>
      </c>
      <c r="F1281" s="1" t="s">
        <v>55</v>
      </c>
      <c r="G1281" s="1" t="s">
        <v>607</v>
      </c>
      <c r="H1281" s="7">
        <v>800</v>
      </c>
      <c r="I1281" s="7">
        <v>520</v>
      </c>
      <c r="J1281" s="2">
        <v>0.35</v>
      </c>
      <c r="K1281" s="7">
        <f>Table1[[#This Row],[List Price]]-Table1[[#This Row],[Actual Price]]</f>
        <v>280</v>
      </c>
      <c r="L1281" s="13">
        <f>YEAR(Table1[[#This Row],[Date]])</f>
        <v>2024</v>
      </c>
      <c r="M1281" s="13" t="str">
        <f t="shared" si="19"/>
        <v>Mar</v>
      </c>
      <c r="N1281" s="18">
        <f>DATE(YEAR(Table1[[#This Row],[Date]])+6, MONTH(Table1[[#This Row],[Date]]), DAY(Table1[[#This Row],[Date]]))</f>
        <v>47571</v>
      </c>
    </row>
    <row r="1282" spans="1:14" x14ac:dyDescent="0.35">
      <c r="A1282" t="s">
        <v>1844</v>
      </c>
      <c r="B1282" s="1" t="s">
        <v>270</v>
      </c>
      <c r="C1282" s="1" t="s">
        <v>271</v>
      </c>
      <c r="D1282" s="1" t="s">
        <v>35</v>
      </c>
      <c r="E1282" s="3">
        <v>44058</v>
      </c>
      <c r="F1282" s="1" t="s">
        <v>72</v>
      </c>
      <c r="G1282" s="1" t="s">
        <v>566</v>
      </c>
      <c r="H1282" s="7">
        <v>500</v>
      </c>
      <c r="I1282" s="7">
        <v>490</v>
      </c>
      <c r="J1282" s="2">
        <v>0.02</v>
      </c>
      <c r="K1282" s="7">
        <f>Table1[[#This Row],[List Price]]-Table1[[#This Row],[Actual Price]]</f>
        <v>10</v>
      </c>
      <c r="L1282" s="13">
        <f>YEAR(Table1[[#This Row],[Date]])</f>
        <v>2020</v>
      </c>
      <c r="M1282" s="13" t="str">
        <f t="shared" ref="M1282:M1345" si="20">TEXT(E:E, "mmm")</f>
        <v>Aug</v>
      </c>
      <c r="N1282" s="18">
        <f>DATE(YEAR(Table1[[#This Row],[Date]])+6, MONTH(Table1[[#This Row],[Date]]), DAY(Table1[[#This Row],[Date]]))</f>
        <v>46249</v>
      </c>
    </row>
    <row r="1283" spans="1:14" x14ac:dyDescent="0.35">
      <c r="A1283" t="s">
        <v>1845</v>
      </c>
      <c r="B1283" s="1" t="s">
        <v>49</v>
      </c>
      <c r="C1283" s="1" t="s">
        <v>50</v>
      </c>
      <c r="D1283" s="1" t="s">
        <v>24</v>
      </c>
      <c r="E1283" s="3">
        <v>45123</v>
      </c>
      <c r="F1283" s="1" t="s">
        <v>25</v>
      </c>
      <c r="G1283" s="1" t="s">
        <v>51</v>
      </c>
      <c r="H1283" s="7">
        <v>700</v>
      </c>
      <c r="I1283" s="7">
        <v>637</v>
      </c>
      <c r="J1283" s="2">
        <v>0.09</v>
      </c>
      <c r="K1283" s="7">
        <f>Table1[[#This Row],[List Price]]-Table1[[#This Row],[Actual Price]]</f>
        <v>63</v>
      </c>
      <c r="L1283" s="13">
        <f>YEAR(Table1[[#This Row],[Date]])</f>
        <v>2023</v>
      </c>
      <c r="M1283" s="13" t="str">
        <f t="shared" si="20"/>
        <v>Jul</v>
      </c>
      <c r="N1283" s="18">
        <f>DATE(YEAR(Table1[[#This Row],[Date]])+6, MONTH(Table1[[#This Row],[Date]]), DAY(Table1[[#This Row],[Date]]))</f>
        <v>47315</v>
      </c>
    </row>
    <row r="1284" spans="1:14" x14ac:dyDescent="0.35">
      <c r="A1284" t="s">
        <v>1846</v>
      </c>
      <c r="B1284" s="1" t="s">
        <v>255</v>
      </c>
      <c r="C1284" s="1" t="s">
        <v>256</v>
      </c>
      <c r="D1284" s="1" t="s">
        <v>13</v>
      </c>
      <c r="E1284" s="3">
        <v>44004</v>
      </c>
      <c r="F1284" s="1" t="s">
        <v>115</v>
      </c>
      <c r="G1284" s="1" t="s">
        <v>1341</v>
      </c>
      <c r="H1284" s="7">
        <v>250</v>
      </c>
      <c r="I1284" s="7">
        <v>203</v>
      </c>
      <c r="J1284" s="2">
        <v>0.188</v>
      </c>
      <c r="K1284" s="7">
        <f>Table1[[#This Row],[List Price]]-Table1[[#This Row],[Actual Price]]</f>
        <v>47</v>
      </c>
      <c r="L1284" s="13">
        <f>YEAR(Table1[[#This Row],[Date]])</f>
        <v>2020</v>
      </c>
      <c r="M1284" s="13" t="str">
        <f t="shared" si="20"/>
        <v>Jun</v>
      </c>
      <c r="N1284" s="18">
        <f>DATE(YEAR(Table1[[#This Row],[Date]])+6, MONTH(Table1[[#This Row],[Date]]), DAY(Table1[[#This Row],[Date]]))</f>
        <v>46195</v>
      </c>
    </row>
    <row r="1285" spans="1:14" x14ac:dyDescent="0.35">
      <c r="A1285" t="s">
        <v>1847</v>
      </c>
      <c r="B1285" s="1" t="s">
        <v>81</v>
      </c>
      <c r="C1285" s="1" t="s">
        <v>82</v>
      </c>
      <c r="D1285" s="1" t="s">
        <v>13</v>
      </c>
      <c r="E1285" s="3">
        <v>45644</v>
      </c>
      <c r="F1285" s="1" t="s">
        <v>46</v>
      </c>
      <c r="G1285" s="1" t="s">
        <v>83</v>
      </c>
      <c r="H1285" s="7">
        <v>500</v>
      </c>
      <c r="I1285" s="7">
        <v>500</v>
      </c>
      <c r="J1285" s="2">
        <v>0</v>
      </c>
      <c r="K1285" s="7">
        <f>Table1[[#This Row],[List Price]]-Table1[[#This Row],[Actual Price]]</f>
        <v>0</v>
      </c>
      <c r="L1285" s="13">
        <f>YEAR(Table1[[#This Row],[Date]])</f>
        <v>2024</v>
      </c>
      <c r="M1285" s="13" t="str">
        <f t="shared" si="20"/>
        <v>Dec</v>
      </c>
      <c r="N1285" s="18">
        <f>DATE(YEAR(Table1[[#This Row],[Date]])+6, MONTH(Table1[[#This Row],[Date]]), DAY(Table1[[#This Row],[Date]]))</f>
        <v>47835</v>
      </c>
    </row>
    <row r="1286" spans="1:14" x14ac:dyDescent="0.35">
      <c r="A1286" t="s">
        <v>1848</v>
      </c>
      <c r="B1286" s="1" t="s">
        <v>150</v>
      </c>
      <c r="C1286" s="1" t="s">
        <v>151</v>
      </c>
      <c r="D1286" s="1" t="s">
        <v>13</v>
      </c>
      <c r="E1286" s="3">
        <v>44245</v>
      </c>
      <c r="F1286" s="1" t="s">
        <v>41</v>
      </c>
      <c r="G1286" s="1" t="s">
        <v>409</v>
      </c>
      <c r="H1286" s="7">
        <v>30</v>
      </c>
      <c r="I1286" s="7">
        <v>20</v>
      </c>
      <c r="J1286" s="2">
        <v>0.33329999999999999</v>
      </c>
      <c r="K1286" s="7">
        <f>Table1[[#This Row],[List Price]]-Table1[[#This Row],[Actual Price]]</f>
        <v>10</v>
      </c>
      <c r="L1286" s="13">
        <f>YEAR(Table1[[#This Row],[Date]])</f>
        <v>2021</v>
      </c>
      <c r="M1286" s="13" t="str">
        <f t="shared" si="20"/>
        <v>Feb</v>
      </c>
      <c r="N1286" s="18">
        <f>DATE(YEAR(Table1[[#This Row],[Date]])+6, MONTH(Table1[[#This Row],[Date]]), DAY(Table1[[#This Row],[Date]]))</f>
        <v>46436</v>
      </c>
    </row>
    <row r="1287" spans="1:14" x14ac:dyDescent="0.35">
      <c r="A1287" t="s">
        <v>1849</v>
      </c>
      <c r="B1287" s="1" t="s">
        <v>107</v>
      </c>
      <c r="C1287" s="1" t="s">
        <v>108</v>
      </c>
      <c r="D1287" s="1" t="s">
        <v>19</v>
      </c>
      <c r="E1287" s="3">
        <v>44596</v>
      </c>
      <c r="F1287" s="1" t="s">
        <v>72</v>
      </c>
      <c r="G1287" s="1" t="s">
        <v>946</v>
      </c>
      <c r="H1287" s="7">
        <v>500</v>
      </c>
      <c r="I1287" s="7">
        <v>500</v>
      </c>
      <c r="J1287" s="2">
        <v>0</v>
      </c>
      <c r="K1287" s="7">
        <f>Table1[[#This Row],[List Price]]-Table1[[#This Row],[Actual Price]]</f>
        <v>0</v>
      </c>
      <c r="L1287" s="13">
        <f>YEAR(Table1[[#This Row],[Date]])</f>
        <v>2022</v>
      </c>
      <c r="M1287" s="13" t="str">
        <f t="shared" si="20"/>
        <v>Feb</v>
      </c>
      <c r="N1287" s="18">
        <f>DATE(YEAR(Table1[[#This Row],[Date]])+6, MONTH(Table1[[#This Row],[Date]]), DAY(Table1[[#This Row],[Date]]))</f>
        <v>46787</v>
      </c>
    </row>
    <row r="1288" spans="1:14" x14ac:dyDescent="0.35">
      <c r="A1288" t="s">
        <v>1850</v>
      </c>
      <c r="B1288" s="1" t="s">
        <v>124</v>
      </c>
      <c r="C1288" s="1" t="s">
        <v>40</v>
      </c>
      <c r="D1288" s="1" t="s">
        <v>35</v>
      </c>
      <c r="E1288" s="3">
        <v>44329</v>
      </c>
      <c r="F1288" s="1" t="s">
        <v>61</v>
      </c>
      <c r="G1288" s="1" t="s">
        <v>916</v>
      </c>
      <c r="H1288" s="7">
        <v>1000</v>
      </c>
      <c r="I1288" s="7">
        <v>910</v>
      </c>
      <c r="J1288" s="2">
        <v>0.09</v>
      </c>
      <c r="K1288" s="7">
        <f>Table1[[#This Row],[List Price]]-Table1[[#This Row],[Actual Price]]</f>
        <v>90</v>
      </c>
      <c r="L1288" s="13">
        <f>YEAR(Table1[[#This Row],[Date]])</f>
        <v>2021</v>
      </c>
      <c r="M1288" s="13" t="str">
        <f t="shared" si="20"/>
        <v>May</v>
      </c>
      <c r="N1288" s="18">
        <f>DATE(YEAR(Table1[[#This Row],[Date]])+6, MONTH(Table1[[#This Row],[Date]]), DAY(Table1[[#This Row],[Date]]))</f>
        <v>46520</v>
      </c>
    </row>
    <row r="1289" spans="1:14" x14ac:dyDescent="0.35">
      <c r="A1289" t="s">
        <v>1851</v>
      </c>
      <c r="B1289" s="1" t="s">
        <v>170</v>
      </c>
      <c r="C1289" s="1" t="s">
        <v>171</v>
      </c>
      <c r="D1289" s="1" t="s">
        <v>13</v>
      </c>
      <c r="E1289" s="3">
        <v>44650</v>
      </c>
      <c r="F1289" s="1" t="s">
        <v>61</v>
      </c>
      <c r="G1289" s="1" t="s">
        <v>411</v>
      </c>
      <c r="H1289" s="7">
        <v>1000</v>
      </c>
      <c r="I1289" s="7">
        <v>960</v>
      </c>
      <c r="J1289" s="2">
        <v>0.04</v>
      </c>
      <c r="K1289" s="7">
        <f>Table1[[#This Row],[List Price]]-Table1[[#This Row],[Actual Price]]</f>
        <v>40</v>
      </c>
      <c r="L1289" s="13">
        <f>YEAR(Table1[[#This Row],[Date]])</f>
        <v>2022</v>
      </c>
      <c r="M1289" s="13" t="str">
        <f t="shared" si="20"/>
        <v>Mar</v>
      </c>
      <c r="N1289" s="18">
        <f>DATE(YEAR(Table1[[#This Row],[Date]])+6, MONTH(Table1[[#This Row],[Date]]), DAY(Table1[[#This Row],[Date]]))</f>
        <v>46842</v>
      </c>
    </row>
    <row r="1290" spans="1:14" x14ac:dyDescent="0.35">
      <c r="A1290" t="s">
        <v>1852</v>
      </c>
      <c r="B1290" s="1" t="s">
        <v>270</v>
      </c>
      <c r="C1290" s="1" t="s">
        <v>271</v>
      </c>
      <c r="D1290" s="1" t="s">
        <v>35</v>
      </c>
      <c r="E1290" s="3">
        <v>43868</v>
      </c>
      <c r="F1290" s="1" t="s">
        <v>61</v>
      </c>
      <c r="G1290" s="1" t="s">
        <v>715</v>
      </c>
      <c r="H1290" s="7">
        <v>1000</v>
      </c>
      <c r="I1290" s="7">
        <v>540</v>
      </c>
      <c r="J1290" s="2">
        <v>0.46</v>
      </c>
      <c r="K1290" s="7">
        <f>Table1[[#This Row],[List Price]]-Table1[[#This Row],[Actual Price]]</f>
        <v>460</v>
      </c>
      <c r="L1290" s="13">
        <f>YEAR(Table1[[#This Row],[Date]])</f>
        <v>2020</v>
      </c>
      <c r="M1290" s="13" t="str">
        <f t="shared" si="20"/>
        <v>Feb</v>
      </c>
      <c r="N1290" s="18">
        <f>DATE(YEAR(Table1[[#This Row],[Date]])+6, MONTH(Table1[[#This Row],[Date]]), DAY(Table1[[#This Row],[Date]]))</f>
        <v>46060</v>
      </c>
    </row>
    <row r="1291" spans="1:14" x14ac:dyDescent="0.35">
      <c r="A1291" t="s">
        <v>1853</v>
      </c>
      <c r="B1291" s="1" t="s">
        <v>182</v>
      </c>
      <c r="C1291" s="1" t="s">
        <v>108</v>
      </c>
      <c r="D1291" s="1" t="s">
        <v>19</v>
      </c>
      <c r="E1291" s="3">
        <v>45477</v>
      </c>
      <c r="F1291" s="1" t="s">
        <v>36</v>
      </c>
      <c r="G1291" s="1" t="s">
        <v>502</v>
      </c>
      <c r="H1291" s="7">
        <v>50</v>
      </c>
      <c r="I1291" s="7">
        <v>49</v>
      </c>
      <c r="J1291" s="2">
        <v>0.02</v>
      </c>
      <c r="K1291" s="7">
        <f>Table1[[#This Row],[List Price]]-Table1[[#This Row],[Actual Price]]</f>
        <v>1</v>
      </c>
      <c r="L1291" s="13">
        <f>YEAR(Table1[[#This Row],[Date]])</f>
        <v>2024</v>
      </c>
      <c r="M1291" s="13" t="str">
        <f t="shared" si="20"/>
        <v>Jul</v>
      </c>
      <c r="N1291" s="18">
        <f>DATE(YEAR(Table1[[#This Row],[Date]])+6, MONTH(Table1[[#This Row],[Date]]), DAY(Table1[[#This Row],[Date]]))</f>
        <v>47668</v>
      </c>
    </row>
    <row r="1292" spans="1:14" x14ac:dyDescent="0.35">
      <c r="A1292" t="s">
        <v>1854</v>
      </c>
      <c r="B1292" s="1" t="s">
        <v>95</v>
      </c>
      <c r="C1292" s="1" t="s">
        <v>96</v>
      </c>
      <c r="D1292" s="1" t="s">
        <v>13</v>
      </c>
      <c r="E1292" s="3">
        <v>45127</v>
      </c>
      <c r="F1292" s="1" t="s">
        <v>36</v>
      </c>
      <c r="G1292" s="1" t="s">
        <v>460</v>
      </c>
      <c r="H1292" s="7">
        <v>50</v>
      </c>
      <c r="I1292" s="7">
        <v>47</v>
      </c>
      <c r="J1292" s="2">
        <v>0.06</v>
      </c>
      <c r="K1292" s="7">
        <f>Table1[[#This Row],[List Price]]-Table1[[#This Row],[Actual Price]]</f>
        <v>3</v>
      </c>
      <c r="L1292" s="13">
        <f>YEAR(Table1[[#This Row],[Date]])</f>
        <v>2023</v>
      </c>
      <c r="M1292" s="13" t="str">
        <f t="shared" si="20"/>
        <v>Jul</v>
      </c>
      <c r="N1292" s="18">
        <f>DATE(YEAR(Table1[[#This Row],[Date]])+6, MONTH(Table1[[#This Row],[Date]]), DAY(Table1[[#This Row],[Date]]))</f>
        <v>47319</v>
      </c>
    </row>
    <row r="1293" spans="1:14" x14ac:dyDescent="0.35">
      <c r="A1293" t="s">
        <v>1855</v>
      </c>
      <c r="B1293" s="1" t="s">
        <v>59</v>
      </c>
      <c r="C1293" s="1" t="s">
        <v>60</v>
      </c>
      <c r="D1293" s="1" t="s">
        <v>13</v>
      </c>
      <c r="E1293" s="3">
        <v>44268</v>
      </c>
      <c r="F1293" s="1" t="s">
        <v>25</v>
      </c>
      <c r="G1293" s="1" t="s">
        <v>781</v>
      </c>
      <c r="H1293" s="7">
        <v>700</v>
      </c>
      <c r="I1293" s="7">
        <v>511</v>
      </c>
      <c r="J1293" s="2">
        <v>0.27</v>
      </c>
      <c r="K1293" s="7">
        <f>Table1[[#This Row],[List Price]]-Table1[[#This Row],[Actual Price]]</f>
        <v>189</v>
      </c>
      <c r="L1293" s="13">
        <f>YEAR(Table1[[#This Row],[Date]])</f>
        <v>2021</v>
      </c>
      <c r="M1293" s="13" t="str">
        <f t="shared" si="20"/>
        <v>Mar</v>
      </c>
      <c r="N1293" s="18">
        <f>DATE(YEAR(Table1[[#This Row],[Date]])+6, MONTH(Table1[[#This Row],[Date]]), DAY(Table1[[#This Row],[Date]]))</f>
        <v>46459</v>
      </c>
    </row>
    <row r="1294" spans="1:14" x14ac:dyDescent="0.35">
      <c r="A1294" t="s">
        <v>1856</v>
      </c>
      <c r="B1294" s="1" t="s">
        <v>255</v>
      </c>
      <c r="C1294" s="1" t="s">
        <v>256</v>
      </c>
      <c r="D1294" s="1" t="s">
        <v>13</v>
      </c>
      <c r="E1294" s="3">
        <v>45578</v>
      </c>
      <c r="F1294" s="1" t="s">
        <v>55</v>
      </c>
      <c r="G1294" s="1" t="s">
        <v>1373</v>
      </c>
      <c r="H1294" s="7">
        <v>800</v>
      </c>
      <c r="I1294" s="7">
        <v>688</v>
      </c>
      <c r="J1294" s="2">
        <v>0.14000000000000001</v>
      </c>
      <c r="K1294" s="7">
        <f>Table1[[#This Row],[List Price]]-Table1[[#This Row],[Actual Price]]</f>
        <v>112</v>
      </c>
      <c r="L1294" s="13">
        <f>YEAR(Table1[[#This Row],[Date]])</f>
        <v>2024</v>
      </c>
      <c r="M1294" s="13" t="str">
        <f t="shared" si="20"/>
        <v>Oct</v>
      </c>
      <c r="N1294" s="18">
        <f>DATE(YEAR(Table1[[#This Row],[Date]])+6, MONTH(Table1[[#This Row],[Date]]), DAY(Table1[[#This Row],[Date]]))</f>
        <v>47769</v>
      </c>
    </row>
    <row r="1295" spans="1:14" x14ac:dyDescent="0.35">
      <c r="A1295" t="s">
        <v>1857</v>
      </c>
      <c r="B1295" s="1" t="s">
        <v>114</v>
      </c>
      <c r="C1295" s="1" t="s">
        <v>54</v>
      </c>
      <c r="D1295" s="1" t="s">
        <v>13</v>
      </c>
      <c r="E1295" s="3">
        <v>45390</v>
      </c>
      <c r="F1295" s="1" t="s">
        <v>55</v>
      </c>
      <c r="G1295" s="1" t="s">
        <v>1496</v>
      </c>
      <c r="H1295" s="7">
        <v>800</v>
      </c>
      <c r="I1295" s="7">
        <v>648</v>
      </c>
      <c r="J1295" s="2">
        <v>0.19</v>
      </c>
      <c r="K1295" s="7">
        <f>Table1[[#This Row],[List Price]]-Table1[[#This Row],[Actual Price]]</f>
        <v>152</v>
      </c>
      <c r="L1295" s="13">
        <f>YEAR(Table1[[#This Row],[Date]])</f>
        <v>2024</v>
      </c>
      <c r="M1295" s="13" t="str">
        <f t="shared" si="20"/>
        <v>Apr</v>
      </c>
      <c r="N1295" s="18">
        <f>DATE(YEAR(Table1[[#This Row],[Date]])+6, MONTH(Table1[[#This Row],[Date]]), DAY(Table1[[#This Row],[Date]]))</f>
        <v>47581</v>
      </c>
    </row>
    <row r="1296" spans="1:14" x14ac:dyDescent="0.35">
      <c r="A1296" t="s">
        <v>1858</v>
      </c>
      <c r="B1296" s="1" t="s">
        <v>187</v>
      </c>
      <c r="C1296" s="1" t="s">
        <v>188</v>
      </c>
      <c r="D1296" s="1" t="s">
        <v>13</v>
      </c>
      <c r="E1296" s="3">
        <v>45075</v>
      </c>
      <c r="F1296" s="1" t="s">
        <v>41</v>
      </c>
      <c r="G1296" s="1" t="s">
        <v>741</v>
      </c>
      <c r="H1296" s="7">
        <v>30</v>
      </c>
      <c r="I1296" s="7">
        <v>30</v>
      </c>
      <c r="J1296" s="2">
        <v>0</v>
      </c>
      <c r="K1296" s="7">
        <f>Table1[[#This Row],[List Price]]-Table1[[#This Row],[Actual Price]]</f>
        <v>0</v>
      </c>
      <c r="L1296" s="13">
        <f>YEAR(Table1[[#This Row],[Date]])</f>
        <v>2023</v>
      </c>
      <c r="M1296" s="13" t="str">
        <f t="shared" si="20"/>
        <v>May</v>
      </c>
      <c r="N1296" s="18">
        <f>DATE(YEAR(Table1[[#This Row],[Date]])+6, MONTH(Table1[[#This Row],[Date]]), DAY(Table1[[#This Row],[Date]]))</f>
        <v>47267</v>
      </c>
    </row>
    <row r="1297" spans="1:14" x14ac:dyDescent="0.35">
      <c r="A1297" t="s">
        <v>1859</v>
      </c>
      <c r="B1297" s="1" t="s">
        <v>227</v>
      </c>
      <c r="C1297" s="1" t="s">
        <v>228</v>
      </c>
      <c r="D1297" s="1" t="s">
        <v>24</v>
      </c>
      <c r="E1297" s="3">
        <v>44100</v>
      </c>
      <c r="F1297" s="1" t="s">
        <v>115</v>
      </c>
      <c r="G1297" s="1" t="s">
        <v>278</v>
      </c>
      <c r="H1297" s="7">
        <v>250</v>
      </c>
      <c r="I1297" s="7">
        <v>230</v>
      </c>
      <c r="J1297" s="2">
        <v>0.08</v>
      </c>
      <c r="K1297" s="7">
        <f>Table1[[#This Row],[List Price]]-Table1[[#This Row],[Actual Price]]</f>
        <v>20</v>
      </c>
      <c r="L1297" s="13">
        <f>YEAR(Table1[[#This Row],[Date]])</f>
        <v>2020</v>
      </c>
      <c r="M1297" s="13" t="str">
        <f t="shared" si="20"/>
        <v>Sep</v>
      </c>
      <c r="N1297" s="18">
        <f>DATE(YEAR(Table1[[#This Row],[Date]])+6, MONTH(Table1[[#This Row],[Date]]), DAY(Table1[[#This Row],[Date]]))</f>
        <v>46291</v>
      </c>
    </row>
    <row r="1298" spans="1:14" x14ac:dyDescent="0.35">
      <c r="A1298" t="s">
        <v>1860</v>
      </c>
      <c r="B1298" s="1" t="s">
        <v>17</v>
      </c>
      <c r="C1298" s="1" t="s">
        <v>18</v>
      </c>
      <c r="D1298" s="1" t="s">
        <v>19</v>
      </c>
      <c r="E1298" s="3">
        <v>45620</v>
      </c>
      <c r="F1298" s="1" t="s">
        <v>122</v>
      </c>
      <c r="G1298" s="1" t="s">
        <v>776</v>
      </c>
      <c r="H1298" s="7">
        <v>50</v>
      </c>
      <c r="I1298" s="7">
        <v>47</v>
      </c>
      <c r="J1298" s="2">
        <v>0.06</v>
      </c>
      <c r="K1298" s="7">
        <f>Table1[[#This Row],[List Price]]-Table1[[#This Row],[Actual Price]]</f>
        <v>3</v>
      </c>
      <c r="L1298" s="13">
        <f>YEAR(Table1[[#This Row],[Date]])</f>
        <v>2024</v>
      </c>
      <c r="M1298" s="13" t="str">
        <f t="shared" si="20"/>
        <v>Nov</v>
      </c>
      <c r="N1298" s="18">
        <f>DATE(YEAR(Table1[[#This Row],[Date]])+6, MONTH(Table1[[#This Row],[Date]]), DAY(Table1[[#This Row],[Date]]))</f>
        <v>47811</v>
      </c>
    </row>
    <row r="1299" spans="1:14" x14ac:dyDescent="0.35">
      <c r="A1299" t="s">
        <v>1861</v>
      </c>
      <c r="B1299" s="1" t="s">
        <v>255</v>
      </c>
      <c r="C1299" s="1" t="s">
        <v>256</v>
      </c>
      <c r="D1299" s="1" t="s">
        <v>13</v>
      </c>
      <c r="E1299" s="3">
        <v>44339</v>
      </c>
      <c r="F1299" s="1" t="s">
        <v>41</v>
      </c>
      <c r="G1299" s="1" t="s">
        <v>522</v>
      </c>
      <c r="H1299" s="7">
        <v>30</v>
      </c>
      <c r="I1299" s="7">
        <v>25</v>
      </c>
      <c r="J1299" s="2">
        <v>0.16669999999999999</v>
      </c>
      <c r="K1299" s="7">
        <f>Table1[[#This Row],[List Price]]-Table1[[#This Row],[Actual Price]]</f>
        <v>5</v>
      </c>
      <c r="L1299" s="13">
        <f>YEAR(Table1[[#This Row],[Date]])</f>
        <v>2021</v>
      </c>
      <c r="M1299" s="13" t="str">
        <f t="shared" si="20"/>
        <v>May</v>
      </c>
      <c r="N1299" s="18">
        <f>DATE(YEAR(Table1[[#This Row],[Date]])+6, MONTH(Table1[[#This Row],[Date]]), DAY(Table1[[#This Row],[Date]]))</f>
        <v>46530</v>
      </c>
    </row>
    <row r="1300" spans="1:14" x14ac:dyDescent="0.35">
      <c r="A1300" t="s">
        <v>1862</v>
      </c>
      <c r="B1300" s="1" t="s">
        <v>187</v>
      </c>
      <c r="C1300" s="1" t="s">
        <v>188</v>
      </c>
      <c r="D1300" s="1" t="s">
        <v>13</v>
      </c>
      <c r="E1300" s="3">
        <v>45213</v>
      </c>
      <c r="F1300" s="1" t="s">
        <v>104</v>
      </c>
      <c r="G1300" s="1" t="s">
        <v>741</v>
      </c>
      <c r="H1300" s="7">
        <v>70</v>
      </c>
      <c r="I1300" s="7">
        <v>67</v>
      </c>
      <c r="J1300" s="2">
        <v>4.2900000000000001E-2</v>
      </c>
      <c r="K1300" s="7">
        <f>Table1[[#This Row],[List Price]]-Table1[[#This Row],[Actual Price]]</f>
        <v>3</v>
      </c>
      <c r="L1300" s="13">
        <f>YEAR(Table1[[#This Row],[Date]])</f>
        <v>2023</v>
      </c>
      <c r="M1300" s="13" t="str">
        <f t="shared" si="20"/>
        <v>Oct</v>
      </c>
      <c r="N1300" s="18">
        <f>DATE(YEAR(Table1[[#This Row],[Date]])+6, MONTH(Table1[[#This Row],[Date]]), DAY(Table1[[#This Row],[Date]]))</f>
        <v>47405</v>
      </c>
    </row>
    <row r="1301" spans="1:14" x14ac:dyDescent="0.35">
      <c r="A1301" t="s">
        <v>1863</v>
      </c>
      <c r="B1301" s="1" t="s">
        <v>170</v>
      </c>
      <c r="C1301" s="1" t="s">
        <v>171</v>
      </c>
      <c r="D1301" s="1" t="s">
        <v>13</v>
      </c>
      <c r="E1301" s="3">
        <v>45442</v>
      </c>
      <c r="F1301" s="1" t="s">
        <v>61</v>
      </c>
      <c r="G1301" s="1" t="s">
        <v>1864</v>
      </c>
      <c r="H1301" s="7">
        <v>1000</v>
      </c>
      <c r="I1301" s="7">
        <v>940</v>
      </c>
      <c r="J1301" s="2">
        <v>0.06</v>
      </c>
      <c r="K1301" s="7">
        <f>Table1[[#This Row],[List Price]]-Table1[[#This Row],[Actual Price]]</f>
        <v>60</v>
      </c>
      <c r="L1301" s="13">
        <f>YEAR(Table1[[#This Row],[Date]])</f>
        <v>2024</v>
      </c>
      <c r="M1301" s="13" t="str">
        <f t="shared" si="20"/>
        <v>May</v>
      </c>
      <c r="N1301" s="18">
        <f>DATE(YEAR(Table1[[#This Row],[Date]])+6, MONTH(Table1[[#This Row],[Date]]), DAY(Table1[[#This Row],[Date]]))</f>
        <v>47633</v>
      </c>
    </row>
    <row r="1302" spans="1:14" x14ac:dyDescent="0.35">
      <c r="A1302" t="s">
        <v>1865</v>
      </c>
      <c r="B1302" s="1" t="s">
        <v>154</v>
      </c>
      <c r="C1302" s="1" t="s">
        <v>108</v>
      </c>
      <c r="D1302" s="1" t="s">
        <v>19</v>
      </c>
      <c r="E1302" s="3">
        <v>44493</v>
      </c>
      <c r="F1302" s="1" t="s">
        <v>46</v>
      </c>
      <c r="G1302" s="1" t="s">
        <v>993</v>
      </c>
      <c r="H1302" s="7">
        <v>500</v>
      </c>
      <c r="I1302" s="7">
        <v>480</v>
      </c>
      <c r="J1302" s="2">
        <v>0.04</v>
      </c>
      <c r="K1302" s="7">
        <f>Table1[[#This Row],[List Price]]-Table1[[#This Row],[Actual Price]]</f>
        <v>20</v>
      </c>
      <c r="L1302" s="13">
        <f>YEAR(Table1[[#This Row],[Date]])</f>
        <v>2021</v>
      </c>
      <c r="M1302" s="13" t="str">
        <f t="shared" si="20"/>
        <v>Oct</v>
      </c>
      <c r="N1302" s="18">
        <f>DATE(YEAR(Table1[[#This Row],[Date]])+6, MONTH(Table1[[#This Row],[Date]]), DAY(Table1[[#This Row],[Date]]))</f>
        <v>46684</v>
      </c>
    </row>
    <row r="1303" spans="1:14" x14ac:dyDescent="0.35">
      <c r="A1303" t="s">
        <v>1866</v>
      </c>
      <c r="B1303" s="1" t="s">
        <v>95</v>
      </c>
      <c r="C1303" s="1" t="s">
        <v>96</v>
      </c>
      <c r="D1303" s="1" t="s">
        <v>13</v>
      </c>
      <c r="E1303" s="3">
        <v>45317</v>
      </c>
      <c r="F1303" s="1" t="s">
        <v>104</v>
      </c>
      <c r="G1303" s="1" t="s">
        <v>460</v>
      </c>
      <c r="H1303" s="7">
        <v>70</v>
      </c>
      <c r="I1303" s="7">
        <v>68</v>
      </c>
      <c r="J1303" s="2">
        <v>2.86E-2</v>
      </c>
      <c r="K1303" s="7">
        <f>Table1[[#This Row],[List Price]]-Table1[[#This Row],[Actual Price]]</f>
        <v>2</v>
      </c>
      <c r="L1303" s="13">
        <f>YEAR(Table1[[#This Row],[Date]])</f>
        <v>2024</v>
      </c>
      <c r="M1303" s="13" t="str">
        <f t="shared" si="20"/>
        <v>Jan</v>
      </c>
      <c r="N1303" s="18">
        <f>DATE(YEAR(Table1[[#This Row],[Date]])+6, MONTH(Table1[[#This Row],[Date]]), DAY(Table1[[#This Row],[Date]]))</f>
        <v>47509</v>
      </c>
    </row>
    <row r="1304" spans="1:14" x14ac:dyDescent="0.35">
      <c r="A1304" t="s">
        <v>1867</v>
      </c>
      <c r="B1304" s="1" t="s">
        <v>99</v>
      </c>
      <c r="C1304" s="1" t="s">
        <v>100</v>
      </c>
      <c r="D1304" s="1" t="s">
        <v>13</v>
      </c>
      <c r="E1304" s="3">
        <v>45458</v>
      </c>
      <c r="F1304" s="1" t="s">
        <v>30</v>
      </c>
      <c r="G1304" s="1" t="s">
        <v>1825</v>
      </c>
      <c r="H1304" s="7">
        <v>150</v>
      </c>
      <c r="I1304" s="7">
        <v>147</v>
      </c>
      <c r="J1304" s="2">
        <v>0.02</v>
      </c>
      <c r="K1304" s="7">
        <f>Table1[[#This Row],[List Price]]-Table1[[#This Row],[Actual Price]]</f>
        <v>3</v>
      </c>
      <c r="L1304" s="13">
        <f>YEAR(Table1[[#This Row],[Date]])</f>
        <v>2024</v>
      </c>
      <c r="M1304" s="13" t="str">
        <f t="shared" si="20"/>
        <v>Jun</v>
      </c>
      <c r="N1304" s="18">
        <f>DATE(YEAR(Table1[[#This Row],[Date]])+6, MONTH(Table1[[#This Row],[Date]]), DAY(Table1[[#This Row],[Date]]))</f>
        <v>47649</v>
      </c>
    </row>
    <row r="1305" spans="1:14" x14ac:dyDescent="0.35">
      <c r="A1305" t="s">
        <v>1868</v>
      </c>
      <c r="B1305" s="1" t="s">
        <v>170</v>
      </c>
      <c r="C1305" s="1" t="s">
        <v>171</v>
      </c>
      <c r="D1305" s="1" t="s">
        <v>13</v>
      </c>
      <c r="E1305" s="3">
        <v>45106</v>
      </c>
      <c r="F1305" s="1" t="s">
        <v>14</v>
      </c>
      <c r="G1305" s="1" t="s">
        <v>1421</v>
      </c>
      <c r="H1305" s="7">
        <v>80</v>
      </c>
      <c r="I1305" s="7">
        <v>74</v>
      </c>
      <c r="J1305" s="2">
        <v>7.4999999999999997E-2</v>
      </c>
      <c r="K1305" s="7">
        <f>Table1[[#This Row],[List Price]]-Table1[[#This Row],[Actual Price]]</f>
        <v>6</v>
      </c>
      <c r="L1305" s="13">
        <f>YEAR(Table1[[#This Row],[Date]])</f>
        <v>2023</v>
      </c>
      <c r="M1305" s="13" t="str">
        <f t="shared" si="20"/>
        <v>Jun</v>
      </c>
      <c r="N1305" s="18">
        <f>DATE(YEAR(Table1[[#This Row],[Date]])+6, MONTH(Table1[[#This Row],[Date]]), DAY(Table1[[#This Row],[Date]]))</f>
        <v>47298</v>
      </c>
    </row>
    <row r="1306" spans="1:14" x14ac:dyDescent="0.35">
      <c r="A1306" t="s">
        <v>1869</v>
      </c>
      <c r="B1306" s="1" t="s">
        <v>157</v>
      </c>
      <c r="C1306" s="1" t="s">
        <v>108</v>
      </c>
      <c r="D1306" s="1" t="s">
        <v>19</v>
      </c>
      <c r="E1306" s="3">
        <v>44771</v>
      </c>
      <c r="F1306" s="1" t="s">
        <v>72</v>
      </c>
      <c r="G1306" s="1" t="s">
        <v>1870</v>
      </c>
      <c r="H1306" s="7">
        <v>500</v>
      </c>
      <c r="I1306" s="7">
        <v>490</v>
      </c>
      <c r="J1306" s="2">
        <v>0.02</v>
      </c>
      <c r="K1306" s="7">
        <f>Table1[[#This Row],[List Price]]-Table1[[#This Row],[Actual Price]]</f>
        <v>10</v>
      </c>
      <c r="L1306" s="13">
        <f>YEAR(Table1[[#This Row],[Date]])</f>
        <v>2022</v>
      </c>
      <c r="M1306" s="13" t="str">
        <f t="shared" si="20"/>
        <v>Jul</v>
      </c>
      <c r="N1306" s="18">
        <f>DATE(YEAR(Table1[[#This Row],[Date]])+6, MONTH(Table1[[#This Row],[Date]]), DAY(Table1[[#This Row],[Date]]))</f>
        <v>46963</v>
      </c>
    </row>
    <row r="1307" spans="1:14" x14ac:dyDescent="0.35">
      <c r="A1307" t="s">
        <v>1871</v>
      </c>
      <c r="B1307" s="1" t="s">
        <v>205</v>
      </c>
      <c r="C1307" s="1" t="s">
        <v>206</v>
      </c>
      <c r="D1307" s="1" t="s">
        <v>24</v>
      </c>
      <c r="E1307" s="3">
        <v>44700</v>
      </c>
      <c r="F1307" s="1" t="s">
        <v>72</v>
      </c>
      <c r="G1307" s="1" t="s">
        <v>1872</v>
      </c>
      <c r="H1307" s="7">
        <v>500</v>
      </c>
      <c r="I1307" s="7">
        <v>490</v>
      </c>
      <c r="J1307" s="2">
        <v>0.02</v>
      </c>
      <c r="K1307" s="7">
        <f>Table1[[#This Row],[List Price]]-Table1[[#This Row],[Actual Price]]</f>
        <v>10</v>
      </c>
      <c r="L1307" s="13">
        <f>YEAR(Table1[[#This Row],[Date]])</f>
        <v>2022</v>
      </c>
      <c r="M1307" s="13" t="str">
        <f t="shared" si="20"/>
        <v>May</v>
      </c>
      <c r="N1307" s="18">
        <f>DATE(YEAR(Table1[[#This Row],[Date]])+6, MONTH(Table1[[#This Row],[Date]]), DAY(Table1[[#This Row],[Date]]))</f>
        <v>46892</v>
      </c>
    </row>
    <row r="1308" spans="1:14" x14ac:dyDescent="0.35">
      <c r="A1308" t="s">
        <v>1873</v>
      </c>
      <c r="B1308" s="1" t="s">
        <v>118</v>
      </c>
      <c r="C1308" s="1" t="s">
        <v>119</v>
      </c>
      <c r="D1308" s="1" t="s">
        <v>35</v>
      </c>
      <c r="E1308" s="3">
        <v>43865</v>
      </c>
      <c r="F1308" s="1" t="s">
        <v>104</v>
      </c>
      <c r="G1308" s="1" t="s">
        <v>847</v>
      </c>
      <c r="H1308" s="7">
        <v>70</v>
      </c>
      <c r="I1308" s="7">
        <v>70</v>
      </c>
      <c r="J1308" s="2">
        <v>0</v>
      </c>
      <c r="K1308" s="7">
        <f>Table1[[#This Row],[List Price]]-Table1[[#This Row],[Actual Price]]</f>
        <v>0</v>
      </c>
      <c r="L1308" s="13">
        <f>YEAR(Table1[[#This Row],[Date]])</f>
        <v>2020</v>
      </c>
      <c r="M1308" s="13" t="str">
        <f t="shared" si="20"/>
        <v>Feb</v>
      </c>
      <c r="N1308" s="18">
        <f>DATE(YEAR(Table1[[#This Row],[Date]])+6, MONTH(Table1[[#This Row],[Date]]), DAY(Table1[[#This Row],[Date]]))</f>
        <v>46057</v>
      </c>
    </row>
    <row r="1309" spans="1:14" x14ac:dyDescent="0.35">
      <c r="A1309" t="s">
        <v>1874</v>
      </c>
      <c r="B1309" s="1" t="s">
        <v>85</v>
      </c>
      <c r="C1309" s="1" t="s">
        <v>86</v>
      </c>
      <c r="D1309" s="1" t="s">
        <v>13</v>
      </c>
      <c r="E1309" s="3">
        <v>44164</v>
      </c>
      <c r="F1309" s="1" t="s">
        <v>72</v>
      </c>
      <c r="G1309" s="1" t="s">
        <v>573</v>
      </c>
      <c r="H1309" s="7">
        <v>500</v>
      </c>
      <c r="I1309" s="7">
        <v>500</v>
      </c>
      <c r="J1309" s="2">
        <v>0</v>
      </c>
      <c r="K1309" s="7">
        <f>Table1[[#This Row],[List Price]]-Table1[[#This Row],[Actual Price]]</f>
        <v>0</v>
      </c>
      <c r="L1309" s="13">
        <f>YEAR(Table1[[#This Row],[Date]])</f>
        <v>2020</v>
      </c>
      <c r="M1309" s="13" t="str">
        <f t="shared" si="20"/>
        <v>Nov</v>
      </c>
      <c r="N1309" s="18">
        <f>DATE(YEAR(Table1[[#This Row],[Date]])+6, MONTH(Table1[[#This Row],[Date]]), DAY(Table1[[#This Row],[Date]]))</f>
        <v>46355</v>
      </c>
    </row>
    <row r="1310" spans="1:14" x14ac:dyDescent="0.35">
      <c r="A1310" t="s">
        <v>1875</v>
      </c>
      <c r="B1310" s="1" t="s">
        <v>77</v>
      </c>
      <c r="C1310" s="1" t="s">
        <v>78</v>
      </c>
      <c r="D1310" s="1" t="s">
        <v>35</v>
      </c>
      <c r="E1310" s="3">
        <v>44497</v>
      </c>
      <c r="F1310" s="1" t="s">
        <v>25</v>
      </c>
      <c r="G1310" s="1" t="s">
        <v>162</v>
      </c>
      <c r="H1310" s="7">
        <v>700</v>
      </c>
      <c r="I1310" s="7">
        <v>630</v>
      </c>
      <c r="J1310" s="2">
        <v>0.1</v>
      </c>
      <c r="K1310" s="7">
        <f>Table1[[#This Row],[List Price]]-Table1[[#This Row],[Actual Price]]</f>
        <v>70</v>
      </c>
      <c r="L1310" s="13">
        <f>YEAR(Table1[[#This Row],[Date]])</f>
        <v>2021</v>
      </c>
      <c r="M1310" s="13" t="str">
        <f t="shared" si="20"/>
        <v>Oct</v>
      </c>
      <c r="N1310" s="18">
        <f>DATE(YEAR(Table1[[#This Row],[Date]])+6, MONTH(Table1[[#This Row],[Date]]), DAY(Table1[[#This Row],[Date]]))</f>
        <v>46688</v>
      </c>
    </row>
    <row r="1311" spans="1:14" x14ac:dyDescent="0.35">
      <c r="A1311" t="s">
        <v>1876</v>
      </c>
      <c r="B1311" s="1" t="s">
        <v>95</v>
      </c>
      <c r="C1311" s="1" t="s">
        <v>96</v>
      </c>
      <c r="D1311" s="1" t="s">
        <v>13</v>
      </c>
      <c r="E1311" s="3">
        <v>44362</v>
      </c>
      <c r="F1311" s="1" t="s">
        <v>36</v>
      </c>
      <c r="G1311" s="1" t="s">
        <v>1275</v>
      </c>
      <c r="H1311" s="7">
        <v>50</v>
      </c>
      <c r="I1311" s="7">
        <v>48</v>
      </c>
      <c r="J1311" s="2">
        <v>0.04</v>
      </c>
      <c r="K1311" s="7">
        <f>Table1[[#This Row],[List Price]]-Table1[[#This Row],[Actual Price]]</f>
        <v>2</v>
      </c>
      <c r="L1311" s="13">
        <f>YEAR(Table1[[#This Row],[Date]])</f>
        <v>2021</v>
      </c>
      <c r="M1311" s="13" t="str">
        <f t="shared" si="20"/>
        <v>Jun</v>
      </c>
      <c r="N1311" s="18">
        <f>DATE(YEAR(Table1[[#This Row],[Date]])+6, MONTH(Table1[[#This Row],[Date]]), DAY(Table1[[#This Row],[Date]]))</f>
        <v>46553</v>
      </c>
    </row>
    <row r="1312" spans="1:14" x14ac:dyDescent="0.35">
      <c r="A1312" t="s">
        <v>1877</v>
      </c>
      <c r="B1312" s="1" t="s">
        <v>241</v>
      </c>
      <c r="C1312" s="1" t="s">
        <v>242</v>
      </c>
      <c r="D1312" s="1" t="s">
        <v>13</v>
      </c>
      <c r="E1312" s="3">
        <v>45594</v>
      </c>
      <c r="F1312" s="1" t="s">
        <v>55</v>
      </c>
      <c r="G1312" s="1" t="s">
        <v>626</v>
      </c>
      <c r="H1312" s="7">
        <v>800</v>
      </c>
      <c r="I1312" s="7">
        <v>736</v>
      </c>
      <c r="J1312" s="2">
        <v>0.08</v>
      </c>
      <c r="K1312" s="7">
        <f>Table1[[#This Row],[List Price]]-Table1[[#This Row],[Actual Price]]</f>
        <v>64</v>
      </c>
      <c r="L1312" s="13">
        <f>YEAR(Table1[[#This Row],[Date]])</f>
        <v>2024</v>
      </c>
      <c r="M1312" s="13" t="str">
        <f t="shared" si="20"/>
        <v>Oct</v>
      </c>
      <c r="N1312" s="18">
        <f>DATE(YEAR(Table1[[#This Row],[Date]])+6, MONTH(Table1[[#This Row],[Date]]), DAY(Table1[[#This Row],[Date]]))</f>
        <v>47785</v>
      </c>
    </row>
    <row r="1313" spans="1:14" x14ac:dyDescent="0.35">
      <c r="A1313" t="s">
        <v>1878</v>
      </c>
      <c r="B1313" s="1" t="s">
        <v>127</v>
      </c>
      <c r="C1313" s="1" t="s">
        <v>128</v>
      </c>
      <c r="D1313" s="1" t="s">
        <v>13</v>
      </c>
      <c r="E1313" s="3">
        <v>45010</v>
      </c>
      <c r="F1313" s="1" t="s">
        <v>55</v>
      </c>
      <c r="G1313" s="1" t="s">
        <v>920</v>
      </c>
      <c r="H1313" s="7">
        <v>800</v>
      </c>
      <c r="I1313" s="7">
        <v>784</v>
      </c>
      <c r="J1313" s="2">
        <v>0.02</v>
      </c>
      <c r="K1313" s="7">
        <f>Table1[[#This Row],[List Price]]-Table1[[#This Row],[Actual Price]]</f>
        <v>16</v>
      </c>
      <c r="L1313" s="13">
        <f>YEAR(Table1[[#This Row],[Date]])</f>
        <v>2023</v>
      </c>
      <c r="M1313" s="13" t="str">
        <f t="shared" si="20"/>
        <v>Mar</v>
      </c>
      <c r="N1313" s="18">
        <f>DATE(YEAR(Table1[[#This Row],[Date]])+6, MONTH(Table1[[#This Row],[Date]]), DAY(Table1[[#This Row],[Date]]))</f>
        <v>47202</v>
      </c>
    </row>
    <row r="1314" spans="1:14" x14ac:dyDescent="0.35">
      <c r="A1314" t="s">
        <v>1879</v>
      </c>
      <c r="B1314" s="1" t="s">
        <v>150</v>
      </c>
      <c r="C1314" s="1" t="s">
        <v>151</v>
      </c>
      <c r="D1314" s="1" t="s">
        <v>13</v>
      </c>
      <c r="E1314" s="3">
        <v>45103</v>
      </c>
      <c r="F1314" s="1" t="s">
        <v>115</v>
      </c>
      <c r="G1314" s="1" t="s">
        <v>771</v>
      </c>
      <c r="H1314" s="7">
        <v>250</v>
      </c>
      <c r="I1314" s="7">
        <v>230</v>
      </c>
      <c r="J1314" s="2">
        <v>0.08</v>
      </c>
      <c r="K1314" s="7">
        <f>Table1[[#This Row],[List Price]]-Table1[[#This Row],[Actual Price]]</f>
        <v>20</v>
      </c>
      <c r="L1314" s="13">
        <f>YEAR(Table1[[#This Row],[Date]])</f>
        <v>2023</v>
      </c>
      <c r="M1314" s="13" t="str">
        <f t="shared" si="20"/>
        <v>Jun</v>
      </c>
      <c r="N1314" s="18">
        <f>DATE(YEAR(Table1[[#This Row],[Date]])+6, MONTH(Table1[[#This Row],[Date]]), DAY(Table1[[#This Row],[Date]]))</f>
        <v>47295</v>
      </c>
    </row>
    <row r="1315" spans="1:14" x14ac:dyDescent="0.35">
      <c r="A1315" t="s">
        <v>1880</v>
      </c>
      <c r="B1315" s="1" t="s">
        <v>39</v>
      </c>
      <c r="C1315" s="1" t="s">
        <v>40</v>
      </c>
      <c r="D1315" s="1" t="s">
        <v>35</v>
      </c>
      <c r="E1315" s="3">
        <v>44572</v>
      </c>
      <c r="F1315" s="1" t="s">
        <v>104</v>
      </c>
      <c r="G1315" s="1" t="s">
        <v>1881</v>
      </c>
      <c r="H1315" s="7">
        <v>70</v>
      </c>
      <c r="I1315" s="7">
        <v>62</v>
      </c>
      <c r="J1315" s="2">
        <v>0.1143</v>
      </c>
      <c r="K1315" s="7">
        <f>Table1[[#This Row],[List Price]]-Table1[[#This Row],[Actual Price]]</f>
        <v>8</v>
      </c>
      <c r="L1315" s="13">
        <f>YEAR(Table1[[#This Row],[Date]])</f>
        <v>2022</v>
      </c>
      <c r="M1315" s="13" t="str">
        <f t="shared" si="20"/>
        <v>Jan</v>
      </c>
      <c r="N1315" s="18">
        <f>DATE(YEAR(Table1[[#This Row],[Date]])+6, MONTH(Table1[[#This Row],[Date]]), DAY(Table1[[#This Row],[Date]]))</f>
        <v>46763</v>
      </c>
    </row>
    <row r="1316" spans="1:14" x14ac:dyDescent="0.35">
      <c r="A1316" t="s">
        <v>1882</v>
      </c>
      <c r="B1316" s="1" t="s">
        <v>22</v>
      </c>
      <c r="C1316" s="1" t="s">
        <v>23</v>
      </c>
      <c r="D1316" s="1" t="s">
        <v>24</v>
      </c>
      <c r="E1316" s="3">
        <v>44039</v>
      </c>
      <c r="F1316" s="1" t="s">
        <v>115</v>
      </c>
      <c r="G1316" s="1" t="s">
        <v>310</v>
      </c>
      <c r="H1316" s="7">
        <v>250</v>
      </c>
      <c r="I1316" s="7">
        <v>193</v>
      </c>
      <c r="J1316" s="2">
        <v>0.22800000000000001</v>
      </c>
      <c r="K1316" s="7">
        <f>Table1[[#This Row],[List Price]]-Table1[[#This Row],[Actual Price]]</f>
        <v>57</v>
      </c>
      <c r="L1316" s="13">
        <f>YEAR(Table1[[#This Row],[Date]])</f>
        <v>2020</v>
      </c>
      <c r="M1316" s="13" t="str">
        <f t="shared" si="20"/>
        <v>Jul</v>
      </c>
      <c r="N1316" s="18">
        <f>DATE(YEAR(Table1[[#This Row],[Date]])+6, MONTH(Table1[[#This Row],[Date]]), DAY(Table1[[#This Row],[Date]]))</f>
        <v>46230</v>
      </c>
    </row>
    <row r="1317" spans="1:14" x14ac:dyDescent="0.35">
      <c r="A1317" t="s">
        <v>1883</v>
      </c>
      <c r="B1317" s="1" t="s">
        <v>77</v>
      </c>
      <c r="C1317" s="1" t="s">
        <v>78</v>
      </c>
      <c r="D1317" s="1" t="s">
        <v>35</v>
      </c>
      <c r="E1317" s="3">
        <v>44268</v>
      </c>
      <c r="F1317" s="1" t="s">
        <v>72</v>
      </c>
      <c r="G1317" s="1" t="s">
        <v>762</v>
      </c>
      <c r="H1317" s="7">
        <v>500</v>
      </c>
      <c r="I1317" s="7">
        <v>495</v>
      </c>
      <c r="J1317" s="2">
        <v>0.01</v>
      </c>
      <c r="K1317" s="7">
        <f>Table1[[#This Row],[List Price]]-Table1[[#This Row],[Actual Price]]</f>
        <v>5</v>
      </c>
      <c r="L1317" s="13">
        <f>YEAR(Table1[[#This Row],[Date]])</f>
        <v>2021</v>
      </c>
      <c r="M1317" s="13" t="str">
        <f t="shared" si="20"/>
        <v>Mar</v>
      </c>
      <c r="N1317" s="18">
        <f>DATE(YEAR(Table1[[#This Row],[Date]])+6, MONTH(Table1[[#This Row],[Date]]), DAY(Table1[[#This Row],[Date]]))</f>
        <v>46459</v>
      </c>
    </row>
    <row r="1318" spans="1:14" x14ac:dyDescent="0.35">
      <c r="A1318" t="s">
        <v>1884</v>
      </c>
      <c r="B1318" s="1" t="s">
        <v>150</v>
      </c>
      <c r="C1318" s="1" t="s">
        <v>151</v>
      </c>
      <c r="D1318" s="1" t="s">
        <v>13</v>
      </c>
      <c r="E1318" s="3">
        <v>43839</v>
      </c>
      <c r="F1318" s="1" t="s">
        <v>55</v>
      </c>
      <c r="G1318" s="1" t="s">
        <v>152</v>
      </c>
      <c r="H1318" s="7">
        <v>800</v>
      </c>
      <c r="I1318" s="7">
        <v>784</v>
      </c>
      <c r="J1318" s="2">
        <v>0.02</v>
      </c>
      <c r="K1318" s="7">
        <f>Table1[[#This Row],[List Price]]-Table1[[#This Row],[Actual Price]]</f>
        <v>16</v>
      </c>
      <c r="L1318" s="13">
        <f>YEAR(Table1[[#This Row],[Date]])</f>
        <v>2020</v>
      </c>
      <c r="M1318" s="13" t="str">
        <f t="shared" si="20"/>
        <v>Jan</v>
      </c>
      <c r="N1318" s="18">
        <f>DATE(YEAR(Table1[[#This Row],[Date]])+6, MONTH(Table1[[#This Row],[Date]]), DAY(Table1[[#This Row],[Date]]))</f>
        <v>46031</v>
      </c>
    </row>
    <row r="1319" spans="1:14" x14ac:dyDescent="0.35">
      <c r="A1319" t="s">
        <v>1885</v>
      </c>
      <c r="B1319" s="1" t="s">
        <v>205</v>
      </c>
      <c r="C1319" s="1" t="s">
        <v>206</v>
      </c>
      <c r="D1319" s="1" t="s">
        <v>24</v>
      </c>
      <c r="E1319" s="3">
        <v>44181</v>
      </c>
      <c r="F1319" s="1" t="s">
        <v>14</v>
      </c>
      <c r="G1319" s="1" t="s">
        <v>681</v>
      </c>
      <c r="H1319" s="7">
        <v>80</v>
      </c>
      <c r="I1319" s="7">
        <v>60</v>
      </c>
      <c r="J1319" s="2">
        <v>0.25</v>
      </c>
      <c r="K1319" s="7">
        <f>Table1[[#This Row],[List Price]]-Table1[[#This Row],[Actual Price]]</f>
        <v>20</v>
      </c>
      <c r="L1319" s="13">
        <f>YEAR(Table1[[#This Row],[Date]])</f>
        <v>2020</v>
      </c>
      <c r="M1319" s="13" t="str">
        <f t="shared" si="20"/>
        <v>Dec</v>
      </c>
      <c r="N1319" s="18">
        <f>DATE(YEAR(Table1[[#This Row],[Date]])+6, MONTH(Table1[[#This Row],[Date]]), DAY(Table1[[#This Row],[Date]]))</f>
        <v>46372</v>
      </c>
    </row>
    <row r="1320" spans="1:14" x14ac:dyDescent="0.35">
      <c r="A1320" t="s">
        <v>1886</v>
      </c>
      <c r="B1320" s="1" t="s">
        <v>127</v>
      </c>
      <c r="C1320" s="1" t="s">
        <v>128</v>
      </c>
      <c r="D1320" s="1" t="s">
        <v>13</v>
      </c>
      <c r="E1320" s="3">
        <v>45254</v>
      </c>
      <c r="F1320" s="1" t="s">
        <v>115</v>
      </c>
      <c r="G1320" s="1" t="s">
        <v>1261</v>
      </c>
      <c r="H1320" s="7">
        <v>250</v>
      </c>
      <c r="I1320" s="7">
        <v>235</v>
      </c>
      <c r="J1320" s="2">
        <v>0.06</v>
      </c>
      <c r="K1320" s="7">
        <f>Table1[[#This Row],[List Price]]-Table1[[#This Row],[Actual Price]]</f>
        <v>15</v>
      </c>
      <c r="L1320" s="13">
        <f>YEAR(Table1[[#This Row],[Date]])</f>
        <v>2023</v>
      </c>
      <c r="M1320" s="13" t="str">
        <f t="shared" si="20"/>
        <v>Nov</v>
      </c>
      <c r="N1320" s="18">
        <f>DATE(YEAR(Table1[[#This Row],[Date]])+6, MONTH(Table1[[#This Row],[Date]]), DAY(Table1[[#This Row],[Date]]))</f>
        <v>47446</v>
      </c>
    </row>
    <row r="1321" spans="1:14" x14ac:dyDescent="0.35">
      <c r="A1321" t="s">
        <v>1887</v>
      </c>
      <c r="B1321" s="1" t="s">
        <v>81</v>
      </c>
      <c r="C1321" s="1" t="s">
        <v>82</v>
      </c>
      <c r="D1321" s="1" t="s">
        <v>13</v>
      </c>
      <c r="E1321" s="3">
        <v>44556</v>
      </c>
      <c r="F1321" s="1" t="s">
        <v>115</v>
      </c>
      <c r="G1321" s="1" t="s">
        <v>953</v>
      </c>
      <c r="H1321" s="7">
        <v>250</v>
      </c>
      <c r="I1321" s="7">
        <v>228</v>
      </c>
      <c r="J1321" s="2">
        <v>8.7999999999999995E-2</v>
      </c>
      <c r="K1321" s="7">
        <f>Table1[[#This Row],[List Price]]-Table1[[#This Row],[Actual Price]]</f>
        <v>22</v>
      </c>
      <c r="L1321" s="13">
        <f>YEAR(Table1[[#This Row],[Date]])</f>
        <v>2021</v>
      </c>
      <c r="M1321" s="13" t="str">
        <f t="shared" si="20"/>
        <v>Dec</v>
      </c>
      <c r="N1321" s="18">
        <f>DATE(YEAR(Table1[[#This Row],[Date]])+6, MONTH(Table1[[#This Row],[Date]]), DAY(Table1[[#This Row],[Date]]))</f>
        <v>46747</v>
      </c>
    </row>
    <row r="1322" spans="1:14" x14ac:dyDescent="0.35">
      <c r="A1322" t="s">
        <v>1888</v>
      </c>
      <c r="B1322" s="1" t="s">
        <v>146</v>
      </c>
      <c r="C1322" s="1" t="s">
        <v>147</v>
      </c>
      <c r="D1322" s="1" t="s">
        <v>13</v>
      </c>
      <c r="E1322" s="3">
        <v>44617</v>
      </c>
      <c r="F1322" s="1" t="s">
        <v>14</v>
      </c>
      <c r="G1322" s="1" t="s">
        <v>1318</v>
      </c>
      <c r="H1322" s="7">
        <v>80</v>
      </c>
      <c r="I1322" s="7">
        <v>68</v>
      </c>
      <c r="J1322" s="2">
        <v>0.15</v>
      </c>
      <c r="K1322" s="7">
        <f>Table1[[#This Row],[List Price]]-Table1[[#This Row],[Actual Price]]</f>
        <v>12</v>
      </c>
      <c r="L1322" s="13">
        <f>YEAR(Table1[[#This Row],[Date]])</f>
        <v>2022</v>
      </c>
      <c r="M1322" s="13" t="str">
        <f t="shared" si="20"/>
        <v>Feb</v>
      </c>
      <c r="N1322" s="18">
        <f>DATE(YEAR(Table1[[#This Row],[Date]])+6, MONTH(Table1[[#This Row],[Date]]), DAY(Table1[[#This Row],[Date]]))</f>
        <v>46808</v>
      </c>
    </row>
    <row r="1323" spans="1:14" x14ac:dyDescent="0.35">
      <c r="A1323" t="s">
        <v>1889</v>
      </c>
      <c r="B1323" s="1" t="s">
        <v>127</v>
      </c>
      <c r="C1323" s="1" t="s">
        <v>128</v>
      </c>
      <c r="D1323" s="1" t="s">
        <v>13</v>
      </c>
      <c r="E1323" s="3">
        <v>44364</v>
      </c>
      <c r="F1323" s="1" t="s">
        <v>104</v>
      </c>
      <c r="G1323" s="1" t="s">
        <v>920</v>
      </c>
      <c r="H1323" s="7">
        <v>70</v>
      </c>
      <c r="I1323" s="7">
        <v>64</v>
      </c>
      <c r="J1323" s="2">
        <v>8.5699999999999998E-2</v>
      </c>
      <c r="K1323" s="7">
        <f>Table1[[#This Row],[List Price]]-Table1[[#This Row],[Actual Price]]</f>
        <v>6</v>
      </c>
      <c r="L1323" s="13">
        <f>YEAR(Table1[[#This Row],[Date]])</f>
        <v>2021</v>
      </c>
      <c r="M1323" s="13" t="str">
        <f t="shared" si="20"/>
        <v>Jun</v>
      </c>
      <c r="N1323" s="18">
        <f>DATE(YEAR(Table1[[#This Row],[Date]])+6, MONTH(Table1[[#This Row],[Date]]), DAY(Table1[[#This Row],[Date]]))</f>
        <v>46555</v>
      </c>
    </row>
    <row r="1324" spans="1:14" x14ac:dyDescent="0.35">
      <c r="A1324" t="s">
        <v>1890</v>
      </c>
      <c r="B1324" s="1" t="s">
        <v>11</v>
      </c>
      <c r="C1324" s="1" t="s">
        <v>12</v>
      </c>
      <c r="D1324" s="1" t="s">
        <v>13</v>
      </c>
      <c r="E1324" s="3">
        <v>44379</v>
      </c>
      <c r="F1324" s="1" t="s">
        <v>55</v>
      </c>
      <c r="G1324" s="1" t="s">
        <v>348</v>
      </c>
      <c r="H1324" s="7">
        <v>800</v>
      </c>
      <c r="I1324" s="7">
        <v>576</v>
      </c>
      <c r="J1324" s="2">
        <v>0.28000000000000003</v>
      </c>
      <c r="K1324" s="7">
        <f>Table1[[#This Row],[List Price]]-Table1[[#This Row],[Actual Price]]</f>
        <v>224</v>
      </c>
      <c r="L1324" s="13">
        <f>YEAR(Table1[[#This Row],[Date]])</f>
        <v>2021</v>
      </c>
      <c r="M1324" s="13" t="str">
        <f t="shared" si="20"/>
        <v>Jul</v>
      </c>
      <c r="N1324" s="18">
        <f>DATE(YEAR(Table1[[#This Row],[Date]])+6, MONTH(Table1[[#This Row],[Date]]), DAY(Table1[[#This Row],[Date]]))</f>
        <v>46570</v>
      </c>
    </row>
    <row r="1325" spans="1:14" x14ac:dyDescent="0.35">
      <c r="A1325" t="s">
        <v>1891</v>
      </c>
      <c r="B1325" s="1" t="s">
        <v>53</v>
      </c>
      <c r="C1325" s="1" t="s">
        <v>54</v>
      </c>
      <c r="D1325" s="1" t="s">
        <v>13</v>
      </c>
      <c r="E1325" s="3">
        <v>44933</v>
      </c>
      <c r="F1325" s="1" t="s">
        <v>36</v>
      </c>
      <c r="G1325" s="1" t="s">
        <v>1206</v>
      </c>
      <c r="H1325" s="7">
        <v>50</v>
      </c>
      <c r="I1325" s="7">
        <v>48</v>
      </c>
      <c r="J1325" s="2">
        <v>0.04</v>
      </c>
      <c r="K1325" s="7">
        <f>Table1[[#This Row],[List Price]]-Table1[[#This Row],[Actual Price]]</f>
        <v>2</v>
      </c>
      <c r="L1325" s="13">
        <f>YEAR(Table1[[#This Row],[Date]])</f>
        <v>2023</v>
      </c>
      <c r="M1325" s="13" t="str">
        <f t="shared" si="20"/>
        <v>Jan</v>
      </c>
      <c r="N1325" s="18">
        <f>DATE(YEAR(Table1[[#This Row],[Date]])+6, MONTH(Table1[[#This Row],[Date]]), DAY(Table1[[#This Row],[Date]]))</f>
        <v>47125</v>
      </c>
    </row>
    <row r="1326" spans="1:14" x14ac:dyDescent="0.35">
      <c r="A1326" t="s">
        <v>1892</v>
      </c>
      <c r="B1326" s="1" t="s">
        <v>324</v>
      </c>
      <c r="C1326" s="1" t="s">
        <v>325</v>
      </c>
      <c r="D1326" s="1" t="s">
        <v>13</v>
      </c>
      <c r="E1326" s="3">
        <v>44099</v>
      </c>
      <c r="F1326" s="1" t="s">
        <v>115</v>
      </c>
      <c r="G1326" s="1" t="s">
        <v>326</v>
      </c>
      <c r="H1326" s="7">
        <v>250</v>
      </c>
      <c r="I1326" s="7">
        <v>248</v>
      </c>
      <c r="J1326" s="2">
        <v>8.0000000000000002E-3</v>
      </c>
      <c r="K1326" s="7">
        <f>Table1[[#This Row],[List Price]]-Table1[[#This Row],[Actual Price]]</f>
        <v>2</v>
      </c>
      <c r="L1326" s="13">
        <f>YEAR(Table1[[#This Row],[Date]])</f>
        <v>2020</v>
      </c>
      <c r="M1326" s="13" t="str">
        <f t="shared" si="20"/>
        <v>Sep</v>
      </c>
      <c r="N1326" s="18">
        <f>DATE(YEAR(Table1[[#This Row],[Date]])+6, MONTH(Table1[[#This Row],[Date]]), DAY(Table1[[#This Row],[Date]]))</f>
        <v>46290</v>
      </c>
    </row>
    <row r="1327" spans="1:14" x14ac:dyDescent="0.35">
      <c r="A1327" t="s">
        <v>1893</v>
      </c>
      <c r="B1327" s="1" t="s">
        <v>103</v>
      </c>
      <c r="C1327" s="1" t="s">
        <v>71</v>
      </c>
      <c r="D1327" s="1" t="s">
        <v>35</v>
      </c>
      <c r="E1327" s="3">
        <v>44208</v>
      </c>
      <c r="F1327" s="1" t="s">
        <v>25</v>
      </c>
      <c r="G1327" s="1" t="s">
        <v>497</v>
      </c>
      <c r="H1327" s="7">
        <v>700</v>
      </c>
      <c r="I1327" s="7">
        <v>567</v>
      </c>
      <c r="J1327" s="2">
        <v>0.19</v>
      </c>
      <c r="K1327" s="7">
        <f>Table1[[#This Row],[List Price]]-Table1[[#This Row],[Actual Price]]</f>
        <v>133</v>
      </c>
      <c r="L1327" s="13">
        <f>YEAR(Table1[[#This Row],[Date]])</f>
        <v>2021</v>
      </c>
      <c r="M1327" s="13" t="str">
        <f t="shared" si="20"/>
        <v>Jan</v>
      </c>
      <c r="N1327" s="18">
        <f>DATE(YEAR(Table1[[#This Row],[Date]])+6, MONTH(Table1[[#This Row],[Date]]), DAY(Table1[[#This Row],[Date]]))</f>
        <v>46399</v>
      </c>
    </row>
    <row r="1328" spans="1:14" x14ac:dyDescent="0.35">
      <c r="A1328" t="s">
        <v>1894</v>
      </c>
      <c r="B1328" s="1" t="s">
        <v>70</v>
      </c>
      <c r="C1328" s="1" t="s">
        <v>71</v>
      </c>
      <c r="D1328" s="1" t="s">
        <v>35</v>
      </c>
      <c r="E1328" s="3">
        <v>45052</v>
      </c>
      <c r="F1328" s="1" t="s">
        <v>55</v>
      </c>
      <c r="G1328" s="1" t="s">
        <v>962</v>
      </c>
      <c r="H1328" s="7">
        <v>800</v>
      </c>
      <c r="I1328" s="7">
        <v>472</v>
      </c>
      <c r="J1328" s="2">
        <v>0.41</v>
      </c>
      <c r="K1328" s="7">
        <f>Table1[[#This Row],[List Price]]-Table1[[#This Row],[Actual Price]]</f>
        <v>328</v>
      </c>
      <c r="L1328" s="13">
        <f>YEAR(Table1[[#This Row],[Date]])</f>
        <v>2023</v>
      </c>
      <c r="M1328" s="13" t="str">
        <f t="shared" si="20"/>
        <v>May</v>
      </c>
      <c r="N1328" s="18">
        <f>DATE(YEAR(Table1[[#This Row],[Date]])+6, MONTH(Table1[[#This Row],[Date]]), DAY(Table1[[#This Row],[Date]]))</f>
        <v>47244</v>
      </c>
    </row>
    <row r="1329" spans="1:14" x14ac:dyDescent="0.35">
      <c r="A1329" t="s">
        <v>1895</v>
      </c>
      <c r="B1329" s="1" t="s">
        <v>270</v>
      </c>
      <c r="C1329" s="1" t="s">
        <v>271</v>
      </c>
      <c r="D1329" s="1" t="s">
        <v>35</v>
      </c>
      <c r="E1329" s="3">
        <v>44363</v>
      </c>
      <c r="F1329" s="1" t="s">
        <v>25</v>
      </c>
      <c r="G1329" s="1" t="s">
        <v>566</v>
      </c>
      <c r="H1329" s="7">
        <v>700</v>
      </c>
      <c r="I1329" s="7">
        <v>595</v>
      </c>
      <c r="J1329" s="2">
        <v>0.15</v>
      </c>
      <c r="K1329" s="7">
        <f>Table1[[#This Row],[List Price]]-Table1[[#This Row],[Actual Price]]</f>
        <v>105</v>
      </c>
      <c r="L1329" s="13">
        <f>YEAR(Table1[[#This Row],[Date]])</f>
        <v>2021</v>
      </c>
      <c r="M1329" s="13" t="str">
        <f t="shared" si="20"/>
        <v>Jun</v>
      </c>
      <c r="N1329" s="18">
        <f>DATE(YEAR(Table1[[#This Row],[Date]])+6, MONTH(Table1[[#This Row],[Date]]), DAY(Table1[[#This Row],[Date]]))</f>
        <v>46554</v>
      </c>
    </row>
    <row r="1330" spans="1:14" x14ac:dyDescent="0.35">
      <c r="A1330" t="s">
        <v>1896</v>
      </c>
      <c r="B1330" s="1" t="s">
        <v>118</v>
      </c>
      <c r="C1330" s="1" t="s">
        <v>119</v>
      </c>
      <c r="D1330" s="1" t="s">
        <v>35</v>
      </c>
      <c r="E1330" s="3">
        <v>44639</v>
      </c>
      <c r="F1330" s="1" t="s">
        <v>41</v>
      </c>
      <c r="G1330" s="1" t="s">
        <v>120</v>
      </c>
      <c r="H1330" s="7">
        <v>30</v>
      </c>
      <c r="I1330" s="7">
        <v>29</v>
      </c>
      <c r="J1330" s="2">
        <v>3.3300000000000003E-2</v>
      </c>
      <c r="K1330" s="7">
        <f>Table1[[#This Row],[List Price]]-Table1[[#This Row],[Actual Price]]</f>
        <v>1</v>
      </c>
      <c r="L1330" s="13">
        <f>YEAR(Table1[[#This Row],[Date]])</f>
        <v>2022</v>
      </c>
      <c r="M1330" s="13" t="str">
        <f t="shared" si="20"/>
        <v>Mar</v>
      </c>
      <c r="N1330" s="18">
        <f>DATE(YEAR(Table1[[#This Row],[Date]])+6, MONTH(Table1[[#This Row],[Date]]), DAY(Table1[[#This Row],[Date]]))</f>
        <v>46831</v>
      </c>
    </row>
    <row r="1331" spans="1:14" x14ac:dyDescent="0.35">
      <c r="A1331" t="s">
        <v>1897</v>
      </c>
      <c r="B1331" s="1" t="s">
        <v>95</v>
      </c>
      <c r="C1331" s="1" t="s">
        <v>96</v>
      </c>
      <c r="D1331" s="1" t="s">
        <v>13</v>
      </c>
      <c r="E1331" s="3">
        <v>44162</v>
      </c>
      <c r="F1331" s="1" t="s">
        <v>122</v>
      </c>
      <c r="G1331" s="1" t="s">
        <v>769</v>
      </c>
      <c r="H1331" s="7">
        <v>50</v>
      </c>
      <c r="I1331" s="7">
        <v>36</v>
      </c>
      <c r="J1331" s="2">
        <v>0.28000000000000003</v>
      </c>
      <c r="K1331" s="7">
        <f>Table1[[#This Row],[List Price]]-Table1[[#This Row],[Actual Price]]</f>
        <v>14</v>
      </c>
      <c r="L1331" s="13">
        <f>YEAR(Table1[[#This Row],[Date]])</f>
        <v>2020</v>
      </c>
      <c r="M1331" s="13" t="str">
        <f t="shared" si="20"/>
        <v>Nov</v>
      </c>
      <c r="N1331" s="18">
        <f>DATE(YEAR(Table1[[#This Row],[Date]])+6, MONTH(Table1[[#This Row],[Date]]), DAY(Table1[[#This Row],[Date]]))</f>
        <v>46353</v>
      </c>
    </row>
    <row r="1332" spans="1:14" x14ac:dyDescent="0.35">
      <c r="A1332" t="s">
        <v>1898</v>
      </c>
      <c r="B1332" s="1" t="s">
        <v>114</v>
      </c>
      <c r="C1332" s="1" t="s">
        <v>54</v>
      </c>
      <c r="D1332" s="1" t="s">
        <v>13</v>
      </c>
      <c r="E1332" s="3">
        <v>44214</v>
      </c>
      <c r="F1332" s="1" t="s">
        <v>36</v>
      </c>
      <c r="G1332" s="1" t="s">
        <v>235</v>
      </c>
      <c r="H1332" s="7">
        <v>50</v>
      </c>
      <c r="I1332" s="7">
        <v>31</v>
      </c>
      <c r="J1332" s="2">
        <v>0.38</v>
      </c>
      <c r="K1332" s="7">
        <f>Table1[[#This Row],[List Price]]-Table1[[#This Row],[Actual Price]]</f>
        <v>19</v>
      </c>
      <c r="L1332" s="13">
        <f>YEAR(Table1[[#This Row],[Date]])</f>
        <v>2021</v>
      </c>
      <c r="M1332" s="13" t="str">
        <f t="shared" si="20"/>
        <v>Jan</v>
      </c>
      <c r="N1332" s="18">
        <f>DATE(YEAR(Table1[[#This Row],[Date]])+6, MONTH(Table1[[#This Row],[Date]]), DAY(Table1[[#This Row],[Date]]))</f>
        <v>46405</v>
      </c>
    </row>
    <row r="1333" spans="1:14" x14ac:dyDescent="0.35">
      <c r="A1333" t="s">
        <v>1899</v>
      </c>
      <c r="B1333" s="1" t="s">
        <v>111</v>
      </c>
      <c r="C1333" s="1" t="s">
        <v>82</v>
      </c>
      <c r="D1333" s="1" t="s">
        <v>13</v>
      </c>
      <c r="E1333" s="3">
        <v>44600</v>
      </c>
      <c r="F1333" s="1" t="s">
        <v>104</v>
      </c>
      <c r="G1333" s="1" t="s">
        <v>1424</v>
      </c>
      <c r="H1333" s="7">
        <v>70</v>
      </c>
      <c r="I1333" s="7">
        <v>68</v>
      </c>
      <c r="J1333" s="2">
        <v>2.86E-2</v>
      </c>
      <c r="K1333" s="7">
        <f>Table1[[#This Row],[List Price]]-Table1[[#This Row],[Actual Price]]</f>
        <v>2</v>
      </c>
      <c r="L1333" s="13">
        <f>YEAR(Table1[[#This Row],[Date]])</f>
        <v>2022</v>
      </c>
      <c r="M1333" s="13" t="str">
        <f t="shared" si="20"/>
        <v>Feb</v>
      </c>
      <c r="N1333" s="18">
        <f>DATE(YEAR(Table1[[#This Row],[Date]])+6, MONTH(Table1[[#This Row],[Date]]), DAY(Table1[[#This Row],[Date]]))</f>
        <v>46791</v>
      </c>
    </row>
    <row r="1334" spans="1:14" x14ac:dyDescent="0.35">
      <c r="A1334" t="s">
        <v>1900</v>
      </c>
      <c r="B1334" s="1" t="s">
        <v>157</v>
      </c>
      <c r="C1334" s="1" t="s">
        <v>108</v>
      </c>
      <c r="D1334" s="1" t="s">
        <v>19</v>
      </c>
      <c r="E1334" s="3">
        <v>45185</v>
      </c>
      <c r="F1334" s="1" t="s">
        <v>25</v>
      </c>
      <c r="G1334" s="1" t="s">
        <v>1870</v>
      </c>
      <c r="H1334" s="7">
        <v>700</v>
      </c>
      <c r="I1334" s="7">
        <v>672</v>
      </c>
      <c r="J1334" s="2">
        <v>0.04</v>
      </c>
      <c r="K1334" s="7">
        <f>Table1[[#This Row],[List Price]]-Table1[[#This Row],[Actual Price]]</f>
        <v>28</v>
      </c>
      <c r="L1334" s="13">
        <f>YEAR(Table1[[#This Row],[Date]])</f>
        <v>2023</v>
      </c>
      <c r="M1334" s="13" t="str">
        <f t="shared" si="20"/>
        <v>Sep</v>
      </c>
      <c r="N1334" s="18">
        <f>DATE(YEAR(Table1[[#This Row],[Date]])+6, MONTH(Table1[[#This Row],[Date]]), DAY(Table1[[#This Row],[Date]]))</f>
        <v>47377</v>
      </c>
    </row>
    <row r="1335" spans="1:14" x14ac:dyDescent="0.35">
      <c r="A1335" t="s">
        <v>1901</v>
      </c>
      <c r="B1335" s="1" t="s">
        <v>124</v>
      </c>
      <c r="C1335" s="1" t="s">
        <v>40</v>
      </c>
      <c r="D1335" s="1" t="s">
        <v>35</v>
      </c>
      <c r="E1335" s="3">
        <v>44889</v>
      </c>
      <c r="F1335" s="1" t="s">
        <v>115</v>
      </c>
      <c r="G1335" s="1" t="s">
        <v>1017</v>
      </c>
      <c r="H1335" s="7">
        <v>250</v>
      </c>
      <c r="I1335" s="7">
        <v>240</v>
      </c>
      <c r="J1335" s="2">
        <v>0.04</v>
      </c>
      <c r="K1335" s="7">
        <f>Table1[[#This Row],[List Price]]-Table1[[#This Row],[Actual Price]]</f>
        <v>10</v>
      </c>
      <c r="L1335" s="13">
        <f>YEAR(Table1[[#This Row],[Date]])</f>
        <v>2022</v>
      </c>
      <c r="M1335" s="13" t="str">
        <f t="shared" si="20"/>
        <v>Nov</v>
      </c>
      <c r="N1335" s="18">
        <f>DATE(YEAR(Table1[[#This Row],[Date]])+6, MONTH(Table1[[#This Row],[Date]]), DAY(Table1[[#This Row],[Date]]))</f>
        <v>47081</v>
      </c>
    </row>
    <row r="1336" spans="1:14" x14ac:dyDescent="0.35">
      <c r="A1336" t="s">
        <v>1902</v>
      </c>
      <c r="B1336" s="1" t="s">
        <v>99</v>
      </c>
      <c r="C1336" s="1" t="s">
        <v>100</v>
      </c>
      <c r="D1336" s="1" t="s">
        <v>13</v>
      </c>
      <c r="E1336" s="3">
        <v>45565</v>
      </c>
      <c r="F1336" s="1" t="s">
        <v>55</v>
      </c>
      <c r="G1336" s="1" t="s">
        <v>948</v>
      </c>
      <c r="H1336" s="7">
        <v>800</v>
      </c>
      <c r="I1336" s="7">
        <v>696</v>
      </c>
      <c r="J1336" s="2">
        <v>0.13</v>
      </c>
      <c r="K1336" s="7">
        <f>Table1[[#This Row],[List Price]]-Table1[[#This Row],[Actual Price]]</f>
        <v>104</v>
      </c>
      <c r="L1336" s="13">
        <f>YEAR(Table1[[#This Row],[Date]])</f>
        <v>2024</v>
      </c>
      <c r="M1336" s="13" t="str">
        <f t="shared" si="20"/>
        <v>Sep</v>
      </c>
      <c r="N1336" s="18">
        <f>DATE(YEAR(Table1[[#This Row],[Date]])+6, MONTH(Table1[[#This Row],[Date]]), DAY(Table1[[#This Row],[Date]]))</f>
        <v>47756</v>
      </c>
    </row>
    <row r="1337" spans="1:14" x14ac:dyDescent="0.35">
      <c r="A1337" t="s">
        <v>1903</v>
      </c>
      <c r="B1337" s="1" t="s">
        <v>77</v>
      </c>
      <c r="C1337" s="1" t="s">
        <v>78</v>
      </c>
      <c r="D1337" s="1" t="s">
        <v>35</v>
      </c>
      <c r="E1337" s="3">
        <v>45637</v>
      </c>
      <c r="F1337" s="1" t="s">
        <v>25</v>
      </c>
      <c r="G1337" s="1" t="s">
        <v>394</v>
      </c>
      <c r="H1337" s="7">
        <v>700</v>
      </c>
      <c r="I1337" s="7">
        <v>602</v>
      </c>
      <c r="J1337" s="2">
        <v>0.14000000000000001</v>
      </c>
      <c r="K1337" s="7">
        <f>Table1[[#This Row],[List Price]]-Table1[[#This Row],[Actual Price]]</f>
        <v>98</v>
      </c>
      <c r="L1337" s="13">
        <f>YEAR(Table1[[#This Row],[Date]])</f>
        <v>2024</v>
      </c>
      <c r="M1337" s="13" t="str">
        <f t="shared" si="20"/>
        <v>Dec</v>
      </c>
      <c r="N1337" s="18">
        <f>DATE(YEAR(Table1[[#This Row],[Date]])+6, MONTH(Table1[[#This Row],[Date]]), DAY(Table1[[#This Row],[Date]]))</f>
        <v>47828</v>
      </c>
    </row>
    <row r="1338" spans="1:14" x14ac:dyDescent="0.35">
      <c r="A1338" t="s">
        <v>1904</v>
      </c>
      <c r="B1338" s="1" t="s">
        <v>241</v>
      </c>
      <c r="C1338" s="1" t="s">
        <v>242</v>
      </c>
      <c r="D1338" s="1" t="s">
        <v>13</v>
      </c>
      <c r="E1338" s="3">
        <v>44610</v>
      </c>
      <c r="F1338" s="1" t="s">
        <v>36</v>
      </c>
      <c r="G1338" s="1" t="s">
        <v>287</v>
      </c>
      <c r="H1338" s="7">
        <v>50</v>
      </c>
      <c r="I1338" s="7">
        <v>43</v>
      </c>
      <c r="J1338" s="2">
        <v>0.14000000000000001</v>
      </c>
      <c r="K1338" s="7">
        <f>Table1[[#This Row],[List Price]]-Table1[[#This Row],[Actual Price]]</f>
        <v>7</v>
      </c>
      <c r="L1338" s="13">
        <f>YEAR(Table1[[#This Row],[Date]])</f>
        <v>2022</v>
      </c>
      <c r="M1338" s="13" t="str">
        <f t="shared" si="20"/>
        <v>Feb</v>
      </c>
      <c r="N1338" s="18">
        <f>DATE(YEAR(Table1[[#This Row],[Date]])+6, MONTH(Table1[[#This Row],[Date]]), DAY(Table1[[#This Row],[Date]]))</f>
        <v>46801</v>
      </c>
    </row>
    <row r="1339" spans="1:14" x14ac:dyDescent="0.35">
      <c r="A1339" t="s">
        <v>1905</v>
      </c>
      <c r="B1339" s="1" t="s">
        <v>22</v>
      </c>
      <c r="C1339" s="1" t="s">
        <v>23</v>
      </c>
      <c r="D1339" s="1" t="s">
        <v>24</v>
      </c>
      <c r="E1339" s="3">
        <v>44312</v>
      </c>
      <c r="F1339" s="1" t="s">
        <v>104</v>
      </c>
      <c r="G1339" s="1" t="s">
        <v>483</v>
      </c>
      <c r="H1339" s="7">
        <v>70</v>
      </c>
      <c r="I1339" s="7">
        <v>42</v>
      </c>
      <c r="J1339" s="2">
        <v>0.4</v>
      </c>
      <c r="K1339" s="7">
        <f>Table1[[#This Row],[List Price]]-Table1[[#This Row],[Actual Price]]</f>
        <v>28</v>
      </c>
      <c r="L1339" s="13">
        <f>YEAR(Table1[[#This Row],[Date]])</f>
        <v>2021</v>
      </c>
      <c r="M1339" s="13" t="str">
        <f t="shared" si="20"/>
        <v>Apr</v>
      </c>
      <c r="N1339" s="18">
        <f>DATE(YEAR(Table1[[#This Row],[Date]])+6, MONTH(Table1[[#This Row],[Date]]), DAY(Table1[[#This Row],[Date]]))</f>
        <v>46503</v>
      </c>
    </row>
    <row r="1340" spans="1:14" x14ac:dyDescent="0.35">
      <c r="A1340" t="s">
        <v>1906</v>
      </c>
      <c r="B1340" s="1" t="s">
        <v>187</v>
      </c>
      <c r="C1340" s="1" t="s">
        <v>188</v>
      </c>
      <c r="D1340" s="1" t="s">
        <v>13</v>
      </c>
      <c r="E1340" s="3">
        <v>43837</v>
      </c>
      <c r="F1340" s="1" t="s">
        <v>41</v>
      </c>
      <c r="G1340" s="1" t="s">
        <v>741</v>
      </c>
      <c r="H1340" s="7">
        <v>30</v>
      </c>
      <c r="I1340" s="7">
        <v>30</v>
      </c>
      <c r="J1340" s="2">
        <v>0</v>
      </c>
      <c r="K1340" s="7">
        <f>Table1[[#This Row],[List Price]]-Table1[[#This Row],[Actual Price]]</f>
        <v>0</v>
      </c>
      <c r="L1340" s="13">
        <f>YEAR(Table1[[#This Row],[Date]])</f>
        <v>2020</v>
      </c>
      <c r="M1340" s="13" t="str">
        <f t="shared" si="20"/>
        <v>Jan</v>
      </c>
      <c r="N1340" s="18">
        <f>DATE(YEAR(Table1[[#This Row],[Date]])+6, MONTH(Table1[[#This Row],[Date]]), DAY(Table1[[#This Row],[Date]]))</f>
        <v>46029</v>
      </c>
    </row>
    <row r="1341" spans="1:14" x14ac:dyDescent="0.35">
      <c r="A1341" t="s">
        <v>1907</v>
      </c>
      <c r="B1341" s="1" t="s">
        <v>264</v>
      </c>
      <c r="C1341" s="1" t="s">
        <v>265</v>
      </c>
      <c r="D1341" s="1" t="s">
        <v>13</v>
      </c>
      <c r="E1341" s="3">
        <v>45317</v>
      </c>
      <c r="F1341" s="1" t="s">
        <v>25</v>
      </c>
      <c r="G1341" s="1" t="s">
        <v>802</v>
      </c>
      <c r="H1341" s="7">
        <v>700</v>
      </c>
      <c r="I1341" s="7">
        <v>623</v>
      </c>
      <c r="J1341" s="2">
        <v>0.11</v>
      </c>
      <c r="K1341" s="7">
        <f>Table1[[#This Row],[List Price]]-Table1[[#This Row],[Actual Price]]</f>
        <v>77</v>
      </c>
      <c r="L1341" s="13">
        <f>YEAR(Table1[[#This Row],[Date]])</f>
        <v>2024</v>
      </c>
      <c r="M1341" s="13" t="str">
        <f t="shared" si="20"/>
        <v>Jan</v>
      </c>
      <c r="N1341" s="18">
        <f>DATE(YEAR(Table1[[#This Row],[Date]])+6, MONTH(Table1[[#This Row],[Date]]), DAY(Table1[[#This Row],[Date]]))</f>
        <v>47509</v>
      </c>
    </row>
    <row r="1342" spans="1:14" x14ac:dyDescent="0.35">
      <c r="A1342" t="s">
        <v>1908</v>
      </c>
      <c r="B1342" s="1" t="s">
        <v>103</v>
      </c>
      <c r="C1342" s="1" t="s">
        <v>71</v>
      </c>
      <c r="D1342" s="1" t="s">
        <v>35</v>
      </c>
      <c r="E1342" s="3">
        <v>44679</v>
      </c>
      <c r="F1342" s="1" t="s">
        <v>14</v>
      </c>
      <c r="G1342" s="1" t="s">
        <v>1531</v>
      </c>
      <c r="H1342" s="7">
        <v>80</v>
      </c>
      <c r="I1342" s="7">
        <v>76</v>
      </c>
      <c r="J1342" s="2">
        <v>0.05</v>
      </c>
      <c r="K1342" s="7">
        <f>Table1[[#This Row],[List Price]]-Table1[[#This Row],[Actual Price]]</f>
        <v>4</v>
      </c>
      <c r="L1342" s="13">
        <f>YEAR(Table1[[#This Row],[Date]])</f>
        <v>2022</v>
      </c>
      <c r="M1342" s="13" t="str">
        <f t="shared" si="20"/>
        <v>Apr</v>
      </c>
      <c r="N1342" s="18">
        <f>DATE(YEAR(Table1[[#This Row],[Date]])+6, MONTH(Table1[[#This Row],[Date]]), DAY(Table1[[#This Row],[Date]]))</f>
        <v>46871</v>
      </c>
    </row>
    <row r="1343" spans="1:14" x14ac:dyDescent="0.35">
      <c r="A1343" t="s">
        <v>1909</v>
      </c>
      <c r="B1343" s="1" t="s">
        <v>49</v>
      </c>
      <c r="C1343" s="1" t="s">
        <v>50</v>
      </c>
      <c r="D1343" s="1" t="s">
        <v>24</v>
      </c>
      <c r="E1343" s="3">
        <v>44269</v>
      </c>
      <c r="F1343" s="1" t="s">
        <v>104</v>
      </c>
      <c r="G1343" s="1" t="s">
        <v>1000</v>
      </c>
      <c r="H1343" s="7">
        <v>70</v>
      </c>
      <c r="I1343" s="7">
        <v>45</v>
      </c>
      <c r="J1343" s="2">
        <v>0.35709999999999997</v>
      </c>
      <c r="K1343" s="7">
        <f>Table1[[#This Row],[List Price]]-Table1[[#This Row],[Actual Price]]</f>
        <v>25</v>
      </c>
      <c r="L1343" s="13">
        <f>YEAR(Table1[[#This Row],[Date]])</f>
        <v>2021</v>
      </c>
      <c r="M1343" s="13" t="str">
        <f t="shared" si="20"/>
        <v>Mar</v>
      </c>
      <c r="N1343" s="18">
        <f>DATE(YEAR(Table1[[#This Row],[Date]])+6, MONTH(Table1[[#This Row],[Date]]), DAY(Table1[[#This Row],[Date]]))</f>
        <v>46460</v>
      </c>
    </row>
    <row r="1344" spans="1:14" x14ac:dyDescent="0.35">
      <c r="A1344" t="s">
        <v>1910</v>
      </c>
      <c r="B1344" s="1" t="s">
        <v>124</v>
      </c>
      <c r="C1344" s="1" t="s">
        <v>40</v>
      </c>
      <c r="D1344" s="1" t="s">
        <v>35</v>
      </c>
      <c r="E1344" s="3">
        <v>44362</v>
      </c>
      <c r="F1344" s="1" t="s">
        <v>55</v>
      </c>
      <c r="G1344" s="1" t="s">
        <v>1017</v>
      </c>
      <c r="H1344" s="7">
        <v>800</v>
      </c>
      <c r="I1344" s="7">
        <v>720</v>
      </c>
      <c r="J1344" s="2">
        <v>0.1</v>
      </c>
      <c r="K1344" s="7">
        <f>Table1[[#This Row],[List Price]]-Table1[[#This Row],[Actual Price]]</f>
        <v>80</v>
      </c>
      <c r="L1344" s="13">
        <f>YEAR(Table1[[#This Row],[Date]])</f>
        <v>2021</v>
      </c>
      <c r="M1344" s="13" t="str">
        <f t="shared" si="20"/>
        <v>Jun</v>
      </c>
      <c r="N1344" s="18">
        <f>DATE(YEAR(Table1[[#This Row],[Date]])+6, MONTH(Table1[[#This Row],[Date]]), DAY(Table1[[#This Row],[Date]]))</f>
        <v>46553</v>
      </c>
    </row>
    <row r="1345" spans="1:14" x14ac:dyDescent="0.35">
      <c r="A1345" t="s">
        <v>1911</v>
      </c>
      <c r="B1345" s="1" t="s">
        <v>154</v>
      </c>
      <c r="C1345" s="1" t="s">
        <v>108</v>
      </c>
      <c r="D1345" s="1" t="s">
        <v>19</v>
      </c>
      <c r="E1345" s="3">
        <v>44730</v>
      </c>
      <c r="F1345" s="1" t="s">
        <v>104</v>
      </c>
      <c r="G1345" s="1" t="s">
        <v>490</v>
      </c>
      <c r="H1345" s="7">
        <v>70</v>
      </c>
      <c r="I1345" s="7">
        <v>63</v>
      </c>
      <c r="J1345" s="2">
        <v>0.1</v>
      </c>
      <c r="K1345" s="7">
        <f>Table1[[#This Row],[List Price]]-Table1[[#This Row],[Actual Price]]</f>
        <v>7</v>
      </c>
      <c r="L1345" s="13">
        <f>YEAR(Table1[[#This Row],[Date]])</f>
        <v>2022</v>
      </c>
      <c r="M1345" s="13" t="str">
        <f t="shared" si="20"/>
        <v>Jun</v>
      </c>
      <c r="N1345" s="18">
        <f>DATE(YEAR(Table1[[#This Row],[Date]])+6, MONTH(Table1[[#This Row],[Date]]), DAY(Table1[[#This Row],[Date]]))</f>
        <v>46922</v>
      </c>
    </row>
    <row r="1346" spans="1:14" x14ac:dyDescent="0.35">
      <c r="A1346" t="s">
        <v>1912</v>
      </c>
      <c r="B1346" s="1" t="s">
        <v>53</v>
      </c>
      <c r="C1346" s="1" t="s">
        <v>54</v>
      </c>
      <c r="D1346" s="1" t="s">
        <v>13</v>
      </c>
      <c r="E1346" s="3">
        <v>45108</v>
      </c>
      <c r="F1346" s="1" t="s">
        <v>30</v>
      </c>
      <c r="G1346" s="1" t="s">
        <v>822</v>
      </c>
      <c r="H1346" s="7">
        <v>150</v>
      </c>
      <c r="I1346" s="7">
        <v>150</v>
      </c>
      <c r="J1346" s="2">
        <v>0</v>
      </c>
      <c r="K1346" s="7">
        <f>Table1[[#This Row],[List Price]]-Table1[[#This Row],[Actual Price]]</f>
        <v>0</v>
      </c>
      <c r="L1346" s="13">
        <f>YEAR(Table1[[#This Row],[Date]])</f>
        <v>2023</v>
      </c>
      <c r="M1346" s="13" t="str">
        <f t="shared" ref="M1346:M1409" si="21">TEXT(E:E, "mmm")</f>
        <v>Jul</v>
      </c>
      <c r="N1346" s="18">
        <f>DATE(YEAR(Table1[[#This Row],[Date]])+6, MONTH(Table1[[#This Row],[Date]]), DAY(Table1[[#This Row],[Date]]))</f>
        <v>47300</v>
      </c>
    </row>
    <row r="1347" spans="1:14" x14ac:dyDescent="0.35">
      <c r="A1347" t="s">
        <v>1913</v>
      </c>
      <c r="B1347" s="1" t="s">
        <v>111</v>
      </c>
      <c r="C1347" s="1" t="s">
        <v>82</v>
      </c>
      <c r="D1347" s="1" t="s">
        <v>13</v>
      </c>
      <c r="E1347" s="3">
        <v>44479</v>
      </c>
      <c r="F1347" s="1" t="s">
        <v>72</v>
      </c>
      <c r="G1347" s="1" t="s">
        <v>1688</v>
      </c>
      <c r="H1347" s="7">
        <v>500</v>
      </c>
      <c r="I1347" s="7">
        <v>490</v>
      </c>
      <c r="J1347" s="2">
        <v>0.02</v>
      </c>
      <c r="K1347" s="7">
        <f>Table1[[#This Row],[List Price]]-Table1[[#This Row],[Actual Price]]</f>
        <v>10</v>
      </c>
      <c r="L1347" s="13">
        <f>YEAR(Table1[[#This Row],[Date]])</f>
        <v>2021</v>
      </c>
      <c r="M1347" s="13" t="str">
        <f t="shared" si="21"/>
        <v>Oct</v>
      </c>
      <c r="N1347" s="18">
        <f>DATE(YEAR(Table1[[#This Row],[Date]])+6, MONTH(Table1[[#This Row],[Date]]), DAY(Table1[[#This Row],[Date]]))</f>
        <v>46670</v>
      </c>
    </row>
    <row r="1348" spans="1:14" x14ac:dyDescent="0.35">
      <c r="A1348" t="s">
        <v>1914</v>
      </c>
      <c r="B1348" s="1" t="s">
        <v>324</v>
      </c>
      <c r="C1348" s="1" t="s">
        <v>325</v>
      </c>
      <c r="D1348" s="1" t="s">
        <v>13</v>
      </c>
      <c r="E1348" s="3">
        <v>44905</v>
      </c>
      <c r="F1348" s="1" t="s">
        <v>46</v>
      </c>
      <c r="G1348" s="1" t="s">
        <v>1915</v>
      </c>
      <c r="H1348" s="7">
        <v>500</v>
      </c>
      <c r="I1348" s="7">
        <v>500</v>
      </c>
      <c r="J1348" s="2">
        <v>0</v>
      </c>
      <c r="K1348" s="7">
        <f>Table1[[#This Row],[List Price]]-Table1[[#This Row],[Actual Price]]</f>
        <v>0</v>
      </c>
      <c r="L1348" s="13">
        <f>YEAR(Table1[[#This Row],[Date]])</f>
        <v>2022</v>
      </c>
      <c r="M1348" s="13" t="str">
        <f t="shared" si="21"/>
        <v>Dec</v>
      </c>
      <c r="N1348" s="18">
        <f>DATE(YEAR(Table1[[#This Row],[Date]])+6, MONTH(Table1[[#This Row],[Date]]), DAY(Table1[[#This Row],[Date]]))</f>
        <v>47097</v>
      </c>
    </row>
    <row r="1349" spans="1:14" x14ac:dyDescent="0.35">
      <c r="A1349" t="s">
        <v>1916</v>
      </c>
      <c r="B1349" s="1" t="s">
        <v>103</v>
      </c>
      <c r="C1349" s="1" t="s">
        <v>71</v>
      </c>
      <c r="D1349" s="1" t="s">
        <v>35</v>
      </c>
      <c r="E1349" s="3">
        <v>45160</v>
      </c>
      <c r="F1349" s="1" t="s">
        <v>115</v>
      </c>
      <c r="G1349" s="1" t="s">
        <v>727</v>
      </c>
      <c r="H1349" s="7">
        <v>250</v>
      </c>
      <c r="I1349" s="7">
        <v>225</v>
      </c>
      <c r="J1349" s="2">
        <v>0.1</v>
      </c>
      <c r="K1349" s="7">
        <f>Table1[[#This Row],[List Price]]-Table1[[#This Row],[Actual Price]]</f>
        <v>25</v>
      </c>
      <c r="L1349" s="13">
        <f>YEAR(Table1[[#This Row],[Date]])</f>
        <v>2023</v>
      </c>
      <c r="M1349" s="13" t="str">
        <f t="shared" si="21"/>
        <v>Aug</v>
      </c>
      <c r="N1349" s="18">
        <f>DATE(YEAR(Table1[[#This Row],[Date]])+6, MONTH(Table1[[#This Row],[Date]]), DAY(Table1[[#This Row],[Date]]))</f>
        <v>47352</v>
      </c>
    </row>
    <row r="1350" spans="1:14" x14ac:dyDescent="0.35">
      <c r="A1350" t="s">
        <v>1917</v>
      </c>
      <c r="B1350" s="1" t="s">
        <v>124</v>
      </c>
      <c r="C1350" s="1" t="s">
        <v>40</v>
      </c>
      <c r="D1350" s="1" t="s">
        <v>35</v>
      </c>
      <c r="E1350" s="3">
        <v>44265</v>
      </c>
      <c r="F1350" s="1" t="s">
        <v>36</v>
      </c>
      <c r="G1350" s="1" t="s">
        <v>125</v>
      </c>
      <c r="H1350" s="7">
        <v>50</v>
      </c>
      <c r="I1350" s="7">
        <v>43</v>
      </c>
      <c r="J1350" s="2">
        <v>0.14000000000000001</v>
      </c>
      <c r="K1350" s="7">
        <f>Table1[[#This Row],[List Price]]-Table1[[#This Row],[Actual Price]]</f>
        <v>7</v>
      </c>
      <c r="L1350" s="13">
        <f>YEAR(Table1[[#This Row],[Date]])</f>
        <v>2021</v>
      </c>
      <c r="M1350" s="13" t="str">
        <f t="shared" si="21"/>
        <v>Mar</v>
      </c>
      <c r="N1350" s="18">
        <f>DATE(YEAR(Table1[[#This Row],[Date]])+6, MONTH(Table1[[#This Row],[Date]]), DAY(Table1[[#This Row],[Date]]))</f>
        <v>46456</v>
      </c>
    </row>
    <row r="1351" spans="1:14" x14ac:dyDescent="0.35">
      <c r="A1351" t="s">
        <v>1918</v>
      </c>
      <c r="B1351" s="1" t="s">
        <v>174</v>
      </c>
      <c r="C1351" s="1" t="s">
        <v>175</v>
      </c>
      <c r="D1351" s="1" t="s">
        <v>13</v>
      </c>
      <c r="E1351" s="3">
        <v>45174</v>
      </c>
      <c r="F1351" s="1" t="s">
        <v>122</v>
      </c>
      <c r="G1351" s="1" t="s">
        <v>176</v>
      </c>
      <c r="H1351" s="7">
        <v>50</v>
      </c>
      <c r="I1351" s="7">
        <v>47</v>
      </c>
      <c r="J1351" s="2">
        <v>0.06</v>
      </c>
      <c r="K1351" s="7">
        <f>Table1[[#This Row],[List Price]]-Table1[[#This Row],[Actual Price]]</f>
        <v>3</v>
      </c>
      <c r="L1351" s="13">
        <f>YEAR(Table1[[#This Row],[Date]])</f>
        <v>2023</v>
      </c>
      <c r="M1351" s="13" t="str">
        <f t="shared" si="21"/>
        <v>Sep</v>
      </c>
      <c r="N1351" s="18">
        <f>DATE(YEAR(Table1[[#This Row],[Date]])+6, MONTH(Table1[[#This Row],[Date]]), DAY(Table1[[#This Row],[Date]]))</f>
        <v>47366</v>
      </c>
    </row>
    <row r="1352" spans="1:14" x14ac:dyDescent="0.35">
      <c r="A1352" t="s">
        <v>1919</v>
      </c>
      <c r="B1352" s="1" t="s">
        <v>221</v>
      </c>
      <c r="C1352" s="1" t="s">
        <v>40</v>
      </c>
      <c r="D1352" s="1" t="s">
        <v>35</v>
      </c>
      <c r="E1352" s="3">
        <v>44399</v>
      </c>
      <c r="F1352" s="1" t="s">
        <v>61</v>
      </c>
      <c r="G1352" s="1" t="s">
        <v>1920</v>
      </c>
      <c r="H1352" s="7">
        <v>1000</v>
      </c>
      <c r="I1352" s="7">
        <v>870</v>
      </c>
      <c r="J1352" s="2">
        <v>0.13</v>
      </c>
      <c r="K1352" s="7">
        <f>Table1[[#This Row],[List Price]]-Table1[[#This Row],[Actual Price]]</f>
        <v>130</v>
      </c>
      <c r="L1352" s="13">
        <f>YEAR(Table1[[#This Row],[Date]])</f>
        <v>2021</v>
      </c>
      <c r="M1352" s="13" t="str">
        <f t="shared" si="21"/>
        <v>Jul</v>
      </c>
      <c r="N1352" s="18">
        <f>DATE(YEAR(Table1[[#This Row],[Date]])+6, MONTH(Table1[[#This Row],[Date]]), DAY(Table1[[#This Row],[Date]]))</f>
        <v>46590</v>
      </c>
    </row>
    <row r="1353" spans="1:14" x14ac:dyDescent="0.35">
      <c r="A1353" t="s">
        <v>1921</v>
      </c>
      <c r="B1353" s="1" t="s">
        <v>33</v>
      </c>
      <c r="C1353" s="1" t="s">
        <v>34</v>
      </c>
      <c r="D1353" s="1" t="s">
        <v>35</v>
      </c>
      <c r="E1353" s="3">
        <v>45092</v>
      </c>
      <c r="F1353" s="1" t="s">
        <v>55</v>
      </c>
      <c r="G1353" s="1" t="s">
        <v>37</v>
      </c>
      <c r="H1353" s="7">
        <v>800</v>
      </c>
      <c r="I1353" s="7">
        <v>456</v>
      </c>
      <c r="J1353" s="2">
        <v>0.43</v>
      </c>
      <c r="K1353" s="7">
        <f>Table1[[#This Row],[List Price]]-Table1[[#This Row],[Actual Price]]</f>
        <v>344</v>
      </c>
      <c r="L1353" s="13">
        <f>YEAR(Table1[[#This Row],[Date]])</f>
        <v>2023</v>
      </c>
      <c r="M1353" s="13" t="str">
        <f t="shared" si="21"/>
        <v>Jun</v>
      </c>
      <c r="N1353" s="18">
        <f>DATE(YEAR(Table1[[#This Row],[Date]])+6, MONTH(Table1[[#This Row],[Date]]), DAY(Table1[[#This Row],[Date]]))</f>
        <v>47284</v>
      </c>
    </row>
    <row r="1354" spans="1:14" x14ac:dyDescent="0.35">
      <c r="A1354" t="s">
        <v>1922</v>
      </c>
      <c r="B1354" s="1" t="s">
        <v>70</v>
      </c>
      <c r="C1354" s="1" t="s">
        <v>71</v>
      </c>
      <c r="D1354" s="1" t="s">
        <v>35</v>
      </c>
      <c r="E1354" s="3">
        <v>44374</v>
      </c>
      <c r="F1354" s="1" t="s">
        <v>25</v>
      </c>
      <c r="G1354" s="1" t="s">
        <v>1723</v>
      </c>
      <c r="H1354" s="7">
        <v>700</v>
      </c>
      <c r="I1354" s="7">
        <v>525</v>
      </c>
      <c r="J1354" s="2">
        <v>0.25</v>
      </c>
      <c r="K1354" s="7">
        <f>Table1[[#This Row],[List Price]]-Table1[[#This Row],[Actual Price]]</f>
        <v>175</v>
      </c>
      <c r="L1354" s="13">
        <f>YEAR(Table1[[#This Row],[Date]])</f>
        <v>2021</v>
      </c>
      <c r="M1354" s="13" t="str">
        <f t="shared" si="21"/>
        <v>Jun</v>
      </c>
      <c r="N1354" s="18">
        <f>DATE(YEAR(Table1[[#This Row],[Date]])+6, MONTH(Table1[[#This Row],[Date]]), DAY(Table1[[#This Row],[Date]]))</f>
        <v>46565</v>
      </c>
    </row>
    <row r="1355" spans="1:14" x14ac:dyDescent="0.35">
      <c r="A1355" t="s">
        <v>1923</v>
      </c>
      <c r="B1355" s="1" t="s">
        <v>103</v>
      </c>
      <c r="C1355" s="1" t="s">
        <v>71</v>
      </c>
      <c r="D1355" s="1" t="s">
        <v>35</v>
      </c>
      <c r="E1355" s="3">
        <v>45166</v>
      </c>
      <c r="F1355" s="1" t="s">
        <v>104</v>
      </c>
      <c r="G1355" s="1" t="s">
        <v>247</v>
      </c>
      <c r="H1355" s="7">
        <v>70</v>
      </c>
      <c r="I1355" s="7">
        <v>63</v>
      </c>
      <c r="J1355" s="2">
        <v>0.1</v>
      </c>
      <c r="K1355" s="7">
        <f>Table1[[#This Row],[List Price]]-Table1[[#This Row],[Actual Price]]</f>
        <v>7</v>
      </c>
      <c r="L1355" s="13">
        <f>YEAR(Table1[[#This Row],[Date]])</f>
        <v>2023</v>
      </c>
      <c r="M1355" s="13" t="str">
        <f t="shared" si="21"/>
        <v>Aug</v>
      </c>
      <c r="N1355" s="18">
        <f>DATE(YEAR(Table1[[#This Row],[Date]])+6, MONTH(Table1[[#This Row],[Date]]), DAY(Table1[[#This Row],[Date]]))</f>
        <v>47358</v>
      </c>
    </row>
    <row r="1356" spans="1:14" x14ac:dyDescent="0.35">
      <c r="A1356" t="s">
        <v>1924</v>
      </c>
      <c r="B1356" s="1" t="s">
        <v>131</v>
      </c>
      <c r="C1356" s="1" t="s">
        <v>108</v>
      </c>
      <c r="D1356" s="1" t="s">
        <v>19</v>
      </c>
      <c r="E1356" s="3">
        <v>43907</v>
      </c>
      <c r="F1356" s="1" t="s">
        <v>41</v>
      </c>
      <c r="G1356" s="1" t="s">
        <v>1550</v>
      </c>
      <c r="H1356" s="7">
        <v>30</v>
      </c>
      <c r="I1356" s="7">
        <v>26</v>
      </c>
      <c r="J1356" s="2">
        <v>0.1333</v>
      </c>
      <c r="K1356" s="7">
        <f>Table1[[#This Row],[List Price]]-Table1[[#This Row],[Actual Price]]</f>
        <v>4</v>
      </c>
      <c r="L1356" s="13">
        <f>YEAR(Table1[[#This Row],[Date]])</f>
        <v>2020</v>
      </c>
      <c r="M1356" s="13" t="str">
        <f t="shared" si="21"/>
        <v>Mar</v>
      </c>
      <c r="N1356" s="18">
        <f>DATE(YEAR(Table1[[#This Row],[Date]])+6, MONTH(Table1[[#This Row],[Date]]), DAY(Table1[[#This Row],[Date]]))</f>
        <v>46098</v>
      </c>
    </row>
    <row r="1357" spans="1:14" x14ac:dyDescent="0.35">
      <c r="A1357" t="s">
        <v>1925</v>
      </c>
      <c r="B1357" s="1" t="s">
        <v>289</v>
      </c>
      <c r="C1357" s="1" t="s">
        <v>108</v>
      </c>
      <c r="D1357" s="1" t="s">
        <v>19</v>
      </c>
      <c r="E1357" s="3">
        <v>44017</v>
      </c>
      <c r="F1357" s="1" t="s">
        <v>46</v>
      </c>
      <c r="G1357" s="1" t="s">
        <v>290</v>
      </c>
      <c r="H1357" s="7">
        <v>500</v>
      </c>
      <c r="I1357" s="7">
        <v>500</v>
      </c>
      <c r="J1357" s="2">
        <v>0</v>
      </c>
      <c r="K1357" s="7">
        <f>Table1[[#This Row],[List Price]]-Table1[[#This Row],[Actual Price]]</f>
        <v>0</v>
      </c>
      <c r="L1357" s="13">
        <f>YEAR(Table1[[#This Row],[Date]])</f>
        <v>2020</v>
      </c>
      <c r="M1357" s="13" t="str">
        <f t="shared" si="21"/>
        <v>Jul</v>
      </c>
      <c r="N1357" s="18">
        <f>DATE(YEAR(Table1[[#This Row],[Date]])+6, MONTH(Table1[[#This Row],[Date]]), DAY(Table1[[#This Row],[Date]]))</f>
        <v>46208</v>
      </c>
    </row>
    <row r="1358" spans="1:14" x14ac:dyDescent="0.35">
      <c r="A1358" t="s">
        <v>1926</v>
      </c>
      <c r="B1358" s="1" t="s">
        <v>187</v>
      </c>
      <c r="C1358" s="1" t="s">
        <v>188</v>
      </c>
      <c r="D1358" s="1" t="s">
        <v>13</v>
      </c>
      <c r="E1358" s="3">
        <v>45450</v>
      </c>
      <c r="F1358" s="1" t="s">
        <v>41</v>
      </c>
      <c r="G1358" s="1" t="s">
        <v>1150</v>
      </c>
      <c r="H1358" s="7">
        <v>30</v>
      </c>
      <c r="I1358" s="7">
        <v>29</v>
      </c>
      <c r="J1358" s="2">
        <v>3.3300000000000003E-2</v>
      </c>
      <c r="K1358" s="7">
        <f>Table1[[#This Row],[List Price]]-Table1[[#This Row],[Actual Price]]</f>
        <v>1</v>
      </c>
      <c r="L1358" s="13">
        <f>YEAR(Table1[[#This Row],[Date]])</f>
        <v>2024</v>
      </c>
      <c r="M1358" s="13" t="str">
        <f t="shared" si="21"/>
        <v>Jun</v>
      </c>
      <c r="N1358" s="18">
        <f>DATE(YEAR(Table1[[#This Row],[Date]])+6, MONTH(Table1[[#This Row],[Date]]), DAY(Table1[[#This Row],[Date]]))</f>
        <v>47641</v>
      </c>
    </row>
    <row r="1359" spans="1:14" x14ac:dyDescent="0.35">
      <c r="A1359" t="s">
        <v>1927</v>
      </c>
      <c r="B1359" s="1" t="s">
        <v>131</v>
      </c>
      <c r="C1359" s="1" t="s">
        <v>108</v>
      </c>
      <c r="D1359" s="1" t="s">
        <v>19</v>
      </c>
      <c r="E1359" s="3">
        <v>43866</v>
      </c>
      <c r="F1359" s="1" t="s">
        <v>41</v>
      </c>
      <c r="G1359" s="1" t="s">
        <v>212</v>
      </c>
      <c r="H1359" s="7">
        <v>30</v>
      </c>
      <c r="I1359" s="7">
        <v>23</v>
      </c>
      <c r="J1359" s="2">
        <v>0.23330000000000001</v>
      </c>
      <c r="K1359" s="7">
        <f>Table1[[#This Row],[List Price]]-Table1[[#This Row],[Actual Price]]</f>
        <v>7</v>
      </c>
      <c r="L1359" s="13">
        <f>YEAR(Table1[[#This Row],[Date]])</f>
        <v>2020</v>
      </c>
      <c r="M1359" s="13" t="str">
        <f t="shared" si="21"/>
        <v>Feb</v>
      </c>
      <c r="N1359" s="18">
        <f>DATE(YEAR(Table1[[#This Row],[Date]])+6, MONTH(Table1[[#This Row],[Date]]), DAY(Table1[[#This Row],[Date]]))</f>
        <v>46058</v>
      </c>
    </row>
    <row r="1360" spans="1:14" x14ac:dyDescent="0.35">
      <c r="A1360" t="s">
        <v>1928</v>
      </c>
      <c r="B1360" s="1" t="s">
        <v>270</v>
      </c>
      <c r="C1360" s="1" t="s">
        <v>271</v>
      </c>
      <c r="D1360" s="1" t="s">
        <v>35</v>
      </c>
      <c r="E1360" s="3">
        <v>44905</v>
      </c>
      <c r="F1360" s="1" t="s">
        <v>72</v>
      </c>
      <c r="G1360" s="1" t="s">
        <v>715</v>
      </c>
      <c r="H1360" s="7">
        <v>500</v>
      </c>
      <c r="I1360" s="7">
        <v>495</v>
      </c>
      <c r="J1360" s="2">
        <v>0.01</v>
      </c>
      <c r="K1360" s="7">
        <f>Table1[[#This Row],[List Price]]-Table1[[#This Row],[Actual Price]]</f>
        <v>5</v>
      </c>
      <c r="L1360" s="13">
        <f>YEAR(Table1[[#This Row],[Date]])</f>
        <v>2022</v>
      </c>
      <c r="M1360" s="13" t="str">
        <f t="shared" si="21"/>
        <v>Dec</v>
      </c>
      <c r="N1360" s="18">
        <f>DATE(YEAR(Table1[[#This Row],[Date]])+6, MONTH(Table1[[#This Row],[Date]]), DAY(Table1[[#This Row],[Date]]))</f>
        <v>47097</v>
      </c>
    </row>
    <row r="1361" spans="1:14" x14ac:dyDescent="0.35">
      <c r="A1361" t="s">
        <v>1929</v>
      </c>
      <c r="B1361" s="1" t="s">
        <v>91</v>
      </c>
      <c r="C1361" s="1" t="s">
        <v>92</v>
      </c>
      <c r="D1361" s="1" t="s">
        <v>35</v>
      </c>
      <c r="E1361" s="3">
        <v>45240</v>
      </c>
      <c r="F1361" s="1" t="s">
        <v>46</v>
      </c>
      <c r="G1361" s="1" t="s">
        <v>1155</v>
      </c>
      <c r="H1361" s="7">
        <v>500</v>
      </c>
      <c r="I1361" s="7">
        <v>480</v>
      </c>
      <c r="J1361" s="2">
        <v>0.04</v>
      </c>
      <c r="K1361" s="7">
        <f>Table1[[#This Row],[List Price]]-Table1[[#This Row],[Actual Price]]</f>
        <v>20</v>
      </c>
      <c r="L1361" s="13">
        <f>YEAR(Table1[[#This Row],[Date]])</f>
        <v>2023</v>
      </c>
      <c r="M1361" s="13" t="str">
        <f t="shared" si="21"/>
        <v>Nov</v>
      </c>
      <c r="N1361" s="18">
        <f>DATE(YEAR(Table1[[#This Row],[Date]])+6, MONTH(Table1[[#This Row],[Date]]), DAY(Table1[[#This Row],[Date]]))</f>
        <v>47432</v>
      </c>
    </row>
    <row r="1362" spans="1:14" x14ac:dyDescent="0.35">
      <c r="A1362" t="s">
        <v>1930</v>
      </c>
      <c r="B1362" s="1" t="s">
        <v>95</v>
      </c>
      <c r="C1362" s="1" t="s">
        <v>96</v>
      </c>
      <c r="D1362" s="1" t="s">
        <v>13</v>
      </c>
      <c r="E1362" s="3">
        <v>44275</v>
      </c>
      <c r="F1362" s="1" t="s">
        <v>61</v>
      </c>
      <c r="G1362" s="1" t="s">
        <v>1275</v>
      </c>
      <c r="H1362" s="7">
        <v>1000</v>
      </c>
      <c r="I1362" s="7">
        <v>930</v>
      </c>
      <c r="J1362" s="2">
        <v>7.0000000000000007E-2</v>
      </c>
      <c r="K1362" s="7">
        <f>Table1[[#This Row],[List Price]]-Table1[[#This Row],[Actual Price]]</f>
        <v>70</v>
      </c>
      <c r="L1362" s="13">
        <f>YEAR(Table1[[#This Row],[Date]])</f>
        <v>2021</v>
      </c>
      <c r="M1362" s="13" t="str">
        <f t="shared" si="21"/>
        <v>Mar</v>
      </c>
      <c r="N1362" s="18">
        <f>DATE(YEAR(Table1[[#This Row],[Date]])+6, MONTH(Table1[[#This Row],[Date]]), DAY(Table1[[#This Row],[Date]]))</f>
        <v>46466</v>
      </c>
    </row>
    <row r="1363" spans="1:14" x14ac:dyDescent="0.35">
      <c r="A1363" t="s">
        <v>1931</v>
      </c>
      <c r="B1363" s="1" t="s">
        <v>85</v>
      </c>
      <c r="C1363" s="1" t="s">
        <v>86</v>
      </c>
      <c r="D1363" s="1" t="s">
        <v>13</v>
      </c>
      <c r="E1363" s="3">
        <v>44394</v>
      </c>
      <c r="F1363" s="1" t="s">
        <v>30</v>
      </c>
      <c r="G1363" s="1" t="s">
        <v>166</v>
      </c>
      <c r="H1363" s="7">
        <v>150</v>
      </c>
      <c r="I1363" s="7">
        <v>110</v>
      </c>
      <c r="J1363" s="2">
        <v>0.26669999999999999</v>
      </c>
      <c r="K1363" s="7">
        <f>Table1[[#This Row],[List Price]]-Table1[[#This Row],[Actual Price]]</f>
        <v>40</v>
      </c>
      <c r="L1363" s="13">
        <f>YEAR(Table1[[#This Row],[Date]])</f>
        <v>2021</v>
      </c>
      <c r="M1363" s="13" t="str">
        <f t="shared" si="21"/>
        <v>Jul</v>
      </c>
      <c r="N1363" s="18">
        <f>DATE(YEAR(Table1[[#This Row],[Date]])+6, MONTH(Table1[[#This Row],[Date]]), DAY(Table1[[#This Row],[Date]]))</f>
        <v>46585</v>
      </c>
    </row>
    <row r="1364" spans="1:14" x14ac:dyDescent="0.35">
      <c r="A1364" t="s">
        <v>1932</v>
      </c>
      <c r="B1364" s="1" t="s">
        <v>182</v>
      </c>
      <c r="C1364" s="1" t="s">
        <v>108</v>
      </c>
      <c r="D1364" s="1" t="s">
        <v>19</v>
      </c>
      <c r="E1364" s="3">
        <v>43956</v>
      </c>
      <c r="F1364" s="1" t="s">
        <v>61</v>
      </c>
      <c r="G1364" s="1" t="s">
        <v>1258</v>
      </c>
      <c r="H1364" s="7">
        <v>1000</v>
      </c>
      <c r="I1364" s="7">
        <v>910</v>
      </c>
      <c r="J1364" s="2">
        <v>0.09</v>
      </c>
      <c r="K1364" s="7">
        <f>Table1[[#This Row],[List Price]]-Table1[[#This Row],[Actual Price]]</f>
        <v>90</v>
      </c>
      <c r="L1364" s="13">
        <f>YEAR(Table1[[#This Row],[Date]])</f>
        <v>2020</v>
      </c>
      <c r="M1364" s="13" t="str">
        <f t="shared" si="21"/>
        <v>May</v>
      </c>
      <c r="N1364" s="18">
        <f>DATE(YEAR(Table1[[#This Row],[Date]])+6, MONTH(Table1[[#This Row],[Date]]), DAY(Table1[[#This Row],[Date]]))</f>
        <v>46147</v>
      </c>
    </row>
    <row r="1365" spans="1:14" x14ac:dyDescent="0.35">
      <c r="A1365" t="s">
        <v>1933</v>
      </c>
      <c r="B1365" s="1" t="s">
        <v>81</v>
      </c>
      <c r="C1365" s="1" t="s">
        <v>82</v>
      </c>
      <c r="D1365" s="1" t="s">
        <v>13</v>
      </c>
      <c r="E1365" s="3">
        <v>44777</v>
      </c>
      <c r="F1365" s="1" t="s">
        <v>104</v>
      </c>
      <c r="G1365" s="1" t="s">
        <v>282</v>
      </c>
      <c r="H1365" s="7">
        <v>70</v>
      </c>
      <c r="I1365" s="7">
        <v>69</v>
      </c>
      <c r="J1365" s="2">
        <v>1.43E-2</v>
      </c>
      <c r="K1365" s="7">
        <f>Table1[[#This Row],[List Price]]-Table1[[#This Row],[Actual Price]]</f>
        <v>1</v>
      </c>
      <c r="L1365" s="13">
        <f>YEAR(Table1[[#This Row],[Date]])</f>
        <v>2022</v>
      </c>
      <c r="M1365" s="13" t="str">
        <f t="shared" si="21"/>
        <v>Aug</v>
      </c>
      <c r="N1365" s="18">
        <f>DATE(YEAR(Table1[[#This Row],[Date]])+6, MONTH(Table1[[#This Row],[Date]]), DAY(Table1[[#This Row],[Date]]))</f>
        <v>46969</v>
      </c>
    </row>
    <row r="1366" spans="1:14" x14ac:dyDescent="0.35">
      <c r="A1366" t="s">
        <v>1934</v>
      </c>
      <c r="B1366" s="1" t="s">
        <v>11</v>
      </c>
      <c r="C1366" s="1" t="s">
        <v>12</v>
      </c>
      <c r="D1366" s="1" t="s">
        <v>13</v>
      </c>
      <c r="E1366" s="3">
        <v>44378</v>
      </c>
      <c r="F1366" s="1" t="s">
        <v>25</v>
      </c>
      <c r="G1366" s="1" t="s">
        <v>1159</v>
      </c>
      <c r="H1366" s="7">
        <v>700</v>
      </c>
      <c r="I1366" s="7">
        <v>665</v>
      </c>
      <c r="J1366" s="2">
        <v>0.05</v>
      </c>
      <c r="K1366" s="7">
        <f>Table1[[#This Row],[List Price]]-Table1[[#This Row],[Actual Price]]</f>
        <v>35</v>
      </c>
      <c r="L1366" s="13">
        <f>YEAR(Table1[[#This Row],[Date]])</f>
        <v>2021</v>
      </c>
      <c r="M1366" s="13" t="str">
        <f t="shared" si="21"/>
        <v>Jul</v>
      </c>
      <c r="N1366" s="18">
        <f>DATE(YEAR(Table1[[#This Row],[Date]])+6, MONTH(Table1[[#This Row],[Date]]), DAY(Table1[[#This Row],[Date]]))</f>
        <v>46569</v>
      </c>
    </row>
    <row r="1367" spans="1:14" x14ac:dyDescent="0.35">
      <c r="A1367" t="s">
        <v>1935</v>
      </c>
      <c r="B1367" s="1" t="s">
        <v>59</v>
      </c>
      <c r="C1367" s="1" t="s">
        <v>60</v>
      </c>
      <c r="D1367" s="1" t="s">
        <v>13</v>
      </c>
      <c r="E1367" s="3">
        <v>45548</v>
      </c>
      <c r="F1367" s="1" t="s">
        <v>30</v>
      </c>
      <c r="G1367" s="1" t="s">
        <v>1750</v>
      </c>
      <c r="H1367" s="7">
        <v>150</v>
      </c>
      <c r="I1367" s="7">
        <v>143</v>
      </c>
      <c r="J1367" s="2">
        <v>4.6699999999999998E-2</v>
      </c>
      <c r="K1367" s="7">
        <f>Table1[[#This Row],[List Price]]-Table1[[#This Row],[Actual Price]]</f>
        <v>7</v>
      </c>
      <c r="L1367" s="13">
        <f>YEAR(Table1[[#This Row],[Date]])</f>
        <v>2024</v>
      </c>
      <c r="M1367" s="13" t="str">
        <f t="shared" si="21"/>
        <v>Sep</v>
      </c>
      <c r="N1367" s="18">
        <f>DATE(YEAR(Table1[[#This Row],[Date]])+6, MONTH(Table1[[#This Row],[Date]]), DAY(Table1[[#This Row],[Date]]))</f>
        <v>47739</v>
      </c>
    </row>
    <row r="1368" spans="1:14" x14ac:dyDescent="0.35">
      <c r="A1368" t="s">
        <v>1936</v>
      </c>
      <c r="B1368" s="1" t="s">
        <v>91</v>
      </c>
      <c r="C1368" s="1" t="s">
        <v>92</v>
      </c>
      <c r="D1368" s="1" t="s">
        <v>35</v>
      </c>
      <c r="E1368" s="3">
        <v>44645</v>
      </c>
      <c r="F1368" s="1" t="s">
        <v>25</v>
      </c>
      <c r="G1368" s="1" t="s">
        <v>1403</v>
      </c>
      <c r="H1368" s="7">
        <v>700</v>
      </c>
      <c r="I1368" s="7">
        <v>672</v>
      </c>
      <c r="J1368" s="2">
        <v>0.04</v>
      </c>
      <c r="K1368" s="7">
        <f>Table1[[#This Row],[List Price]]-Table1[[#This Row],[Actual Price]]</f>
        <v>28</v>
      </c>
      <c r="L1368" s="13">
        <f>YEAR(Table1[[#This Row],[Date]])</f>
        <v>2022</v>
      </c>
      <c r="M1368" s="13" t="str">
        <f t="shared" si="21"/>
        <v>Mar</v>
      </c>
      <c r="N1368" s="18">
        <f>DATE(YEAR(Table1[[#This Row],[Date]])+6, MONTH(Table1[[#This Row],[Date]]), DAY(Table1[[#This Row],[Date]]))</f>
        <v>46837</v>
      </c>
    </row>
    <row r="1369" spans="1:14" x14ac:dyDescent="0.35">
      <c r="A1369" t="s">
        <v>1937</v>
      </c>
      <c r="B1369" s="1" t="s">
        <v>131</v>
      </c>
      <c r="C1369" s="1" t="s">
        <v>108</v>
      </c>
      <c r="D1369" s="1" t="s">
        <v>19</v>
      </c>
      <c r="E1369" s="3">
        <v>44330</v>
      </c>
      <c r="F1369" s="1" t="s">
        <v>36</v>
      </c>
      <c r="G1369" s="1" t="s">
        <v>1550</v>
      </c>
      <c r="H1369" s="7">
        <v>50</v>
      </c>
      <c r="I1369" s="7">
        <v>45</v>
      </c>
      <c r="J1369" s="2">
        <v>0.1</v>
      </c>
      <c r="K1369" s="7">
        <f>Table1[[#This Row],[List Price]]-Table1[[#This Row],[Actual Price]]</f>
        <v>5</v>
      </c>
      <c r="L1369" s="13">
        <f>YEAR(Table1[[#This Row],[Date]])</f>
        <v>2021</v>
      </c>
      <c r="M1369" s="13" t="str">
        <f t="shared" si="21"/>
        <v>May</v>
      </c>
      <c r="N1369" s="18">
        <f>DATE(YEAR(Table1[[#This Row],[Date]])+6, MONTH(Table1[[#This Row],[Date]]), DAY(Table1[[#This Row],[Date]]))</f>
        <v>46521</v>
      </c>
    </row>
    <row r="1370" spans="1:14" x14ac:dyDescent="0.35">
      <c r="A1370" t="s">
        <v>1938</v>
      </c>
      <c r="B1370" s="1" t="s">
        <v>324</v>
      </c>
      <c r="C1370" s="1" t="s">
        <v>325</v>
      </c>
      <c r="D1370" s="1" t="s">
        <v>13</v>
      </c>
      <c r="E1370" s="3">
        <v>44651</v>
      </c>
      <c r="F1370" s="1" t="s">
        <v>104</v>
      </c>
      <c r="G1370" s="1" t="s">
        <v>453</v>
      </c>
      <c r="H1370" s="7">
        <v>70</v>
      </c>
      <c r="I1370" s="7">
        <v>67</v>
      </c>
      <c r="J1370" s="2">
        <v>4.2900000000000001E-2</v>
      </c>
      <c r="K1370" s="7">
        <f>Table1[[#This Row],[List Price]]-Table1[[#This Row],[Actual Price]]</f>
        <v>3</v>
      </c>
      <c r="L1370" s="13">
        <f>YEAR(Table1[[#This Row],[Date]])</f>
        <v>2022</v>
      </c>
      <c r="M1370" s="13" t="str">
        <f t="shared" si="21"/>
        <v>Mar</v>
      </c>
      <c r="N1370" s="18">
        <f>DATE(YEAR(Table1[[#This Row],[Date]])+6, MONTH(Table1[[#This Row],[Date]]), DAY(Table1[[#This Row],[Date]]))</f>
        <v>46843</v>
      </c>
    </row>
    <row r="1371" spans="1:14" x14ac:dyDescent="0.35">
      <c r="A1371" t="s">
        <v>1939</v>
      </c>
      <c r="B1371" s="1" t="s">
        <v>70</v>
      </c>
      <c r="C1371" s="1" t="s">
        <v>71</v>
      </c>
      <c r="D1371" s="1" t="s">
        <v>35</v>
      </c>
      <c r="E1371" s="3">
        <v>44470</v>
      </c>
      <c r="F1371" s="1" t="s">
        <v>122</v>
      </c>
      <c r="G1371" s="1" t="s">
        <v>391</v>
      </c>
      <c r="H1371" s="7">
        <v>50</v>
      </c>
      <c r="I1371" s="7">
        <v>38</v>
      </c>
      <c r="J1371" s="2">
        <v>0.24</v>
      </c>
      <c r="K1371" s="7">
        <f>Table1[[#This Row],[List Price]]-Table1[[#This Row],[Actual Price]]</f>
        <v>12</v>
      </c>
      <c r="L1371" s="13">
        <f>YEAR(Table1[[#This Row],[Date]])</f>
        <v>2021</v>
      </c>
      <c r="M1371" s="13" t="str">
        <f t="shared" si="21"/>
        <v>Oct</v>
      </c>
      <c r="N1371" s="18">
        <f>DATE(YEAR(Table1[[#This Row],[Date]])+6, MONTH(Table1[[#This Row],[Date]]), DAY(Table1[[#This Row],[Date]]))</f>
        <v>46661</v>
      </c>
    </row>
    <row r="1372" spans="1:14" x14ac:dyDescent="0.35">
      <c r="A1372" t="s">
        <v>1940</v>
      </c>
      <c r="B1372" s="1" t="s">
        <v>49</v>
      </c>
      <c r="C1372" s="1" t="s">
        <v>50</v>
      </c>
      <c r="D1372" s="1" t="s">
        <v>24</v>
      </c>
      <c r="E1372" s="3">
        <v>44510</v>
      </c>
      <c r="F1372" s="1" t="s">
        <v>72</v>
      </c>
      <c r="G1372" s="1" t="s">
        <v>68</v>
      </c>
      <c r="H1372" s="7">
        <v>500</v>
      </c>
      <c r="I1372" s="7">
        <v>495</v>
      </c>
      <c r="J1372" s="2">
        <v>0.01</v>
      </c>
      <c r="K1372" s="7">
        <f>Table1[[#This Row],[List Price]]-Table1[[#This Row],[Actual Price]]</f>
        <v>5</v>
      </c>
      <c r="L1372" s="13">
        <f>YEAR(Table1[[#This Row],[Date]])</f>
        <v>2021</v>
      </c>
      <c r="M1372" s="13" t="str">
        <f t="shared" si="21"/>
        <v>Nov</v>
      </c>
      <c r="N1372" s="18">
        <f>DATE(YEAR(Table1[[#This Row],[Date]])+6, MONTH(Table1[[#This Row],[Date]]), DAY(Table1[[#This Row],[Date]]))</f>
        <v>46701</v>
      </c>
    </row>
    <row r="1373" spans="1:14" x14ac:dyDescent="0.35">
      <c r="A1373" t="s">
        <v>1941</v>
      </c>
      <c r="B1373" s="1" t="s">
        <v>224</v>
      </c>
      <c r="C1373" s="1" t="s">
        <v>50</v>
      </c>
      <c r="D1373" s="1" t="s">
        <v>24</v>
      </c>
      <c r="E1373" s="3">
        <v>45401</v>
      </c>
      <c r="F1373" s="1" t="s">
        <v>122</v>
      </c>
      <c r="G1373" s="1" t="s">
        <v>1942</v>
      </c>
      <c r="H1373" s="7">
        <v>50</v>
      </c>
      <c r="I1373" s="7">
        <v>43</v>
      </c>
      <c r="J1373" s="2">
        <v>0.14000000000000001</v>
      </c>
      <c r="K1373" s="7">
        <f>Table1[[#This Row],[List Price]]-Table1[[#This Row],[Actual Price]]</f>
        <v>7</v>
      </c>
      <c r="L1373" s="13">
        <f>YEAR(Table1[[#This Row],[Date]])</f>
        <v>2024</v>
      </c>
      <c r="M1373" s="13" t="str">
        <f t="shared" si="21"/>
        <v>Apr</v>
      </c>
      <c r="N1373" s="18">
        <f>DATE(YEAR(Table1[[#This Row],[Date]])+6, MONTH(Table1[[#This Row],[Date]]), DAY(Table1[[#This Row],[Date]]))</f>
        <v>47592</v>
      </c>
    </row>
    <row r="1374" spans="1:14" x14ac:dyDescent="0.35">
      <c r="A1374" t="s">
        <v>1943</v>
      </c>
      <c r="B1374" s="1" t="s">
        <v>99</v>
      </c>
      <c r="C1374" s="1" t="s">
        <v>100</v>
      </c>
      <c r="D1374" s="1" t="s">
        <v>13</v>
      </c>
      <c r="E1374" s="3">
        <v>45472</v>
      </c>
      <c r="F1374" s="1" t="s">
        <v>61</v>
      </c>
      <c r="G1374" s="1" t="s">
        <v>911</v>
      </c>
      <c r="H1374" s="7">
        <v>1000</v>
      </c>
      <c r="I1374" s="7">
        <v>930</v>
      </c>
      <c r="J1374" s="2">
        <v>7.0000000000000007E-2</v>
      </c>
      <c r="K1374" s="7">
        <f>Table1[[#This Row],[List Price]]-Table1[[#This Row],[Actual Price]]</f>
        <v>70</v>
      </c>
      <c r="L1374" s="13">
        <f>YEAR(Table1[[#This Row],[Date]])</f>
        <v>2024</v>
      </c>
      <c r="M1374" s="13" t="str">
        <f t="shared" si="21"/>
        <v>Jun</v>
      </c>
      <c r="N1374" s="18">
        <f>DATE(YEAR(Table1[[#This Row],[Date]])+6, MONTH(Table1[[#This Row],[Date]]), DAY(Table1[[#This Row],[Date]]))</f>
        <v>47663</v>
      </c>
    </row>
    <row r="1375" spans="1:14" x14ac:dyDescent="0.35">
      <c r="A1375" t="s">
        <v>1944</v>
      </c>
      <c r="B1375" s="1" t="s">
        <v>154</v>
      </c>
      <c r="C1375" s="1" t="s">
        <v>108</v>
      </c>
      <c r="D1375" s="1" t="s">
        <v>19</v>
      </c>
      <c r="E1375" s="3">
        <v>45368</v>
      </c>
      <c r="F1375" s="1" t="s">
        <v>72</v>
      </c>
      <c r="G1375" s="1" t="s">
        <v>1292</v>
      </c>
      <c r="H1375" s="7">
        <v>500</v>
      </c>
      <c r="I1375" s="7">
        <v>490</v>
      </c>
      <c r="J1375" s="2">
        <v>0.02</v>
      </c>
      <c r="K1375" s="7">
        <f>Table1[[#This Row],[List Price]]-Table1[[#This Row],[Actual Price]]</f>
        <v>10</v>
      </c>
      <c r="L1375" s="13">
        <f>YEAR(Table1[[#This Row],[Date]])</f>
        <v>2024</v>
      </c>
      <c r="M1375" s="13" t="str">
        <f t="shared" si="21"/>
        <v>Mar</v>
      </c>
      <c r="N1375" s="18">
        <f>DATE(YEAR(Table1[[#This Row],[Date]])+6, MONTH(Table1[[#This Row],[Date]]), DAY(Table1[[#This Row],[Date]]))</f>
        <v>47559</v>
      </c>
    </row>
    <row r="1376" spans="1:14" x14ac:dyDescent="0.35">
      <c r="A1376" t="s">
        <v>1945</v>
      </c>
      <c r="B1376" s="1" t="s">
        <v>124</v>
      </c>
      <c r="C1376" s="1" t="s">
        <v>40</v>
      </c>
      <c r="D1376" s="1" t="s">
        <v>35</v>
      </c>
      <c r="E1376" s="3">
        <v>45292</v>
      </c>
      <c r="F1376" s="1" t="s">
        <v>25</v>
      </c>
      <c r="G1376" s="1" t="s">
        <v>1017</v>
      </c>
      <c r="H1376" s="7">
        <v>700</v>
      </c>
      <c r="I1376" s="7">
        <v>658</v>
      </c>
      <c r="J1376" s="2">
        <v>0.06</v>
      </c>
      <c r="K1376" s="7">
        <f>Table1[[#This Row],[List Price]]-Table1[[#This Row],[Actual Price]]</f>
        <v>42</v>
      </c>
      <c r="L1376" s="13">
        <f>YEAR(Table1[[#This Row],[Date]])</f>
        <v>2024</v>
      </c>
      <c r="M1376" s="13" t="str">
        <f t="shared" si="21"/>
        <v>Jan</v>
      </c>
      <c r="N1376" s="18">
        <f>DATE(YEAR(Table1[[#This Row],[Date]])+6, MONTH(Table1[[#This Row],[Date]]), DAY(Table1[[#This Row],[Date]]))</f>
        <v>47484</v>
      </c>
    </row>
    <row r="1377" spans="1:14" x14ac:dyDescent="0.35">
      <c r="A1377" t="s">
        <v>1946</v>
      </c>
      <c r="B1377" s="1" t="s">
        <v>270</v>
      </c>
      <c r="C1377" s="1" t="s">
        <v>271</v>
      </c>
      <c r="D1377" s="1" t="s">
        <v>35</v>
      </c>
      <c r="E1377" s="3">
        <v>45036</v>
      </c>
      <c r="F1377" s="1" t="s">
        <v>36</v>
      </c>
      <c r="G1377" s="1" t="s">
        <v>1827</v>
      </c>
      <c r="H1377" s="7">
        <v>50</v>
      </c>
      <c r="I1377" s="7">
        <v>47</v>
      </c>
      <c r="J1377" s="2">
        <v>0.06</v>
      </c>
      <c r="K1377" s="7">
        <f>Table1[[#This Row],[List Price]]-Table1[[#This Row],[Actual Price]]</f>
        <v>3</v>
      </c>
      <c r="L1377" s="13">
        <f>YEAR(Table1[[#This Row],[Date]])</f>
        <v>2023</v>
      </c>
      <c r="M1377" s="13" t="str">
        <f t="shared" si="21"/>
        <v>Apr</v>
      </c>
      <c r="N1377" s="18">
        <f>DATE(YEAR(Table1[[#This Row],[Date]])+6, MONTH(Table1[[#This Row],[Date]]), DAY(Table1[[#This Row],[Date]]))</f>
        <v>47228</v>
      </c>
    </row>
    <row r="1378" spans="1:14" x14ac:dyDescent="0.35">
      <c r="A1378" t="s">
        <v>1947</v>
      </c>
      <c r="B1378" s="1" t="s">
        <v>44</v>
      </c>
      <c r="C1378" s="1" t="s">
        <v>45</v>
      </c>
      <c r="D1378" s="1" t="s">
        <v>24</v>
      </c>
      <c r="E1378" s="3">
        <v>44707</v>
      </c>
      <c r="F1378" s="1" t="s">
        <v>115</v>
      </c>
      <c r="G1378" s="1" t="s">
        <v>321</v>
      </c>
      <c r="H1378" s="7">
        <v>250</v>
      </c>
      <c r="I1378" s="7">
        <v>220</v>
      </c>
      <c r="J1378" s="2">
        <v>0.12</v>
      </c>
      <c r="K1378" s="7">
        <f>Table1[[#This Row],[List Price]]-Table1[[#This Row],[Actual Price]]</f>
        <v>30</v>
      </c>
      <c r="L1378" s="13">
        <f>YEAR(Table1[[#This Row],[Date]])</f>
        <v>2022</v>
      </c>
      <c r="M1378" s="13" t="str">
        <f t="shared" si="21"/>
        <v>May</v>
      </c>
      <c r="N1378" s="18">
        <f>DATE(YEAR(Table1[[#This Row],[Date]])+6, MONTH(Table1[[#This Row],[Date]]), DAY(Table1[[#This Row],[Date]]))</f>
        <v>46899</v>
      </c>
    </row>
    <row r="1379" spans="1:14" x14ac:dyDescent="0.35">
      <c r="A1379" t="s">
        <v>1948</v>
      </c>
      <c r="B1379" s="1" t="s">
        <v>77</v>
      </c>
      <c r="C1379" s="1" t="s">
        <v>78</v>
      </c>
      <c r="D1379" s="1" t="s">
        <v>35</v>
      </c>
      <c r="E1379" s="3">
        <v>45263</v>
      </c>
      <c r="F1379" s="1" t="s">
        <v>61</v>
      </c>
      <c r="G1379" s="1" t="s">
        <v>79</v>
      </c>
      <c r="H1379" s="7">
        <v>1000</v>
      </c>
      <c r="I1379" s="7">
        <v>520</v>
      </c>
      <c r="J1379" s="2">
        <v>0.48</v>
      </c>
      <c r="K1379" s="7">
        <f>Table1[[#This Row],[List Price]]-Table1[[#This Row],[Actual Price]]</f>
        <v>480</v>
      </c>
      <c r="L1379" s="13">
        <f>YEAR(Table1[[#This Row],[Date]])</f>
        <v>2023</v>
      </c>
      <c r="M1379" s="13" t="str">
        <f t="shared" si="21"/>
        <v>Dec</v>
      </c>
      <c r="N1379" s="18">
        <f>DATE(YEAR(Table1[[#This Row],[Date]])+6, MONTH(Table1[[#This Row],[Date]]), DAY(Table1[[#This Row],[Date]]))</f>
        <v>47455</v>
      </c>
    </row>
    <row r="1380" spans="1:14" x14ac:dyDescent="0.35">
      <c r="A1380" t="s">
        <v>1949</v>
      </c>
      <c r="B1380" s="1" t="s">
        <v>59</v>
      </c>
      <c r="C1380" s="1" t="s">
        <v>60</v>
      </c>
      <c r="D1380" s="1" t="s">
        <v>13</v>
      </c>
      <c r="E1380" s="3">
        <v>43979</v>
      </c>
      <c r="F1380" s="1" t="s">
        <v>61</v>
      </c>
      <c r="G1380" s="1" t="s">
        <v>62</v>
      </c>
      <c r="H1380" s="7">
        <v>1000</v>
      </c>
      <c r="I1380" s="7">
        <v>980</v>
      </c>
      <c r="J1380" s="2">
        <v>0.02</v>
      </c>
      <c r="K1380" s="7">
        <f>Table1[[#This Row],[List Price]]-Table1[[#This Row],[Actual Price]]</f>
        <v>20</v>
      </c>
      <c r="L1380" s="13">
        <f>YEAR(Table1[[#This Row],[Date]])</f>
        <v>2020</v>
      </c>
      <c r="M1380" s="13" t="str">
        <f t="shared" si="21"/>
        <v>May</v>
      </c>
      <c r="N1380" s="18">
        <f>DATE(YEAR(Table1[[#This Row],[Date]])+6, MONTH(Table1[[#This Row],[Date]]), DAY(Table1[[#This Row],[Date]]))</f>
        <v>46170</v>
      </c>
    </row>
    <row r="1381" spans="1:14" x14ac:dyDescent="0.35">
      <c r="A1381" t="s">
        <v>1950</v>
      </c>
      <c r="B1381" s="1" t="s">
        <v>33</v>
      </c>
      <c r="C1381" s="1" t="s">
        <v>34</v>
      </c>
      <c r="D1381" s="1" t="s">
        <v>35</v>
      </c>
      <c r="E1381" s="3">
        <v>45389</v>
      </c>
      <c r="F1381" s="1" t="s">
        <v>72</v>
      </c>
      <c r="G1381" s="1" t="s">
        <v>75</v>
      </c>
      <c r="H1381" s="7">
        <v>500</v>
      </c>
      <c r="I1381" s="7">
        <v>495</v>
      </c>
      <c r="J1381" s="2">
        <v>0.01</v>
      </c>
      <c r="K1381" s="7">
        <f>Table1[[#This Row],[List Price]]-Table1[[#This Row],[Actual Price]]</f>
        <v>5</v>
      </c>
      <c r="L1381" s="13">
        <f>YEAR(Table1[[#This Row],[Date]])</f>
        <v>2024</v>
      </c>
      <c r="M1381" s="13" t="str">
        <f t="shared" si="21"/>
        <v>Apr</v>
      </c>
      <c r="N1381" s="18">
        <f>DATE(YEAR(Table1[[#This Row],[Date]])+6, MONTH(Table1[[#This Row],[Date]]), DAY(Table1[[#This Row],[Date]]))</f>
        <v>47580</v>
      </c>
    </row>
    <row r="1382" spans="1:14" x14ac:dyDescent="0.35">
      <c r="A1382" t="s">
        <v>1951</v>
      </c>
      <c r="B1382" s="1" t="s">
        <v>33</v>
      </c>
      <c r="C1382" s="1" t="s">
        <v>34</v>
      </c>
      <c r="D1382" s="1" t="s">
        <v>35</v>
      </c>
      <c r="E1382" s="3">
        <v>43998</v>
      </c>
      <c r="F1382" s="1" t="s">
        <v>25</v>
      </c>
      <c r="G1382" s="1" t="s">
        <v>160</v>
      </c>
      <c r="H1382" s="7">
        <v>700</v>
      </c>
      <c r="I1382" s="7">
        <v>546</v>
      </c>
      <c r="J1382" s="2">
        <v>0.22</v>
      </c>
      <c r="K1382" s="7">
        <f>Table1[[#This Row],[List Price]]-Table1[[#This Row],[Actual Price]]</f>
        <v>154</v>
      </c>
      <c r="L1382" s="13">
        <f>YEAR(Table1[[#This Row],[Date]])</f>
        <v>2020</v>
      </c>
      <c r="M1382" s="13" t="str">
        <f t="shared" si="21"/>
        <v>Jun</v>
      </c>
      <c r="N1382" s="18">
        <f>DATE(YEAR(Table1[[#This Row],[Date]])+6, MONTH(Table1[[#This Row],[Date]]), DAY(Table1[[#This Row],[Date]]))</f>
        <v>46189</v>
      </c>
    </row>
    <row r="1383" spans="1:14" x14ac:dyDescent="0.35">
      <c r="A1383" t="s">
        <v>1952</v>
      </c>
      <c r="B1383" s="1" t="s">
        <v>81</v>
      </c>
      <c r="C1383" s="1" t="s">
        <v>82</v>
      </c>
      <c r="D1383" s="1" t="s">
        <v>13</v>
      </c>
      <c r="E1383" s="3">
        <v>45254</v>
      </c>
      <c r="F1383" s="1" t="s">
        <v>25</v>
      </c>
      <c r="G1383" s="1" t="s">
        <v>861</v>
      </c>
      <c r="H1383" s="7">
        <v>700</v>
      </c>
      <c r="I1383" s="7">
        <v>693</v>
      </c>
      <c r="J1383" s="2">
        <v>0.01</v>
      </c>
      <c r="K1383" s="7">
        <f>Table1[[#This Row],[List Price]]-Table1[[#This Row],[Actual Price]]</f>
        <v>7</v>
      </c>
      <c r="L1383" s="13">
        <f>YEAR(Table1[[#This Row],[Date]])</f>
        <v>2023</v>
      </c>
      <c r="M1383" s="13" t="str">
        <f t="shared" si="21"/>
        <v>Nov</v>
      </c>
      <c r="N1383" s="18">
        <f>DATE(YEAR(Table1[[#This Row],[Date]])+6, MONTH(Table1[[#This Row],[Date]]), DAY(Table1[[#This Row],[Date]]))</f>
        <v>47446</v>
      </c>
    </row>
    <row r="1384" spans="1:14" x14ac:dyDescent="0.35">
      <c r="A1384" t="s">
        <v>1953</v>
      </c>
      <c r="B1384" s="1" t="s">
        <v>134</v>
      </c>
      <c r="C1384" s="1" t="s">
        <v>92</v>
      </c>
      <c r="D1384" s="1" t="s">
        <v>35</v>
      </c>
      <c r="E1384" s="3">
        <v>44609</v>
      </c>
      <c r="F1384" s="1" t="s">
        <v>36</v>
      </c>
      <c r="G1384" s="1" t="s">
        <v>678</v>
      </c>
      <c r="H1384" s="7">
        <v>50</v>
      </c>
      <c r="I1384" s="7">
        <v>45</v>
      </c>
      <c r="J1384" s="2">
        <v>0.1</v>
      </c>
      <c r="K1384" s="7">
        <f>Table1[[#This Row],[List Price]]-Table1[[#This Row],[Actual Price]]</f>
        <v>5</v>
      </c>
      <c r="L1384" s="13">
        <f>YEAR(Table1[[#This Row],[Date]])</f>
        <v>2022</v>
      </c>
      <c r="M1384" s="13" t="str">
        <f t="shared" si="21"/>
        <v>Feb</v>
      </c>
      <c r="N1384" s="18">
        <f>DATE(YEAR(Table1[[#This Row],[Date]])+6, MONTH(Table1[[#This Row],[Date]]), DAY(Table1[[#This Row],[Date]]))</f>
        <v>46800</v>
      </c>
    </row>
    <row r="1385" spans="1:14" x14ac:dyDescent="0.35">
      <c r="A1385" t="s">
        <v>1954</v>
      </c>
      <c r="B1385" s="1" t="s">
        <v>103</v>
      </c>
      <c r="C1385" s="1" t="s">
        <v>71</v>
      </c>
      <c r="D1385" s="1" t="s">
        <v>35</v>
      </c>
      <c r="E1385" s="3">
        <v>44875</v>
      </c>
      <c r="F1385" s="1" t="s">
        <v>25</v>
      </c>
      <c r="G1385" s="1" t="s">
        <v>592</v>
      </c>
      <c r="H1385" s="7">
        <v>700</v>
      </c>
      <c r="I1385" s="7">
        <v>595</v>
      </c>
      <c r="J1385" s="2">
        <v>0.15</v>
      </c>
      <c r="K1385" s="7">
        <f>Table1[[#This Row],[List Price]]-Table1[[#This Row],[Actual Price]]</f>
        <v>105</v>
      </c>
      <c r="L1385" s="13">
        <f>YEAR(Table1[[#This Row],[Date]])</f>
        <v>2022</v>
      </c>
      <c r="M1385" s="13" t="str">
        <f t="shared" si="21"/>
        <v>Nov</v>
      </c>
      <c r="N1385" s="18">
        <f>DATE(YEAR(Table1[[#This Row],[Date]])+6, MONTH(Table1[[#This Row],[Date]]), DAY(Table1[[#This Row],[Date]]))</f>
        <v>47067</v>
      </c>
    </row>
    <row r="1386" spans="1:14" x14ac:dyDescent="0.35">
      <c r="A1386" t="s">
        <v>1955</v>
      </c>
      <c r="B1386" s="1" t="s">
        <v>400</v>
      </c>
      <c r="C1386" s="1" t="s">
        <v>401</v>
      </c>
      <c r="D1386" s="1" t="s">
        <v>13</v>
      </c>
      <c r="E1386" s="3">
        <v>45548</v>
      </c>
      <c r="F1386" s="1" t="s">
        <v>41</v>
      </c>
      <c r="G1386" s="1" t="s">
        <v>693</v>
      </c>
      <c r="H1386" s="7">
        <v>30</v>
      </c>
      <c r="I1386" s="7">
        <v>29</v>
      </c>
      <c r="J1386" s="2">
        <v>3.3300000000000003E-2</v>
      </c>
      <c r="K1386" s="7">
        <f>Table1[[#This Row],[List Price]]-Table1[[#This Row],[Actual Price]]</f>
        <v>1</v>
      </c>
      <c r="L1386" s="13">
        <f>YEAR(Table1[[#This Row],[Date]])</f>
        <v>2024</v>
      </c>
      <c r="M1386" s="13" t="str">
        <f t="shared" si="21"/>
        <v>Sep</v>
      </c>
      <c r="N1386" s="18">
        <f>DATE(YEAR(Table1[[#This Row],[Date]])+6, MONTH(Table1[[#This Row],[Date]]), DAY(Table1[[#This Row],[Date]]))</f>
        <v>47739</v>
      </c>
    </row>
    <row r="1387" spans="1:14" x14ac:dyDescent="0.35">
      <c r="A1387" t="s">
        <v>1956</v>
      </c>
      <c r="B1387" s="1" t="s">
        <v>146</v>
      </c>
      <c r="C1387" s="1" t="s">
        <v>147</v>
      </c>
      <c r="D1387" s="1" t="s">
        <v>13</v>
      </c>
      <c r="E1387" s="3">
        <v>44612</v>
      </c>
      <c r="F1387" s="1" t="s">
        <v>41</v>
      </c>
      <c r="G1387" s="1" t="s">
        <v>1006</v>
      </c>
      <c r="H1387" s="7">
        <v>30</v>
      </c>
      <c r="I1387" s="7">
        <v>30</v>
      </c>
      <c r="J1387" s="2">
        <v>0</v>
      </c>
      <c r="K1387" s="7">
        <f>Table1[[#This Row],[List Price]]-Table1[[#This Row],[Actual Price]]</f>
        <v>0</v>
      </c>
      <c r="L1387" s="13">
        <f>YEAR(Table1[[#This Row],[Date]])</f>
        <v>2022</v>
      </c>
      <c r="M1387" s="13" t="str">
        <f t="shared" si="21"/>
        <v>Feb</v>
      </c>
      <c r="N1387" s="18">
        <f>DATE(YEAR(Table1[[#This Row],[Date]])+6, MONTH(Table1[[#This Row],[Date]]), DAY(Table1[[#This Row],[Date]]))</f>
        <v>46803</v>
      </c>
    </row>
    <row r="1388" spans="1:14" x14ac:dyDescent="0.35">
      <c r="A1388" t="s">
        <v>1957</v>
      </c>
      <c r="B1388" s="1" t="s">
        <v>70</v>
      </c>
      <c r="C1388" s="1" t="s">
        <v>71</v>
      </c>
      <c r="D1388" s="1" t="s">
        <v>35</v>
      </c>
      <c r="E1388" s="3">
        <v>43851</v>
      </c>
      <c r="F1388" s="1" t="s">
        <v>41</v>
      </c>
      <c r="G1388" s="1" t="s">
        <v>962</v>
      </c>
      <c r="H1388" s="7">
        <v>30</v>
      </c>
      <c r="I1388" s="7">
        <v>23</v>
      </c>
      <c r="J1388" s="2">
        <v>0.23330000000000001</v>
      </c>
      <c r="K1388" s="7">
        <f>Table1[[#This Row],[List Price]]-Table1[[#This Row],[Actual Price]]</f>
        <v>7</v>
      </c>
      <c r="L1388" s="13">
        <f>YEAR(Table1[[#This Row],[Date]])</f>
        <v>2020</v>
      </c>
      <c r="M1388" s="13" t="str">
        <f t="shared" si="21"/>
        <v>Jan</v>
      </c>
      <c r="N1388" s="18">
        <f>DATE(YEAR(Table1[[#This Row],[Date]])+6, MONTH(Table1[[#This Row],[Date]]), DAY(Table1[[#This Row],[Date]]))</f>
        <v>46043</v>
      </c>
    </row>
    <row r="1389" spans="1:14" x14ac:dyDescent="0.35">
      <c r="A1389" t="s">
        <v>1958</v>
      </c>
      <c r="B1389" s="1" t="s">
        <v>255</v>
      </c>
      <c r="C1389" s="1" t="s">
        <v>256</v>
      </c>
      <c r="D1389" s="1" t="s">
        <v>13</v>
      </c>
      <c r="E1389" s="3">
        <v>45134</v>
      </c>
      <c r="F1389" s="1" t="s">
        <v>14</v>
      </c>
      <c r="G1389" s="1" t="s">
        <v>376</v>
      </c>
      <c r="H1389" s="7">
        <v>80</v>
      </c>
      <c r="I1389" s="7">
        <v>73</v>
      </c>
      <c r="J1389" s="2">
        <v>8.7499999999999994E-2</v>
      </c>
      <c r="K1389" s="7">
        <f>Table1[[#This Row],[List Price]]-Table1[[#This Row],[Actual Price]]</f>
        <v>7</v>
      </c>
      <c r="L1389" s="13">
        <f>YEAR(Table1[[#This Row],[Date]])</f>
        <v>2023</v>
      </c>
      <c r="M1389" s="13" t="str">
        <f t="shared" si="21"/>
        <v>Jul</v>
      </c>
      <c r="N1389" s="18">
        <f>DATE(YEAR(Table1[[#This Row],[Date]])+6, MONTH(Table1[[#This Row],[Date]]), DAY(Table1[[#This Row],[Date]]))</f>
        <v>47326</v>
      </c>
    </row>
    <row r="1390" spans="1:14" x14ac:dyDescent="0.35">
      <c r="A1390" t="s">
        <v>1959</v>
      </c>
      <c r="B1390" s="1" t="s">
        <v>174</v>
      </c>
      <c r="C1390" s="1" t="s">
        <v>175</v>
      </c>
      <c r="D1390" s="1" t="s">
        <v>13</v>
      </c>
      <c r="E1390" s="3">
        <v>44473</v>
      </c>
      <c r="F1390" s="1" t="s">
        <v>61</v>
      </c>
      <c r="G1390" s="1" t="s">
        <v>1277</v>
      </c>
      <c r="H1390" s="7">
        <v>1000</v>
      </c>
      <c r="I1390" s="7">
        <v>980</v>
      </c>
      <c r="J1390" s="2">
        <v>0.02</v>
      </c>
      <c r="K1390" s="7">
        <f>Table1[[#This Row],[List Price]]-Table1[[#This Row],[Actual Price]]</f>
        <v>20</v>
      </c>
      <c r="L1390" s="13">
        <f>YEAR(Table1[[#This Row],[Date]])</f>
        <v>2021</v>
      </c>
      <c r="M1390" s="13" t="str">
        <f t="shared" si="21"/>
        <v>Oct</v>
      </c>
      <c r="N1390" s="18">
        <f>DATE(YEAR(Table1[[#This Row],[Date]])+6, MONTH(Table1[[#This Row],[Date]]), DAY(Table1[[#This Row],[Date]]))</f>
        <v>46664</v>
      </c>
    </row>
    <row r="1391" spans="1:14" x14ac:dyDescent="0.35">
      <c r="A1391" t="s">
        <v>1960</v>
      </c>
      <c r="B1391" s="1" t="s">
        <v>114</v>
      </c>
      <c r="C1391" s="1" t="s">
        <v>54</v>
      </c>
      <c r="D1391" s="1" t="s">
        <v>13</v>
      </c>
      <c r="E1391" s="3">
        <v>45262</v>
      </c>
      <c r="F1391" s="1" t="s">
        <v>30</v>
      </c>
      <c r="G1391" s="1" t="s">
        <v>1961</v>
      </c>
      <c r="H1391" s="7">
        <v>150</v>
      </c>
      <c r="I1391" s="7">
        <v>150</v>
      </c>
      <c r="J1391" s="2">
        <v>0</v>
      </c>
      <c r="K1391" s="7">
        <f>Table1[[#This Row],[List Price]]-Table1[[#This Row],[Actual Price]]</f>
        <v>0</v>
      </c>
      <c r="L1391" s="13">
        <f>YEAR(Table1[[#This Row],[Date]])</f>
        <v>2023</v>
      </c>
      <c r="M1391" s="13" t="str">
        <f t="shared" si="21"/>
        <v>Dec</v>
      </c>
      <c r="N1391" s="18">
        <f>DATE(YEAR(Table1[[#This Row],[Date]])+6, MONTH(Table1[[#This Row],[Date]]), DAY(Table1[[#This Row],[Date]]))</f>
        <v>47454</v>
      </c>
    </row>
    <row r="1392" spans="1:14" x14ac:dyDescent="0.35">
      <c r="A1392" t="s">
        <v>1962</v>
      </c>
      <c r="B1392" s="1" t="s">
        <v>91</v>
      </c>
      <c r="C1392" s="1" t="s">
        <v>92</v>
      </c>
      <c r="D1392" s="1" t="s">
        <v>35</v>
      </c>
      <c r="E1392" s="3">
        <v>44223</v>
      </c>
      <c r="F1392" s="1" t="s">
        <v>104</v>
      </c>
      <c r="G1392" s="1" t="s">
        <v>285</v>
      </c>
      <c r="H1392" s="7">
        <v>70</v>
      </c>
      <c r="I1392" s="7">
        <v>32</v>
      </c>
      <c r="J1392" s="2">
        <v>0.54290000000000005</v>
      </c>
      <c r="K1392" s="7">
        <f>Table1[[#This Row],[List Price]]-Table1[[#This Row],[Actual Price]]</f>
        <v>38</v>
      </c>
      <c r="L1392" s="13">
        <f>YEAR(Table1[[#This Row],[Date]])</f>
        <v>2021</v>
      </c>
      <c r="M1392" s="13" t="str">
        <f t="shared" si="21"/>
        <v>Jan</v>
      </c>
      <c r="N1392" s="18">
        <f>DATE(YEAR(Table1[[#This Row],[Date]])+6, MONTH(Table1[[#This Row],[Date]]), DAY(Table1[[#This Row],[Date]]))</f>
        <v>46414</v>
      </c>
    </row>
    <row r="1393" spans="1:14" x14ac:dyDescent="0.35">
      <c r="A1393" t="s">
        <v>1963</v>
      </c>
      <c r="B1393" s="1" t="s">
        <v>187</v>
      </c>
      <c r="C1393" s="1" t="s">
        <v>188</v>
      </c>
      <c r="D1393" s="1" t="s">
        <v>13</v>
      </c>
      <c r="E1393" s="3">
        <v>45237</v>
      </c>
      <c r="F1393" s="1" t="s">
        <v>25</v>
      </c>
      <c r="G1393" s="1" t="s">
        <v>237</v>
      </c>
      <c r="H1393" s="7">
        <v>700</v>
      </c>
      <c r="I1393" s="7">
        <v>700</v>
      </c>
      <c r="J1393" s="2">
        <v>0</v>
      </c>
      <c r="K1393" s="7">
        <f>Table1[[#This Row],[List Price]]-Table1[[#This Row],[Actual Price]]</f>
        <v>0</v>
      </c>
      <c r="L1393" s="13">
        <f>YEAR(Table1[[#This Row],[Date]])</f>
        <v>2023</v>
      </c>
      <c r="M1393" s="13" t="str">
        <f t="shared" si="21"/>
        <v>Nov</v>
      </c>
      <c r="N1393" s="18">
        <f>DATE(YEAR(Table1[[#This Row],[Date]])+6, MONTH(Table1[[#This Row],[Date]]), DAY(Table1[[#This Row],[Date]]))</f>
        <v>47429</v>
      </c>
    </row>
    <row r="1394" spans="1:14" x14ac:dyDescent="0.35">
      <c r="A1394" t="s">
        <v>1964</v>
      </c>
      <c r="B1394" s="1" t="s">
        <v>99</v>
      </c>
      <c r="C1394" s="1" t="s">
        <v>100</v>
      </c>
      <c r="D1394" s="1" t="s">
        <v>13</v>
      </c>
      <c r="E1394" s="3">
        <v>45410</v>
      </c>
      <c r="F1394" s="1" t="s">
        <v>41</v>
      </c>
      <c r="G1394" s="1" t="s">
        <v>1171</v>
      </c>
      <c r="H1394" s="7">
        <v>30</v>
      </c>
      <c r="I1394" s="7">
        <v>26</v>
      </c>
      <c r="J1394" s="2">
        <v>0.1333</v>
      </c>
      <c r="K1394" s="7">
        <f>Table1[[#This Row],[List Price]]-Table1[[#This Row],[Actual Price]]</f>
        <v>4</v>
      </c>
      <c r="L1394" s="13">
        <f>YEAR(Table1[[#This Row],[Date]])</f>
        <v>2024</v>
      </c>
      <c r="M1394" s="13" t="str">
        <f t="shared" si="21"/>
        <v>Apr</v>
      </c>
      <c r="N1394" s="18">
        <f>DATE(YEAR(Table1[[#This Row],[Date]])+6, MONTH(Table1[[#This Row],[Date]]), DAY(Table1[[#This Row],[Date]]))</f>
        <v>47601</v>
      </c>
    </row>
    <row r="1395" spans="1:14" x14ac:dyDescent="0.35">
      <c r="A1395" t="s">
        <v>1965</v>
      </c>
      <c r="B1395" s="1" t="s">
        <v>33</v>
      </c>
      <c r="C1395" s="1" t="s">
        <v>34</v>
      </c>
      <c r="D1395" s="1" t="s">
        <v>35</v>
      </c>
      <c r="E1395" s="3">
        <v>44404</v>
      </c>
      <c r="F1395" s="1" t="s">
        <v>55</v>
      </c>
      <c r="G1395" s="1" t="s">
        <v>197</v>
      </c>
      <c r="H1395" s="7">
        <v>800</v>
      </c>
      <c r="I1395" s="7">
        <v>624</v>
      </c>
      <c r="J1395" s="2">
        <v>0.22</v>
      </c>
      <c r="K1395" s="7">
        <f>Table1[[#This Row],[List Price]]-Table1[[#This Row],[Actual Price]]</f>
        <v>176</v>
      </c>
      <c r="L1395" s="13">
        <f>YEAR(Table1[[#This Row],[Date]])</f>
        <v>2021</v>
      </c>
      <c r="M1395" s="13" t="str">
        <f t="shared" si="21"/>
        <v>Jul</v>
      </c>
      <c r="N1395" s="18">
        <f>DATE(YEAR(Table1[[#This Row],[Date]])+6, MONTH(Table1[[#This Row],[Date]]), DAY(Table1[[#This Row],[Date]]))</f>
        <v>46595</v>
      </c>
    </row>
    <row r="1396" spans="1:14" x14ac:dyDescent="0.35">
      <c r="A1396" t="s">
        <v>1966</v>
      </c>
      <c r="B1396" s="1" t="s">
        <v>131</v>
      </c>
      <c r="C1396" s="1" t="s">
        <v>108</v>
      </c>
      <c r="D1396" s="1" t="s">
        <v>19</v>
      </c>
      <c r="E1396" s="3">
        <v>45408</v>
      </c>
      <c r="F1396" s="1" t="s">
        <v>55</v>
      </c>
      <c r="G1396" s="1" t="s">
        <v>793</v>
      </c>
      <c r="H1396" s="7">
        <v>800</v>
      </c>
      <c r="I1396" s="7">
        <v>560</v>
      </c>
      <c r="J1396" s="2">
        <v>0.3</v>
      </c>
      <c r="K1396" s="7">
        <f>Table1[[#This Row],[List Price]]-Table1[[#This Row],[Actual Price]]</f>
        <v>240</v>
      </c>
      <c r="L1396" s="13">
        <f>YEAR(Table1[[#This Row],[Date]])</f>
        <v>2024</v>
      </c>
      <c r="M1396" s="13" t="str">
        <f t="shared" si="21"/>
        <v>Apr</v>
      </c>
      <c r="N1396" s="18">
        <f>DATE(YEAR(Table1[[#This Row],[Date]])+6, MONTH(Table1[[#This Row],[Date]]), DAY(Table1[[#This Row],[Date]]))</f>
        <v>47599</v>
      </c>
    </row>
    <row r="1397" spans="1:14" x14ac:dyDescent="0.35">
      <c r="A1397" t="s">
        <v>1967</v>
      </c>
      <c r="B1397" s="1" t="s">
        <v>170</v>
      </c>
      <c r="C1397" s="1" t="s">
        <v>171</v>
      </c>
      <c r="D1397" s="1" t="s">
        <v>13</v>
      </c>
      <c r="E1397" s="3">
        <v>45306</v>
      </c>
      <c r="F1397" s="1" t="s">
        <v>61</v>
      </c>
      <c r="G1397" s="1" t="s">
        <v>411</v>
      </c>
      <c r="H1397" s="7">
        <v>1000</v>
      </c>
      <c r="I1397" s="7">
        <v>970</v>
      </c>
      <c r="J1397" s="2">
        <v>0.03</v>
      </c>
      <c r="K1397" s="7">
        <f>Table1[[#This Row],[List Price]]-Table1[[#This Row],[Actual Price]]</f>
        <v>30</v>
      </c>
      <c r="L1397" s="13">
        <f>YEAR(Table1[[#This Row],[Date]])</f>
        <v>2024</v>
      </c>
      <c r="M1397" s="13" t="str">
        <f t="shared" si="21"/>
        <v>Jan</v>
      </c>
      <c r="N1397" s="18">
        <f>DATE(YEAR(Table1[[#This Row],[Date]])+6, MONTH(Table1[[#This Row],[Date]]), DAY(Table1[[#This Row],[Date]]))</f>
        <v>47498</v>
      </c>
    </row>
    <row r="1398" spans="1:14" x14ac:dyDescent="0.35">
      <c r="A1398" t="s">
        <v>1968</v>
      </c>
      <c r="B1398" s="1" t="s">
        <v>22</v>
      </c>
      <c r="C1398" s="1" t="s">
        <v>23</v>
      </c>
      <c r="D1398" s="1" t="s">
        <v>24</v>
      </c>
      <c r="E1398" s="3">
        <v>44228</v>
      </c>
      <c r="F1398" s="1" t="s">
        <v>14</v>
      </c>
      <c r="G1398" s="1" t="s">
        <v>624</v>
      </c>
      <c r="H1398" s="7">
        <v>80</v>
      </c>
      <c r="I1398" s="7">
        <v>70</v>
      </c>
      <c r="J1398" s="2">
        <v>0.125</v>
      </c>
      <c r="K1398" s="7">
        <f>Table1[[#This Row],[List Price]]-Table1[[#This Row],[Actual Price]]</f>
        <v>10</v>
      </c>
      <c r="L1398" s="13">
        <f>YEAR(Table1[[#This Row],[Date]])</f>
        <v>2021</v>
      </c>
      <c r="M1398" s="13" t="str">
        <f t="shared" si="21"/>
        <v>Feb</v>
      </c>
      <c r="N1398" s="18">
        <f>DATE(YEAR(Table1[[#This Row],[Date]])+6, MONTH(Table1[[#This Row],[Date]]), DAY(Table1[[#This Row],[Date]]))</f>
        <v>46419</v>
      </c>
    </row>
    <row r="1399" spans="1:14" x14ac:dyDescent="0.35">
      <c r="A1399" t="s">
        <v>1969</v>
      </c>
      <c r="B1399" s="1" t="s">
        <v>70</v>
      </c>
      <c r="C1399" s="1" t="s">
        <v>71</v>
      </c>
      <c r="D1399" s="1" t="s">
        <v>35</v>
      </c>
      <c r="E1399" s="3">
        <v>45336</v>
      </c>
      <c r="F1399" s="1" t="s">
        <v>55</v>
      </c>
      <c r="G1399" s="1" t="s">
        <v>73</v>
      </c>
      <c r="H1399" s="7">
        <v>800</v>
      </c>
      <c r="I1399" s="7">
        <v>480</v>
      </c>
      <c r="J1399" s="2">
        <v>0.4</v>
      </c>
      <c r="K1399" s="7">
        <f>Table1[[#This Row],[List Price]]-Table1[[#This Row],[Actual Price]]</f>
        <v>320</v>
      </c>
      <c r="L1399" s="13">
        <f>YEAR(Table1[[#This Row],[Date]])</f>
        <v>2024</v>
      </c>
      <c r="M1399" s="13" t="str">
        <f t="shared" si="21"/>
        <v>Feb</v>
      </c>
      <c r="N1399" s="18">
        <f>DATE(YEAR(Table1[[#This Row],[Date]])+6, MONTH(Table1[[#This Row],[Date]]), DAY(Table1[[#This Row],[Date]]))</f>
        <v>47528</v>
      </c>
    </row>
    <row r="1400" spans="1:14" x14ac:dyDescent="0.35">
      <c r="A1400" t="s">
        <v>1970</v>
      </c>
      <c r="B1400" s="1" t="s">
        <v>114</v>
      </c>
      <c r="C1400" s="1" t="s">
        <v>54</v>
      </c>
      <c r="D1400" s="1" t="s">
        <v>13</v>
      </c>
      <c r="E1400" s="3">
        <v>45397</v>
      </c>
      <c r="F1400" s="1" t="s">
        <v>46</v>
      </c>
      <c r="G1400" s="1" t="s">
        <v>168</v>
      </c>
      <c r="H1400" s="7">
        <v>500</v>
      </c>
      <c r="I1400" s="7">
        <v>455</v>
      </c>
      <c r="J1400" s="2">
        <v>0.09</v>
      </c>
      <c r="K1400" s="7">
        <f>Table1[[#This Row],[List Price]]-Table1[[#This Row],[Actual Price]]</f>
        <v>45</v>
      </c>
      <c r="L1400" s="13">
        <f>YEAR(Table1[[#This Row],[Date]])</f>
        <v>2024</v>
      </c>
      <c r="M1400" s="13" t="str">
        <f t="shared" si="21"/>
        <v>Apr</v>
      </c>
      <c r="N1400" s="18">
        <f>DATE(YEAR(Table1[[#This Row],[Date]])+6, MONTH(Table1[[#This Row],[Date]]), DAY(Table1[[#This Row],[Date]]))</f>
        <v>47588</v>
      </c>
    </row>
    <row r="1401" spans="1:14" x14ac:dyDescent="0.35">
      <c r="A1401" t="s">
        <v>1971</v>
      </c>
      <c r="B1401" s="1" t="s">
        <v>134</v>
      </c>
      <c r="C1401" s="1" t="s">
        <v>92</v>
      </c>
      <c r="D1401" s="1" t="s">
        <v>35</v>
      </c>
      <c r="E1401" s="3">
        <v>45211</v>
      </c>
      <c r="F1401" s="1" t="s">
        <v>104</v>
      </c>
      <c r="G1401" s="1" t="s">
        <v>807</v>
      </c>
      <c r="H1401" s="7">
        <v>70</v>
      </c>
      <c r="I1401" s="7">
        <v>69</v>
      </c>
      <c r="J1401" s="2">
        <v>1.43E-2</v>
      </c>
      <c r="K1401" s="7">
        <f>Table1[[#This Row],[List Price]]-Table1[[#This Row],[Actual Price]]</f>
        <v>1</v>
      </c>
      <c r="L1401" s="13">
        <f>YEAR(Table1[[#This Row],[Date]])</f>
        <v>2023</v>
      </c>
      <c r="M1401" s="13" t="str">
        <f t="shared" si="21"/>
        <v>Oct</v>
      </c>
      <c r="N1401" s="18">
        <f>DATE(YEAR(Table1[[#This Row],[Date]])+6, MONTH(Table1[[#This Row],[Date]]), DAY(Table1[[#This Row],[Date]]))</f>
        <v>47403</v>
      </c>
    </row>
    <row r="1402" spans="1:14" x14ac:dyDescent="0.35">
      <c r="A1402" t="s">
        <v>1972</v>
      </c>
      <c r="B1402" s="1" t="s">
        <v>33</v>
      </c>
      <c r="C1402" s="1" t="s">
        <v>34</v>
      </c>
      <c r="D1402" s="1" t="s">
        <v>35</v>
      </c>
      <c r="E1402" s="3">
        <v>45025</v>
      </c>
      <c r="F1402" s="1" t="s">
        <v>104</v>
      </c>
      <c r="G1402" s="1" t="s">
        <v>197</v>
      </c>
      <c r="H1402" s="7">
        <v>70</v>
      </c>
      <c r="I1402" s="7">
        <v>63</v>
      </c>
      <c r="J1402" s="2">
        <v>0.1</v>
      </c>
      <c r="K1402" s="7">
        <f>Table1[[#This Row],[List Price]]-Table1[[#This Row],[Actual Price]]</f>
        <v>7</v>
      </c>
      <c r="L1402" s="13">
        <f>YEAR(Table1[[#This Row],[Date]])</f>
        <v>2023</v>
      </c>
      <c r="M1402" s="13" t="str">
        <f t="shared" si="21"/>
        <v>Apr</v>
      </c>
      <c r="N1402" s="18">
        <f>DATE(YEAR(Table1[[#This Row],[Date]])+6, MONTH(Table1[[#This Row],[Date]]), DAY(Table1[[#This Row],[Date]]))</f>
        <v>47217</v>
      </c>
    </row>
    <row r="1403" spans="1:14" x14ac:dyDescent="0.35">
      <c r="A1403" t="s">
        <v>1973</v>
      </c>
      <c r="B1403" s="1" t="s">
        <v>187</v>
      </c>
      <c r="C1403" s="1" t="s">
        <v>188</v>
      </c>
      <c r="D1403" s="1" t="s">
        <v>13</v>
      </c>
      <c r="E1403" s="3">
        <v>43849</v>
      </c>
      <c r="F1403" s="1" t="s">
        <v>36</v>
      </c>
      <c r="G1403" s="1" t="s">
        <v>741</v>
      </c>
      <c r="H1403" s="7">
        <v>50</v>
      </c>
      <c r="I1403" s="7">
        <v>38</v>
      </c>
      <c r="J1403" s="2">
        <v>0.24</v>
      </c>
      <c r="K1403" s="7">
        <f>Table1[[#This Row],[List Price]]-Table1[[#This Row],[Actual Price]]</f>
        <v>12</v>
      </c>
      <c r="L1403" s="13">
        <f>YEAR(Table1[[#This Row],[Date]])</f>
        <v>2020</v>
      </c>
      <c r="M1403" s="13" t="str">
        <f t="shared" si="21"/>
        <v>Jan</v>
      </c>
      <c r="N1403" s="18">
        <f>DATE(YEAR(Table1[[#This Row],[Date]])+6, MONTH(Table1[[#This Row],[Date]]), DAY(Table1[[#This Row],[Date]]))</f>
        <v>46041</v>
      </c>
    </row>
    <row r="1404" spans="1:14" x14ac:dyDescent="0.35">
      <c r="A1404" t="s">
        <v>1974</v>
      </c>
      <c r="B1404" s="1" t="s">
        <v>146</v>
      </c>
      <c r="C1404" s="1" t="s">
        <v>147</v>
      </c>
      <c r="D1404" s="1" t="s">
        <v>13</v>
      </c>
      <c r="E1404" s="3">
        <v>44416</v>
      </c>
      <c r="F1404" s="1" t="s">
        <v>115</v>
      </c>
      <c r="G1404" s="1" t="s">
        <v>830</v>
      </c>
      <c r="H1404" s="7">
        <v>250</v>
      </c>
      <c r="I1404" s="7">
        <v>200</v>
      </c>
      <c r="J1404" s="2">
        <v>0.2</v>
      </c>
      <c r="K1404" s="7">
        <f>Table1[[#This Row],[List Price]]-Table1[[#This Row],[Actual Price]]</f>
        <v>50</v>
      </c>
      <c r="L1404" s="13">
        <f>YEAR(Table1[[#This Row],[Date]])</f>
        <v>2021</v>
      </c>
      <c r="M1404" s="13" t="str">
        <f t="shared" si="21"/>
        <v>Aug</v>
      </c>
      <c r="N1404" s="18">
        <f>DATE(YEAR(Table1[[#This Row],[Date]])+6, MONTH(Table1[[#This Row],[Date]]), DAY(Table1[[#This Row],[Date]]))</f>
        <v>46607</v>
      </c>
    </row>
    <row r="1405" spans="1:14" x14ac:dyDescent="0.35">
      <c r="A1405" t="s">
        <v>1975</v>
      </c>
      <c r="B1405" s="1" t="s">
        <v>91</v>
      </c>
      <c r="C1405" s="1" t="s">
        <v>92</v>
      </c>
      <c r="D1405" s="1" t="s">
        <v>35</v>
      </c>
      <c r="E1405" s="3">
        <v>45407</v>
      </c>
      <c r="F1405" s="1" t="s">
        <v>104</v>
      </c>
      <c r="G1405" s="1" t="s">
        <v>1155</v>
      </c>
      <c r="H1405" s="7">
        <v>70</v>
      </c>
      <c r="I1405" s="7">
        <v>69</v>
      </c>
      <c r="J1405" s="2">
        <v>1.43E-2</v>
      </c>
      <c r="K1405" s="7">
        <f>Table1[[#This Row],[List Price]]-Table1[[#This Row],[Actual Price]]</f>
        <v>1</v>
      </c>
      <c r="L1405" s="13">
        <f>YEAR(Table1[[#This Row],[Date]])</f>
        <v>2024</v>
      </c>
      <c r="M1405" s="13" t="str">
        <f t="shared" si="21"/>
        <v>Apr</v>
      </c>
      <c r="N1405" s="18">
        <f>DATE(YEAR(Table1[[#This Row],[Date]])+6, MONTH(Table1[[#This Row],[Date]]), DAY(Table1[[#This Row],[Date]]))</f>
        <v>47598</v>
      </c>
    </row>
    <row r="1406" spans="1:14" x14ac:dyDescent="0.35">
      <c r="A1406" t="s">
        <v>1976</v>
      </c>
      <c r="B1406" s="1" t="s">
        <v>49</v>
      </c>
      <c r="C1406" s="1" t="s">
        <v>50</v>
      </c>
      <c r="D1406" s="1" t="s">
        <v>24</v>
      </c>
      <c r="E1406" s="3">
        <v>45626</v>
      </c>
      <c r="F1406" s="1" t="s">
        <v>41</v>
      </c>
      <c r="G1406" s="1" t="s">
        <v>658</v>
      </c>
      <c r="H1406" s="7">
        <v>30</v>
      </c>
      <c r="I1406" s="7">
        <v>26</v>
      </c>
      <c r="J1406" s="2">
        <v>0.1333</v>
      </c>
      <c r="K1406" s="7">
        <f>Table1[[#This Row],[List Price]]-Table1[[#This Row],[Actual Price]]</f>
        <v>4</v>
      </c>
      <c r="L1406" s="13">
        <f>YEAR(Table1[[#This Row],[Date]])</f>
        <v>2024</v>
      </c>
      <c r="M1406" s="13" t="str">
        <f t="shared" si="21"/>
        <v>Nov</v>
      </c>
      <c r="N1406" s="18">
        <f>DATE(YEAR(Table1[[#This Row],[Date]])+6, MONTH(Table1[[#This Row],[Date]]), DAY(Table1[[#This Row],[Date]]))</f>
        <v>47817</v>
      </c>
    </row>
    <row r="1407" spans="1:14" x14ac:dyDescent="0.35">
      <c r="A1407" t="s">
        <v>1977</v>
      </c>
      <c r="B1407" s="1" t="s">
        <v>11</v>
      </c>
      <c r="C1407" s="1" t="s">
        <v>12</v>
      </c>
      <c r="D1407" s="1" t="s">
        <v>13</v>
      </c>
      <c r="E1407" s="3">
        <v>44474</v>
      </c>
      <c r="F1407" s="1" t="s">
        <v>41</v>
      </c>
      <c r="G1407" s="1" t="s">
        <v>193</v>
      </c>
      <c r="H1407" s="7">
        <v>30</v>
      </c>
      <c r="I1407" s="7">
        <v>30</v>
      </c>
      <c r="J1407" s="2">
        <v>0</v>
      </c>
      <c r="K1407" s="7">
        <f>Table1[[#This Row],[List Price]]-Table1[[#This Row],[Actual Price]]</f>
        <v>0</v>
      </c>
      <c r="L1407" s="13">
        <f>YEAR(Table1[[#This Row],[Date]])</f>
        <v>2021</v>
      </c>
      <c r="M1407" s="13" t="str">
        <f t="shared" si="21"/>
        <v>Oct</v>
      </c>
      <c r="N1407" s="18">
        <f>DATE(YEAR(Table1[[#This Row],[Date]])+6, MONTH(Table1[[#This Row],[Date]]), DAY(Table1[[#This Row],[Date]]))</f>
        <v>46665</v>
      </c>
    </row>
    <row r="1408" spans="1:14" x14ac:dyDescent="0.35">
      <c r="A1408" t="s">
        <v>1978</v>
      </c>
      <c r="B1408" s="1" t="s">
        <v>95</v>
      </c>
      <c r="C1408" s="1" t="s">
        <v>96</v>
      </c>
      <c r="D1408" s="1" t="s">
        <v>13</v>
      </c>
      <c r="E1408" s="3">
        <v>44515</v>
      </c>
      <c r="F1408" s="1" t="s">
        <v>122</v>
      </c>
      <c r="G1408" s="1" t="s">
        <v>333</v>
      </c>
      <c r="H1408" s="7">
        <v>50</v>
      </c>
      <c r="I1408" s="7">
        <v>46</v>
      </c>
      <c r="J1408" s="2">
        <v>0.08</v>
      </c>
      <c r="K1408" s="7">
        <f>Table1[[#This Row],[List Price]]-Table1[[#This Row],[Actual Price]]</f>
        <v>4</v>
      </c>
      <c r="L1408" s="13">
        <f>YEAR(Table1[[#This Row],[Date]])</f>
        <v>2021</v>
      </c>
      <c r="M1408" s="13" t="str">
        <f t="shared" si="21"/>
        <v>Nov</v>
      </c>
      <c r="N1408" s="18">
        <f>DATE(YEAR(Table1[[#This Row],[Date]])+6, MONTH(Table1[[#This Row],[Date]]), DAY(Table1[[#This Row],[Date]]))</f>
        <v>46706</v>
      </c>
    </row>
    <row r="1409" spans="1:14" x14ac:dyDescent="0.35">
      <c r="A1409" t="s">
        <v>1979</v>
      </c>
      <c r="B1409" s="1" t="s">
        <v>187</v>
      </c>
      <c r="C1409" s="1" t="s">
        <v>188</v>
      </c>
      <c r="D1409" s="1" t="s">
        <v>13</v>
      </c>
      <c r="E1409" s="3">
        <v>44599</v>
      </c>
      <c r="F1409" s="1" t="s">
        <v>72</v>
      </c>
      <c r="G1409" s="1" t="s">
        <v>237</v>
      </c>
      <c r="H1409" s="7">
        <v>500</v>
      </c>
      <c r="I1409" s="7">
        <v>500</v>
      </c>
      <c r="J1409" s="2">
        <v>0</v>
      </c>
      <c r="K1409" s="7">
        <f>Table1[[#This Row],[List Price]]-Table1[[#This Row],[Actual Price]]</f>
        <v>0</v>
      </c>
      <c r="L1409" s="13">
        <f>YEAR(Table1[[#This Row],[Date]])</f>
        <v>2022</v>
      </c>
      <c r="M1409" s="13" t="str">
        <f t="shared" si="21"/>
        <v>Feb</v>
      </c>
      <c r="N1409" s="18">
        <f>DATE(YEAR(Table1[[#This Row],[Date]])+6, MONTH(Table1[[#This Row],[Date]]), DAY(Table1[[#This Row],[Date]]))</f>
        <v>46790</v>
      </c>
    </row>
    <row r="1410" spans="1:14" x14ac:dyDescent="0.35">
      <c r="A1410" t="s">
        <v>1980</v>
      </c>
      <c r="B1410" s="1" t="s">
        <v>174</v>
      </c>
      <c r="C1410" s="1" t="s">
        <v>175</v>
      </c>
      <c r="D1410" s="1" t="s">
        <v>13</v>
      </c>
      <c r="E1410" s="3">
        <v>44713</v>
      </c>
      <c r="F1410" s="1" t="s">
        <v>25</v>
      </c>
      <c r="G1410" s="1" t="s">
        <v>1558</v>
      </c>
      <c r="H1410" s="7">
        <v>700</v>
      </c>
      <c r="I1410" s="7">
        <v>679</v>
      </c>
      <c r="J1410" s="2">
        <v>0.03</v>
      </c>
      <c r="K1410" s="7">
        <f>Table1[[#This Row],[List Price]]-Table1[[#This Row],[Actual Price]]</f>
        <v>21</v>
      </c>
      <c r="L1410" s="13">
        <f>YEAR(Table1[[#This Row],[Date]])</f>
        <v>2022</v>
      </c>
      <c r="M1410" s="13" t="str">
        <f t="shared" ref="M1410:M1473" si="22">TEXT(E:E, "mmm")</f>
        <v>Jun</v>
      </c>
      <c r="N1410" s="18">
        <f>DATE(YEAR(Table1[[#This Row],[Date]])+6, MONTH(Table1[[#This Row],[Date]]), DAY(Table1[[#This Row],[Date]]))</f>
        <v>46905</v>
      </c>
    </row>
    <row r="1411" spans="1:14" x14ac:dyDescent="0.35">
      <c r="A1411" t="s">
        <v>1981</v>
      </c>
      <c r="B1411" s="1" t="s">
        <v>99</v>
      </c>
      <c r="C1411" s="1" t="s">
        <v>100</v>
      </c>
      <c r="D1411" s="1" t="s">
        <v>13</v>
      </c>
      <c r="E1411" s="3">
        <v>44769</v>
      </c>
      <c r="F1411" s="1" t="s">
        <v>25</v>
      </c>
      <c r="G1411" s="1" t="s">
        <v>1171</v>
      </c>
      <c r="H1411" s="7">
        <v>700</v>
      </c>
      <c r="I1411" s="7">
        <v>630</v>
      </c>
      <c r="J1411" s="2">
        <v>0.1</v>
      </c>
      <c r="K1411" s="7">
        <f>Table1[[#This Row],[List Price]]-Table1[[#This Row],[Actual Price]]</f>
        <v>70</v>
      </c>
      <c r="L1411" s="13">
        <f>YEAR(Table1[[#This Row],[Date]])</f>
        <v>2022</v>
      </c>
      <c r="M1411" s="13" t="str">
        <f t="shared" si="22"/>
        <v>Jul</v>
      </c>
      <c r="N1411" s="18">
        <f>DATE(YEAR(Table1[[#This Row],[Date]])+6, MONTH(Table1[[#This Row],[Date]]), DAY(Table1[[#This Row],[Date]]))</f>
        <v>46961</v>
      </c>
    </row>
    <row r="1412" spans="1:14" x14ac:dyDescent="0.35">
      <c r="A1412" t="s">
        <v>1982</v>
      </c>
      <c r="B1412" s="1" t="s">
        <v>17</v>
      </c>
      <c r="C1412" s="1" t="s">
        <v>18</v>
      </c>
      <c r="D1412" s="1" t="s">
        <v>19</v>
      </c>
      <c r="E1412" s="3">
        <v>44984</v>
      </c>
      <c r="F1412" s="1" t="s">
        <v>104</v>
      </c>
      <c r="G1412" s="1" t="s">
        <v>493</v>
      </c>
      <c r="H1412" s="7">
        <v>70</v>
      </c>
      <c r="I1412" s="7">
        <v>65</v>
      </c>
      <c r="J1412" s="2">
        <v>7.1400000000000005E-2</v>
      </c>
      <c r="K1412" s="7">
        <f>Table1[[#This Row],[List Price]]-Table1[[#This Row],[Actual Price]]</f>
        <v>5</v>
      </c>
      <c r="L1412" s="13">
        <f>YEAR(Table1[[#This Row],[Date]])</f>
        <v>2023</v>
      </c>
      <c r="M1412" s="13" t="str">
        <f t="shared" si="22"/>
        <v>Feb</v>
      </c>
      <c r="N1412" s="18">
        <f>DATE(YEAR(Table1[[#This Row],[Date]])+6, MONTH(Table1[[#This Row],[Date]]), DAY(Table1[[#This Row],[Date]]))</f>
        <v>47176</v>
      </c>
    </row>
    <row r="1413" spans="1:14" x14ac:dyDescent="0.35">
      <c r="A1413" t="s">
        <v>1983</v>
      </c>
      <c r="B1413" s="1" t="s">
        <v>70</v>
      </c>
      <c r="C1413" s="1" t="s">
        <v>71</v>
      </c>
      <c r="D1413" s="1" t="s">
        <v>35</v>
      </c>
      <c r="E1413" s="3">
        <v>44177</v>
      </c>
      <c r="F1413" s="1" t="s">
        <v>72</v>
      </c>
      <c r="G1413" s="1" t="s">
        <v>962</v>
      </c>
      <c r="H1413" s="7">
        <v>500</v>
      </c>
      <c r="I1413" s="7">
        <v>500</v>
      </c>
      <c r="J1413" s="2">
        <v>0</v>
      </c>
      <c r="K1413" s="7">
        <f>Table1[[#This Row],[List Price]]-Table1[[#This Row],[Actual Price]]</f>
        <v>0</v>
      </c>
      <c r="L1413" s="13">
        <f>YEAR(Table1[[#This Row],[Date]])</f>
        <v>2020</v>
      </c>
      <c r="M1413" s="13" t="str">
        <f t="shared" si="22"/>
        <v>Dec</v>
      </c>
      <c r="N1413" s="18">
        <f>DATE(YEAR(Table1[[#This Row],[Date]])+6, MONTH(Table1[[#This Row],[Date]]), DAY(Table1[[#This Row],[Date]]))</f>
        <v>46368</v>
      </c>
    </row>
    <row r="1414" spans="1:14" x14ac:dyDescent="0.35">
      <c r="A1414" t="s">
        <v>1984</v>
      </c>
      <c r="B1414" s="1" t="s">
        <v>400</v>
      </c>
      <c r="C1414" s="1" t="s">
        <v>401</v>
      </c>
      <c r="D1414" s="1" t="s">
        <v>13</v>
      </c>
      <c r="E1414" s="3">
        <v>44145</v>
      </c>
      <c r="F1414" s="1" t="s">
        <v>115</v>
      </c>
      <c r="G1414" s="1" t="s">
        <v>856</v>
      </c>
      <c r="H1414" s="7">
        <v>250</v>
      </c>
      <c r="I1414" s="7">
        <v>200</v>
      </c>
      <c r="J1414" s="2">
        <v>0.2</v>
      </c>
      <c r="K1414" s="7">
        <f>Table1[[#This Row],[List Price]]-Table1[[#This Row],[Actual Price]]</f>
        <v>50</v>
      </c>
      <c r="L1414" s="13">
        <f>YEAR(Table1[[#This Row],[Date]])</f>
        <v>2020</v>
      </c>
      <c r="M1414" s="13" t="str">
        <f t="shared" si="22"/>
        <v>Nov</v>
      </c>
      <c r="N1414" s="18">
        <f>DATE(YEAR(Table1[[#This Row],[Date]])+6, MONTH(Table1[[#This Row],[Date]]), DAY(Table1[[#This Row],[Date]]))</f>
        <v>46336</v>
      </c>
    </row>
    <row r="1415" spans="1:14" x14ac:dyDescent="0.35">
      <c r="A1415" t="s">
        <v>1985</v>
      </c>
      <c r="B1415" s="1" t="s">
        <v>127</v>
      </c>
      <c r="C1415" s="1" t="s">
        <v>128</v>
      </c>
      <c r="D1415" s="1" t="s">
        <v>13</v>
      </c>
      <c r="E1415" s="3">
        <v>44447</v>
      </c>
      <c r="F1415" s="1" t="s">
        <v>72</v>
      </c>
      <c r="G1415" s="1" t="s">
        <v>1261</v>
      </c>
      <c r="H1415" s="7">
        <v>500</v>
      </c>
      <c r="I1415" s="7">
        <v>490</v>
      </c>
      <c r="J1415" s="2">
        <v>0.02</v>
      </c>
      <c r="K1415" s="7">
        <f>Table1[[#This Row],[List Price]]-Table1[[#This Row],[Actual Price]]</f>
        <v>10</v>
      </c>
      <c r="L1415" s="13">
        <f>YEAR(Table1[[#This Row],[Date]])</f>
        <v>2021</v>
      </c>
      <c r="M1415" s="13" t="str">
        <f t="shared" si="22"/>
        <v>Sep</v>
      </c>
      <c r="N1415" s="18">
        <f>DATE(YEAR(Table1[[#This Row],[Date]])+6, MONTH(Table1[[#This Row],[Date]]), DAY(Table1[[#This Row],[Date]]))</f>
        <v>46638</v>
      </c>
    </row>
    <row r="1416" spans="1:14" x14ac:dyDescent="0.35">
      <c r="A1416" t="s">
        <v>1986</v>
      </c>
      <c r="B1416" s="1" t="s">
        <v>227</v>
      </c>
      <c r="C1416" s="1" t="s">
        <v>228</v>
      </c>
      <c r="D1416" s="1" t="s">
        <v>24</v>
      </c>
      <c r="E1416" s="3">
        <v>44644</v>
      </c>
      <c r="F1416" s="1" t="s">
        <v>41</v>
      </c>
      <c r="G1416" s="1" t="s">
        <v>278</v>
      </c>
      <c r="H1416" s="7">
        <v>30</v>
      </c>
      <c r="I1416" s="7">
        <v>30</v>
      </c>
      <c r="J1416" s="2">
        <v>0</v>
      </c>
      <c r="K1416" s="7">
        <f>Table1[[#This Row],[List Price]]-Table1[[#This Row],[Actual Price]]</f>
        <v>0</v>
      </c>
      <c r="L1416" s="13">
        <f>YEAR(Table1[[#This Row],[Date]])</f>
        <v>2022</v>
      </c>
      <c r="M1416" s="13" t="str">
        <f t="shared" si="22"/>
        <v>Mar</v>
      </c>
      <c r="N1416" s="18">
        <f>DATE(YEAR(Table1[[#This Row],[Date]])+6, MONTH(Table1[[#This Row],[Date]]), DAY(Table1[[#This Row],[Date]]))</f>
        <v>46836</v>
      </c>
    </row>
    <row r="1417" spans="1:14" x14ac:dyDescent="0.35">
      <c r="A1417" t="s">
        <v>1987</v>
      </c>
      <c r="B1417" s="1" t="s">
        <v>107</v>
      </c>
      <c r="C1417" s="1" t="s">
        <v>108</v>
      </c>
      <c r="D1417" s="1" t="s">
        <v>19</v>
      </c>
      <c r="E1417" s="3">
        <v>43964</v>
      </c>
      <c r="F1417" s="1" t="s">
        <v>104</v>
      </c>
      <c r="G1417" s="1" t="s">
        <v>1437</v>
      </c>
      <c r="H1417" s="7">
        <v>70</v>
      </c>
      <c r="I1417" s="7">
        <v>55</v>
      </c>
      <c r="J1417" s="2">
        <v>0.21429999999999999</v>
      </c>
      <c r="K1417" s="7">
        <f>Table1[[#This Row],[List Price]]-Table1[[#This Row],[Actual Price]]</f>
        <v>15</v>
      </c>
      <c r="L1417" s="13">
        <f>YEAR(Table1[[#This Row],[Date]])</f>
        <v>2020</v>
      </c>
      <c r="M1417" s="13" t="str">
        <f t="shared" si="22"/>
        <v>May</v>
      </c>
      <c r="N1417" s="18">
        <f>DATE(YEAR(Table1[[#This Row],[Date]])+6, MONTH(Table1[[#This Row],[Date]]), DAY(Table1[[#This Row],[Date]]))</f>
        <v>46155</v>
      </c>
    </row>
    <row r="1418" spans="1:14" x14ac:dyDescent="0.35">
      <c r="A1418" t="s">
        <v>1988</v>
      </c>
      <c r="B1418" s="1" t="s">
        <v>150</v>
      </c>
      <c r="C1418" s="1" t="s">
        <v>151</v>
      </c>
      <c r="D1418" s="1" t="s">
        <v>13</v>
      </c>
      <c r="E1418" s="3">
        <v>44407</v>
      </c>
      <c r="F1418" s="1" t="s">
        <v>122</v>
      </c>
      <c r="G1418" s="1" t="s">
        <v>824</v>
      </c>
      <c r="H1418" s="7">
        <v>50</v>
      </c>
      <c r="I1418" s="7">
        <v>42</v>
      </c>
      <c r="J1418" s="2">
        <v>0.16</v>
      </c>
      <c r="K1418" s="7">
        <f>Table1[[#This Row],[List Price]]-Table1[[#This Row],[Actual Price]]</f>
        <v>8</v>
      </c>
      <c r="L1418" s="13">
        <f>YEAR(Table1[[#This Row],[Date]])</f>
        <v>2021</v>
      </c>
      <c r="M1418" s="13" t="str">
        <f t="shared" si="22"/>
        <v>Jul</v>
      </c>
      <c r="N1418" s="18">
        <f>DATE(YEAR(Table1[[#This Row],[Date]])+6, MONTH(Table1[[#This Row],[Date]]), DAY(Table1[[#This Row],[Date]]))</f>
        <v>46598</v>
      </c>
    </row>
    <row r="1419" spans="1:14" x14ac:dyDescent="0.35">
      <c r="A1419" t="s">
        <v>1989</v>
      </c>
      <c r="B1419" s="1" t="s">
        <v>134</v>
      </c>
      <c r="C1419" s="1" t="s">
        <v>92</v>
      </c>
      <c r="D1419" s="1" t="s">
        <v>35</v>
      </c>
      <c r="E1419" s="3">
        <v>43932</v>
      </c>
      <c r="F1419" s="1" t="s">
        <v>41</v>
      </c>
      <c r="G1419" s="1" t="s">
        <v>1019</v>
      </c>
      <c r="H1419" s="7">
        <v>30</v>
      </c>
      <c r="I1419" s="7">
        <v>26</v>
      </c>
      <c r="J1419" s="2">
        <v>0.1333</v>
      </c>
      <c r="K1419" s="7">
        <f>Table1[[#This Row],[List Price]]-Table1[[#This Row],[Actual Price]]</f>
        <v>4</v>
      </c>
      <c r="L1419" s="13">
        <f>YEAR(Table1[[#This Row],[Date]])</f>
        <v>2020</v>
      </c>
      <c r="M1419" s="13" t="str">
        <f t="shared" si="22"/>
        <v>Apr</v>
      </c>
      <c r="N1419" s="18">
        <f>DATE(YEAR(Table1[[#This Row],[Date]])+6, MONTH(Table1[[#This Row],[Date]]), DAY(Table1[[#This Row],[Date]]))</f>
        <v>46123</v>
      </c>
    </row>
    <row r="1420" spans="1:14" x14ac:dyDescent="0.35">
      <c r="A1420" t="s">
        <v>1990</v>
      </c>
      <c r="B1420" s="1" t="s">
        <v>241</v>
      </c>
      <c r="C1420" s="1" t="s">
        <v>242</v>
      </c>
      <c r="D1420" s="1" t="s">
        <v>13</v>
      </c>
      <c r="E1420" s="3">
        <v>44079</v>
      </c>
      <c r="F1420" s="1" t="s">
        <v>104</v>
      </c>
      <c r="G1420" s="1" t="s">
        <v>331</v>
      </c>
      <c r="H1420" s="7">
        <v>70</v>
      </c>
      <c r="I1420" s="7">
        <v>53</v>
      </c>
      <c r="J1420" s="2">
        <v>0.2429</v>
      </c>
      <c r="K1420" s="7">
        <f>Table1[[#This Row],[List Price]]-Table1[[#This Row],[Actual Price]]</f>
        <v>17</v>
      </c>
      <c r="L1420" s="13">
        <f>YEAR(Table1[[#This Row],[Date]])</f>
        <v>2020</v>
      </c>
      <c r="M1420" s="13" t="str">
        <f t="shared" si="22"/>
        <v>Sep</v>
      </c>
      <c r="N1420" s="18">
        <f>DATE(YEAR(Table1[[#This Row],[Date]])+6, MONTH(Table1[[#This Row],[Date]]), DAY(Table1[[#This Row],[Date]]))</f>
        <v>46270</v>
      </c>
    </row>
    <row r="1421" spans="1:14" x14ac:dyDescent="0.35">
      <c r="A1421" t="s">
        <v>1991</v>
      </c>
      <c r="B1421" s="1" t="s">
        <v>59</v>
      </c>
      <c r="C1421" s="1" t="s">
        <v>60</v>
      </c>
      <c r="D1421" s="1" t="s">
        <v>13</v>
      </c>
      <c r="E1421" s="3">
        <v>43884</v>
      </c>
      <c r="F1421" s="1" t="s">
        <v>72</v>
      </c>
      <c r="G1421" s="1" t="s">
        <v>62</v>
      </c>
      <c r="H1421" s="7">
        <v>500</v>
      </c>
      <c r="I1421" s="7">
        <v>490</v>
      </c>
      <c r="J1421" s="2">
        <v>0.02</v>
      </c>
      <c r="K1421" s="7">
        <f>Table1[[#This Row],[List Price]]-Table1[[#This Row],[Actual Price]]</f>
        <v>10</v>
      </c>
      <c r="L1421" s="13">
        <f>YEAR(Table1[[#This Row],[Date]])</f>
        <v>2020</v>
      </c>
      <c r="M1421" s="13" t="str">
        <f t="shared" si="22"/>
        <v>Feb</v>
      </c>
      <c r="N1421" s="18">
        <f>DATE(YEAR(Table1[[#This Row],[Date]])+6, MONTH(Table1[[#This Row],[Date]]), DAY(Table1[[#This Row],[Date]]))</f>
        <v>46076</v>
      </c>
    </row>
    <row r="1422" spans="1:14" x14ac:dyDescent="0.35">
      <c r="A1422" t="s">
        <v>1992</v>
      </c>
      <c r="B1422" s="1" t="s">
        <v>170</v>
      </c>
      <c r="C1422" s="1" t="s">
        <v>171</v>
      </c>
      <c r="D1422" s="1" t="s">
        <v>13</v>
      </c>
      <c r="E1422" s="3">
        <v>44677</v>
      </c>
      <c r="F1422" s="1" t="s">
        <v>41</v>
      </c>
      <c r="G1422" s="1" t="s">
        <v>172</v>
      </c>
      <c r="H1422" s="7">
        <v>30</v>
      </c>
      <c r="I1422" s="7">
        <v>26</v>
      </c>
      <c r="J1422" s="2">
        <v>0.1333</v>
      </c>
      <c r="K1422" s="7">
        <f>Table1[[#This Row],[List Price]]-Table1[[#This Row],[Actual Price]]</f>
        <v>4</v>
      </c>
      <c r="L1422" s="13">
        <f>YEAR(Table1[[#This Row],[Date]])</f>
        <v>2022</v>
      </c>
      <c r="M1422" s="13" t="str">
        <f t="shared" si="22"/>
        <v>Apr</v>
      </c>
      <c r="N1422" s="18">
        <f>DATE(YEAR(Table1[[#This Row],[Date]])+6, MONTH(Table1[[#This Row],[Date]]), DAY(Table1[[#This Row],[Date]]))</f>
        <v>46869</v>
      </c>
    </row>
    <row r="1423" spans="1:14" x14ac:dyDescent="0.35">
      <c r="A1423" t="s">
        <v>1993</v>
      </c>
      <c r="B1423" s="1" t="s">
        <v>270</v>
      </c>
      <c r="C1423" s="1" t="s">
        <v>271</v>
      </c>
      <c r="D1423" s="1" t="s">
        <v>35</v>
      </c>
      <c r="E1423" s="3">
        <v>44318</v>
      </c>
      <c r="F1423" s="1" t="s">
        <v>14</v>
      </c>
      <c r="G1423" s="1" t="s">
        <v>713</v>
      </c>
      <c r="H1423" s="7">
        <v>80</v>
      </c>
      <c r="I1423" s="7">
        <v>53</v>
      </c>
      <c r="J1423" s="2">
        <v>0.33750000000000002</v>
      </c>
      <c r="K1423" s="7">
        <f>Table1[[#This Row],[List Price]]-Table1[[#This Row],[Actual Price]]</f>
        <v>27</v>
      </c>
      <c r="L1423" s="13">
        <f>YEAR(Table1[[#This Row],[Date]])</f>
        <v>2021</v>
      </c>
      <c r="M1423" s="13" t="str">
        <f t="shared" si="22"/>
        <v>May</v>
      </c>
      <c r="N1423" s="18">
        <f>DATE(YEAR(Table1[[#This Row],[Date]])+6, MONTH(Table1[[#This Row],[Date]]), DAY(Table1[[#This Row],[Date]]))</f>
        <v>46509</v>
      </c>
    </row>
    <row r="1424" spans="1:14" x14ac:dyDescent="0.35">
      <c r="A1424" t="s">
        <v>1994</v>
      </c>
      <c r="B1424" s="1" t="s">
        <v>434</v>
      </c>
      <c r="C1424" s="1" t="s">
        <v>435</v>
      </c>
      <c r="D1424" s="1" t="s">
        <v>24</v>
      </c>
      <c r="E1424" s="3">
        <v>45564</v>
      </c>
      <c r="F1424" s="1" t="s">
        <v>55</v>
      </c>
      <c r="G1424" s="1" t="s">
        <v>550</v>
      </c>
      <c r="H1424" s="7">
        <v>800</v>
      </c>
      <c r="I1424" s="7">
        <v>616</v>
      </c>
      <c r="J1424" s="2">
        <v>0.23</v>
      </c>
      <c r="K1424" s="7">
        <f>Table1[[#This Row],[List Price]]-Table1[[#This Row],[Actual Price]]</f>
        <v>184</v>
      </c>
      <c r="L1424" s="13">
        <f>YEAR(Table1[[#This Row],[Date]])</f>
        <v>2024</v>
      </c>
      <c r="M1424" s="13" t="str">
        <f t="shared" si="22"/>
        <v>Sep</v>
      </c>
      <c r="N1424" s="18">
        <f>DATE(YEAR(Table1[[#This Row],[Date]])+6, MONTH(Table1[[#This Row],[Date]]), DAY(Table1[[#This Row],[Date]]))</f>
        <v>47755</v>
      </c>
    </row>
    <row r="1425" spans="1:14" x14ac:dyDescent="0.35">
      <c r="A1425" t="s">
        <v>1995</v>
      </c>
      <c r="B1425" s="1" t="s">
        <v>17</v>
      </c>
      <c r="C1425" s="1" t="s">
        <v>18</v>
      </c>
      <c r="D1425" s="1" t="s">
        <v>19</v>
      </c>
      <c r="E1425" s="3">
        <v>44674</v>
      </c>
      <c r="F1425" s="1" t="s">
        <v>115</v>
      </c>
      <c r="G1425" s="1" t="s">
        <v>478</v>
      </c>
      <c r="H1425" s="7">
        <v>250</v>
      </c>
      <c r="I1425" s="7">
        <v>225</v>
      </c>
      <c r="J1425" s="2">
        <v>0.1</v>
      </c>
      <c r="K1425" s="7">
        <f>Table1[[#This Row],[List Price]]-Table1[[#This Row],[Actual Price]]</f>
        <v>25</v>
      </c>
      <c r="L1425" s="13">
        <f>YEAR(Table1[[#This Row],[Date]])</f>
        <v>2022</v>
      </c>
      <c r="M1425" s="13" t="str">
        <f t="shared" si="22"/>
        <v>Apr</v>
      </c>
      <c r="N1425" s="18">
        <f>DATE(YEAR(Table1[[#This Row],[Date]])+6, MONTH(Table1[[#This Row],[Date]]), DAY(Table1[[#This Row],[Date]]))</f>
        <v>46866</v>
      </c>
    </row>
    <row r="1426" spans="1:14" x14ac:dyDescent="0.35">
      <c r="A1426" t="s">
        <v>1996</v>
      </c>
      <c r="B1426" s="1" t="s">
        <v>434</v>
      </c>
      <c r="C1426" s="1" t="s">
        <v>435</v>
      </c>
      <c r="D1426" s="1" t="s">
        <v>24</v>
      </c>
      <c r="E1426" s="3">
        <v>44198</v>
      </c>
      <c r="F1426" s="1" t="s">
        <v>115</v>
      </c>
      <c r="G1426" s="1" t="s">
        <v>858</v>
      </c>
      <c r="H1426" s="7">
        <v>250</v>
      </c>
      <c r="I1426" s="7">
        <v>215</v>
      </c>
      <c r="J1426" s="2">
        <v>0.14000000000000001</v>
      </c>
      <c r="K1426" s="7">
        <f>Table1[[#This Row],[List Price]]-Table1[[#This Row],[Actual Price]]</f>
        <v>35</v>
      </c>
      <c r="L1426" s="13">
        <f>YEAR(Table1[[#This Row],[Date]])</f>
        <v>2021</v>
      </c>
      <c r="M1426" s="13" t="str">
        <f t="shared" si="22"/>
        <v>Jan</v>
      </c>
      <c r="N1426" s="18">
        <f>DATE(YEAR(Table1[[#This Row],[Date]])+6, MONTH(Table1[[#This Row],[Date]]), DAY(Table1[[#This Row],[Date]]))</f>
        <v>46389</v>
      </c>
    </row>
    <row r="1427" spans="1:14" x14ac:dyDescent="0.35">
      <c r="A1427" t="s">
        <v>1997</v>
      </c>
      <c r="B1427" s="1" t="s">
        <v>39</v>
      </c>
      <c r="C1427" s="1" t="s">
        <v>40</v>
      </c>
      <c r="D1427" s="1" t="s">
        <v>35</v>
      </c>
      <c r="E1427" s="3">
        <v>43872</v>
      </c>
      <c r="F1427" s="1" t="s">
        <v>55</v>
      </c>
      <c r="G1427" s="1" t="s">
        <v>1290</v>
      </c>
      <c r="H1427" s="7">
        <v>800</v>
      </c>
      <c r="I1427" s="7">
        <v>712</v>
      </c>
      <c r="J1427" s="2">
        <v>0.11</v>
      </c>
      <c r="K1427" s="7">
        <f>Table1[[#This Row],[List Price]]-Table1[[#This Row],[Actual Price]]</f>
        <v>88</v>
      </c>
      <c r="L1427" s="13">
        <f>YEAR(Table1[[#This Row],[Date]])</f>
        <v>2020</v>
      </c>
      <c r="M1427" s="13" t="str">
        <f t="shared" si="22"/>
        <v>Feb</v>
      </c>
      <c r="N1427" s="18">
        <f>DATE(YEAR(Table1[[#This Row],[Date]])+6, MONTH(Table1[[#This Row],[Date]]), DAY(Table1[[#This Row],[Date]]))</f>
        <v>46064</v>
      </c>
    </row>
    <row r="1428" spans="1:14" x14ac:dyDescent="0.35">
      <c r="A1428" t="s">
        <v>1998</v>
      </c>
      <c r="B1428" s="1" t="s">
        <v>131</v>
      </c>
      <c r="C1428" s="1" t="s">
        <v>108</v>
      </c>
      <c r="D1428" s="1" t="s">
        <v>19</v>
      </c>
      <c r="E1428" s="3">
        <v>45541</v>
      </c>
      <c r="F1428" s="1" t="s">
        <v>36</v>
      </c>
      <c r="G1428" s="1" t="s">
        <v>268</v>
      </c>
      <c r="H1428" s="7">
        <v>50</v>
      </c>
      <c r="I1428" s="7">
        <v>46</v>
      </c>
      <c r="J1428" s="2">
        <v>0.08</v>
      </c>
      <c r="K1428" s="7">
        <f>Table1[[#This Row],[List Price]]-Table1[[#This Row],[Actual Price]]</f>
        <v>4</v>
      </c>
      <c r="L1428" s="13">
        <f>YEAR(Table1[[#This Row],[Date]])</f>
        <v>2024</v>
      </c>
      <c r="M1428" s="13" t="str">
        <f t="shared" si="22"/>
        <v>Sep</v>
      </c>
      <c r="N1428" s="18">
        <f>DATE(YEAR(Table1[[#This Row],[Date]])+6, MONTH(Table1[[#This Row],[Date]]), DAY(Table1[[#This Row],[Date]]))</f>
        <v>47732</v>
      </c>
    </row>
    <row r="1429" spans="1:14" x14ac:dyDescent="0.35">
      <c r="A1429" t="s">
        <v>1999</v>
      </c>
      <c r="B1429" s="1" t="s">
        <v>205</v>
      </c>
      <c r="C1429" s="1" t="s">
        <v>206</v>
      </c>
      <c r="D1429" s="1" t="s">
        <v>24</v>
      </c>
      <c r="E1429" s="3">
        <v>44557</v>
      </c>
      <c r="F1429" s="1" t="s">
        <v>61</v>
      </c>
      <c r="G1429" s="1" t="s">
        <v>722</v>
      </c>
      <c r="H1429" s="7">
        <v>1000</v>
      </c>
      <c r="I1429" s="7">
        <v>960</v>
      </c>
      <c r="J1429" s="2">
        <v>0.04</v>
      </c>
      <c r="K1429" s="7">
        <f>Table1[[#This Row],[List Price]]-Table1[[#This Row],[Actual Price]]</f>
        <v>40</v>
      </c>
      <c r="L1429" s="13">
        <f>YEAR(Table1[[#This Row],[Date]])</f>
        <v>2021</v>
      </c>
      <c r="M1429" s="13" t="str">
        <f t="shared" si="22"/>
        <v>Dec</v>
      </c>
      <c r="N1429" s="18">
        <f>DATE(YEAR(Table1[[#This Row],[Date]])+6, MONTH(Table1[[#This Row],[Date]]), DAY(Table1[[#This Row],[Date]]))</f>
        <v>46748</v>
      </c>
    </row>
    <row r="1430" spans="1:14" x14ac:dyDescent="0.35">
      <c r="A1430" t="s">
        <v>2000</v>
      </c>
      <c r="B1430" s="1" t="s">
        <v>227</v>
      </c>
      <c r="C1430" s="1" t="s">
        <v>228</v>
      </c>
      <c r="D1430" s="1" t="s">
        <v>24</v>
      </c>
      <c r="E1430" s="3">
        <v>45110</v>
      </c>
      <c r="F1430" s="1" t="s">
        <v>115</v>
      </c>
      <c r="G1430" s="1" t="s">
        <v>937</v>
      </c>
      <c r="H1430" s="7">
        <v>250</v>
      </c>
      <c r="I1430" s="7">
        <v>243</v>
      </c>
      <c r="J1430" s="2">
        <v>2.8000000000000001E-2</v>
      </c>
      <c r="K1430" s="7">
        <f>Table1[[#This Row],[List Price]]-Table1[[#This Row],[Actual Price]]</f>
        <v>7</v>
      </c>
      <c r="L1430" s="13">
        <f>YEAR(Table1[[#This Row],[Date]])</f>
        <v>2023</v>
      </c>
      <c r="M1430" s="13" t="str">
        <f t="shared" si="22"/>
        <v>Jul</v>
      </c>
      <c r="N1430" s="18">
        <f>DATE(YEAR(Table1[[#This Row],[Date]])+6, MONTH(Table1[[#This Row],[Date]]), DAY(Table1[[#This Row],[Date]]))</f>
        <v>47302</v>
      </c>
    </row>
    <row r="1431" spans="1:14" x14ac:dyDescent="0.35">
      <c r="A1431" t="s">
        <v>2001</v>
      </c>
      <c r="B1431" s="1" t="s">
        <v>118</v>
      </c>
      <c r="C1431" s="1" t="s">
        <v>119</v>
      </c>
      <c r="D1431" s="1" t="s">
        <v>35</v>
      </c>
      <c r="E1431" s="3">
        <v>44453</v>
      </c>
      <c r="F1431" s="1" t="s">
        <v>25</v>
      </c>
      <c r="G1431" s="1" t="s">
        <v>1110</v>
      </c>
      <c r="H1431" s="7">
        <v>700</v>
      </c>
      <c r="I1431" s="7">
        <v>665</v>
      </c>
      <c r="J1431" s="2">
        <v>0.05</v>
      </c>
      <c r="K1431" s="7">
        <f>Table1[[#This Row],[List Price]]-Table1[[#This Row],[Actual Price]]</f>
        <v>35</v>
      </c>
      <c r="L1431" s="13">
        <f>YEAR(Table1[[#This Row],[Date]])</f>
        <v>2021</v>
      </c>
      <c r="M1431" s="13" t="str">
        <f t="shared" si="22"/>
        <v>Sep</v>
      </c>
      <c r="N1431" s="18">
        <f>DATE(YEAR(Table1[[#This Row],[Date]])+6, MONTH(Table1[[#This Row],[Date]]), DAY(Table1[[#This Row],[Date]]))</f>
        <v>46644</v>
      </c>
    </row>
    <row r="1432" spans="1:14" x14ac:dyDescent="0.35">
      <c r="A1432" t="s">
        <v>2002</v>
      </c>
      <c r="B1432" s="1" t="s">
        <v>64</v>
      </c>
      <c r="C1432" s="1" t="s">
        <v>65</v>
      </c>
      <c r="D1432" s="1" t="s">
        <v>35</v>
      </c>
      <c r="E1432" s="3">
        <v>45509</v>
      </c>
      <c r="F1432" s="1" t="s">
        <v>41</v>
      </c>
      <c r="G1432" s="1" t="s">
        <v>872</v>
      </c>
      <c r="H1432" s="7">
        <v>30</v>
      </c>
      <c r="I1432" s="7">
        <v>30</v>
      </c>
      <c r="J1432" s="2">
        <v>0</v>
      </c>
      <c r="K1432" s="7">
        <f>Table1[[#This Row],[List Price]]-Table1[[#This Row],[Actual Price]]</f>
        <v>0</v>
      </c>
      <c r="L1432" s="13">
        <f>YEAR(Table1[[#This Row],[Date]])</f>
        <v>2024</v>
      </c>
      <c r="M1432" s="13" t="str">
        <f t="shared" si="22"/>
        <v>Aug</v>
      </c>
      <c r="N1432" s="18">
        <f>DATE(YEAR(Table1[[#This Row],[Date]])+6, MONTH(Table1[[#This Row],[Date]]), DAY(Table1[[#This Row],[Date]]))</f>
        <v>47700</v>
      </c>
    </row>
    <row r="1433" spans="1:14" x14ac:dyDescent="0.35">
      <c r="A1433" t="s">
        <v>2003</v>
      </c>
      <c r="B1433" s="1" t="s">
        <v>22</v>
      </c>
      <c r="C1433" s="1" t="s">
        <v>23</v>
      </c>
      <c r="D1433" s="1" t="s">
        <v>24</v>
      </c>
      <c r="E1433" s="3">
        <v>44458</v>
      </c>
      <c r="F1433" s="1" t="s">
        <v>46</v>
      </c>
      <c r="G1433" s="1" t="s">
        <v>483</v>
      </c>
      <c r="H1433" s="7">
        <v>500</v>
      </c>
      <c r="I1433" s="7">
        <v>350</v>
      </c>
      <c r="J1433" s="2">
        <v>0.3</v>
      </c>
      <c r="K1433" s="7">
        <f>Table1[[#This Row],[List Price]]-Table1[[#This Row],[Actual Price]]</f>
        <v>150</v>
      </c>
      <c r="L1433" s="13">
        <f>YEAR(Table1[[#This Row],[Date]])</f>
        <v>2021</v>
      </c>
      <c r="M1433" s="13" t="str">
        <f t="shared" si="22"/>
        <v>Sep</v>
      </c>
      <c r="N1433" s="18">
        <f>DATE(YEAR(Table1[[#This Row],[Date]])+6, MONTH(Table1[[#This Row],[Date]]), DAY(Table1[[#This Row],[Date]]))</f>
        <v>46649</v>
      </c>
    </row>
    <row r="1434" spans="1:14" x14ac:dyDescent="0.35">
      <c r="A1434" t="s">
        <v>2004</v>
      </c>
      <c r="B1434" s="1" t="s">
        <v>70</v>
      </c>
      <c r="C1434" s="1" t="s">
        <v>71</v>
      </c>
      <c r="D1434" s="1" t="s">
        <v>35</v>
      </c>
      <c r="E1434" s="3">
        <v>44582</v>
      </c>
      <c r="F1434" s="1" t="s">
        <v>41</v>
      </c>
      <c r="G1434" s="1" t="s">
        <v>1414</v>
      </c>
      <c r="H1434" s="7">
        <v>30</v>
      </c>
      <c r="I1434" s="7">
        <v>28</v>
      </c>
      <c r="J1434" s="2">
        <v>6.6699999999999995E-2</v>
      </c>
      <c r="K1434" s="7">
        <f>Table1[[#This Row],[List Price]]-Table1[[#This Row],[Actual Price]]</f>
        <v>2</v>
      </c>
      <c r="L1434" s="13">
        <f>YEAR(Table1[[#This Row],[Date]])</f>
        <v>2022</v>
      </c>
      <c r="M1434" s="13" t="str">
        <f t="shared" si="22"/>
        <v>Jan</v>
      </c>
      <c r="N1434" s="18">
        <f>DATE(YEAR(Table1[[#This Row],[Date]])+6, MONTH(Table1[[#This Row],[Date]]), DAY(Table1[[#This Row],[Date]]))</f>
        <v>46773</v>
      </c>
    </row>
    <row r="1435" spans="1:14" x14ac:dyDescent="0.35">
      <c r="A1435" t="s">
        <v>2005</v>
      </c>
      <c r="B1435" s="1" t="s">
        <v>289</v>
      </c>
      <c r="C1435" s="1" t="s">
        <v>108</v>
      </c>
      <c r="D1435" s="1" t="s">
        <v>19</v>
      </c>
      <c r="E1435" s="3">
        <v>44773</v>
      </c>
      <c r="F1435" s="1" t="s">
        <v>115</v>
      </c>
      <c r="G1435" s="1" t="s">
        <v>903</v>
      </c>
      <c r="H1435" s="7">
        <v>250</v>
      </c>
      <c r="I1435" s="7">
        <v>245</v>
      </c>
      <c r="J1435" s="2">
        <v>0.02</v>
      </c>
      <c r="K1435" s="7">
        <f>Table1[[#This Row],[List Price]]-Table1[[#This Row],[Actual Price]]</f>
        <v>5</v>
      </c>
      <c r="L1435" s="13">
        <f>YEAR(Table1[[#This Row],[Date]])</f>
        <v>2022</v>
      </c>
      <c r="M1435" s="13" t="str">
        <f t="shared" si="22"/>
        <v>Jul</v>
      </c>
      <c r="N1435" s="18">
        <f>DATE(YEAR(Table1[[#This Row],[Date]])+6, MONTH(Table1[[#This Row],[Date]]), DAY(Table1[[#This Row],[Date]]))</f>
        <v>46965</v>
      </c>
    </row>
    <row r="1436" spans="1:14" x14ac:dyDescent="0.35">
      <c r="A1436" t="s">
        <v>2006</v>
      </c>
      <c r="B1436" s="1" t="s">
        <v>111</v>
      </c>
      <c r="C1436" s="1" t="s">
        <v>82</v>
      </c>
      <c r="D1436" s="1" t="s">
        <v>13</v>
      </c>
      <c r="E1436" s="3">
        <v>45286</v>
      </c>
      <c r="F1436" s="1" t="s">
        <v>30</v>
      </c>
      <c r="G1436" s="1" t="s">
        <v>372</v>
      </c>
      <c r="H1436" s="7">
        <v>150</v>
      </c>
      <c r="I1436" s="7">
        <v>143</v>
      </c>
      <c r="J1436" s="2">
        <v>4.6699999999999998E-2</v>
      </c>
      <c r="K1436" s="7">
        <f>Table1[[#This Row],[List Price]]-Table1[[#This Row],[Actual Price]]</f>
        <v>7</v>
      </c>
      <c r="L1436" s="13">
        <f>YEAR(Table1[[#This Row],[Date]])</f>
        <v>2023</v>
      </c>
      <c r="M1436" s="13" t="str">
        <f t="shared" si="22"/>
        <v>Dec</v>
      </c>
      <c r="N1436" s="18">
        <f>DATE(YEAR(Table1[[#This Row],[Date]])+6, MONTH(Table1[[#This Row],[Date]]), DAY(Table1[[#This Row],[Date]]))</f>
        <v>47478</v>
      </c>
    </row>
    <row r="1437" spans="1:14" x14ac:dyDescent="0.35">
      <c r="A1437" t="s">
        <v>2007</v>
      </c>
      <c r="B1437" s="1" t="s">
        <v>270</v>
      </c>
      <c r="C1437" s="1" t="s">
        <v>271</v>
      </c>
      <c r="D1437" s="1" t="s">
        <v>35</v>
      </c>
      <c r="E1437" s="3">
        <v>45521</v>
      </c>
      <c r="F1437" s="1" t="s">
        <v>122</v>
      </c>
      <c r="G1437" s="1" t="s">
        <v>272</v>
      </c>
      <c r="H1437" s="7">
        <v>50</v>
      </c>
      <c r="I1437" s="7">
        <v>49</v>
      </c>
      <c r="J1437" s="2">
        <v>0.02</v>
      </c>
      <c r="K1437" s="7">
        <f>Table1[[#This Row],[List Price]]-Table1[[#This Row],[Actual Price]]</f>
        <v>1</v>
      </c>
      <c r="L1437" s="13">
        <f>YEAR(Table1[[#This Row],[Date]])</f>
        <v>2024</v>
      </c>
      <c r="M1437" s="13" t="str">
        <f t="shared" si="22"/>
        <v>Aug</v>
      </c>
      <c r="N1437" s="18">
        <f>DATE(YEAR(Table1[[#This Row],[Date]])+6, MONTH(Table1[[#This Row],[Date]]), DAY(Table1[[#This Row],[Date]]))</f>
        <v>47712</v>
      </c>
    </row>
    <row r="1438" spans="1:14" x14ac:dyDescent="0.35">
      <c r="A1438" t="s">
        <v>2008</v>
      </c>
      <c r="B1438" s="1" t="s">
        <v>39</v>
      </c>
      <c r="C1438" s="1" t="s">
        <v>40</v>
      </c>
      <c r="D1438" s="1" t="s">
        <v>35</v>
      </c>
      <c r="E1438" s="3">
        <v>45029</v>
      </c>
      <c r="F1438" s="1" t="s">
        <v>36</v>
      </c>
      <c r="G1438" s="1" t="s">
        <v>1304</v>
      </c>
      <c r="H1438" s="7">
        <v>50</v>
      </c>
      <c r="I1438" s="7">
        <v>50</v>
      </c>
      <c r="J1438" s="2">
        <v>0</v>
      </c>
      <c r="K1438" s="7">
        <f>Table1[[#This Row],[List Price]]-Table1[[#This Row],[Actual Price]]</f>
        <v>0</v>
      </c>
      <c r="L1438" s="13">
        <f>YEAR(Table1[[#This Row],[Date]])</f>
        <v>2023</v>
      </c>
      <c r="M1438" s="13" t="str">
        <f t="shared" si="22"/>
        <v>Apr</v>
      </c>
      <c r="N1438" s="18">
        <f>DATE(YEAR(Table1[[#This Row],[Date]])+6, MONTH(Table1[[#This Row],[Date]]), DAY(Table1[[#This Row],[Date]]))</f>
        <v>47221</v>
      </c>
    </row>
    <row r="1439" spans="1:14" x14ac:dyDescent="0.35">
      <c r="A1439" t="s">
        <v>2009</v>
      </c>
      <c r="B1439" s="1" t="s">
        <v>64</v>
      </c>
      <c r="C1439" s="1" t="s">
        <v>65</v>
      </c>
      <c r="D1439" s="1" t="s">
        <v>35</v>
      </c>
      <c r="E1439" s="3">
        <v>44389</v>
      </c>
      <c r="F1439" s="1" t="s">
        <v>61</v>
      </c>
      <c r="G1439" s="1" t="s">
        <v>280</v>
      </c>
      <c r="H1439" s="7">
        <v>1000</v>
      </c>
      <c r="I1439" s="7">
        <v>940</v>
      </c>
      <c r="J1439" s="2">
        <v>0.06</v>
      </c>
      <c r="K1439" s="7">
        <f>Table1[[#This Row],[List Price]]-Table1[[#This Row],[Actual Price]]</f>
        <v>60</v>
      </c>
      <c r="L1439" s="13">
        <f>YEAR(Table1[[#This Row],[Date]])</f>
        <v>2021</v>
      </c>
      <c r="M1439" s="13" t="str">
        <f t="shared" si="22"/>
        <v>Jul</v>
      </c>
      <c r="N1439" s="18">
        <f>DATE(YEAR(Table1[[#This Row],[Date]])+6, MONTH(Table1[[#This Row],[Date]]), DAY(Table1[[#This Row],[Date]]))</f>
        <v>46580</v>
      </c>
    </row>
    <row r="1440" spans="1:14" x14ac:dyDescent="0.35">
      <c r="A1440" t="s">
        <v>2010</v>
      </c>
      <c r="B1440" s="1" t="s">
        <v>127</v>
      </c>
      <c r="C1440" s="1" t="s">
        <v>128</v>
      </c>
      <c r="D1440" s="1" t="s">
        <v>13</v>
      </c>
      <c r="E1440" s="3">
        <v>44652</v>
      </c>
      <c r="F1440" s="1" t="s">
        <v>55</v>
      </c>
      <c r="G1440" s="1" t="s">
        <v>867</v>
      </c>
      <c r="H1440" s="7">
        <v>800</v>
      </c>
      <c r="I1440" s="7">
        <v>480</v>
      </c>
      <c r="J1440" s="2">
        <v>0.4</v>
      </c>
      <c r="K1440" s="7">
        <f>Table1[[#This Row],[List Price]]-Table1[[#This Row],[Actual Price]]</f>
        <v>320</v>
      </c>
      <c r="L1440" s="13">
        <f>YEAR(Table1[[#This Row],[Date]])</f>
        <v>2022</v>
      </c>
      <c r="M1440" s="13" t="str">
        <f t="shared" si="22"/>
        <v>Apr</v>
      </c>
      <c r="N1440" s="18">
        <f>DATE(YEAR(Table1[[#This Row],[Date]])+6, MONTH(Table1[[#This Row],[Date]]), DAY(Table1[[#This Row],[Date]]))</f>
        <v>46844</v>
      </c>
    </row>
    <row r="1441" spans="1:14" x14ac:dyDescent="0.35">
      <c r="A1441" t="s">
        <v>2011</v>
      </c>
      <c r="B1441" s="1" t="s">
        <v>241</v>
      </c>
      <c r="C1441" s="1" t="s">
        <v>242</v>
      </c>
      <c r="D1441" s="1" t="s">
        <v>13</v>
      </c>
      <c r="E1441" s="3">
        <v>43927</v>
      </c>
      <c r="F1441" s="1" t="s">
        <v>115</v>
      </c>
      <c r="G1441" s="1" t="s">
        <v>626</v>
      </c>
      <c r="H1441" s="7">
        <v>250</v>
      </c>
      <c r="I1441" s="7">
        <v>198</v>
      </c>
      <c r="J1441" s="2">
        <v>0.20799999999999999</v>
      </c>
      <c r="K1441" s="7">
        <f>Table1[[#This Row],[List Price]]-Table1[[#This Row],[Actual Price]]</f>
        <v>52</v>
      </c>
      <c r="L1441" s="13">
        <f>YEAR(Table1[[#This Row],[Date]])</f>
        <v>2020</v>
      </c>
      <c r="M1441" s="13" t="str">
        <f t="shared" si="22"/>
        <v>Apr</v>
      </c>
      <c r="N1441" s="18">
        <f>DATE(YEAR(Table1[[#This Row],[Date]])+6, MONTH(Table1[[#This Row],[Date]]), DAY(Table1[[#This Row],[Date]]))</f>
        <v>46118</v>
      </c>
    </row>
    <row r="1442" spans="1:14" x14ac:dyDescent="0.35">
      <c r="A1442" t="s">
        <v>2012</v>
      </c>
      <c r="B1442" s="1" t="s">
        <v>174</v>
      </c>
      <c r="C1442" s="1" t="s">
        <v>175</v>
      </c>
      <c r="D1442" s="1" t="s">
        <v>13</v>
      </c>
      <c r="E1442" s="3">
        <v>45331</v>
      </c>
      <c r="F1442" s="1" t="s">
        <v>30</v>
      </c>
      <c r="G1442" s="1" t="s">
        <v>1558</v>
      </c>
      <c r="H1442" s="7">
        <v>150</v>
      </c>
      <c r="I1442" s="7">
        <v>131</v>
      </c>
      <c r="J1442" s="2">
        <v>0.12670000000000001</v>
      </c>
      <c r="K1442" s="7">
        <f>Table1[[#This Row],[List Price]]-Table1[[#This Row],[Actual Price]]</f>
        <v>19</v>
      </c>
      <c r="L1442" s="13">
        <f>YEAR(Table1[[#This Row],[Date]])</f>
        <v>2024</v>
      </c>
      <c r="M1442" s="13" t="str">
        <f t="shared" si="22"/>
        <v>Feb</v>
      </c>
      <c r="N1442" s="18">
        <f>DATE(YEAR(Table1[[#This Row],[Date]])+6, MONTH(Table1[[#This Row],[Date]]), DAY(Table1[[#This Row],[Date]]))</f>
        <v>47523</v>
      </c>
    </row>
    <row r="1443" spans="1:14" x14ac:dyDescent="0.35">
      <c r="A1443" t="s">
        <v>2013</v>
      </c>
      <c r="B1443" s="1" t="s">
        <v>205</v>
      </c>
      <c r="C1443" s="1" t="s">
        <v>206</v>
      </c>
      <c r="D1443" s="1" t="s">
        <v>24</v>
      </c>
      <c r="E1443" s="3">
        <v>45122</v>
      </c>
      <c r="F1443" s="1" t="s">
        <v>61</v>
      </c>
      <c r="G1443" s="1" t="s">
        <v>759</v>
      </c>
      <c r="H1443" s="7">
        <v>1000</v>
      </c>
      <c r="I1443" s="7">
        <v>730</v>
      </c>
      <c r="J1443" s="2">
        <v>0.27</v>
      </c>
      <c r="K1443" s="7">
        <f>Table1[[#This Row],[List Price]]-Table1[[#This Row],[Actual Price]]</f>
        <v>270</v>
      </c>
      <c r="L1443" s="13">
        <f>YEAR(Table1[[#This Row],[Date]])</f>
        <v>2023</v>
      </c>
      <c r="M1443" s="13" t="str">
        <f t="shared" si="22"/>
        <v>Jul</v>
      </c>
      <c r="N1443" s="18">
        <f>DATE(YEAR(Table1[[#This Row],[Date]])+6, MONTH(Table1[[#This Row],[Date]]), DAY(Table1[[#This Row],[Date]]))</f>
        <v>47314</v>
      </c>
    </row>
    <row r="1444" spans="1:14" x14ac:dyDescent="0.35">
      <c r="A1444" t="s">
        <v>2014</v>
      </c>
      <c r="B1444" s="1" t="s">
        <v>127</v>
      </c>
      <c r="C1444" s="1" t="s">
        <v>128</v>
      </c>
      <c r="D1444" s="1" t="s">
        <v>13</v>
      </c>
      <c r="E1444" s="3">
        <v>44876</v>
      </c>
      <c r="F1444" s="1" t="s">
        <v>55</v>
      </c>
      <c r="G1444" s="1" t="s">
        <v>920</v>
      </c>
      <c r="H1444" s="7">
        <v>800</v>
      </c>
      <c r="I1444" s="7">
        <v>584</v>
      </c>
      <c r="J1444" s="2">
        <v>0.27</v>
      </c>
      <c r="K1444" s="7">
        <f>Table1[[#This Row],[List Price]]-Table1[[#This Row],[Actual Price]]</f>
        <v>216</v>
      </c>
      <c r="L1444" s="13">
        <f>YEAR(Table1[[#This Row],[Date]])</f>
        <v>2022</v>
      </c>
      <c r="M1444" s="13" t="str">
        <f t="shared" si="22"/>
        <v>Nov</v>
      </c>
      <c r="N1444" s="18">
        <f>DATE(YEAR(Table1[[#This Row],[Date]])+6, MONTH(Table1[[#This Row],[Date]]), DAY(Table1[[#This Row],[Date]]))</f>
        <v>47068</v>
      </c>
    </row>
    <row r="1445" spans="1:14" x14ac:dyDescent="0.35">
      <c r="A1445" t="s">
        <v>2015</v>
      </c>
      <c r="B1445" s="1" t="s">
        <v>182</v>
      </c>
      <c r="C1445" s="1" t="s">
        <v>108</v>
      </c>
      <c r="D1445" s="1" t="s">
        <v>19</v>
      </c>
      <c r="E1445" s="3">
        <v>45521</v>
      </c>
      <c r="F1445" s="1" t="s">
        <v>30</v>
      </c>
      <c r="G1445" s="1" t="s">
        <v>2016</v>
      </c>
      <c r="H1445" s="7">
        <v>150</v>
      </c>
      <c r="I1445" s="7">
        <v>128</v>
      </c>
      <c r="J1445" s="2">
        <v>0.1467</v>
      </c>
      <c r="K1445" s="7">
        <f>Table1[[#This Row],[List Price]]-Table1[[#This Row],[Actual Price]]</f>
        <v>22</v>
      </c>
      <c r="L1445" s="13">
        <f>YEAR(Table1[[#This Row],[Date]])</f>
        <v>2024</v>
      </c>
      <c r="M1445" s="13" t="str">
        <f t="shared" si="22"/>
        <v>Aug</v>
      </c>
      <c r="N1445" s="18">
        <f>DATE(YEAR(Table1[[#This Row],[Date]])+6, MONTH(Table1[[#This Row],[Date]]), DAY(Table1[[#This Row],[Date]]))</f>
        <v>47712</v>
      </c>
    </row>
    <row r="1446" spans="1:14" x14ac:dyDescent="0.35">
      <c r="A1446" t="s">
        <v>2017</v>
      </c>
      <c r="B1446" s="1" t="s">
        <v>53</v>
      </c>
      <c r="C1446" s="1" t="s">
        <v>54</v>
      </c>
      <c r="D1446" s="1" t="s">
        <v>13</v>
      </c>
      <c r="E1446" s="3">
        <v>45247</v>
      </c>
      <c r="F1446" s="1" t="s">
        <v>61</v>
      </c>
      <c r="G1446" s="1" t="s">
        <v>404</v>
      </c>
      <c r="H1446" s="7">
        <v>1000</v>
      </c>
      <c r="I1446" s="7">
        <v>1000</v>
      </c>
      <c r="J1446" s="2">
        <v>0</v>
      </c>
      <c r="K1446" s="7">
        <f>Table1[[#This Row],[List Price]]-Table1[[#This Row],[Actual Price]]</f>
        <v>0</v>
      </c>
      <c r="L1446" s="13">
        <f>YEAR(Table1[[#This Row],[Date]])</f>
        <v>2023</v>
      </c>
      <c r="M1446" s="13" t="str">
        <f t="shared" si="22"/>
        <v>Nov</v>
      </c>
      <c r="N1446" s="18">
        <f>DATE(YEAR(Table1[[#This Row],[Date]])+6, MONTH(Table1[[#This Row],[Date]]), DAY(Table1[[#This Row],[Date]]))</f>
        <v>47439</v>
      </c>
    </row>
    <row r="1447" spans="1:14" x14ac:dyDescent="0.35">
      <c r="A1447" t="s">
        <v>2018</v>
      </c>
      <c r="B1447" s="1" t="s">
        <v>146</v>
      </c>
      <c r="C1447" s="1" t="s">
        <v>147</v>
      </c>
      <c r="D1447" s="1" t="s">
        <v>13</v>
      </c>
      <c r="E1447" s="3">
        <v>45127</v>
      </c>
      <c r="F1447" s="1" t="s">
        <v>36</v>
      </c>
      <c r="G1447" s="1" t="s">
        <v>1033</v>
      </c>
      <c r="H1447" s="7">
        <v>50</v>
      </c>
      <c r="I1447" s="7">
        <v>47</v>
      </c>
      <c r="J1447" s="2">
        <v>0.06</v>
      </c>
      <c r="K1447" s="7">
        <f>Table1[[#This Row],[List Price]]-Table1[[#This Row],[Actual Price]]</f>
        <v>3</v>
      </c>
      <c r="L1447" s="13">
        <f>YEAR(Table1[[#This Row],[Date]])</f>
        <v>2023</v>
      </c>
      <c r="M1447" s="13" t="str">
        <f t="shared" si="22"/>
        <v>Jul</v>
      </c>
      <c r="N1447" s="18">
        <f>DATE(YEAR(Table1[[#This Row],[Date]])+6, MONTH(Table1[[#This Row],[Date]]), DAY(Table1[[#This Row],[Date]]))</f>
        <v>47319</v>
      </c>
    </row>
    <row r="1448" spans="1:14" x14ac:dyDescent="0.35">
      <c r="A1448" t="s">
        <v>2019</v>
      </c>
      <c r="B1448" s="1" t="s">
        <v>81</v>
      </c>
      <c r="C1448" s="1" t="s">
        <v>82</v>
      </c>
      <c r="D1448" s="1" t="s">
        <v>13</v>
      </c>
      <c r="E1448" s="3">
        <v>45648</v>
      </c>
      <c r="F1448" s="1" t="s">
        <v>30</v>
      </c>
      <c r="G1448" s="1" t="s">
        <v>556</v>
      </c>
      <c r="H1448" s="7">
        <v>150</v>
      </c>
      <c r="I1448" s="7">
        <v>144</v>
      </c>
      <c r="J1448" s="2">
        <v>0.04</v>
      </c>
      <c r="K1448" s="7">
        <f>Table1[[#This Row],[List Price]]-Table1[[#This Row],[Actual Price]]</f>
        <v>6</v>
      </c>
      <c r="L1448" s="13">
        <f>YEAR(Table1[[#This Row],[Date]])</f>
        <v>2024</v>
      </c>
      <c r="M1448" s="13" t="str">
        <f t="shared" si="22"/>
        <v>Dec</v>
      </c>
      <c r="N1448" s="18">
        <f>DATE(YEAR(Table1[[#This Row],[Date]])+6, MONTH(Table1[[#This Row],[Date]]), DAY(Table1[[#This Row],[Date]]))</f>
        <v>47839</v>
      </c>
    </row>
    <row r="1449" spans="1:14" x14ac:dyDescent="0.35">
      <c r="A1449" t="s">
        <v>2020</v>
      </c>
      <c r="B1449" s="1" t="s">
        <v>59</v>
      </c>
      <c r="C1449" s="1" t="s">
        <v>60</v>
      </c>
      <c r="D1449" s="1" t="s">
        <v>13</v>
      </c>
      <c r="E1449" s="3">
        <v>44166</v>
      </c>
      <c r="F1449" s="1" t="s">
        <v>41</v>
      </c>
      <c r="G1449" s="1" t="s">
        <v>697</v>
      </c>
      <c r="H1449" s="7">
        <v>30</v>
      </c>
      <c r="I1449" s="7">
        <v>29</v>
      </c>
      <c r="J1449" s="2">
        <v>3.3300000000000003E-2</v>
      </c>
      <c r="K1449" s="7">
        <f>Table1[[#This Row],[List Price]]-Table1[[#This Row],[Actual Price]]</f>
        <v>1</v>
      </c>
      <c r="L1449" s="13">
        <f>YEAR(Table1[[#This Row],[Date]])</f>
        <v>2020</v>
      </c>
      <c r="M1449" s="13" t="str">
        <f t="shared" si="22"/>
        <v>Dec</v>
      </c>
      <c r="N1449" s="18">
        <f>DATE(YEAR(Table1[[#This Row],[Date]])+6, MONTH(Table1[[#This Row],[Date]]), DAY(Table1[[#This Row],[Date]]))</f>
        <v>46357</v>
      </c>
    </row>
    <row r="1450" spans="1:14" x14ac:dyDescent="0.35">
      <c r="A1450" t="s">
        <v>2021</v>
      </c>
      <c r="B1450" s="1" t="s">
        <v>154</v>
      </c>
      <c r="C1450" s="1" t="s">
        <v>108</v>
      </c>
      <c r="D1450" s="1" t="s">
        <v>19</v>
      </c>
      <c r="E1450" s="3">
        <v>44902</v>
      </c>
      <c r="F1450" s="1" t="s">
        <v>36</v>
      </c>
      <c r="G1450" s="1" t="s">
        <v>155</v>
      </c>
      <c r="H1450" s="7">
        <v>50</v>
      </c>
      <c r="I1450" s="7">
        <v>44</v>
      </c>
      <c r="J1450" s="2">
        <v>0.12</v>
      </c>
      <c r="K1450" s="7">
        <f>Table1[[#This Row],[List Price]]-Table1[[#This Row],[Actual Price]]</f>
        <v>6</v>
      </c>
      <c r="L1450" s="13">
        <f>YEAR(Table1[[#This Row],[Date]])</f>
        <v>2022</v>
      </c>
      <c r="M1450" s="13" t="str">
        <f t="shared" si="22"/>
        <v>Dec</v>
      </c>
      <c r="N1450" s="18">
        <f>DATE(YEAR(Table1[[#This Row],[Date]])+6, MONTH(Table1[[#This Row],[Date]]), DAY(Table1[[#This Row],[Date]]))</f>
        <v>47094</v>
      </c>
    </row>
    <row r="1451" spans="1:14" x14ac:dyDescent="0.35">
      <c r="A1451" t="s">
        <v>2022</v>
      </c>
      <c r="B1451" s="1" t="s">
        <v>134</v>
      </c>
      <c r="C1451" s="1" t="s">
        <v>92</v>
      </c>
      <c r="D1451" s="1" t="s">
        <v>35</v>
      </c>
      <c r="E1451" s="3">
        <v>43854</v>
      </c>
      <c r="F1451" s="1" t="s">
        <v>46</v>
      </c>
      <c r="G1451" s="1" t="s">
        <v>1019</v>
      </c>
      <c r="H1451" s="7">
        <v>500</v>
      </c>
      <c r="I1451" s="7">
        <v>350</v>
      </c>
      <c r="J1451" s="2">
        <v>0.3</v>
      </c>
      <c r="K1451" s="7">
        <f>Table1[[#This Row],[List Price]]-Table1[[#This Row],[Actual Price]]</f>
        <v>150</v>
      </c>
      <c r="L1451" s="13">
        <f>YEAR(Table1[[#This Row],[Date]])</f>
        <v>2020</v>
      </c>
      <c r="M1451" s="13" t="str">
        <f t="shared" si="22"/>
        <v>Jan</v>
      </c>
      <c r="N1451" s="18">
        <f>DATE(YEAR(Table1[[#This Row],[Date]])+6, MONTH(Table1[[#This Row],[Date]]), DAY(Table1[[#This Row],[Date]]))</f>
        <v>46046</v>
      </c>
    </row>
    <row r="1452" spans="1:14" x14ac:dyDescent="0.35">
      <c r="A1452" t="s">
        <v>2023</v>
      </c>
      <c r="B1452" s="1" t="s">
        <v>95</v>
      </c>
      <c r="C1452" s="1" t="s">
        <v>96</v>
      </c>
      <c r="D1452" s="1" t="s">
        <v>13</v>
      </c>
      <c r="E1452" s="3">
        <v>44509</v>
      </c>
      <c r="F1452" s="1" t="s">
        <v>122</v>
      </c>
      <c r="G1452" s="1" t="s">
        <v>731</v>
      </c>
      <c r="H1452" s="7">
        <v>50</v>
      </c>
      <c r="I1452" s="7">
        <v>42</v>
      </c>
      <c r="J1452" s="2">
        <v>0.16</v>
      </c>
      <c r="K1452" s="7">
        <f>Table1[[#This Row],[List Price]]-Table1[[#This Row],[Actual Price]]</f>
        <v>8</v>
      </c>
      <c r="L1452" s="13">
        <f>YEAR(Table1[[#This Row],[Date]])</f>
        <v>2021</v>
      </c>
      <c r="M1452" s="13" t="str">
        <f t="shared" si="22"/>
        <v>Nov</v>
      </c>
      <c r="N1452" s="18">
        <f>DATE(YEAR(Table1[[#This Row],[Date]])+6, MONTH(Table1[[#This Row],[Date]]), DAY(Table1[[#This Row],[Date]]))</f>
        <v>46700</v>
      </c>
    </row>
    <row r="1453" spans="1:14" x14ac:dyDescent="0.35">
      <c r="A1453" t="s">
        <v>2024</v>
      </c>
      <c r="B1453" s="1" t="s">
        <v>270</v>
      </c>
      <c r="C1453" s="1" t="s">
        <v>271</v>
      </c>
      <c r="D1453" s="1" t="s">
        <v>35</v>
      </c>
      <c r="E1453" s="3">
        <v>44892</v>
      </c>
      <c r="F1453" s="1" t="s">
        <v>115</v>
      </c>
      <c r="G1453" s="1" t="s">
        <v>715</v>
      </c>
      <c r="H1453" s="7">
        <v>250</v>
      </c>
      <c r="I1453" s="7">
        <v>220</v>
      </c>
      <c r="J1453" s="2">
        <v>0.12</v>
      </c>
      <c r="K1453" s="7">
        <f>Table1[[#This Row],[List Price]]-Table1[[#This Row],[Actual Price]]</f>
        <v>30</v>
      </c>
      <c r="L1453" s="13">
        <f>YEAR(Table1[[#This Row],[Date]])</f>
        <v>2022</v>
      </c>
      <c r="M1453" s="13" t="str">
        <f t="shared" si="22"/>
        <v>Nov</v>
      </c>
      <c r="N1453" s="18">
        <f>DATE(YEAR(Table1[[#This Row],[Date]])+6, MONTH(Table1[[#This Row],[Date]]), DAY(Table1[[#This Row],[Date]]))</f>
        <v>47084</v>
      </c>
    </row>
    <row r="1454" spans="1:14" x14ac:dyDescent="0.35">
      <c r="A1454" t="s">
        <v>2025</v>
      </c>
      <c r="B1454" s="1" t="s">
        <v>85</v>
      </c>
      <c r="C1454" s="1" t="s">
        <v>86</v>
      </c>
      <c r="D1454" s="1" t="s">
        <v>13</v>
      </c>
      <c r="E1454" s="3">
        <v>44821</v>
      </c>
      <c r="F1454" s="1" t="s">
        <v>46</v>
      </c>
      <c r="G1454" s="1" t="s">
        <v>581</v>
      </c>
      <c r="H1454" s="7">
        <v>500</v>
      </c>
      <c r="I1454" s="7">
        <v>485</v>
      </c>
      <c r="J1454" s="2">
        <v>0.03</v>
      </c>
      <c r="K1454" s="7">
        <f>Table1[[#This Row],[List Price]]-Table1[[#This Row],[Actual Price]]</f>
        <v>15</v>
      </c>
      <c r="L1454" s="13">
        <f>YEAR(Table1[[#This Row],[Date]])</f>
        <v>2022</v>
      </c>
      <c r="M1454" s="13" t="str">
        <f t="shared" si="22"/>
        <v>Sep</v>
      </c>
      <c r="N1454" s="18">
        <f>DATE(YEAR(Table1[[#This Row],[Date]])+6, MONTH(Table1[[#This Row],[Date]]), DAY(Table1[[#This Row],[Date]]))</f>
        <v>47013</v>
      </c>
    </row>
    <row r="1455" spans="1:14" x14ac:dyDescent="0.35">
      <c r="A1455" t="s">
        <v>2026</v>
      </c>
      <c r="B1455" s="1" t="s">
        <v>182</v>
      </c>
      <c r="C1455" s="1" t="s">
        <v>108</v>
      </c>
      <c r="D1455" s="1" t="s">
        <v>19</v>
      </c>
      <c r="E1455" s="3">
        <v>45391</v>
      </c>
      <c r="F1455" s="1" t="s">
        <v>25</v>
      </c>
      <c r="G1455" s="1" t="s">
        <v>183</v>
      </c>
      <c r="H1455" s="7">
        <v>700</v>
      </c>
      <c r="I1455" s="7">
        <v>672</v>
      </c>
      <c r="J1455" s="2">
        <v>0.04</v>
      </c>
      <c r="K1455" s="7">
        <f>Table1[[#This Row],[List Price]]-Table1[[#This Row],[Actual Price]]</f>
        <v>28</v>
      </c>
      <c r="L1455" s="13">
        <f>YEAR(Table1[[#This Row],[Date]])</f>
        <v>2024</v>
      </c>
      <c r="M1455" s="13" t="str">
        <f t="shared" si="22"/>
        <v>Apr</v>
      </c>
      <c r="N1455" s="18">
        <f>DATE(YEAR(Table1[[#This Row],[Date]])+6, MONTH(Table1[[#This Row],[Date]]), DAY(Table1[[#This Row],[Date]]))</f>
        <v>47582</v>
      </c>
    </row>
    <row r="1456" spans="1:14" x14ac:dyDescent="0.35">
      <c r="A1456" t="s">
        <v>2027</v>
      </c>
      <c r="B1456" s="1" t="s">
        <v>95</v>
      </c>
      <c r="C1456" s="1" t="s">
        <v>96</v>
      </c>
      <c r="D1456" s="1" t="s">
        <v>13</v>
      </c>
      <c r="E1456" s="3">
        <v>45265</v>
      </c>
      <c r="F1456" s="1" t="s">
        <v>25</v>
      </c>
      <c r="G1456" s="1" t="s">
        <v>1275</v>
      </c>
      <c r="H1456" s="7">
        <v>700</v>
      </c>
      <c r="I1456" s="7">
        <v>630</v>
      </c>
      <c r="J1456" s="2">
        <v>0.1</v>
      </c>
      <c r="K1456" s="7">
        <f>Table1[[#This Row],[List Price]]-Table1[[#This Row],[Actual Price]]</f>
        <v>70</v>
      </c>
      <c r="L1456" s="13">
        <f>YEAR(Table1[[#This Row],[Date]])</f>
        <v>2023</v>
      </c>
      <c r="M1456" s="13" t="str">
        <f t="shared" si="22"/>
        <v>Dec</v>
      </c>
      <c r="N1456" s="18">
        <f>DATE(YEAR(Table1[[#This Row],[Date]])+6, MONTH(Table1[[#This Row],[Date]]), DAY(Table1[[#This Row],[Date]]))</f>
        <v>47457</v>
      </c>
    </row>
    <row r="1457" spans="1:14" x14ac:dyDescent="0.35">
      <c r="A1457" t="s">
        <v>2028</v>
      </c>
      <c r="B1457" s="1" t="s">
        <v>33</v>
      </c>
      <c r="C1457" s="1" t="s">
        <v>34</v>
      </c>
      <c r="D1457" s="1" t="s">
        <v>35</v>
      </c>
      <c r="E1457" s="3">
        <v>44860</v>
      </c>
      <c r="F1457" s="1" t="s">
        <v>55</v>
      </c>
      <c r="G1457" s="1" t="s">
        <v>75</v>
      </c>
      <c r="H1457" s="7">
        <v>800</v>
      </c>
      <c r="I1457" s="7">
        <v>688</v>
      </c>
      <c r="J1457" s="2">
        <v>0.14000000000000001</v>
      </c>
      <c r="K1457" s="7">
        <f>Table1[[#This Row],[List Price]]-Table1[[#This Row],[Actual Price]]</f>
        <v>112</v>
      </c>
      <c r="L1457" s="13">
        <f>YEAR(Table1[[#This Row],[Date]])</f>
        <v>2022</v>
      </c>
      <c r="M1457" s="13" t="str">
        <f t="shared" si="22"/>
        <v>Oct</v>
      </c>
      <c r="N1457" s="18">
        <f>DATE(YEAR(Table1[[#This Row],[Date]])+6, MONTH(Table1[[#This Row],[Date]]), DAY(Table1[[#This Row],[Date]]))</f>
        <v>47052</v>
      </c>
    </row>
    <row r="1458" spans="1:14" x14ac:dyDescent="0.35">
      <c r="A1458" t="s">
        <v>2029</v>
      </c>
      <c r="B1458" s="1" t="s">
        <v>221</v>
      </c>
      <c r="C1458" s="1" t="s">
        <v>40</v>
      </c>
      <c r="D1458" s="1" t="s">
        <v>35</v>
      </c>
      <c r="E1458" s="3">
        <v>43976</v>
      </c>
      <c r="F1458" s="1" t="s">
        <v>36</v>
      </c>
      <c r="G1458" s="1" t="s">
        <v>262</v>
      </c>
      <c r="H1458" s="7">
        <v>50</v>
      </c>
      <c r="I1458" s="7">
        <v>48</v>
      </c>
      <c r="J1458" s="2">
        <v>0.04</v>
      </c>
      <c r="K1458" s="7">
        <f>Table1[[#This Row],[List Price]]-Table1[[#This Row],[Actual Price]]</f>
        <v>2</v>
      </c>
      <c r="L1458" s="13">
        <f>YEAR(Table1[[#This Row],[Date]])</f>
        <v>2020</v>
      </c>
      <c r="M1458" s="13" t="str">
        <f t="shared" si="22"/>
        <v>May</v>
      </c>
      <c r="N1458" s="18">
        <f>DATE(YEAR(Table1[[#This Row],[Date]])+6, MONTH(Table1[[#This Row],[Date]]), DAY(Table1[[#This Row],[Date]]))</f>
        <v>46167</v>
      </c>
    </row>
    <row r="1459" spans="1:14" x14ac:dyDescent="0.35">
      <c r="A1459" t="s">
        <v>2030</v>
      </c>
      <c r="B1459" s="1" t="s">
        <v>53</v>
      </c>
      <c r="C1459" s="1" t="s">
        <v>54</v>
      </c>
      <c r="D1459" s="1" t="s">
        <v>13</v>
      </c>
      <c r="E1459" s="3">
        <v>45070</v>
      </c>
      <c r="F1459" s="1" t="s">
        <v>104</v>
      </c>
      <c r="G1459" s="1" t="s">
        <v>404</v>
      </c>
      <c r="H1459" s="7">
        <v>70</v>
      </c>
      <c r="I1459" s="7">
        <v>67</v>
      </c>
      <c r="J1459" s="2">
        <v>4.2900000000000001E-2</v>
      </c>
      <c r="K1459" s="7">
        <f>Table1[[#This Row],[List Price]]-Table1[[#This Row],[Actual Price]]</f>
        <v>3</v>
      </c>
      <c r="L1459" s="13">
        <f>YEAR(Table1[[#This Row],[Date]])</f>
        <v>2023</v>
      </c>
      <c r="M1459" s="13" t="str">
        <f t="shared" si="22"/>
        <v>May</v>
      </c>
      <c r="N1459" s="18">
        <f>DATE(YEAR(Table1[[#This Row],[Date]])+6, MONTH(Table1[[#This Row],[Date]]), DAY(Table1[[#This Row],[Date]]))</f>
        <v>47262</v>
      </c>
    </row>
    <row r="1460" spans="1:14" x14ac:dyDescent="0.35">
      <c r="A1460" t="s">
        <v>2031</v>
      </c>
      <c r="B1460" s="1" t="s">
        <v>187</v>
      </c>
      <c r="C1460" s="1" t="s">
        <v>188</v>
      </c>
      <c r="D1460" s="1" t="s">
        <v>13</v>
      </c>
      <c r="E1460" s="3">
        <v>44964</v>
      </c>
      <c r="F1460" s="1" t="s">
        <v>46</v>
      </c>
      <c r="G1460" s="1" t="s">
        <v>791</v>
      </c>
      <c r="H1460" s="7">
        <v>500</v>
      </c>
      <c r="I1460" s="7">
        <v>470</v>
      </c>
      <c r="J1460" s="2">
        <v>0.06</v>
      </c>
      <c r="K1460" s="7">
        <f>Table1[[#This Row],[List Price]]-Table1[[#This Row],[Actual Price]]</f>
        <v>30</v>
      </c>
      <c r="L1460" s="13">
        <f>YEAR(Table1[[#This Row],[Date]])</f>
        <v>2023</v>
      </c>
      <c r="M1460" s="13" t="str">
        <f t="shared" si="22"/>
        <v>Feb</v>
      </c>
      <c r="N1460" s="18">
        <f>DATE(YEAR(Table1[[#This Row],[Date]])+6, MONTH(Table1[[#This Row],[Date]]), DAY(Table1[[#This Row],[Date]]))</f>
        <v>47156</v>
      </c>
    </row>
    <row r="1461" spans="1:14" x14ac:dyDescent="0.35">
      <c r="A1461" t="s">
        <v>2032</v>
      </c>
      <c r="B1461" s="1" t="s">
        <v>174</v>
      </c>
      <c r="C1461" s="1" t="s">
        <v>175</v>
      </c>
      <c r="D1461" s="1" t="s">
        <v>13</v>
      </c>
      <c r="E1461" s="3">
        <v>44093</v>
      </c>
      <c r="F1461" s="1" t="s">
        <v>115</v>
      </c>
      <c r="G1461" s="1" t="s">
        <v>1558</v>
      </c>
      <c r="H1461" s="7">
        <v>250</v>
      </c>
      <c r="I1461" s="7">
        <v>243</v>
      </c>
      <c r="J1461" s="2">
        <v>2.8000000000000001E-2</v>
      </c>
      <c r="K1461" s="7">
        <f>Table1[[#This Row],[List Price]]-Table1[[#This Row],[Actual Price]]</f>
        <v>7</v>
      </c>
      <c r="L1461" s="13">
        <f>YEAR(Table1[[#This Row],[Date]])</f>
        <v>2020</v>
      </c>
      <c r="M1461" s="13" t="str">
        <f t="shared" si="22"/>
        <v>Sep</v>
      </c>
      <c r="N1461" s="18">
        <f>DATE(YEAR(Table1[[#This Row],[Date]])+6, MONTH(Table1[[#This Row],[Date]]), DAY(Table1[[#This Row],[Date]]))</f>
        <v>46284</v>
      </c>
    </row>
    <row r="1462" spans="1:14" x14ac:dyDescent="0.35">
      <c r="A1462" t="s">
        <v>2033</v>
      </c>
      <c r="B1462" s="1" t="s">
        <v>157</v>
      </c>
      <c r="C1462" s="1" t="s">
        <v>108</v>
      </c>
      <c r="D1462" s="1" t="s">
        <v>19</v>
      </c>
      <c r="E1462" s="3">
        <v>45471</v>
      </c>
      <c r="F1462" s="1" t="s">
        <v>55</v>
      </c>
      <c r="G1462" s="1" t="s">
        <v>720</v>
      </c>
      <c r="H1462" s="7">
        <v>800</v>
      </c>
      <c r="I1462" s="7">
        <v>552</v>
      </c>
      <c r="J1462" s="2">
        <v>0.31</v>
      </c>
      <c r="K1462" s="7">
        <f>Table1[[#This Row],[List Price]]-Table1[[#This Row],[Actual Price]]</f>
        <v>248</v>
      </c>
      <c r="L1462" s="13">
        <f>YEAR(Table1[[#This Row],[Date]])</f>
        <v>2024</v>
      </c>
      <c r="M1462" s="13" t="str">
        <f t="shared" si="22"/>
        <v>Jun</v>
      </c>
      <c r="N1462" s="18">
        <f>DATE(YEAR(Table1[[#This Row],[Date]])+6, MONTH(Table1[[#This Row],[Date]]), DAY(Table1[[#This Row],[Date]]))</f>
        <v>47662</v>
      </c>
    </row>
    <row r="1463" spans="1:14" x14ac:dyDescent="0.35">
      <c r="A1463" t="s">
        <v>2034</v>
      </c>
      <c r="B1463" s="1" t="s">
        <v>174</v>
      </c>
      <c r="C1463" s="1" t="s">
        <v>175</v>
      </c>
      <c r="D1463" s="1" t="s">
        <v>13</v>
      </c>
      <c r="E1463" s="3">
        <v>44875</v>
      </c>
      <c r="F1463" s="1" t="s">
        <v>72</v>
      </c>
      <c r="G1463" s="1" t="s">
        <v>788</v>
      </c>
      <c r="H1463" s="7">
        <v>500</v>
      </c>
      <c r="I1463" s="7">
        <v>490</v>
      </c>
      <c r="J1463" s="2">
        <v>0.02</v>
      </c>
      <c r="K1463" s="7">
        <f>Table1[[#This Row],[List Price]]-Table1[[#This Row],[Actual Price]]</f>
        <v>10</v>
      </c>
      <c r="L1463" s="13">
        <f>YEAR(Table1[[#This Row],[Date]])</f>
        <v>2022</v>
      </c>
      <c r="M1463" s="13" t="str">
        <f t="shared" si="22"/>
        <v>Nov</v>
      </c>
      <c r="N1463" s="18">
        <f>DATE(YEAR(Table1[[#This Row],[Date]])+6, MONTH(Table1[[#This Row],[Date]]), DAY(Table1[[#This Row],[Date]]))</f>
        <v>47067</v>
      </c>
    </row>
    <row r="1464" spans="1:14" x14ac:dyDescent="0.35">
      <c r="A1464" t="s">
        <v>2035</v>
      </c>
      <c r="B1464" s="1" t="s">
        <v>44</v>
      </c>
      <c r="C1464" s="1" t="s">
        <v>45</v>
      </c>
      <c r="D1464" s="1" t="s">
        <v>24</v>
      </c>
      <c r="E1464" s="3">
        <v>43881</v>
      </c>
      <c r="F1464" s="1" t="s">
        <v>14</v>
      </c>
      <c r="G1464" s="1" t="s">
        <v>1070</v>
      </c>
      <c r="H1464" s="7">
        <v>80</v>
      </c>
      <c r="I1464" s="7">
        <v>65</v>
      </c>
      <c r="J1464" s="2">
        <v>0.1875</v>
      </c>
      <c r="K1464" s="7">
        <f>Table1[[#This Row],[List Price]]-Table1[[#This Row],[Actual Price]]</f>
        <v>15</v>
      </c>
      <c r="L1464" s="13">
        <f>YEAR(Table1[[#This Row],[Date]])</f>
        <v>2020</v>
      </c>
      <c r="M1464" s="13" t="str">
        <f t="shared" si="22"/>
        <v>Feb</v>
      </c>
      <c r="N1464" s="18">
        <f>DATE(YEAR(Table1[[#This Row],[Date]])+6, MONTH(Table1[[#This Row],[Date]]), DAY(Table1[[#This Row],[Date]]))</f>
        <v>46073</v>
      </c>
    </row>
    <row r="1465" spans="1:14" x14ac:dyDescent="0.35">
      <c r="A1465" t="s">
        <v>2036</v>
      </c>
      <c r="B1465" s="1" t="s">
        <v>255</v>
      </c>
      <c r="C1465" s="1" t="s">
        <v>256</v>
      </c>
      <c r="D1465" s="1" t="s">
        <v>13</v>
      </c>
      <c r="E1465" s="3">
        <v>44666</v>
      </c>
      <c r="F1465" s="1" t="s">
        <v>122</v>
      </c>
      <c r="G1465" s="1" t="s">
        <v>1829</v>
      </c>
      <c r="H1465" s="7">
        <v>50</v>
      </c>
      <c r="I1465" s="7">
        <v>43</v>
      </c>
      <c r="J1465" s="2">
        <v>0.14000000000000001</v>
      </c>
      <c r="K1465" s="7">
        <f>Table1[[#This Row],[List Price]]-Table1[[#This Row],[Actual Price]]</f>
        <v>7</v>
      </c>
      <c r="L1465" s="13">
        <f>YEAR(Table1[[#This Row],[Date]])</f>
        <v>2022</v>
      </c>
      <c r="M1465" s="13" t="str">
        <f t="shared" si="22"/>
        <v>Apr</v>
      </c>
      <c r="N1465" s="18">
        <f>DATE(YEAR(Table1[[#This Row],[Date]])+6, MONTH(Table1[[#This Row],[Date]]), DAY(Table1[[#This Row],[Date]]))</f>
        <v>46858</v>
      </c>
    </row>
    <row r="1466" spans="1:14" x14ac:dyDescent="0.35">
      <c r="A1466" t="s">
        <v>2037</v>
      </c>
      <c r="B1466" s="1" t="s">
        <v>157</v>
      </c>
      <c r="C1466" s="1" t="s">
        <v>108</v>
      </c>
      <c r="D1466" s="1" t="s">
        <v>19</v>
      </c>
      <c r="E1466" s="3">
        <v>45382</v>
      </c>
      <c r="F1466" s="1" t="s">
        <v>55</v>
      </c>
      <c r="G1466" s="1" t="s">
        <v>1870</v>
      </c>
      <c r="H1466" s="7">
        <v>800</v>
      </c>
      <c r="I1466" s="7">
        <v>616</v>
      </c>
      <c r="J1466" s="2">
        <v>0.23</v>
      </c>
      <c r="K1466" s="7">
        <f>Table1[[#This Row],[List Price]]-Table1[[#This Row],[Actual Price]]</f>
        <v>184</v>
      </c>
      <c r="L1466" s="13">
        <f>YEAR(Table1[[#This Row],[Date]])</f>
        <v>2024</v>
      </c>
      <c r="M1466" s="13" t="str">
        <f t="shared" si="22"/>
        <v>Mar</v>
      </c>
      <c r="N1466" s="18">
        <f>DATE(YEAR(Table1[[#This Row],[Date]])+6, MONTH(Table1[[#This Row],[Date]]), DAY(Table1[[#This Row],[Date]]))</f>
        <v>47573</v>
      </c>
    </row>
    <row r="1467" spans="1:14" x14ac:dyDescent="0.35">
      <c r="A1467" t="s">
        <v>2038</v>
      </c>
      <c r="B1467" s="1" t="s">
        <v>227</v>
      </c>
      <c r="C1467" s="1" t="s">
        <v>228</v>
      </c>
      <c r="D1467" s="1" t="s">
        <v>24</v>
      </c>
      <c r="E1467" s="3">
        <v>44595</v>
      </c>
      <c r="F1467" s="1" t="s">
        <v>72</v>
      </c>
      <c r="G1467" s="1" t="s">
        <v>1024</v>
      </c>
      <c r="H1467" s="7">
        <v>500</v>
      </c>
      <c r="I1467" s="7">
        <v>490</v>
      </c>
      <c r="J1467" s="2">
        <v>0.02</v>
      </c>
      <c r="K1467" s="7">
        <f>Table1[[#This Row],[List Price]]-Table1[[#This Row],[Actual Price]]</f>
        <v>10</v>
      </c>
      <c r="L1467" s="13">
        <f>YEAR(Table1[[#This Row],[Date]])</f>
        <v>2022</v>
      </c>
      <c r="M1467" s="13" t="str">
        <f t="shared" si="22"/>
        <v>Feb</v>
      </c>
      <c r="N1467" s="18">
        <f>DATE(YEAR(Table1[[#This Row],[Date]])+6, MONTH(Table1[[#This Row],[Date]]), DAY(Table1[[#This Row],[Date]]))</f>
        <v>46786</v>
      </c>
    </row>
    <row r="1468" spans="1:14" x14ac:dyDescent="0.35">
      <c r="A1468" t="s">
        <v>2039</v>
      </c>
      <c r="B1468" s="1" t="s">
        <v>70</v>
      </c>
      <c r="C1468" s="1" t="s">
        <v>71</v>
      </c>
      <c r="D1468" s="1" t="s">
        <v>35</v>
      </c>
      <c r="E1468" s="3">
        <v>45434</v>
      </c>
      <c r="F1468" s="1" t="s">
        <v>41</v>
      </c>
      <c r="G1468" s="1" t="s">
        <v>73</v>
      </c>
      <c r="H1468" s="7">
        <v>30</v>
      </c>
      <c r="I1468" s="7">
        <v>26</v>
      </c>
      <c r="J1468" s="2">
        <v>0.1333</v>
      </c>
      <c r="K1468" s="7">
        <f>Table1[[#This Row],[List Price]]-Table1[[#This Row],[Actual Price]]</f>
        <v>4</v>
      </c>
      <c r="L1468" s="13">
        <f>YEAR(Table1[[#This Row],[Date]])</f>
        <v>2024</v>
      </c>
      <c r="M1468" s="13" t="str">
        <f t="shared" si="22"/>
        <v>May</v>
      </c>
      <c r="N1468" s="18">
        <f>DATE(YEAR(Table1[[#This Row],[Date]])+6, MONTH(Table1[[#This Row],[Date]]), DAY(Table1[[#This Row],[Date]]))</f>
        <v>47625</v>
      </c>
    </row>
    <row r="1469" spans="1:14" x14ac:dyDescent="0.35">
      <c r="A1469" t="s">
        <v>2040</v>
      </c>
      <c r="B1469" s="1" t="s">
        <v>146</v>
      </c>
      <c r="C1469" s="1" t="s">
        <v>147</v>
      </c>
      <c r="D1469" s="1" t="s">
        <v>13</v>
      </c>
      <c r="E1469" s="3">
        <v>45545</v>
      </c>
      <c r="F1469" s="1" t="s">
        <v>122</v>
      </c>
      <c r="G1469" s="1" t="s">
        <v>1647</v>
      </c>
      <c r="H1469" s="7">
        <v>50</v>
      </c>
      <c r="I1469" s="7">
        <v>48</v>
      </c>
      <c r="J1469" s="2">
        <v>0.04</v>
      </c>
      <c r="K1469" s="7">
        <f>Table1[[#This Row],[List Price]]-Table1[[#This Row],[Actual Price]]</f>
        <v>2</v>
      </c>
      <c r="L1469" s="13">
        <f>YEAR(Table1[[#This Row],[Date]])</f>
        <v>2024</v>
      </c>
      <c r="M1469" s="13" t="str">
        <f t="shared" si="22"/>
        <v>Sep</v>
      </c>
      <c r="N1469" s="18">
        <f>DATE(YEAR(Table1[[#This Row],[Date]])+6, MONTH(Table1[[#This Row],[Date]]), DAY(Table1[[#This Row],[Date]]))</f>
        <v>47736</v>
      </c>
    </row>
    <row r="1470" spans="1:14" x14ac:dyDescent="0.35">
      <c r="A1470" t="s">
        <v>2041</v>
      </c>
      <c r="B1470" s="1" t="s">
        <v>70</v>
      </c>
      <c r="C1470" s="1" t="s">
        <v>71</v>
      </c>
      <c r="D1470" s="1" t="s">
        <v>35</v>
      </c>
      <c r="E1470" s="3">
        <v>43881</v>
      </c>
      <c r="F1470" s="1" t="s">
        <v>55</v>
      </c>
      <c r="G1470" s="1" t="s">
        <v>962</v>
      </c>
      <c r="H1470" s="7">
        <v>800</v>
      </c>
      <c r="I1470" s="7">
        <v>608</v>
      </c>
      <c r="J1470" s="2">
        <v>0.24</v>
      </c>
      <c r="K1470" s="7">
        <f>Table1[[#This Row],[List Price]]-Table1[[#This Row],[Actual Price]]</f>
        <v>192</v>
      </c>
      <c r="L1470" s="13">
        <f>YEAR(Table1[[#This Row],[Date]])</f>
        <v>2020</v>
      </c>
      <c r="M1470" s="13" t="str">
        <f t="shared" si="22"/>
        <v>Feb</v>
      </c>
      <c r="N1470" s="18">
        <f>DATE(YEAR(Table1[[#This Row],[Date]])+6, MONTH(Table1[[#This Row],[Date]]), DAY(Table1[[#This Row],[Date]]))</f>
        <v>46073</v>
      </c>
    </row>
    <row r="1471" spans="1:14" x14ac:dyDescent="0.35">
      <c r="A1471" t="s">
        <v>2042</v>
      </c>
      <c r="B1471" s="1" t="s">
        <v>221</v>
      </c>
      <c r="C1471" s="1" t="s">
        <v>40</v>
      </c>
      <c r="D1471" s="1" t="s">
        <v>35</v>
      </c>
      <c r="E1471" s="3">
        <v>44678</v>
      </c>
      <c r="F1471" s="1" t="s">
        <v>61</v>
      </c>
      <c r="G1471" s="1" t="s">
        <v>222</v>
      </c>
      <c r="H1471" s="7">
        <v>1000</v>
      </c>
      <c r="I1471" s="7">
        <v>680</v>
      </c>
      <c r="J1471" s="2">
        <v>0.32</v>
      </c>
      <c r="K1471" s="7">
        <f>Table1[[#This Row],[List Price]]-Table1[[#This Row],[Actual Price]]</f>
        <v>320</v>
      </c>
      <c r="L1471" s="13">
        <f>YEAR(Table1[[#This Row],[Date]])</f>
        <v>2022</v>
      </c>
      <c r="M1471" s="13" t="str">
        <f t="shared" si="22"/>
        <v>Apr</v>
      </c>
      <c r="N1471" s="18">
        <f>DATE(YEAR(Table1[[#This Row],[Date]])+6, MONTH(Table1[[#This Row],[Date]]), DAY(Table1[[#This Row],[Date]]))</f>
        <v>46870</v>
      </c>
    </row>
    <row r="1472" spans="1:14" x14ac:dyDescent="0.35">
      <c r="A1472" t="s">
        <v>2043</v>
      </c>
      <c r="B1472" s="1" t="s">
        <v>107</v>
      </c>
      <c r="C1472" s="1" t="s">
        <v>108</v>
      </c>
      <c r="D1472" s="1" t="s">
        <v>19</v>
      </c>
      <c r="E1472" s="3">
        <v>44377</v>
      </c>
      <c r="F1472" s="1" t="s">
        <v>72</v>
      </c>
      <c r="G1472" s="1" t="s">
        <v>946</v>
      </c>
      <c r="H1472" s="7">
        <v>500</v>
      </c>
      <c r="I1472" s="7">
        <v>500</v>
      </c>
      <c r="J1472" s="2">
        <v>0</v>
      </c>
      <c r="K1472" s="7">
        <f>Table1[[#This Row],[List Price]]-Table1[[#This Row],[Actual Price]]</f>
        <v>0</v>
      </c>
      <c r="L1472" s="13">
        <f>YEAR(Table1[[#This Row],[Date]])</f>
        <v>2021</v>
      </c>
      <c r="M1472" s="13" t="str">
        <f t="shared" si="22"/>
        <v>Jun</v>
      </c>
      <c r="N1472" s="18">
        <f>DATE(YEAR(Table1[[#This Row],[Date]])+6, MONTH(Table1[[#This Row],[Date]]), DAY(Table1[[#This Row],[Date]]))</f>
        <v>46568</v>
      </c>
    </row>
    <row r="1473" spans="1:14" x14ac:dyDescent="0.35">
      <c r="A1473" t="s">
        <v>2044</v>
      </c>
      <c r="B1473" s="1" t="s">
        <v>59</v>
      </c>
      <c r="C1473" s="1" t="s">
        <v>60</v>
      </c>
      <c r="D1473" s="1" t="s">
        <v>13</v>
      </c>
      <c r="E1473" s="3">
        <v>44460</v>
      </c>
      <c r="F1473" s="1" t="s">
        <v>25</v>
      </c>
      <c r="G1473" s="1" t="s">
        <v>1842</v>
      </c>
      <c r="H1473" s="7">
        <v>700</v>
      </c>
      <c r="I1473" s="7">
        <v>462</v>
      </c>
      <c r="J1473" s="2">
        <v>0.34</v>
      </c>
      <c r="K1473" s="7">
        <f>Table1[[#This Row],[List Price]]-Table1[[#This Row],[Actual Price]]</f>
        <v>238</v>
      </c>
      <c r="L1473" s="13">
        <f>YEAR(Table1[[#This Row],[Date]])</f>
        <v>2021</v>
      </c>
      <c r="M1473" s="13" t="str">
        <f t="shared" si="22"/>
        <v>Sep</v>
      </c>
      <c r="N1473" s="18">
        <f>DATE(YEAR(Table1[[#This Row],[Date]])+6, MONTH(Table1[[#This Row],[Date]]), DAY(Table1[[#This Row],[Date]]))</f>
        <v>46651</v>
      </c>
    </row>
    <row r="1474" spans="1:14" x14ac:dyDescent="0.35">
      <c r="A1474" t="s">
        <v>2045</v>
      </c>
      <c r="B1474" s="1" t="s">
        <v>99</v>
      </c>
      <c r="C1474" s="1" t="s">
        <v>100</v>
      </c>
      <c r="D1474" s="1" t="s">
        <v>13</v>
      </c>
      <c r="E1474" s="3">
        <v>44306</v>
      </c>
      <c r="F1474" s="1" t="s">
        <v>14</v>
      </c>
      <c r="G1474" s="1" t="s">
        <v>948</v>
      </c>
      <c r="H1474" s="7">
        <v>80</v>
      </c>
      <c r="I1474" s="7">
        <v>69</v>
      </c>
      <c r="J1474" s="2">
        <v>0.13750000000000001</v>
      </c>
      <c r="K1474" s="7">
        <f>Table1[[#This Row],[List Price]]-Table1[[#This Row],[Actual Price]]</f>
        <v>11</v>
      </c>
      <c r="L1474" s="13">
        <f>YEAR(Table1[[#This Row],[Date]])</f>
        <v>2021</v>
      </c>
      <c r="M1474" s="13" t="str">
        <f t="shared" ref="M1474:M1537" si="23">TEXT(E:E, "mmm")</f>
        <v>Apr</v>
      </c>
      <c r="N1474" s="18">
        <f>DATE(YEAR(Table1[[#This Row],[Date]])+6, MONTH(Table1[[#This Row],[Date]]), DAY(Table1[[#This Row],[Date]]))</f>
        <v>46497</v>
      </c>
    </row>
    <row r="1475" spans="1:14" x14ac:dyDescent="0.35">
      <c r="A1475" t="s">
        <v>2046</v>
      </c>
      <c r="B1475" s="1" t="s">
        <v>187</v>
      </c>
      <c r="C1475" s="1" t="s">
        <v>188</v>
      </c>
      <c r="D1475" s="1" t="s">
        <v>13</v>
      </c>
      <c r="E1475" s="3">
        <v>44313</v>
      </c>
      <c r="F1475" s="1" t="s">
        <v>104</v>
      </c>
      <c r="G1475" s="1" t="s">
        <v>189</v>
      </c>
      <c r="H1475" s="7">
        <v>70</v>
      </c>
      <c r="I1475" s="7">
        <v>47</v>
      </c>
      <c r="J1475" s="2">
        <v>0.3286</v>
      </c>
      <c r="K1475" s="7">
        <f>Table1[[#This Row],[List Price]]-Table1[[#This Row],[Actual Price]]</f>
        <v>23</v>
      </c>
      <c r="L1475" s="13">
        <f>YEAR(Table1[[#This Row],[Date]])</f>
        <v>2021</v>
      </c>
      <c r="M1475" s="13" t="str">
        <f t="shared" si="23"/>
        <v>Apr</v>
      </c>
      <c r="N1475" s="18">
        <f>DATE(YEAR(Table1[[#This Row],[Date]])+6, MONTH(Table1[[#This Row],[Date]]), DAY(Table1[[#This Row],[Date]]))</f>
        <v>46504</v>
      </c>
    </row>
    <row r="1476" spans="1:14" x14ac:dyDescent="0.35">
      <c r="A1476" t="s">
        <v>2047</v>
      </c>
      <c r="B1476" s="1" t="s">
        <v>11</v>
      </c>
      <c r="C1476" s="1" t="s">
        <v>12</v>
      </c>
      <c r="D1476" s="1" t="s">
        <v>13</v>
      </c>
      <c r="E1476" s="3">
        <v>44703</v>
      </c>
      <c r="F1476" s="1" t="s">
        <v>46</v>
      </c>
      <c r="G1476" s="1" t="s">
        <v>276</v>
      </c>
      <c r="H1476" s="7">
        <v>500</v>
      </c>
      <c r="I1476" s="7">
        <v>490</v>
      </c>
      <c r="J1476" s="2">
        <v>0.02</v>
      </c>
      <c r="K1476" s="7">
        <f>Table1[[#This Row],[List Price]]-Table1[[#This Row],[Actual Price]]</f>
        <v>10</v>
      </c>
      <c r="L1476" s="13">
        <f>YEAR(Table1[[#This Row],[Date]])</f>
        <v>2022</v>
      </c>
      <c r="M1476" s="13" t="str">
        <f t="shared" si="23"/>
        <v>May</v>
      </c>
      <c r="N1476" s="18">
        <f>DATE(YEAR(Table1[[#This Row],[Date]])+6, MONTH(Table1[[#This Row],[Date]]), DAY(Table1[[#This Row],[Date]]))</f>
        <v>46895</v>
      </c>
    </row>
    <row r="1477" spans="1:14" x14ac:dyDescent="0.35">
      <c r="A1477" t="s">
        <v>2048</v>
      </c>
      <c r="B1477" s="1" t="s">
        <v>64</v>
      </c>
      <c r="C1477" s="1" t="s">
        <v>65</v>
      </c>
      <c r="D1477" s="1" t="s">
        <v>35</v>
      </c>
      <c r="E1477" s="3">
        <v>45105</v>
      </c>
      <c r="F1477" s="1" t="s">
        <v>72</v>
      </c>
      <c r="G1477" s="1" t="s">
        <v>299</v>
      </c>
      <c r="H1477" s="7">
        <v>500</v>
      </c>
      <c r="I1477" s="7">
        <v>490</v>
      </c>
      <c r="J1477" s="2">
        <v>0.02</v>
      </c>
      <c r="K1477" s="7">
        <f>Table1[[#This Row],[List Price]]-Table1[[#This Row],[Actual Price]]</f>
        <v>10</v>
      </c>
      <c r="L1477" s="13">
        <f>YEAR(Table1[[#This Row],[Date]])</f>
        <v>2023</v>
      </c>
      <c r="M1477" s="13" t="str">
        <f t="shared" si="23"/>
        <v>Jun</v>
      </c>
      <c r="N1477" s="18">
        <f>DATE(YEAR(Table1[[#This Row],[Date]])+6, MONTH(Table1[[#This Row],[Date]]), DAY(Table1[[#This Row],[Date]]))</f>
        <v>47297</v>
      </c>
    </row>
    <row r="1478" spans="1:14" x14ac:dyDescent="0.35">
      <c r="A1478" t="s">
        <v>2049</v>
      </c>
      <c r="B1478" s="1" t="s">
        <v>91</v>
      </c>
      <c r="C1478" s="1" t="s">
        <v>92</v>
      </c>
      <c r="D1478" s="1" t="s">
        <v>35</v>
      </c>
      <c r="E1478" s="3">
        <v>45381</v>
      </c>
      <c r="F1478" s="1" t="s">
        <v>14</v>
      </c>
      <c r="G1478" s="1" t="s">
        <v>495</v>
      </c>
      <c r="H1478" s="7">
        <v>80</v>
      </c>
      <c r="I1478" s="7">
        <v>80</v>
      </c>
      <c r="J1478" s="2">
        <v>0</v>
      </c>
      <c r="K1478" s="7">
        <f>Table1[[#This Row],[List Price]]-Table1[[#This Row],[Actual Price]]</f>
        <v>0</v>
      </c>
      <c r="L1478" s="13">
        <f>YEAR(Table1[[#This Row],[Date]])</f>
        <v>2024</v>
      </c>
      <c r="M1478" s="13" t="str">
        <f t="shared" si="23"/>
        <v>Mar</v>
      </c>
      <c r="N1478" s="18">
        <f>DATE(YEAR(Table1[[#This Row],[Date]])+6, MONTH(Table1[[#This Row],[Date]]), DAY(Table1[[#This Row],[Date]]))</f>
        <v>47572</v>
      </c>
    </row>
    <row r="1479" spans="1:14" x14ac:dyDescent="0.35">
      <c r="A1479" t="s">
        <v>2050</v>
      </c>
      <c r="B1479" s="1" t="s">
        <v>127</v>
      </c>
      <c r="C1479" s="1" t="s">
        <v>128</v>
      </c>
      <c r="D1479" s="1" t="s">
        <v>13</v>
      </c>
      <c r="E1479" s="3">
        <v>45040</v>
      </c>
      <c r="F1479" s="1" t="s">
        <v>14</v>
      </c>
      <c r="G1479" s="1" t="s">
        <v>233</v>
      </c>
      <c r="H1479" s="7">
        <v>80</v>
      </c>
      <c r="I1479" s="7">
        <v>76</v>
      </c>
      <c r="J1479" s="2">
        <v>0.05</v>
      </c>
      <c r="K1479" s="7">
        <f>Table1[[#This Row],[List Price]]-Table1[[#This Row],[Actual Price]]</f>
        <v>4</v>
      </c>
      <c r="L1479" s="13">
        <f>YEAR(Table1[[#This Row],[Date]])</f>
        <v>2023</v>
      </c>
      <c r="M1479" s="13" t="str">
        <f t="shared" si="23"/>
        <v>Apr</v>
      </c>
      <c r="N1479" s="18">
        <f>DATE(YEAR(Table1[[#This Row],[Date]])+6, MONTH(Table1[[#This Row],[Date]]), DAY(Table1[[#This Row],[Date]]))</f>
        <v>47232</v>
      </c>
    </row>
    <row r="1480" spans="1:14" x14ac:dyDescent="0.35">
      <c r="A1480" t="s">
        <v>2051</v>
      </c>
      <c r="B1480" s="1" t="s">
        <v>241</v>
      </c>
      <c r="C1480" s="1" t="s">
        <v>242</v>
      </c>
      <c r="D1480" s="1" t="s">
        <v>13</v>
      </c>
      <c r="E1480" s="3">
        <v>45385</v>
      </c>
      <c r="F1480" s="1" t="s">
        <v>25</v>
      </c>
      <c r="G1480" s="1" t="s">
        <v>520</v>
      </c>
      <c r="H1480" s="7">
        <v>700</v>
      </c>
      <c r="I1480" s="7">
        <v>686</v>
      </c>
      <c r="J1480" s="2">
        <v>0.02</v>
      </c>
      <c r="K1480" s="7">
        <f>Table1[[#This Row],[List Price]]-Table1[[#This Row],[Actual Price]]</f>
        <v>14</v>
      </c>
      <c r="L1480" s="13">
        <f>YEAR(Table1[[#This Row],[Date]])</f>
        <v>2024</v>
      </c>
      <c r="M1480" s="13" t="str">
        <f t="shared" si="23"/>
        <v>Apr</v>
      </c>
      <c r="N1480" s="18">
        <f>DATE(YEAR(Table1[[#This Row],[Date]])+6, MONTH(Table1[[#This Row],[Date]]), DAY(Table1[[#This Row],[Date]]))</f>
        <v>47576</v>
      </c>
    </row>
    <row r="1481" spans="1:14" x14ac:dyDescent="0.35">
      <c r="A1481" t="s">
        <v>2052</v>
      </c>
      <c r="B1481" s="1" t="s">
        <v>174</v>
      </c>
      <c r="C1481" s="1" t="s">
        <v>175</v>
      </c>
      <c r="D1481" s="1" t="s">
        <v>13</v>
      </c>
      <c r="E1481" s="3">
        <v>43939</v>
      </c>
      <c r="F1481" s="1" t="s">
        <v>115</v>
      </c>
      <c r="G1481" s="1" t="s">
        <v>1277</v>
      </c>
      <c r="H1481" s="7">
        <v>250</v>
      </c>
      <c r="I1481" s="7">
        <v>223</v>
      </c>
      <c r="J1481" s="2">
        <v>0.108</v>
      </c>
      <c r="K1481" s="7">
        <f>Table1[[#This Row],[List Price]]-Table1[[#This Row],[Actual Price]]</f>
        <v>27</v>
      </c>
      <c r="L1481" s="13">
        <f>YEAR(Table1[[#This Row],[Date]])</f>
        <v>2020</v>
      </c>
      <c r="M1481" s="13" t="str">
        <f t="shared" si="23"/>
        <v>Apr</v>
      </c>
      <c r="N1481" s="18">
        <f>DATE(YEAR(Table1[[#This Row],[Date]])+6, MONTH(Table1[[#This Row],[Date]]), DAY(Table1[[#This Row],[Date]]))</f>
        <v>46130</v>
      </c>
    </row>
    <row r="1482" spans="1:14" x14ac:dyDescent="0.35">
      <c r="A1482" t="s">
        <v>2053</v>
      </c>
      <c r="B1482" s="1" t="s">
        <v>91</v>
      </c>
      <c r="C1482" s="1" t="s">
        <v>92</v>
      </c>
      <c r="D1482" s="1" t="s">
        <v>35</v>
      </c>
      <c r="E1482" s="3">
        <v>44263</v>
      </c>
      <c r="F1482" s="1" t="s">
        <v>115</v>
      </c>
      <c r="G1482" s="1" t="s">
        <v>199</v>
      </c>
      <c r="H1482" s="7">
        <v>250</v>
      </c>
      <c r="I1482" s="7">
        <v>180</v>
      </c>
      <c r="J1482" s="2">
        <v>0.28000000000000003</v>
      </c>
      <c r="K1482" s="7">
        <f>Table1[[#This Row],[List Price]]-Table1[[#This Row],[Actual Price]]</f>
        <v>70</v>
      </c>
      <c r="L1482" s="13">
        <f>YEAR(Table1[[#This Row],[Date]])</f>
        <v>2021</v>
      </c>
      <c r="M1482" s="13" t="str">
        <f t="shared" si="23"/>
        <v>Mar</v>
      </c>
      <c r="N1482" s="18">
        <f>DATE(YEAR(Table1[[#This Row],[Date]])+6, MONTH(Table1[[#This Row],[Date]]), DAY(Table1[[#This Row],[Date]]))</f>
        <v>46454</v>
      </c>
    </row>
    <row r="1483" spans="1:14" x14ac:dyDescent="0.35">
      <c r="A1483" t="s">
        <v>2054</v>
      </c>
      <c r="B1483" s="1" t="s">
        <v>205</v>
      </c>
      <c r="C1483" s="1" t="s">
        <v>206</v>
      </c>
      <c r="D1483" s="1" t="s">
        <v>24</v>
      </c>
      <c r="E1483" s="3">
        <v>44873</v>
      </c>
      <c r="F1483" s="1" t="s">
        <v>30</v>
      </c>
      <c r="G1483" s="1" t="s">
        <v>579</v>
      </c>
      <c r="H1483" s="7">
        <v>150</v>
      </c>
      <c r="I1483" s="7">
        <v>146</v>
      </c>
      <c r="J1483" s="2">
        <v>2.6700000000000002E-2</v>
      </c>
      <c r="K1483" s="7">
        <f>Table1[[#This Row],[List Price]]-Table1[[#This Row],[Actual Price]]</f>
        <v>4</v>
      </c>
      <c r="L1483" s="13">
        <f>YEAR(Table1[[#This Row],[Date]])</f>
        <v>2022</v>
      </c>
      <c r="M1483" s="13" t="str">
        <f t="shared" si="23"/>
        <v>Nov</v>
      </c>
      <c r="N1483" s="18">
        <f>DATE(YEAR(Table1[[#This Row],[Date]])+6, MONTH(Table1[[#This Row],[Date]]), DAY(Table1[[#This Row],[Date]]))</f>
        <v>47065</v>
      </c>
    </row>
    <row r="1484" spans="1:14" x14ac:dyDescent="0.35">
      <c r="A1484" t="s">
        <v>2055</v>
      </c>
      <c r="B1484" s="1" t="s">
        <v>205</v>
      </c>
      <c r="C1484" s="1" t="s">
        <v>206</v>
      </c>
      <c r="D1484" s="1" t="s">
        <v>24</v>
      </c>
      <c r="E1484" s="3">
        <v>44699</v>
      </c>
      <c r="F1484" s="1" t="s">
        <v>115</v>
      </c>
      <c r="G1484" s="1" t="s">
        <v>1772</v>
      </c>
      <c r="H1484" s="7">
        <v>250</v>
      </c>
      <c r="I1484" s="7">
        <v>235</v>
      </c>
      <c r="J1484" s="2">
        <v>0.06</v>
      </c>
      <c r="K1484" s="7">
        <f>Table1[[#This Row],[List Price]]-Table1[[#This Row],[Actual Price]]</f>
        <v>15</v>
      </c>
      <c r="L1484" s="13">
        <f>YEAR(Table1[[#This Row],[Date]])</f>
        <v>2022</v>
      </c>
      <c r="M1484" s="13" t="str">
        <f t="shared" si="23"/>
        <v>May</v>
      </c>
      <c r="N1484" s="18">
        <f>DATE(YEAR(Table1[[#This Row],[Date]])+6, MONTH(Table1[[#This Row],[Date]]), DAY(Table1[[#This Row],[Date]]))</f>
        <v>46891</v>
      </c>
    </row>
    <row r="1485" spans="1:14" x14ac:dyDescent="0.35">
      <c r="A1485" t="s">
        <v>2056</v>
      </c>
      <c r="B1485" s="1" t="s">
        <v>85</v>
      </c>
      <c r="C1485" s="1" t="s">
        <v>86</v>
      </c>
      <c r="D1485" s="1" t="s">
        <v>13</v>
      </c>
      <c r="E1485" s="3">
        <v>45576</v>
      </c>
      <c r="F1485" s="1" t="s">
        <v>55</v>
      </c>
      <c r="G1485" s="1" t="s">
        <v>573</v>
      </c>
      <c r="H1485" s="7">
        <v>800</v>
      </c>
      <c r="I1485" s="7">
        <v>440</v>
      </c>
      <c r="J1485" s="2">
        <v>0.45</v>
      </c>
      <c r="K1485" s="7">
        <f>Table1[[#This Row],[List Price]]-Table1[[#This Row],[Actual Price]]</f>
        <v>360</v>
      </c>
      <c r="L1485" s="13">
        <f>YEAR(Table1[[#This Row],[Date]])</f>
        <v>2024</v>
      </c>
      <c r="M1485" s="13" t="str">
        <f t="shared" si="23"/>
        <v>Oct</v>
      </c>
      <c r="N1485" s="18">
        <f>DATE(YEAR(Table1[[#This Row],[Date]])+6, MONTH(Table1[[#This Row],[Date]]), DAY(Table1[[#This Row],[Date]]))</f>
        <v>47767</v>
      </c>
    </row>
    <row r="1486" spans="1:14" x14ac:dyDescent="0.35">
      <c r="A1486" t="s">
        <v>2057</v>
      </c>
      <c r="B1486" s="1" t="s">
        <v>103</v>
      </c>
      <c r="C1486" s="1" t="s">
        <v>71</v>
      </c>
      <c r="D1486" s="1" t="s">
        <v>35</v>
      </c>
      <c r="E1486" s="3">
        <v>44526</v>
      </c>
      <c r="F1486" s="1" t="s">
        <v>41</v>
      </c>
      <c r="G1486" s="1" t="s">
        <v>497</v>
      </c>
      <c r="H1486" s="7">
        <v>30</v>
      </c>
      <c r="I1486" s="7">
        <v>28</v>
      </c>
      <c r="J1486" s="2">
        <v>6.6699999999999995E-2</v>
      </c>
      <c r="K1486" s="7">
        <f>Table1[[#This Row],[List Price]]-Table1[[#This Row],[Actual Price]]</f>
        <v>2</v>
      </c>
      <c r="L1486" s="13">
        <f>YEAR(Table1[[#This Row],[Date]])</f>
        <v>2021</v>
      </c>
      <c r="M1486" s="13" t="str">
        <f t="shared" si="23"/>
        <v>Nov</v>
      </c>
      <c r="N1486" s="18">
        <f>DATE(YEAR(Table1[[#This Row],[Date]])+6, MONTH(Table1[[#This Row],[Date]]), DAY(Table1[[#This Row],[Date]]))</f>
        <v>46717</v>
      </c>
    </row>
    <row r="1487" spans="1:14" x14ac:dyDescent="0.35">
      <c r="A1487" t="s">
        <v>2058</v>
      </c>
      <c r="B1487" s="1" t="s">
        <v>22</v>
      </c>
      <c r="C1487" s="1" t="s">
        <v>23</v>
      </c>
      <c r="D1487" s="1" t="s">
        <v>24</v>
      </c>
      <c r="E1487" s="3">
        <v>44685</v>
      </c>
      <c r="F1487" s="1" t="s">
        <v>115</v>
      </c>
      <c r="G1487" s="1" t="s">
        <v>26</v>
      </c>
      <c r="H1487" s="7">
        <v>250</v>
      </c>
      <c r="I1487" s="7">
        <v>213</v>
      </c>
      <c r="J1487" s="2">
        <v>0.14799999999999999</v>
      </c>
      <c r="K1487" s="7">
        <f>Table1[[#This Row],[List Price]]-Table1[[#This Row],[Actual Price]]</f>
        <v>37</v>
      </c>
      <c r="L1487" s="13">
        <f>YEAR(Table1[[#This Row],[Date]])</f>
        <v>2022</v>
      </c>
      <c r="M1487" s="13" t="str">
        <f t="shared" si="23"/>
        <v>May</v>
      </c>
      <c r="N1487" s="18">
        <f>DATE(YEAR(Table1[[#This Row],[Date]])+6, MONTH(Table1[[#This Row],[Date]]), DAY(Table1[[#This Row],[Date]]))</f>
        <v>46877</v>
      </c>
    </row>
    <row r="1488" spans="1:14" x14ac:dyDescent="0.35">
      <c r="A1488" t="s">
        <v>2059</v>
      </c>
      <c r="B1488" s="1" t="s">
        <v>107</v>
      </c>
      <c r="C1488" s="1" t="s">
        <v>108</v>
      </c>
      <c r="D1488" s="1" t="s">
        <v>19</v>
      </c>
      <c r="E1488" s="3">
        <v>45123</v>
      </c>
      <c r="F1488" s="1" t="s">
        <v>25</v>
      </c>
      <c r="G1488" s="1" t="s">
        <v>1029</v>
      </c>
      <c r="H1488" s="7">
        <v>700</v>
      </c>
      <c r="I1488" s="7">
        <v>665</v>
      </c>
      <c r="J1488" s="2">
        <v>0.05</v>
      </c>
      <c r="K1488" s="7">
        <f>Table1[[#This Row],[List Price]]-Table1[[#This Row],[Actual Price]]</f>
        <v>35</v>
      </c>
      <c r="L1488" s="13">
        <f>YEAR(Table1[[#This Row],[Date]])</f>
        <v>2023</v>
      </c>
      <c r="M1488" s="13" t="str">
        <f t="shared" si="23"/>
        <v>Jul</v>
      </c>
      <c r="N1488" s="18">
        <f>DATE(YEAR(Table1[[#This Row],[Date]])+6, MONTH(Table1[[#This Row],[Date]]), DAY(Table1[[#This Row],[Date]]))</f>
        <v>47315</v>
      </c>
    </row>
    <row r="1489" spans="1:14" x14ac:dyDescent="0.35">
      <c r="A1489" t="s">
        <v>2060</v>
      </c>
      <c r="B1489" s="1" t="s">
        <v>103</v>
      </c>
      <c r="C1489" s="1" t="s">
        <v>71</v>
      </c>
      <c r="D1489" s="1" t="s">
        <v>35</v>
      </c>
      <c r="E1489" s="3">
        <v>45037</v>
      </c>
      <c r="F1489" s="1" t="s">
        <v>72</v>
      </c>
      <c r="G1489" s="1" t="s">
        <v>1815</v>
      </c>
      <c r="H1489" s="7">
        <v>500</v>
      </c>
      <c r="I1489" s="7">
        <v>495</v>
      </c>
      <c r="J1489" s="2">
        <v>0.01</v>
      </c>
      <c r="K1489" s="7">
        <f>Table1[[#This Row],[List Price]]-Table1[[#This Row],[Actual Price]]</f>
        <v>5</v>
      </c>
      <c r="L1489" s="13">
        <f>YEAR(Table1[[#This Row],[Date]])</f>
        <v>2023</v>
      </c>
      <c r="M1489" s="13" t="str">
        <f t="shared" si="23"/>
        <v>Apr</v>
      </c>
      <c r="N1489" s="18">
        <f>DATE(YEAR(Table1[[#This Row],[Date]])+6, MONTH(Table1[[#This Row],[Date]]), DAY(Table1[[#This Row],[Date]]))</f>
        <v>47229</v>
      </c>
    </row>
    <row r="1490" spans="1:14" x14ac:dyDescent="0.35">
      <c r="A1490" t="s">
        <v>2061</v>
      </c>
      <c r="B1490" s="1" t="s">
        <v>99</v>
      </c>
      <c r="C1490" s="1" t="s">
        <v>100</v>
      </c>
      <c r="D1490" s="1" t="s">
        <v>13</v>
      </c>
      <c r="E1490" s="3">
        <v>43905</v>
      </c>
      <c r="F1490" s="1" t="s">
        <v>104</v>
      </c>
      <c r="G1490" s="1" t="s">
        <v>101</v>
      </c>
      <c r="H1490" s="7">
        <v>70</v>
      </c>
      <c r="I1490" s="7">
        <v>67</v>
      </c>
      <c r="J1490" s="2">
        <v>4.2900000000000001E-2</v>
      </c>
      <c r="K1490" s="7">
        <f>Table1[[#This Row],[List Price]]-Table1[[#This Row],[Actual Price]]</f>
        <v>3</v>
      </c>
      <c r="L1490" s="13">
        <f>YEAR(Table1[[#This Row],[Date]])</f>
        <v>2020</v>
      </c>
      <c r="M1490" s="13" t="str">
        <f t="shared" si="23"/>
        <v>Mar</v>
      </c>
      <c r="N1490" s="18">
        <f>DATE(YEAR(Table1[[#This Row],[Date]])+6, MONTH(Table1[[#This Row],[Date]]), DAY(Table1[[#This Row],[Date]]))</f>
        <v>46096</v>
      </c>
    </row>
    <row r="1491" spans="1:14" x14ac:dyDescent="0.35">
      <c r="A1491" t="s">
        <v>2062</v>
      </c>
      <c r="B1491" s="1" t="s">
        <v>255</v>
      </c>
      <c r="C1491" s="1" t="s">
        <v>256</v>
      </c>
      <c r="D1491" s="1" t="s">
        <v>13</v>
      </c>
      <c r="E1491" s="3">
        <v>44112</v>
      </c>
      <c r="F1491" s="1" t="s">
        <v>72</v>
      </c>
      <c r="G1491" s="1" t="s">
        <v>1266</v>
      </c>
      <c r="H1491" s="7">
        <v>500</v>
      </c>
      <c r="I1491" s="7">
        <v>490</v>
      </c>
      <c r="J1491" s="2">
        <v>0.02</v>
      </c>
      <c r="K1491" s="7">
        <f>Table1[[#This Row],[List Price]]-Table1[[#This Row],[Actual Price]]</f>
        <v>10</v>
      </c>
      <c r="L1491" s="13">
        <f>YEAR(Table1[[#This Row],[Date]])</f>
        <v>2020</v>
      </c>
      <c r="M1491" s="13" t="str">
        <f t="shared" si="23"/>
        <v>Oct</v>
      </c>
      <c r="N1491" s="18">
        <f>DATE(YEAR(Table1[[#This Row],[Date]])+6, MONTH(Table1[[#This Row],[Date]]), DAY(Table1[[#This Row],[Date]]))</f>
        <v>46303</v>
      </c>
    </row>
    <row r="1492" spans="1:14" x14ac:dyDescent="0.35">
      <c r="A1492" t="s">
        <v>2063</v>
      </c>
      <c r="B1492" s="1" t="s">
        <v>157</v>
      </c>
      <c r="C1492" s="1" t="s">
        <v>108</v>
      </c>
      <c r="D1492" s="1" t="s">
        <v>19</v>
      </c>
      <c r="E1492" s="3">
        <v>44039</v>
      </c>
      <c r="F1492" s="1" t="s">
        <v>72</v>
      </c>
      <c r="G1492" s="1" t="s">
        <v>158</v>
      </c>
      <c r="H1492" s="7">
        <v>500</v>
      </c>
      <c r="I1492" s="7">
        <v>495</v>
      </c>
      <c r="J1492" s="2">
        <v>0.01</v>
      </c>
      <c r="K1492" s="7">
        <f>Table1[[#This Row],[List Price]]-Table1[[#This Row],[Actual Price]]</f>
        <v>5</v>
      </c>
      <c r="L1492" s="13">
        <f>YEAR(Table1[[#This Row],[Date]])</f>
        <v>2020</v>
      </c>
      <c r="M1492" s="13" t="str">
        <f t="shared" si="23"/>
        <v>Jul</v>
      </c>
      <c r="N1492" s="18">
        <f>DATE(YEAR(Table1[[#This Row],[Date]])+6, MONTH(Table1[[#This Row],[Date]]), DAY(Table1[[#This Row],[Date]]))</f>
        <v>46230</v>
      </c>
    </row>
    <row r="1493" spans="1:14" x14ac:dyDescent="0.35">
      <c r="A1493" t="s">
        <v>2064</v>
      </c>
      <c r="B1493" s="1" t="s">
        <v>157</v>
      </c>
      <c r="C1493" s="1" t="s">
        <v>108</v>
      </c>
      <c r="D1493" s="1" t="s">
        <v>19</v>
      </c>
      <c r="E1493" s="3">
        <v>45424</v>
      </c>
      <c r="F1493" s="1" t="s">
        <v>25</v>
      </c>
      <c r="G1493" s="1" t="s">
        <v>981</v>
      </c>
      <c r="H1493" s="7">
        <v>700</v>
      </c>
      <c r="I1493" s="7">
        <v>700</v>
      </c>
      <c r="J1493" s="2">
        <v>0</v>
      </c>
      <c r="K1493" s="7">
        <f>Table1[[#This Row],[List Price]]-Table1[[#This Row],[Actual Price]]</f>
        <v>0</v>
      </c>
      <c r="L1493" s="13">
        <f>YEAR(Table1[[#This Row],[Date]])</f>
        <v>2024</v>
      </c>
      <c r="M1493" s="13" t="str">
        <f t="shared" si="23"/>
        <v>May</v>
      </c>
      <c r="N1493" s="18">
        <f>DATE(YEAR(Table1[[#This Row],[Date]])+6, MONTH(Table1[[#This Row],[Date]]), DAY(Table1[[#This Row],[Date]]))</f>
        <v>47615</v>
      </c>
    </row>
    <row r="1494" spans="1:14" x14ac:dyDescent="0.35">
      <c r="A1494" t="s">
        <v>2065</v>
      </c>
      <c r="B1494" s="1" t="s">
        <v>59</v>
      </c>
      <c r="C1494" s="1" t="s">
        <v>60</v>
      </c>
      <c r="D1494" s="1" t="s">
        <v>13</v>
      </c>
      <c r="E1494" s="3">
        <v>45408</v>
      </c>
      <c r="F1494" s="1" t="s">
        <v>122</v>
      </c>
      <c r="G1494" s="1" t="s">
        <v>781</v>
      </c>
      <c r="H1494" s="7">
        <v>50</v>
      </c>
      <c r="I1494" s="7">
        <v>43</v>
      </c>
      <c r="J1494" s="2">
        <v>0.14000000000000001</v>
      </c>
      <c r="K1494" s="7">
        <f>Table1[[#This Row],[List Price]]-Table1[[#This Row],[Actual Price]]</f>
        <v>7</v>
      </c>
      <c r="L1494" s="13">
        <f>YEAR(Table1[[#This Row],[Date]])</f>
        <v>2024</v>
      </c>
      <c r="M1494" s="13" t="str">
        <f t="shared" si="23"/>
        <v>Apr</v>
      </c>
      <c r="N1494" s="18">
        <f>DATE(YEAR(Table1[[#This Row],[Date]])+6, MONTH(Table1[[#This Row],[Date]]), DAY(Table1[[#This Row],[Date]]))</f>
        <v>47599</v>
      </c>
    </row>
    <row r="1495" spans="1:14" x14ac:dyDescent="0.35">
      <c r="A1495" t="s">
        <v>2066</v>
      </c>
      <c r="B1495" s="1" t="s">
        <v>17</v>
      </c>
      <c r="C1495" s="1" t="s">
        <v>18</v>
      </c>
      <c r="D1495" s="1" t="s">
        <v>19</v>
      </c>
      <c r="E1495" s="3">
        <v>44403</v>
      </c>
      <c r="F1495" s="1" t="s">
        <v>55</v>
      </c>
      <c r="G1495" s="1" t="s">
        <v>493</v>
      </c>
      <c r="H1495" s="7">
        <v>800</v>
      </c>
      <c r="I1495" s="7">
        <v>616</v>
      </c>
      <c r="J1495" s="2">
        <v>0.23</v>
      </c>
      <c r="K1495" s="7">
        <f>Table1[[#This Row],[List Price]]-Table1[[#This Row],[Actual Price]]</f>
        <v>184</v>
      </c>
      <c r="L1495" s="13">
        <f>YEAR(Table1[[#This Row],[Date]])</f>
        <v>2021</v>
      </c>
      <c r="M1495" s="13" t="str">
        <f t="shared" si="23"/>
        <v>Jul</v>
      </c>
      <c r="N1495" s="18">
        <f>DATE(YEAR(Table1[[#This Row],[Date]])+6, MONTH(Table1[[#This Row],[Date]]), DAY(Table1[[#This Row],[Date]]))</f>
        <v>46594</v>
      </c>
    </row>
    <row r="1496" spans="1:14" x14ac:dyDescent="0.35">
      <c r="A1496" t="s">
        <v>2067</v>
      </c>
      <c r="B1496" s="1" t="s">
        <v>131</v>
      </c>
      <c r="C1496" s="1" t="s">
        <v>108</v>
      </c>
      <c r="D1496" s="1" t="s">
        <v>19</v>
      </c>
      <c r="E1496" s="3">
        <v>45463</v>
      </c>
      <c r="F1496" s="1" t="s">
        <v>115</v>
      </c>
      <c r="G1496" s="1" t="s">
        <v>793</v>
      </c>
      <c r="H1496" s="7">
        <v>250</v>
      </c>
      <c r="I1496" s="7">
        <v>245</v>
      </c>
      <c r="J1496" s="2">
        <v>0.02</v>
      </c>
      <c r="K1496" s="7">
        <f>Table1[[#This Row],[List Price]]-Table1[[#This Row],[Actual Price]]</f>
        <v>5</v>
      </c>
      <c r="L1496" s="13">
        <f>YEAR(Table1[[#This Row],[Date]])</f>
        <v>2024</v>
      </c>
      <c r="M1496" s="13" t="str">
        <f t="shared" si="23"/>
        <v>Jun</v>
      </c>
      <c r="N1496" s="18">
        <f>DATE(YEAR(Table1[[#This Row],[Date]])+6, MONTH(Table1[[#This Row],[Date]]), DAY(Table1[[#This Row],[Date]]))</f>
        <v>47654</v>
      </c>
    </row>
    <row r="1497" spans="1:14" x14ac:dyDescent="0.35">
      <c r="A1497" t="s">
        <v>2068</v>
      </c>
      <c r="B1497" s="1" t="s">
        <v>81</v>
      </c>
      <c r="C1497" s="1" t="s">
        <v>82</v>
      </c>
      <c r="D1497" s="1" t="s">
        <v>13</v>
      </c>
      <c r="E1497" s="3">
        <v>45456</v>
      </c>
      <c r="F1497" s="1" t="s">
        <v>115</v>
      </c>
      <c r="G1497" s="1" t="s">
        <v>195</v>
      </c>
      <c r="H1497" s="7">
        <v>250</v>
      </c>
      <c r="I1497" s="7">
        <v>223</v>
      </c>
      <c r="J1497" s="2">
        <v>0.108</v>
      </c>
      <c r="K1497" s="7">
        <f>Table1[[#This Row],[List Price]]-Table1[[#This Row],[Actual Price]]</f>
        <v>27</v>
      </c>
      <c r="L1497" s="13">
        <f>YEAR(Table1[[#This Row],[Date]])</f>
        <v>2024</v>
      </c>
      <c r="M1497" s="13" t="str">
        <f t="shared" si="23"/>
        <v>Jun</v>
      </c>
      <c r="N1497" s="18">
        <f>DATE(YEAR(Table1[[#This Row],[Date]])+6, MONTH(Table1[[#This Row],[Date]]), DAY(Table1[[#This Row],[Date]]))</f>
        <v>47647</v>
      </c>
    </row>
    <row r="1498" spans="1:14" x14ac:dyDescent="0.35">
      <c r="A1498" t="s">
        <v>2069</v>
      </c>
      <c r="B1498" s="1" t="s">
        <v>174</v>
      </c>
      <c r="C1498" s="1" t="s">
        <v>175</v>
      </c>
      <c r="D1498" s="1" t="s">
        <v>13</v>
      </c>
      <c r="E1498" s="3">
        <v>45487</v>
      </c>
      <c r="F1498" s="1" t="s">
        <v>14</v>
      </c>
      <c r="G1498" s="1" t="s">
        <v>1558</v>
      </c>
      <c r="H1498" s="7">
        <v>80</v>
      </c>
      <c r="I1498" s="7">
        <v>73</v>
      </c>
      <c r="J1498" s="2">
        <v>8.7499999999999994E-2</v>
      </c>
      <c r="K1498" s="7">
        <f>Table1[[#This Row],[List Price]]-Table1[[#This Row],[Actual Price]]</f>
        <v>7</v>
      </c>
      <c r="L1498" s="13">
        <f>YEAR(Table1[[#This Row],[Date]])</f>
        <v>2024</v>
      </c>
      <c r="M1498" s="13" t="str">
        <f t="shared" si="23"/>
        <v>Jul</v>
      </c>
      <c r="N1498" s="18">
        <f>DATE(YEAR(Table1[[#This Row],[Date]])+6, MONTH(Table1[[#This Row],[Date]]), DAY(Table1[[#This Row],[Date]]))</f>
        <v>47678</v>
      </c>
    </row>
    <row r="1499" spans="1:14" x14ac:dyDescent="0.35">
      <c r="A1499" t="s">
        <v>2070</v>
      </c>
      <c r="B1499" s="1" t="s">
        <v>99</v>
      </c>
      <c r="C1499" s="1" t="s">
        <v>100</v>
      </c>
      <c r="D1499" s="1" t="s">
        <v>13</v>
      </c>
      <c r="E1499" s="3">
        <v>43966</v>
      </c>
      <c r="F1499" s="1" t="s">
        <v>104</v>
      </c>
      <c r="G1499" s="1" t="s">
        <v>101</v>
      </c>
      <c r="H1499" s="7">
        <v>70</v>
      </c>
      <c r="I1499" s="7">
        <v>67</v>
      </c>
      <c r="J1499" s="2">
        <v>4.2900000000000001E-2</v>
      </c>
      <c r="K1499" s="7">
        <f>Table1[[#This Row],[List Price]]-Table1[[#This Row],[Actual Price]]</f>
        <v>3</v>
      </c>
      <c r="L1499" s="13">
        <f>YEAR(Table1[[#This Row],[Date]])</f>
        <v>2020</v>
      </c>
      <c r="M1499" s="13" t="str">
        <f t="shared" si="23"/>
        <v>May</v>
      </c>
      <c r="N1499" s="18">
        <f>DATE(YEAR(Table1[[#This Row],[Date]])+6, MONTH(Table1[[#This Row],[Date]]), DAY(Table1[[#This Row],[Date]]))</f>
        <v>46157</v>
      </c>
    </row>
    <row r="1500" spans="1:14" x14ac:dyDescent="0.35">
      <c r="A1500" t="s">
        <v>2071</v>
      </c>
      <c r="B1500" s="1" t="s">
        <v>95</v>
      </c>
      <c r="C1500" s="1" t="s">
        <v>96</v>
      </c>
      <c r="D1500" s="1" t="s">
        <v>13</v>
      </c>
      <c r="E1500" s="3">
        <v>44106</v>
      </c>
      <c r="F1500" s="1" t="s">
        <v>41</v>
      </c>
      <c r="G1500" s="1" t="s">
        <v>97</v>
      </c>
      <c r="H1500" s="7">
        <v>30</v>
      </c>
      <c r="I1500" s="7">
        <v>30</v>
      </c>
      <c r="J1500" s="2">
        <v>0</v>
      </c>
      <c r="K1500" s="7">
        <f>Table1[[#This Row],[List Price]]-Table1[[#This Row],[Actual Price]]</f>
        <v>0</v>
      </c>
      <c r="L1500" s="13">
        <f>YEAR(Table1[[#This Row],[Date]])</f>
        <v>2020</v>
      </c>
      <c r="M1500" s="13" t="str">
        <f t="shared" si="23"/>
        <v>Oct</v>
      </c>
      <c r="N1500" s="18">
        <f>DATE(YEAR(Table1[[#This Row],[Date]])+6, MONTH(Table1[[#This Row],[Date]]), DAY(Table1[[#This Row],[Date]]))</f>
        <v>46297</v>
      </c>
    </row>
    <row r="1501" spans="1:14" x14ac:dyDescent="0.35">
      <c r="A1501" t="s">
        <v>2072</v>
      </c>
      <c r="B1501" s="1" t="s">
        <v>131</v>
      </c>
      <c r="C1501" s="1" t="s">
        <v>108</v>
      </c>
      <c r="D1501" s="1" t="s">
        <v>19</v>
      </c>
      <c r="E1501" s="3">
        <v>44621</v>
      </c>
      <c r="F1501" s="1" t="s">
        <v>122</v>
      </c>
      <c r="G1501" s="1" t="s">
        <v>546</v>
      </c>
      <c r="H1501" s="7">
        <v>50</v>
      </c>
      <c r="I1501" s="7">
        <v>49</v>
      </c>
      <c r="J1501" s="2">
        <v>0.02</v>
      </c>
      <c r="K1501" s="7">
        <f>Table1[[#This Row],[List Price]]-Table1[[#This Row],[Actual Price]]</f>
        <v>1</v>
      </c>
      <c r="L1501" s="13">
        <f>YEAR(Table1[[#This Row],[Date]])</f>
        <v>2022</v>
      </c>
      <c r="M1501" s="13" t="str">
        <f t="shared" si="23"/>
        <v>Mar</v>
      </c>
      <c r="N1501" s="18">
        <f>DATE(YEAR(Table1[[#This Row],[Date]])+6, MONTH(Table1[[#This Row],[Date]]), DAY(Table1[[#This Row],[Date]]))</f>
        <v>46813</v>
      </c>
    </row>
    <row r="1502" spans="1:14" x14ac:dyDescent="0.35">
      <c r="A1502" t="s">
        <v>2073</v>
      </c>
      <c r="B1502" s="1" t="s">
        <v>264</v>
      </c>
      <c r="C1502" s="1" t="s">
        <v>265</v>
      </c>
      <c r="D1502" s="1" t="s">
        <v>13</v>
      </c>
      <c r="E1502" s="3">
        <v>44131</v>
      </c>
      <c r="F1502" s="1" t="s">
        <v>72</v>
      </c>
      <c r="G1502" s="1" t="s">
        <v>369</v>
      </c>
      <c r="H1502" s="7">
        <v>500</v>
      </c>
      <c r="I1502" s="7">
        <v>495</v>
      </c>
      <c r="J1502" s="2">
        <v>0.01</v>
      </c>
      <c r="K1502" s="7">
        <f>Table1[[#This Row],[List Price]]-Table1[[#This Row],[Actual Price]]</f>
        <v>5</v>
      </c>
      <c r="L1502" s="13">
        <f>YEAR(Table1[[#This Row],[Date]])</f>
        <v>2020</v>
      </c>
      <c r="M1502" s="13" t="str">
        <f t="shared" si="23"/>
        <v>Oct</v>
      </c>
      <c r="N1502" s="18">
        <f>DATE(YEAR(Table1[[#This Row],[Date]])+6, MONTH(Table1[[#This Row],[Date]]), DAY(Table1[[#This Row],[Date]]))</f>
        <v>46322</v>
      </c>
    </row>
    <row r="1503" spans="1:14" x14ac:dyDescent="0.35">
      <c r="A1503" t="s">
        <v>2074</v>
      </c>
      <c r="B1503" s="1" t="s">
        <v>53</v>
      </c>
      <c r="C1503" s="1" t="s">
        <v>54</v>
      </c>
      <c r="D1503" s="1" t="s">
        <v>13</v>
      </c>
      <c r="E1503" s="3">
        <v>45183</v>
      </c>
      <c r="F1503" s="1" t="s">
        <v>46</v>
      </c>
      <c r="G1503" s="1" t="s">
        <v>647</v>
      </c>
      <c r="H1503" s="7">
        <v>500</v>
      </c>
      <c r="I1503" s="7">
        <v>485</v>
      </c>
      <c r="J1503" s="2">
        <v>0.03</v>
      </c>
      <c r="K1503" s="7">
        <f>Table1[[#This Row],[List Price]]-Table1[[#This Row],[Actual Price]]</f>
        <v>15</v>
      </c>
      <c r="L1503" s="13">
        <f>YEAR(Table1[[#This Row],[Date]])</f>
        <v>2023</v>
      </c>
      <c r="M1503" s="13" t="str">
        <f t="shared" si="23"/>
        <v>Sep</v>
      </c>
      <c r="N1503" s="18">
        <f>DATE(YEAR(Table1[[#This Row],[Date]])+6, MONTH(Table1[[#This Row],[Date]]), DAY(Table1[[#This Row],[Date]]))</f>
        <v>47375</v>
      </c>
    </row>
    <row r="1504" spans="1:14" x14ac:dyDescent="0.35">
      <c r="A1504" t="s">
        <v>2075</v>
      </c>
      <c r="B1504" s="1" t="s">
        <v>182</v>
      </c>
      <c r="C1504" s="1" t="s">
        <v>108</v>
      </c>
      <c r="D1504" s="1" t="s">
        <v>19</v>
      </c>
      <c r="E1504" s="3">
        <v>44225</v>
      </c>
      <c r="F1504" s="1" t="s">
        <v>30</v>
      </c>
      <c r="G1504" s="1" t="s">
        <v>958</v>
      </c>
      <c r="H1504" s="7">
        <v>150</v>
      </c>
      <c r="I1504" s="7">
        <v>116</v>
      </c>
      <c r="J1504" s="2">
        <v>0.22670000000000001</v>
      </c>
      <c r="K1504" s="7">
        <f>Table1[[#This Row],[List Price]]-Table1[[#This Row],[Actual Price]]</f>
        <v>34</v>
      </c>
      <c r="L1504" s="13">
        <f>YEAR(Table1[[#This Row],[Date]])</f>
        <v>2021</v>
      </c>
      <c r="M1504" s="13" t="str">
        <f t="shared" si="23"/>
        <v>Jan</v>
      </c>
      <c r="N1504" s="18">
        <f>DATE(YEAR(Table1[[#This Row],[Date]])+6, MONTH(Table1[[#This Row],[Date]]), DAY(Table1[[#This Row],[Date]]))</f>
        <v>46416</v>
      </c>
    </row>
    <row r="1505" spans="1:14" x14ac:dyDescent="0.35">
      <c r="A1505" t="s">
        <v>2076</v>
      </c>
      <c r="B1505" s="1" t="s">
        <v>17</v>
      </c>
      <c r="C1505" s="1" t="s">
        <v>18</v>
      </c>
      <c r="D1505" s="1" t="s">
        <v>19</v>
      </c>
      <c r="E1505" s="3">
        <v>44434</v>
      </c>
      <c r="F1505" s="1" t="s">
        <v>25</v>
      </c>
      <c r="G1505" s="1" t="s">
        <v>853</v>
      </c>
      <c r="H1505" s="7">
        <v>700</v>
      </c>
      <c r="I1505" s="7">
        <v>658</v>
      </c>
      <c r="J1505" s="2">
        <v>0.06</v>
      </c>
      <c r="K1505" s="7">
        <f>Table1[[#This Row],[List Price]]-Table1[[#This Row],[Actual Price]]</f>
        <v>42</v>
      </c>
      <c r="L1505" s="13">
        <f>YEAR(Table1[[#This Row],[Date]])</f>
        <v>2021</v>
      </c>
      <c r="M1505" s="13" t="str">
        <f t="shared" si="23"/>
        <v>Aug</v>
      </c>
      <c r="N1505" s="18">
        <f>DATE(YEAR(Table1[[#This Row],[Date]])+6, MONTH(Table1[[#This Row],[Date]]), DAY(Table1[[#This Row],[Date]]))</f>
        <v>46625</v>
      </c>
    </row>
    <row r="1506" spans="1:14" x14ac:dyDescent="0.35">
      <c r="A1506" t="s">
        <v>2077</v>
      </c>
      <c r="B1506" s="1" t="s">
        <v>59</v>
      </c>
      <c r="C1506" s="1" t="s">
        <v>60</v>
      </c>
      <c r="D1506" s="1" t="s">
        <v>13</v>
      </c>
      <c r="E1506" s="3">
        <v>44668</v>
      </c>
      <c r="F1506" s="1" t="s">
        <v>41</v>
      </c>
      <c r="G1506" s="1" t="s">
        <v>1778</v>
      </c>
      <c r="H1506" s="7">
        <v>30</v>
      </c>
      <c r="I1506" s="7">
        <v>27</v>
      </c>
      <c r="J1506" s="2">
        <v>0.1</v>
      </c>
      <c r="K1506" s="7">
        <f>Table1[[#This Row],[List Price]]-Table1[[#This Row],[Actual Price]]</f>
        <v>3</v>
      </c>
      <c r="L1506" s="13">
        <f>YEAR(Table1[[#This Row],[Date]])</f>
        <v>2022</v>
      </c>
      <c r="M1506" s="13" t="str">
        <f t="shared" si="23"/>
        <v>Apr</v>
      </c>
      <c r="N1506" s="18">
        <f>DATE(YEAR(Table1[[#This Row],[Date]])+6, MONTH(Table1[[#This Row],[Date]]), DAY(Table1[[#This Row],[Date]]))</f>
        <v>46860</v>
      </c>
    </row>
    <row r="1507" spans="1:14" x14ac:dyDescent="0.35">
      <c r="A1507" t="s">
        <v>2078</v>
      </c>
      <c r="B1507" s="1" t="s">
        <v>11</v>
      </c>
      <c r="C1507" s="1" t="s">
        <v>12</v>
      </c>
      <c r="D1507" s="1" t="s">
        <v>13</v>
      </c>
      <c r="E1507" s="3">
        <v>43949</v>
      </c>
      <c r="F1507" s="1" t="s">
        <v>55</v>
      </c>
      <c r="G1507" s="1" t="s">
        <v>137</v>
      </c>
      <c r="H1507" s="7">
        <v>800</v>
      </c>
      <c r="I1507" s="7">
        <v>608</v>
      </c>
      <c r="J1507" s="2">
        <v>0.24</v>
      </c>
      <c r="K1507" s="7">
        <f>Table1[[#This Row],[List Price]]-Table1[[#This Row],[Actual Price]]</f>
        <v>192</v>
      </c>
      <c r="L1507" s="13">
        <f>YEAR(Table1[[#This Row],[Date]])</f>
        <v>2020</v>
      </c>
      <c r="M1507" s="13" t="str">
        <f t="shared" si="23"/>
        <v>Apr</v>
      </c>
      <c r="N1507" s="18">
        <f>DATE(YEAR(Table1[[#This Row],[Date]])+6, MONTH(Table1[[#This Row],[Date]]), DAY(Table1[[#This Row],[Date]]))</f>
        <v>46140</v>
      </c>
    </row>
    <row r="1508" spans="1:14" x14ac:dyDescent="0.35">
      <c r="A1508" t="s">
        <v>2079</v>
      </c>
      <c r="B1508" s="1" t="s">
        <v>124</v>
      </c>
      <c r="C1508" s="1" t="s">
        <v>40</v>
      </c>
      <c r="D1508" s="1" t="s">
        <v>35</v>
      </c>
      <c r="E1508" s="3">
        <v>44685</v>
      </c>
      <c r="F1508" s="1" t="s">
        <v>36</v>
      </c>
      <c r="G1508" s="1" t="s">
        <v>125</v>
      </c>
      <c r="H1508" s="7">
        <v>50</v>
      </c>
      <c r="I1508" s="7">
        <v>49</v>
      </c>
      <c r="J1508" s="2">
        <v>0.02</v>
      </c>
      <c r="K1508" s="7">
        <f>Table1[[#This Row],[List Price]]-Table1[[#This Row],[Actual Price]]</f>
        <v>1</v>
      </c>
      <c r="L1508" s="13">
        <f>YEAR(Table1[[#This Row],[Date]])</f>
        <v>2022</v>
      </c>
      <c r="M1508" s="13" t="str">
        <f t="shared" si="23"/>
        <v>May</v>
      </c>
      <c r="N1508" s="18">
        <f>DATE(YEAR(Table1[[#This Row],[Date]])+6, MONTH(Table1[[#This Row],[Date]]), DAY(Table1[[#This Row],[Date]]))</f>
        <v>46877</v>
      </c>
    </row>
    <row r="1509" spans="1:14" x14ac:dyDescent="0.35">
      <c r="A1509" t="s">
        <v>2080</v>
      </c>
      <c r="B1509" s="1" t="s">
        <v>205</v>
      </c>
      <c r="C1509" s="1" t="s">
        <v>206</v>
      </c>
      <c r="D1509" s="1" t="s">
        <v>24</v>
      </c>
      <c r="E1509" s="3">
        <v>44814</v>
      </c>
      <c r="F1509" s="1" t="s">
        <v>14</v>
      </c>
      <c r="G1509" s="1" t="s">
        <v>1872</v>
      </c>
      <c r="H1509" s="7">
        <v>80</v>
      </c>
      <c r="I1509" s="7">
        <v>69</v>
      </c>
      <c r="J1509" s="2">
        <v>0.13750000000000001</v>
      </c>
      <c r="K1509" s="7">
        <f>Table1[[#This Row],[List Price]]-Table1[[#This Row],[Actual Price]]</f>
        <v>11</v>
      </c>
      <c r="L1509" s="13">
        <f>YEAR(Table1[[#This Row],[Date]])</f>
        <v>2022</v>
      </c>
      <c r="M1509" s="13" t="str">
        <f t="shared" si="23"/>
        <v>Sep</v>
      </c>
      <c r="N1509" s="18">
        <f>DATE(YEAR(Table1[[#This Row],[Date]])+6, MONTH(Table1[[#This Row],[Date]]), DAY(Table1[[#This Row],[Date]]))</f>
        <v>47006</v>
      </c>
    </row>
    <row r="1510" spans="1:14" x14ac:dyDescent="0.35">
      <c r="A1510" t="s">
        <v>2081</v>
      </c>
      <c r="B1510" s="1" t="s">
        <v>270</v>
      </c>
      <c r="C1510" s="1" t="s">
        <v>271</v>
      </c>
      <c r="D1510" s="1" t="s">
        <v>35</v>
      </c>
      <c r="E1510" s="3">
        <v>44287</v>
      </c>
      <c r="F1510" s="1" t="s">
        <v>104</v>
      </c>
      <c r="G1510" s="1" t="s">
        <v>713</v>
      </c>
      <c r="H1510" s="7">
        <v>70</v>
      </c>
      <c r="I1510" s="7">
        <v>64</v>
      </c>
      <c r="J1510" s="2">
        <v>8.5699999999999998E-2</v>
      </c>
      <c r="K1510" s="7">
        <f>Table1[[#This Row],[List Price]]-Table1[[#This Row],[Actual Price]]</f>
        <v>6</v>
      </c>
      <c r="L1510" s="13">
        <f>YEAR(Table1[[#This Row],[Date]])</f>
        <v>2021</v>
      </c>
      <c r="M1510" s="13" t="str">
        <f t="shared" si="23"/>
        <v>Apr</v>
      </c>
      <c r="N1510" s="18">
        <f>DATE(YEAR(Table1[[#This Row],[Date]])+6, MONTH(Table1[[#This Row],[Date]]), DAY(Table1[[#This Row],[Date]]))</f>
        <v>46478</v>
      </c>
    </row>
    <row r="1511" spans="1:14" x14ac:dyDescent="0.35">
      <c r="A1511" t="s">
        <v>2082</v>
      </c>
      <c r="B1511" s="1" t="s">
        <v>59</v>
      </c>
      <c r="C1511" s="1" t="s">
        <v>60</v>
      </c>
      <c r="D1511" s="1" t="s">
        <v>13</v>
      </c>
      <c r="E1511" s="3">
        <v>45560</v>
      </c>
      <c r="F1511" s="1" t="s">
        <v>41</v>
      </c>
      <c r="G1511" s="1" t="s">
        <v>312</v>
      </c>
      <c r="H1511" s="7">
        <v>30</v>
      </c>
      <c r="I1511" s="7">
        <v>27</v>
      </c>
      <c r="J1511" s="2">
        <v>0.1</v>
      </c>
      <c r="K1511" s="7">
        <f>Table1[[#This Row],[List Price]]-Table1[[#This Row],[Actual Price]]</f>
        <v>3</v>
      </c>
      <c r="L1511" s="13">
        <f>YEAR(Table1[[#This Row],[Date]])</f>
        <v>2024</v>
      </c>
      <c r="M1511" s="13" t="str">
        <f t="shared" si="23"/>
        <v>Sep</v>
      </c>
      <c r="N1511" s="18">
        <f>DATE(YEAR(Table1[[#This Row],[Date]])+6, MONTH(Table1[[#This Row],[Date]]), DAY(Table1[[#This Row],[Date]]))</f>
        <v>47751</v>
      </c>
    </row>
    <row r="1512" spans="1:14" x14ac:dyDescent="0.35">
      <c r="A1512" t="s">
        <v>2083</v>
      </c>
      <c r="B1512" s="1" t="s">
        <v>95</v>
      </c>
      <c r="C1512" s="1" t="s">
        <v>96</v>
      </c>
      <c r="D1512" s="1" t="s">
        <v>13</v>
      </c>
      <c r="E1512" s="3">
        <v>44063</v>
      </c>
      <c r="F1512" s="1" t="s">
        <v>46</v>
      </c>
      <c r="G1512" s="1" t="s">
        <v>333</v>
      </c>
      <c r="H1512" s="7">
        <v>500</v>
      </c>
      <c r="I1512" s="7">
        <v>500</v>
      </c>
      <c r="J1512" s="2">
        <v>0</v>
      </c>
      <c r="K1512" s="7">
        <f>Table1[[#This Row],[List Price]]-Table1[[#This Row],[Actual Price]]</f>
        <v>0</v>
      </c>
      <c r="L1512" s="13">
        <f>YEAR(Table1[[#This Row],[Date]])</f>
        <v>2020</v>
      </c>
      <c r="M1512" s="13" t="str">
        <f t="shared" si="23"/>
        <v>Aug</v>
      </c>
      <c r="N1512" s="18">
        <f>DATE(YEAR(Table1[[#This Row],[Date]])+6, MONTH(Table1[[#This Row],[Date]]), DAY(Table1[[#This Row],[Date]]))</f>
        <v>46254</v>
      </c>
    </row>
    <row r="1513" spans="1:14" x14ac:dyDescent="0.35">
      <c r="A1513" t="s">
        <v>2084</v>
      </c>
      <c r="B1513" s="1" t="s">
        <v>264</v>
      </c>
      <c r="C1513" s="1" t="s">
        <v>265</v>
      </c>
      <c r="D1513" s="1" t="s">
        <v>13</v>
      </c>
      <c r="E1513" s="3">
        <v>43992</v>
      </c>
      <c r="F1513" s="1" t="s">
        <v>14</v>
      </c>
      <c r="G1513" s="1" t="s">
        <v>599</v>
      </c>
      <c r="H1513" s="7">
        <v>80</v>
      </c>
      <c r="I1513" s="7">
        <v>60</v>
      </c>
      <c r="J1513" s="2">
        <v>0.25</v>
      </c>
      <c r="K1513" s="7">
        <f>Table1[[#This Row],[List Price]]-Table1[[#This Row],[Actual Price]]</f>
        <v>20</v>
      </c>
      <c r="L1513" s="13">
        <f>YEAR(Table1[[#This Row],[Date]])</f>
        <v>2020</v>
      </c>
      <c r="M1513" s="13" t="str">
        <f t="shared" si="23"/>
        <v>Jun</v>
      </c>
      <c r="N1513" s="18">
        <f>DATE(YEAR(Table1[[#This Row],[Date]])+6, MONTH(Table1[[#This Row],[Date]]), DAY(Table1[[#This Row],[Date]]))</f>
        <v>46183</v>
      </c>
    </row>
    <row r="1514" spans="1:14" x14ac:dyDescent="0.35">
      <c r="A1514" t="s">
        <v>2085</v>
      </c>
      <c r="B1514" s="1" t="s">
        <v>81</v>
      </c>
      <c r="C1514" s="1" t="s">
        <v>82</v>
      </c>
      <c r="D1514" s="1" t="s">
        <v>13</v>
      </c>
      <c r="E1514" s="3">
        <v>45596</v>
      </c>
      <c r="F1514" s="1" t="s">
        <v>25</v>
      </c>
      <c r="G1514" s="1" t="s">
        <v>387</v>
      </c>
      <c r="H1514" s="7">
        <v>700</v>
      </c>
      <c r="I1514" s="7">
        <v>637</v>
      </c>
      <c r="J1514" s="2">
        <v>0.09</v>
      </c>
      <c r="K1514" s="7">
        <f>Table1[[#This Row],[List Price]]-Table1[[#This Row],[Actual Price]]</f>
        <v>63</v>
      </c>
      <c r="L1514" s="13">
        <f>YEAR(Table1[[#This Row],[Date]])</f>
        <v>2024</v>
      </c>
      <c r="M1514" s="13" t="str">
        <f t="shared" si="23"/>
        <v>Oct</v>
      </c>
      <c r="N1514" s="18">
        <f>DATE(YEAR(Table1[[#This Row],[Date]])+6, MONTH(Table1[[#This Row],[Date]]), DAY(Table1[[#This Row],[Date]]))</f>
        <v>47787</v>
      </c>
    </row>
    <row r="1515" spans="1:14" x14ac:dyDescent="0.35">
      <c r="A1515" t="s">
        <v>2086</v>
      </c>
      <c r="B1515" s="1" t="s">
        <v>134</v>
      </c>
      <c r="C1515" s="1" t="s">
        <v>92</v>
      </c>
      <c r="D1515" s="1" t="s">
        <v>35</v>
      </c>
      <c r="E1515" s="3">
        <v>43879</v>
      </c>
      <c r="F1515" s="1" t="s">
        <v>115</v>
      </c>
      <c r="G1515" s="1" t="s">
        <v>807</v>
      </c>
      <c r="H1515" s="7">
        <v>250</v>
      </c>
      <c r="I1515" s="7">
        <v>178</v>
      </c>
      <c r="J1515" s="2">
        <v>0.28799999999999998</v>
      </c>
      <c r="K1515" s="7">
        <f>Table1[[#This Row],[List Price]]-Table1[[#This Row],[Actual Price]]</f>
        <v>72</v>
      </c>
      <c r="L1515" s="13">
        <f>YEAR(Table1[[#This Row],[Date]])</f>
        <v>2020</v>
      </c>
      <c r="M1515" s="13" t="str">
        <f t="shared" si="23"/>
        <v>Feb</v>
      </c>
      <c r="N1515" s="18">
        <f>DATE(YEAR(Table1[[#This Row],[Date]])+6, MONTH(Table1[[#This Row],[Date]]), DAY(Table1[[#This Row],[Date]]))</f>
        <v>46071</v>
      </c>
    </row>
    <row r="1516" spans="1:14" x14ac:dyDescent="0.35">
      <c r="A1516" t="s">
        <v>2087</v>
      </c>
      <c r="B1516" s="1" t="s">
        <v>170</v>
      </c>
      <c r="C1516" s="1" t="s">
        <v>171</v>
      </c>
      <c r="D1516" s="1" t="s">
        <v>13</v>
      </c>
      <c r="E1516" s="3">
        <v>44524</v>
      </c>
      <c r="F1516" s="1" t="s">
        <v>72</v>
      </c>
      <c r="G1516" s="1" t="s">
        <v>172</v>
      </c>
      <c r="H1516" s="7">
        <v>500</v>
      </c>
      <c r="I1516" s="7">
        <v>500</v>
      </c>
      <c r="J1516" s="2">
        <v>0</v>
      </c>
      <c r="K1516" s="7">
        <f>Table1[[#This Row],[List Price]]-Table1[[#This Row],[Actual Price]]</f>
        <v>0</v>
      </c>
      <c r="L1516" s="13">
        <f>YEAR(Table1[[#This Row],[Date]])</f>
        <v>2021</v>
      </c>
      <c r="M1516" s="13" t="str">
        <f t="shared" si="23"/>
        <v>Nov</v>
      </c>
      <c r="N1516" s="18">
        <f>DATE(YEAR(Table1[[#This Row],[Date]])+6, MONTH(Table1[[#This Row],[Date]]), DAY(Table1[[#This Row],[Date]]))</f>
        <v>46715</v>
      </c>
    </row>
    <row r="1517" spans="1:14" x14ac:dyDescent="0.35">
      <c r="A1517" t="s">
        <v>2088</v>
      </c>
      <c r="B1517" s="1" t="s">
        <v>111</v>
      </c>
      <c r="C1517" s="1" t="s">
        <v>82</v>
      </c>
      <c r="D1517" s="1" t="s">
        <v>13</v>
      </c>
      <c r="E1517" s="3">
        <v>45170</v>
      </c>
      <c r="F1517" s="1" t="s">
        <v>36</v>
      </c>
      <c r="G1517" s="1" t="s">
        <v>1688</v>
      </c>
      <c r="H1517" s="7">
        <v>50</v>
      </c>
      <c r="I1517" s="7">
        <v>47</v>
      </c>
      <c r="J1517" s="2">
        <v>0.06</v>
      </c>
      <c r="K1517" s="7">
        <f>Table1[[#This Row],[List Price]]-Table1[[#This Row],[Actual Price]]</f>
        <v>3</v>
      </c>
      <c r="L1517" s="13">
        <f>YEAR(Table1[[#This Row],[Date]])</f>
        <v>2023</v>
      </c>
      <c r="M1517" s="13" t="str">
        <f t="shared" si="23"/>
        <v>Sep</v>
      </c>
      <c r="N1517" s="18">
        <f>DATE(YEAR(Table1[[#This Row],[Date]])+6, MONTH(Table1[[#This Row],[Date]]), DAY(Table1[[#This Row],[Date]]))</f>
        <v>47362</v>
      </c>
    </row>
    <row r="1518" spans="1:14" x14ac:dyDescent="0.35">
      <c r="A1518" t="s">
        <v>2089</v>
      </c>
      <c r="B1518" s="1" t="s">
        <v>99</v>
      </c>
      <c r="C1518" s="1" t="s">
        <v>100</v>
      </c>
      <c r="D1518" s="1" t="s">
        <v>13</v>
      </c>
      <c r="E1518" s="3">
        <v>44127</v>
      </c>
      <c r="F1518" s="1" t="s">
        <v>46</v>
      </c>
      <c r="G1518" s="1" t="s">
        <v>752</v>
      </c>
      <c r="H1518" s="7">
        <v>500</v>
      </c>
      <c r="I1518" s="7">
        <v>405</v>
      </c>
      <c r="J1518" s="2">
        <v>0.19</v>
      </c>
      <c r="K1518" s="7">
        <f>Table1[[#This Row],[List Price]]-Table1[[#This Row],[Actual Price]]</f>
        <v>95</v>
      </c>
      <c r="L1518" s="13">
        <f>YEAR(Table1[[#This Row],[Date]])</f>
        <v>2020</v>
      </c>
      <c r="M1518" s="13" t="str">
        <f t="shared" si="23"/>
        <v>Oct</v>
      </c>
      <c r="N1518" s="18">
        <f>DATE(YEAR(Table1[[#This Row],[Date]])+6, MONTH(Table1[[#This Row],[Date]]), DAY(Table1[[#This Row],[Date]]))</f>
        <v>46318</v>
      </c>
    </row>
    <row r="1519" spans="1:14" x14ac:dyDescent="0.35">
      <c r="A1519" t="s">
        <v>2090</v>
      </c>
      <c r="B1519" s="1" t="s">
        <v>150</v>
      </c>
      <c r="C1519" s="1" t="s">
        <v>151</v>
      </c>
      <c r="D1519" s="1" t="s">
        <v>13</v>
      </c>
      <c r="E1519" s="3">
        <v>44997</v>
      </c>
      <c r="F1519" s="1" t="s">
        <v>115</v>
      </c>
      <c r="G1519" s="1" t="s">
        <v>771</v>
      </c>
      <c r="H1519" s="7">
        <v>250</v>
      </c>
      <c r="I1519" s="7">
        <v>245</v>
      </c>
      <c r="J1519" s="2">
        <v>0.02</v>
      </c>
      <c r="K1519" s="7">
        <f>Table1[[#This Row],[List Price]]-Table1[[#This Row],[Actual Price]]</f>
        <v>5</v>
      </c>
      <c r="L1519" s="13">
        <f>YEAR(Table1[[#This Row],[Date]])</f>
        <v>2023</v>
      </c>
      <c r="M1519" s="13" t="str">
        <f t="shared" si="23"/>
        <v>Mar</v>
      </c>
      <c r="N1519" s="18">
        <f>DATE(YEAR(Table1[[#This Row],[Date]])+6, MONTH(Table1[[#This Row],[Date]]), DAY(Table1[[#This Row],[Date]]))</f>
        <v>47189</v>
      </c>
    </row>
    <row r="1520" spans="1:14" x14ac:dyDescent="0.35">
      <c r="A1520" t="s">
        <v>2091</v>
      </c>
      <c r="B1520" s="1" t="s">
        <v>324</v>
      </c>
      <c r="C1520" s="1" t="s">
        <v>325</v>
      </c>
      <c r="D1520" s="1" t="s">
        <v>13</v>
      </c>
      <c r="E1520" s="3">
        <v>45376</v>
      </c>
      <c r="F1520" s="1" t="s">
        <v>14</v>
      </c>
      <c r="G1520" s="1" t="s">
        <v>1009</v>
      </c>
      <c r="H1520" s="7">
        <v>80</v>
      </c>
      <c r="I1520" s="7">
        <v>78</v>
      </c>
      <c r="J1520" s="2">
        <v>2.5000000000000001E-2</v>
      </c>
      <c r="K1520" s="7">
        <f>Table1[[#This Row],[List Price]]-Table1[[#This Row],[Actual Price]]</f>
        <v>2</v>
      </c>
      <c r="L1520" s="13">
        <f>YEAR(Table1[[#This Row],[Date]])</f>
        <v>2024</v>
      </c>
      <c r="M1520" s="13" t="str">
        <f t="shared" si="23"/>
        <v>Mar</v>
      </c>
      <c r="N1520" s="18">
        <f>DATE(YEAR(Table1[[#This Row],[Date]])+6, MONTH(Table1[[#This Row],[Date]]), DAY(Table1[[#This Row],[Date]]))</f>
        <v>47567</v>
      </c>
    </row>
    <row r="1521" spans="1:14" x14ac:dyDescent="0.35">
      <c r="A1521" t="s">
        <v>2092</v>
      </c>
      <c r="B1521" s="1" t="s">
        <v>205</v>
      </c>
      <c r="C1521" s="1" t="s">
        <v>206</v>
      </c>
      <c r="D1521" s="1" t="s">
        <v>24</v>
      </c>
      <c r="E1521" s="3">
        <v>44365</v>
      </c>
      <c r="F1521" s="1" t="s">
        <v>46</v>
      </c>
      <c r="G1521" s="1" t="s">
        <v>660</v>
      </c>
      <c r="H1521" s="7">
        <v>500</v>
      </c>
      <c r="I1521" s="7">
        <v>345</v>
      </c>
      <c r="J1521" s="2">
        <v>0.31</v>
      </c>
      <c r="K1521" s="7">
        <f>Table1[[#This Row],[List Price]]-Table1[[#This Row],[Actual Price]]</f>
        <v>155</v>
      </c>
      <c r="L1521" s="13">
        <f>YEAR(Table1[[#This Row],[Date]])</f>
        <v>2021</v>
      </c>
      <c r="M1521" s="13" t="str">
        <f t="shared" si="23"/>
        <v>Jun</v>
      </c>
      <c r="N1521" s="18">
        <f>DATE(YEAR(Table1[[#This Row],[Date]])+6, MONTH(Table1[[#This Row],[Date]]), DAY(Table1[[#This Row],[Date]]))</f>
        <v>46556</v>
      </c>
    </row>
    <row r="1522" spans="1:14" x14ac:dyDescent="0.35">
      <c r="A1522" t="s">
        <v>2093</v>
      </c>
      <c r="B1522" s="1" t="s">
        <v>205</v>
      </c>
      <c r="C1522" s="1" t="s">
        <v>206</v>
      </c>
      <c r="D1522" s="1" t="s">
        <v>24</v>
      </c>
      <c r="E1522" s="3">
        <v>45552</v>
      </c>
      <c r="F1522" s="1" t="s">
        <v>61</v>
      </c>
      <c r="G1522" s="1" t="s">
        <v>635</v>
      </c>
      <c r="H1522" s="7">
        <v>1000</v>
      </c>
      <c r="I1522" s="7">
        <v>590</v>
      </c>
      <c r="J1522" s="2">
        <v>0.41</v>
      </c>
      <c r="K1522" s="7">
        <f>Table1[[#This Row],[List Price]]-Table1[[#This Row],[Actual Price]]</f>
        <v>410</v>
      </c>
      <c r="L1522" s="13">
        <f>YEAR(Table1[[#This Row],[Date]])</f>
        <v>2024</v>
      </c>
      <c r="M1522" s="13" t="str">
        <f t="shared" si="23"/>
        <v>Sep</v>
      </c>
      <c r="N1522" s="18">
        <f>DATE(YEAR(Table1[[#This Row],[Date]])+6, MONTH(Table1[[#This Row],[Date]]), DAY(Table1[[#This Row],[Date]]))</f>
        <v>47743</v>
      </c>
    </row>
    <row r="1523" spans="1:14" x14ac:dyDescent="0.35">
      <c r="A1523" t="s">
        <v>2094</v>
      </c>
      <c r="B1523" s="1" t="s">
        <v>146</v>
      </c>
      <c r="C1523" s="1" t="s">
        <v>147</v>
      </c>
      <c r="D1523" s="1" t="s">
        <v>13</v>
      </c>
      <c r="E1523" s="3">
        <v>44437</v>
      </c>
      <c r="F1523" s="1" t="s">
        <v>115</v>
      </c>
      <c r="G1523" s="1" t="s">
        <v>358</v>
      </c>
      <c r="H1523" s="7">
        <v>250</v>
      </c>
      <c r="I1523" s="7">
        <v>238</v>
      </c>
      <c r="J1523" s="2">
        <v>4.8000000000000001E-2</v>
      </c>
      <c r="K1523" s="7">
        <f>Table1[[#This Row],[List Price]]-Table1[[#This Row],[Actual Price]]</f>
        <v>12</v>
      </c>
      <c r="L1523" s="13">
        <f>YEAR(Table1[[#This Row],[Date]])</f>
        <v>2021</v>
      </c>
      <c r="M1523" s="13" t="str">
        <f t="shared" si="23"/>
        <v>Aug</v>
      </c>
      <c r="N1523" s="18">
        <f>DATE(YEAR(Table1[[#This Row],[Date]])+6, MONTH(Table1[[#This Row],[Date]]), DAY(Table1[[#This Row],[Date]]))</f>
        <v>46628</v>
      </c>
    </row>
    <row r="1524" spans="1:14" x14ac:dyDescent="0.35">
      <c r="A1524" t="s">
        <v>2095</v>
      </c>
      <c r="B1524" s="1" t="s">
        <v>146</v>
      </c>
      <c r="C1524" s="1" t="s">
        <v>147</v>
      </c>
      <c r="D1524" s="1" t="s">
        <v>13</v>
      </c>
      <c r="E1524" s="3">
        <v>45216</v>
      </c>
      <c r="F1524" s="1" t="s">
        <v>25</v>
      </c>
      <c r="G1524" s="1" t="s">
        <v>1334</v>
      </c>
      <c r="H1524" s="7">
        <v>700</v>
      </c>
      <c r="I1524" s="7">
        <v>672</v>
      </c>
      <c r="J1524" s="2">
        <v>0.04</v>
      </c>
      <c r="K1524" s="7">
        <f>Table1[[#This Row],[List Price]]-Table1[[#This Row],[Actual Price]]</f>
        <v>28</v>
      </c>
      <c r="L1524" s="13">
        <f>YEAR(Table1[[#This Row],[Date]])</f>
        <v>2023</v>
      </c>
      <c r="M1524" s="13" t="str">
        <f t="shared" si="23"/>
        <v>Oct</v>
      </c>
      <c r="N1524" s="18">
        <f>DATE(YEAR(Table1[[#This Row],[Date]])+6, MONTH(Table1[[#This Row],[Date]]), DAY(Table1[[#This Row],[Date]]))</f>
        <v>47408</v>
      </c>
    </row>
    <row r="1525" spans="1:14" x14ac:dyDescent="0.35">
      <c r="A1525" t="s">
        <v>2096</v>
      </c>
      <c r="B1525" s="1" t="s">
        <v>146</v>
      </c>
      <c r="C1525" s="1" t="s">
        <v>147</v>
      </c>
      <c r="D1525" s="1" t="s">
        <v>13</v>
      </c>
      <c r="E1525" s="3">
        <v>45153</v>
      </c>
      <c r="F1525" s="1" t="s">
        <v>72</v>
      </c>
      <c r="G1525" s="1" t="s">
        <v>1647</v>
      </c>
      <c r="H1525" s="7">
        <v>500</v>
      </c>
      <c r="I1525" s="7">
        <v>500</v>
      </c>
      <c r="J1525" s="2">
        <v>0</v>
      </c>
      <c r="K1525" s="7">
        <f>Table1[[#This Row],[List Price]]-Table1[[#This Row],[Actual Price]]</f>
        <v>0</v>
      </c>
      <c r="L1525" s="13">
        <f>YEAR(Table1[[#This Row],[Date]])</f>
        <v>2023</v>
      </c>
      <c r="M1525" s="13" t="str">
        <f t="shared" si="23"/>
        <v>Aug</v>
      </c>
      <c r="N1525" s="18">
        <f>DATE(YEAR(Table1[[#This Row],[Date]])+6, MONTH(Table1[[#This Row],[Date]]), DAY(Table1[[#This Row],[Date]]))</f>
        <v>47345</v>
      </c>
    </row>
    <row r="1526" spans="1:14" x14ac:dyDescent="0.35">
      <c r="A1526" t="s">
        <v>2097</v>
      </c>
      <c r="B1526" s="1" t="s">
        <v>33</v>
      </c>
      <c r="C1526" s="1" t="s">
        <v>34</v>
      </c>
      <c r="D1526" s="1" t="s">
        <v>35</v>
      </c>
      <c r="E1526" s="3">
        <v>44580</v>
      </c>
      <c r="F1526" s="1" t="s">
        <v>72</v>
      </c>
      <c r="G1526" s="1" t="s">
        <v>1143</v>
      </c>
      <c r="H1526" s="7">
        <v>500</v>
      </c>
      <c r="I1526" s="7">
        <v>495</v>
      </c>
      <c r="J1526" s="2">
        <v>0.01</v>
      </c>
      <c r="K1526" s="7">
        <f>Table1[[#This Row],[List Price]]-Table1[[#This Row],[Actual Price]]</f>
        <v>5</v>
      </c>
      <c r="L1526" s="13">
        <f>YEAR(Table1[[#This Row],[Date]])</f>
        <v>2022</v>
      </c>
      <c r="M1526" s="13" t="str">
        <f t="shared" si="23"/>
        <v>Jan</v>
      </c>
      <c r="N1526" s="18">
        <f>DATE(YEAR(Table1[[#This Row],[Date]])+6, MONTH(Table1[[#This Row],[Date]]), DAY(Table1[[#This Row],[Date]]))</f>
        <v>46771</v>
      </c>
    </row>
    <row r="1527" spans="1:14" x14ac:dyDescent="0.35">
      <c r="A1527" t="s">
        <v>2098</v>
      </c>
      <c r="B1527" s="1" t="s">
        <v>118</v>
      </c>
      <c r="C1527" s="1" t="s">
        <v>119</v>
      </c>
      <c r="D1527" s="1" t="s">
        <v>35</v>
      </c>
      <c r="E1527" s="3">
        <v>43858</v>
      </c>
      <c r="F1527" s="1" t="s">
        <v>41</v>
      </c>
      <c r="G1527" s="1" t="s">
        <v>120</v>
      </c>
      <c r="H1527" s="7">
        <v>30</v>
      </c>
      <c r="I1527" s="7">
        <v>29</v>
      </c>
      <c r="J1527" s="2">
        <v>3.3300000000000003E-2</v>
      </c>
      <c r="K1527" s="7">
        <f>Table1[[#This Row],[List Price]]-Table1[[#This Row],[Actual Price]]</f>
        <v>1</v>
      </c>
      <c r="L1527" s="13">
        <f>YEAR(Table1[[#This Row],[Date]])</f>
        <v>2020</v>
      </c>
      <c r="M1527" s="13" t="str">
        <f t="shared" si="23"/>
        <v>Jan</v>
      </c>
      <c r="N1527" s="18">
        <f>DATE(YEAR(Table1[[#This Row],[Date]])+6, MONTH(Table1[[#This Row],[Date]]), DAY(Table1[[#This Row],[Date]]))</f>
        <v>46050</v>
      </c>
    </row>
    <row r="1528" spans="1:14" x14ac:dyDescent="0.35">
      <c r="A1528" t="s">
        <v>2099</v>
      </c>
      <c r="B1528" s="1" t="s">
        <v>33</v>
      </c>
      <c r="C1528" s="1" t="s">
        <v>34</v>
      </c>
      <c r="D1528" s="1" t="s">
        <v>35</v>
      </c>
      <c r="E1528" s="3">
        <v>44371</v>
      </c>
      <c r="F1528" s="1" t="s">
        <v>14</v>
      </c>
      <c r="G1528" s="1" t="s">
        <v>197</v>
      </c>
      <c r="H1528" s="7">
        <v>80</v>
      </c>
      <c r="I1528" s="7">
        <v>55</v>
      </c>
      <c r="J1528" s="2">
        <v>0.3125</v>
      </c>
      <c r="K1528" s="7">
        <f>Table1[[#This Row],[List Price]]-Table1[[#This Row],[Actual Price]]</f>
        <v>25</v>
      </c>
      <c r="L1528" s="13">
        <f>YEAR(Table1[[#This Row],[Date]])</f>
        <v>2021</v>
      </c>
      <c r="M1528" s="13" t="str">
        <f t="shared" si="23"/>
        <v>Jun</v>
      </c>
      <c r="N1528" s="18">
        <f>DATE(YEAR(Table1[[#This Row],[Date]])+6, MONTH(Table1[[#This Row],[Date]]), DAY(Table1[[#This Row],[Date]]))</f>
        <v>46562</v>
      </c>
    </row>
    <row r="1529" spans="1:14" x14ac:dyDescent="0.35">
      <c r="A1529" t="s">
        <v>2100</v>
      </c>
      <c r="B1529" s="1" t="s">
        <v>70</v>
      </c>
      <c r="C1529" s="1" t="s">
        <v>71</v>
      </c>
      <c r="D1529" s="1" t="s">
        <v>35</v>
      </c>
      <c r="E1529" s="3">
        <v>44244</v>
      </c>
      <c r="F1529" s="1" t="s">
        <v>55</v>
      </c>
      <c r="G1529" s="1" t="s">
        <v>142</v>
      </c>
      <c r="H1529" s="7">
        <v>800</v>
      </c>
      <c r="I1529" s="7">
        <v>608</v>
      </c>
      <c r="J1529" s="2">
        <v>0.24</v>
      </c>
      <c r="K1529" s="7">
        <f>Table1[[#This Row],[List Price]]-Table1[[#This Row],[Actual Price]]</f>
        <v>192</v>
      </c>
      <c r="L1529" s="13">
        <f>YEAR(Table1[[#This Row],[Date]])</f>
        <v>2021</v>
      </c>
      <c r="M1529" s="13" t="str">
        <f t="shared" si="23"/>
        <v>Feb</v>
      </c>
      <c r="N1529" s="18">
        <f>DATE(YEAR(Table1[[#This Row],[Date]])+6, MONTH(Table1[[#This Row],[Date]]), DAY(Table1[[#This Row],[Date]]))</f>
        <v>46435</v>
      </c>
    </row>
    <row r="1530" spans="1:14" x14ac:dyDescent="0.35">
      <c r="A1530" t="s">
        <v>2101</v>
      </c>
      <c r="B1530" s="1" t="s">
        <v>131</v>
      </c>
      <c r="C1530" s="1" t="s">
        <v>108</v>
      </c>
      <c r="D1530" s="1" t="s">
        <v>19</v>
      </c>
      <c r="E1530" s="3">
        <v>44474</v>
      </c>
      <c r="F1530" s="1" t="s">
        <v>41</v>
      </c>
      <c r="G1530" s="1" t="s">
        <v>268</v>
      </c>
      <c r="H1530" s="7">
        <v>30</v>
      </c>
      <c r="I1530" s="7">
        <v>22</v>
      </c>
      <c r="J1530" s="2">
        <v>0.26669999999999999</v>
      </c>
      <c r="K1530" s="7">
        <f>Table1[[#This Row],[List Price]]-Table1[[#This Row],[Actual Price]]</f>
        <v>8</v>
      </c>
      <c r="L1530" s="13">
        <f>YEAR(Table1[[#This Row],[Date]])</f>
        <v>2021</v>
      </c>
      <c r="M1530" s="13" t="str">
        <f t="shared" si="23"/>
        <v>Oct</v>
      </c>
      <c r="N1530" s="18">
        <f>DATE(YEAR(Table1[[#This Row],[Date]])+6, MONTH(Table1[[#This Row],[Date]]), DAY(Table1[[#This Row],[Date]]))</f>
        <v>46665</v>
      </c>
    </row>
    <row r="1531" spans="1:14" x14ac:dyDescent="0.35">
      <c r="A1531" t="s">
        <v>2102</v>
      </c>
      <c r="B1531" s="1" t="s">
        <v>39</v>
      </c>
      <c r="C1531" s="1" t="s">
        <v>40</v>
      </c>
      <c r="D1531" s="1" t="s">
        <v>35</v>
      </c>
      <c r="E1531" s="3">
        <v>43948</v>
      </c>
      <c r="F1531" s="1" t="s">
        <v>14</v>
      </c>
      <c r="G1531" s="1" t="s">
        <v>1526</v>
      </c>
      <c r="H1531" s="7">
        <v>80</v>
      </c>
      <c r="I1531" s="7">
        <v>69</v>
      </c>
      <c r="J1531" s="2">
        <v>0.13750000000000001</v>
      </c>
      <c r="K1531" s="7">
        <f>Table1[[#This Row],[List Price]]-Table1[[#This Row],[Actual Price]]</f>
        <v>11</v>
      </c>
      <c r="L1531" s="13">
        <f>YEAR(Table1[[#This Row],[Date]])</f>
        <v>2020</v>
      </c>
      <c r="M1531" s="13" t="str">
        <f t="shared" si="23"/>
        <v>Apr</v>
      </c>
      <c r="N1531" s="18">
        <f>DATE(YEAR(Table1[[#This Row],[Date]])+6, MONTH(Table1[[#This Row],[Date]]), DAY(Table1[[#This Row],[Date]]))</f>
        <v>46139</v>
      </c>
    </row>
    <row r="1532" spans="1:14" x14ac:dyDescent="0.35">
      <c r="A1532" t="s">
        <v>2103</v>
      </c>
      <c r="B1532" s="1" t="s">
        <v>103</v>
      </c>
      <c r="C1532" s="1" t="s">
        <v>71</v>
      </c>
      <c r="D1532" s="1" t="s">
        <v>35</v>
      </c>
      <c r="E1532" s="3">
        <v>44896</v>
      </c>
      <c r="F1532" s="1" t="s">
        <v>25</v>
      </c>
      <c r="G1532" s="1" t="s">
        <v>497</v>
      </c>
      <c r="H1532" s="7">
        <v>700</v>
      </c>
      <c r="I1532" s="7">
        <v>665</v>
      </c>
      <c r="J1532" s="2">
        <v>0.05</v>
      </c>
      <c r="K1532" s="7">
        <f>Table1[[#This Row],[List Price]]-Table1[[#This Row],[Actual Price]]</f>
        <v>35</v>
      </c>
      <c r="L1532" s="13">
        <f>YEAR(Table1[[#This Row],[Date]])</f>
        <v>2022</v>
      </c>
      <c r="M1532" s="13" t="str">
        <f t="shared" si="23"/>
        <v>Dec</v>
      </c>
      <c r="N1532" s="18">
        <f>DATE(YEAR(Table1[[#This Row],[Date]])+6, MONTH(Table1[[#This Row],[Date]]), DAY(Table1[[#This Row],[Date]]))</f>
        <v>47088</v>
      </c>
    </row>
    <row r="1533" spans="1:14" x14ac:dyDescent="0.35">
      <c r="A1533" t="s">
        <v>2104</v>
      </c>
      <c r="B1533" s="1" t="s">
        <v>28</v>
      </c>
      <c r="C1533" s="1" t="s">
        <v>29</v>
      </c>
      <c r="D1533" s="1" t="s">
        <v>13</v>
      </c>
      <c r="E1533" s="3">
        <v>45008</v>
      </c>
      <c r="F1533" s="1" t="s">
        <v>41</v>
      </c>
      <c r="G1533" s="1" t="s">
        <v>1108</v>
      </c>
      <c r="H1533" s="7">
        <v>30</v>
      </c>
      <c r="I1533" s="7">
        <v>28</v>
      </c>
      <c r="J1533" s="2">
        <v>6.6699999999999995E-2</v>
      </c>
      <c r="K1533" s="7">
        <f>Table1[[#This Row],[List Price]]-Table1[[#This Row],[Actual Price]]</f>
        <v>2</v>
      </c>
      <c r="L1533" s="13">
        <f>YEAR(Table1[[#This Row],[Date]])</f>
        <v>2023</v>
      </c>
      <c r="M1533" s="13" t="str">
        <f t="shared" si="23"/>
        <v>Mar</v>
      </c>
      <c r="N1533" s="18">
        <f>DATE(YEAR(Table1[[#This Row],[Date]])+6, MONTH(Table1[[#This Row],[Date]]), DAY(Table1[[#This Row],[Date]]))</f>
        <v>47200</v>
      </c>
    </row>
    <row r="1534" spans="1:14" x14ac:dyDescent="0.35">
      <c r="A1534" t="s">
        <v>2105</v>
      </c>
      <c r="B1534" s="1" t="s">
        <v>107</v>
      </c>
      <c r="C1534" s="1" t="s">
        <v>108</v>
      </c>
      <c r="D1534" s="1" t="s">
        <v>19</v>
      </c>
      <c r="E1534" s="3">
        <v>45365</v>
      </c>
      <c r="F1534" s="1" t="s">
        <v>55</v>
      </c>
      <c r="G1534" s="1" t="s">
        <v>817</v>
      </c>
      <c r="H1534" s="7">
        <v>800</v>
      </c>
      <c r="I1534" s="7">
        <v>464</v>
      </c>
      <c r="J1534" s="2">
        <v>0.42</v>
      </c>
      <c r="K1534" s="7">
        <f>Table1[[#This Row],[List Price]]-Table1[[#This Row],[Actual Price]]</f>
        <v>336</v>
      </c>
      <c r="L1534" s="13">
        <f>YEAR(Table1[[#This Row],[Date]])</f>
        <v>2024</v>
      </c>
      <c r="M1534" s="13" t="str">
        <f t="shared" si="23"/>
        <v>Mar</v>
      </c>
      <c r="N1534" s="18">
        <f>DATE(YEAR(Table1[[#This Row],[Date]])+6, MONTH(Table1[[#This Row],[Date]]), DAY(Table1[[#This Row],[Date]]))</f>
        <v>47556</v>
      </c>
    </row>
    <row r="1535" spans="1:14" x14ac:dyDescent="0.35">
      <c r="A1535" t="s">
        <v>2106</v>
      </c>
      <c r="B1535" s="1" t="s">
        <v>107</v>
      </c>
      <c r="C1535" s="1" t="s">
        <v>108</v>
      </c>
      <c r="D1535" s="1" t="s">
        <v>19</v>
      </c>
      <c r="E1535" s="3">
        <v>44994</v>
      </c>
      <c r="F1535" s="1" t="s">
        <v>55</v>
      </c>
      <c r="G1535" s="1" t="s">
        <v>354</v>
      </c>
      <c r="H1535" s="7">
        <v>800</v>
      </c>
      <c r="I1535" s="7">
        <v>584</v>
      </c>
      <c r="J1535" s="2">
        <v>0.27</v>
      </c>
      <c r="K1535" s="7">
        <f>Table1[[#This Row],[List Price]]-Table1[[#This Row],[Actual Price]]</f>
        <v>216</v>
      </c>
      <c r="L1535" s="13">
        <f>YEAR(Table1[[#This Row],[Date]])</f>
        <v>2023</v>
      </c>
      <c r="M1535" s="13" t="str">
        <f t="shared" si="23"/>
        <v>Mar</v>
      </c>
      <c r="N1535" s="18">
        <f>DATE(YEAR(Table1[[#This Row],[Date]])+6, MONTH(Table1[[#This Row],[Date]]), DAY(Table1[[#This Row],[Date]]))</f>
        <v>47186</v>
      </c>
    </row>
    <row r="1536" spans="1:14" x14ac:dyDescent="0.35">
      <c r="A1536" t="s">
        <v>2107</v>
      </c>
      <c r="B1536" s="1" t="s">
        <v>150</v>
      </c>
      <c r="C1536" s="1" t="s">
        <v>151</v>
      </c>
      <c r="D1536" s="1" t="s">
        <v>13</v>
      </c>
      <c r="E1536" s="3">
        <v>45107</v>
      </c>
      <c r="F1536" s="1" t="s">
        <v>25</v>
      </c>
      <c r="G1536" s="1" t="s">
        <v>2108</v>
      </c>
      <c r="H1536" s="7">
        <v>700</v>
      </c>
      <c r="I1536" s="7">
        <v>686</v>
      </c>
      <c r="J1536" s="2">
        <v>0.02</v>
      </c>
      <c r="K1536" s="7">
        <f>Table1[[#This Row],[List Price]]-Table1[[#This Row],[Actual Price]]</f>
        <v>14</v>
      </c>
      <c r="L1536" s="13">
        <f>YEAR(Table1[[#This Row],[Date]])</f>
        <v>2023</v>
      </c>
      <c r="M1536" s="13" t="str">
        <f t="shared" si="23"/>
        <v>Jun</v>
      </c>
      <c r="N1536" s="18">
        <f>DATE(YEAR(Table1[[#This Row],[Date]])+6, MONTH(Table1[[#This Row],[Date]]), DAY(Table1[[#This Row],[Date]]))</f>
        <v>47299</v>
      </c>
    </row>
    <row r="1537" spans="1:14" x14ac:dyDescent="0.35">
      <c r="A1537" t="s">
        <v>2109</v>
      </c>
      <c r="B1537" s="1" t="s">
        <v>33</v>
      </c>
      <c r="C1537" s="1" t="s">
        <v>34</v>
      </c>
      <c r="D1537" s="1" t="s">
        <v>35</v>
      </c>
      <c r="E1537" s="3">
        <v>45480</v>
      </c>
      <c r="F1537" s="1" t="s">
        <v>115</v>
      </c>
      <c r="G1537" s="1" t="s">
        <v>1143</v>
      </c>
      <c r="H1537" s="7">
        <v>250</v>
      </c>
      <c r="I1537" s="7">
        <v>213</v>
      </c>
      <c r="J1537" s="2">
        <v>0.14799999999999999</v>
      </c>
      <c r="K1537" s="7">
        <f>Table1[[#This Row],[List Price]]-Table1[[#This Row],[Actual Price]]</f>
        <v>37</v>
      </c>
      <c r="L1537" s="13">
        <f>YEAR(Table1[[#This Row],[Date]])</f>
        <v>2024</v>
      </c>
      <c r="M1537" s="13" t="str">
        <f t="shared" si="23"/>
        <v>Jul</v>
      </c>
      <c r="N1537" s="18">
        <f>DATE(YEAR(Table1[[#This Row],[Date]])+6, MONTH(Table1[[#This Row],[Date]]), DAY(Table1[[#This Row],[Date]]))</f>
        <v>47671</v>
      </c>
    </row>
    <row r="1538" spans="1:14" x14ac:dyDescent="0.35">
      <c r="A1538" t="s">
        <v>2110</v>
      </c>
      <c r="B1538" s="1" t="s">
        <v>131</v>
      </c>
      <c r="C1538" s="1" t="s">
        <v>108</v>
      </c>
      <c r="D1538" s="1" t="s">
        <v>19</v>
      </c>
      <c r="E1538" s="3">
        <v>45150</v>
      </c>
      <c r="F1538" s="1" t="s">
        <v>46</v>
      </c>
      <c r="G1538" s="1" t="s">
        <v>212</v>
      </c>
      <c r="H1538" s="7">
        <v>500</v>
      </c>
      <c r="I1538" s="7">
        <v>470</v>
      </c>
      <c r="J1538" s="2">
        <v>0.06</v>
      </c>
      <c r="K1538" s="7">
        <f>Table1[[#This Row],[List Price]]-Table1[[#This Row],[Actual Price]]</f>
        <v>30</v>
      </c>
      <c r="L1538" s="13">
        <f>YEAR(Table1[[#This Row],[Date]])</f>
        <v>2023</v>
      </c>
      <c r="M1538" s="13" t="str">
        <f t="shared" ref="M1538:M1601" si="24">TEXT(E:E, "mmm")</f>
        <v>Aug</v>
      </c>
      <c r="N1538" s="18">
        <f>DATE(YEAR(Table1[[#This Row],[Date]])+6, MONTH(Table1[[#This Row],[Date]]), DAY(Table1[[#This Row],[Date]]))</f>
        <v>47342</v>
      </c>
    </row>
    <row r="1539" spans="1:14" x14ac:dyDescent="0.35">
      <c r="A1539" t="s">
        <v>2111</v>
      </c>
      <c r="B1539" s="1" t="s">
        <v>99</v>
      </c>
      <c r="C1539" s="1" t="s">
        <v>100</v>
      </c>
      <c r="D1539" s="1" t="s">
        <v>13</v>
      </c>
      <c r="E1539" s="3">
        <v>44140</v>
      </c>
      <c r="F1539" s="1" t="s">
        <v>55</v>
      </c>
      <c r="G1539" s="1" t="s">
        <v>911</v>
      </c>
      <c r="H1539" s="7">
        <v>800</v>
      </c>
      <c r="I1539" s="7">
        <v>664</v>
      </c>
      <c r="J1539" s="2">
        <v>0.17</v>
      </c>
      <c r="K1539" s="7">
        <f>Table1[[#This Row],[List Price]]-Table1[[#This Row],[Actual Price]]</f>
        <v>136</v>
      </c>
      <c r="L1539" s="13">
        <f>YEAR(Table1[[#This Row],[Date]])</f>
        <v>2020</v>
      </c>
      <c r="M1539" s="13" t="str">
        <f t="shared" si="24"/>
        <v>Nov</v>
      </c>
      <c r="N1539" s="18">
        <f>DATE(YEAR(Table1[[#This Row],[Date]])+6, MONTH(Table1[[#This Row],[Date]]), DAY(Table1[[#This Row],[Date]]))</f>
        <v>46331</v>
      </c>
    </row>
    <row r="1540" spans="1:14" x14ac:dyDescent="0.35">
      <c r="A1540" t="s">
        <v>2112</v>
      </c>
      <c r="B1540" s="1" t="s">
        <v>270</v>
      </c>
      <c r="C1540" s="1" t="s">
        <v>271</v>
      </c>
      <c r="D1540" s="1" t="s">
        <v>35</v>
      </c>
      <c r="E1540" s="3">
        <v>44137</v>
      </c>
      <c r="F1540" s="1" t="s">
        <v>72</v>
      </c>
      <c r="G1540" s="1" t="s">
        <v>713</v>
      </c>
      <c r="H1540" s="7">
        <v>500</v>
      </c>
      <c r="I1540" s="7">
        <v>495</v>
      </c>
      <c r="J1540" s="2">
        <v>0.01</v>
      </c>
      <c r="K1540" s="7">
        <f>Table1[[#This Row],[List Price]]-Table1[[#This Row],[Actual Price]]</f>
        <v>5</v>
      </c>
      <c r="L1540" s="13">
        <f>YEAR(Table1[[#This Row],[Date]])</f>
        <v>2020</v>
      </c>
      <c r="M1540" s="13" t="str">
        <f t="shared" si="24"/>
        <v>Nov</v>
      </c>
      <c r="N1540" s="18">
        <f>DATE(YEAR(Table1[[#This Row],[Date]])+6, MONTH(Table1[[#This Row],[Date]]), DAY(Table1[[#This Row],[Date]]))</f>
        <v>46328</v>
      </c>
    </row>
    <row r="1541" spans="1:14" x14ac:dyDescent="0.35">
      <c r="A1541" t="s">
        <v>2113</v>
      </c>
      <c r="B1541" s="1" t="s">
        <v>39</v>
      </c>
      <c r="C1541" s="1" t="s">
        <v>40</v>
      </c>
      <c r="D1541" s="1" t="s">
        <v>35</v>
      </c>
      <c r="E1541" s="3">
        <v>44629</v>
      </c>
      <c r="F1541" s="1" t="s">
        <v>14</v>
      </c>
      <c r="G1541" s="1" t="s">
        <v>1881</v>
      </c>
      <c r="H1541" s="7">
        <v>80</v>
      </c>
      <c r="I1541" s="7">
        <v>72</v>
      </c>
      <c r="J1541" s="2">
        <v>0.1</v>
      </c>
      <c r="K1541" s="7">
        <f>Table1[[#This Row],[List Price]]-Table1[[#This Row],[Actual Price]]</f>
        <v>8</v>
      </c>
      <c r="L1541" s="13">
        <f>YEAR(Table1[[#This Row],[Date]])</f>
        <v>2022</v>
      </c>
      <c r="M1541" s="13" t="str">
        <f t="shared" si="24"/>
        <v>Mar</v>
      </c>
      <c r="N1541" s="18">
        <f>DATE(YEAR(Table1[[#This Row],[Date]])+6, MONTH(Table1[[#This Row],[Date]]), DAY(Table1[[#This Row],[Date]]))</f>
        <v>46821</v>
      </c>
    </row>
    <row r="1542" spans="1:14" x14ac:dyDescent="0.35">
      <c r="A1542" t="s">
        <v>2114</v>
      </c>
      <c r="B1542" s="1" t="s">
        <v>134</v>
      </c>
      <c r="C1542" s="1" t="s">
        <v>92</v>
      </c>
      <c r="D1542" s="1" t="s">
        <v>35</v>
      </c>
      <c r="E1542" s="3">
        <v>45300</v>
      </c>
      <c r="F1542" s="1" t="s">
        <v>104</v>
      </c>
      <c r="G1542" s="1" t="s">
        <v>1062</v>
      </c>
      <c r="H1542" s="7">
        <v>70</v>
      </c>
      <c r="I1542" s="7">
        <v>65</v>
      </c>
      <c r="J1542" s="2">
        <v>7.1400000000000005E-2</v>
      </c>
      <c r="K1542" s="7">
        <f>Table1[[#This Row],[List Price]]-Table1[[#This Row],[Actual Price]]</f>
        <v>5</v>
      </c>
      <c r="L1542" s="13">
        <f>YEAR(Table1[[#This Row],[Date]])</f>
        <v>2024</v>
      </c>
      <c r="M1542" s="13" t="str">
        <f t="shared" si="24"/>
        <v>Jan</v>
      </c>
      <c r="N1542" s="18">
        <f>DATE(YEAR(Table1[[#This Row],[Date]])+6, MONTH(Table1[[#This Row],[Date]]), DAY(Table1[[#This Row],[Date]]))</f>
        <v>47492</v>
      </c>
    </row>
    <row r="1543" spans="1:14" x14ac:dyDescent="0.35">
      <c r="A1543" t="s">
        <v>2115</v>
      </c>
      <c r="B1543" s="1" t="s">
        <v>77</v>
      </c>
      <c r="C1543" s="1" t="s">
        <v>78</v>
      </c>
      <c r="D1543" s="1" t="s">
        <v>35</v>
      </c>
      <c r="E1543" s="3">
        <v>44329</v>
      </c>
      <c r="F1543" s="1" t="s">
        <v>115</v>
      </c>
      <c r="G1543" s="1" t="s">
        <v>1789</v>
      </c>
      <c r="H1543" s="7">
        <v>250</v>
      </c>
      <c r="I1543" s="7">
        <v>163</v>
      </c>
      <c r="J1543" s="2">
        <v>0.34799999999999998</v>
      </c>
      <c r="K1543" s="7">
        <f>Table1[[#This Row],[List Price]]-Table1[[#This Row],[Actual Price]]</f>
        <v>87</v>
      </c>
      <c r="L1543" s="13">
        <f>YEAR(Table1[[#This Row],[Date]])</f>
        <v>2021</v>
      </c>
      <c r="M1543" s="13" t="str">
        <f t="shared" si="24"/>
        <v>May</v>
      </c>
      <c r="N1543" s="18">
        <f>DATE(YEAR(Table1[[#This Row],[Date]])+6, MONTH(Table1[[#This Row],[Date]]), DAY(Table1[[#This Row],[Date]]))</f>
        <v>46520</v>
      </c>
    </row>
    <row r="1544" spans="1:14" x14ac:dyDescent="0.35">
      <c r="A1544" t="s">
        <v>2116</v>
      </c>
      <c r="B1544" s="1" t="s">
        <v>99</v>
      </c>
      <c r="C1544" s="1" t="s">
        <v>100</v>
      </c>
      <c r="D1544" s="1" t="s">
        <v>13</v>
      </c>
      <c r="E1544" s="3">
        <v>45638</v>
      </c>
      <c r="F1544" s="1" t="s">
        <v>72</v>
      </c>
      <c r="G1544" s="1" t="s">
        <v>1825</v>
      </c>
      <c r="H1544" s="7">
        <v>500</v>
      </c>
      <c r="I1544" s="7">
        <v>500</v>
      </c>
      <c r="J1544" s="2">
        <v>0</v>
      </c>
      <c r="K1544" s="7">
        <f>Table1[[#This Row],[List Price]]-Table1[[#This Row],[Actual Price]]</f>
        <v>0</v>
      </c>
      <c r="L1544" s="13">
        <f>YEAR(Table1[[#This Row],[Date]])</f>
        <v>2024</v>
      </c>
      <c r="M1544" s="13" t="str">
        <f t="shared" si="24"/>
        <v>Dec</v>
      </c>
      <c r="N1544" s="18">
        <f>DATE(YEAR(Table1[[#This Row],[Date]])+6, MONTH(Table1[[#This Row],[Date]]), DAY(Table1[[#This Row],[Date]]))</f>
        <v>47829</v>
      </c>
    </row>
    <row r="1545" spans="1:14" x14ac:dyDescent="0.35">
      <c r="A1545" t="s">
        <v>2117</v>
      </c>
      <c r="B1545" s="1" t="s">
        <v>124</v>
      </c>
      <c r="C1545" s="1" t="s">
        <v>40</v>
      </c>
      <c r="D1545" s="1" t="s">
        <v>35</v>
      </c>
      <c r="E1545" s="3">
        <v>44349</v>
      </c>
      <c r="F1545" s="1" t="s">
        <v>25</v>
      </c>
      <c r="G1545" s="1" t="s">
        <v>863</v>
      </c>
      <c r="H1545" s="7">
        <v>700</v>
      </c>
      <c r="I1545" s="7">
        <v>448</v>
      </c>
      <c r="J1545" s="2">
        <v>0.36</v>
      </c>
      <c r="K1545" s="7">
        <f>Table1[[#This Row],[List Price]]-Table1[[#This Row],[Actual Price]]</f>
        <v>252</v>
      </c>
      <c r="L1545" s="13">
        <f>YEAR(Table1[[#This Row],[Date]])</f>
        <v>2021</v>
      </c>
      <c r="M1545" s="13" t="str">
        <f t="shared" si="24"/>
        <v>Jun</v>
      </c>
      <c r="N1545" s="18">
        <f>DATE(YEAR(Table1[[#This Row],[Date]])+6, MONTH(Table1[[#This Row],[Date]]), DAY(Table1[[#This Row],[Date]]))</f>
        <v>46540</v>
      </c>
    </row>
    <row r="1546" spans="1:14" x14ac:dyDescent="0.35">
      <c r="A1546" t="s">
        <v>2118</v>
      </c>
      <c r="B1546" s="1" t="s">
        <v>81</v>
      </c>
      <c r="C1546" s="1" t="s">
        <v>82</v>
      </c>
      <c r="D1546" s="1" t="s">
        <v>13</v>
      </c>
      <c r="E1546" s="3">
        <v>45376</v>
      </c>
      <c r="F1546" s="1" t="s">
        <v>55</v>
      </c>
      <c r="G1546" s="1" t="s">
        <v>1232</v>
      </c>
      <c r="H1546" s="7">
        <v>800</v>
      </c>
      <c r="I1546" s="7">
        <v>496</v>
      </c>
      <c r="J1546" s="2">
        <v>0.38</v>
      </c>
      <c r="K1546" s="7">
        <f>Table1[[#This Row],[List Price]]-Table1[[#This Row],[Actual Price]]</f>
        <v>304</v>
      </c>
      <c r="L1546" s="13">
        <f>YEAR(Table1[[#This Row],[Date]])</f>
        <v>2024</v>
      </c>
      <c r="M1546" s="13" t="str">
        <f t="shared" si="24"/>
        <v>Mar</v>
      </c>
      <c r="N1546" s="18">
        <f>DATE(YEAR(Table1[[#This Row],[Date]])+6, MONTH(Table1[[#This Row],[Date]]), DAY(Table1[[#This Row],[Date]]))</f>
        <v>47567</v>
      </c>
    </row>
    <row r="1547" spans="1:14" x14ac:dyDescent="0.35">
      <c r="A1547" t="s">
        <v>2119</v>
      </c>
      <c r="B1547" s="1" t="s">
        <v>111</v>
      </c>
      <c r="C1547" s="1" t="s">
        <v>82</v>
      </c>
      <c r="D1547" s="1" t="s">
        <v>13</v>
      </c>
      <c r="E1547" s="3">
        <v>45656</v>
      </c>
      <c r="F1547" s="1" t="s">
        <v>41</v>
      </c>
      <c r="G1547" s="1" t="s">
        <v>1424</v>
      </c>
      <c r="H1547" s="7">
        <v>30</v>
      </c>
      <c r="I1547" s="7">
        <v>30</v>
      </c>
      <c r="J1547" s="2">
        <v>0</v>
      </c>
      <c r="K1547" s="7">
        <f>Table1[[#This Row],[List Price]]-Table1[[#This Row],[Actual Price]]</f>
        <v>0</v>
      </c>
      <c r="L1547" s="13">
        <f>YEAR(Table1[[#This Row],[Date]])</f>
        <v>2024</v>
      </c>
      <c r="M1547" s="13" t="str">
        <f t="shared" si="24"/>
        <v>Dec</v>
      </c>
      <c r="N1547" s="18">
        <f>DATE(YEAR(Table1[[#This Row],[Date]])+6, MONTH(Table1[[#This Row],[Date]]), DAY(Table1[[#This Row],[Date]]))</f>
        <v>47847</v>
      </c>
    </row>
    <row r="1548" spans="1:14" x14ac:dyDescent="0.35">
      <c r="A1548" t="s">
        <v>2120</v>
      </c>
      <c r="B1548" s="1" t="s">
        <v>289</v>
      </c>
      <c r="C1548" s="1" t="s">
        <v>108</v>
      </c>
      <c r="D1548" s="1" t="s">
        <v>19</v>
      </c>
      <c r="E1548" s="3">
        <v>45068</v>
      </c>
      <c r="F1548" s="1" t="s">
        <v>115</v>
      </c>
      <c r="G1548" s="1" t="s">
        <v>903</v>
      </c>
      <c r="H1548" s="7">
        <v>250</v>
      </c>
      <c r="I1548" s="7">
        <v>245</v>
      </c>
      <c r="J1548" s="2">
        <v>0.02</v>
      </c>
      <c r="K1548" s="7">
        <f>Table1[[#This Row],[List Price]]-Table1[[#This Row],[Actual Price]]</f>
        <v>5</v>
      </c>
      <c r="L1548" s="13">
        <f>YEAR(Table1[[#This Row],[Date]])</f>
        <v>2023</v>
      </c>
      <c r="M1548" s="13" t="str">
        <f t="shared" si="24"/>
        <v>May</v>
      </c>
      <c r="N1548" s="18">
        <f>DATE(YEAR(Table1[[#This Row],[Date]])+6, MONTH(Table1[[#This Row],[Date]]), DAY(Table1[[#This Row],[Date]]))</f>
        <v>47260</v>
      </c>
    </row>
    <row r="1549" spans="1:14" x14ac:dyDescent="0.35">
      <c r="A1549" t="s">
        <v>2121</v>
      </c>
      <c r="B1549" s="1" t="s">
        <v>17</v>
      </c>
      <c r="C1549" s="1" t="s">
        <v>18</v>
      </c>
      <c r="D1549" s="1" t="s">
        <v>19</v>
      </c>
      <c r="E1549" s="3">
        <v>45175</v>
      </c>
      <c r="F1549" s="1" t="s">
        <v>55</v>
      </c>
      <c r="G1549" s="1" t="s">
        <v>776</v>
      </c>
      <c r="H1549" s="7">
        <v>800</v>
      </c>
      <c r="I1549" s="7">
        <v>576</v>
      </c>
      <c r="J1549" s="2">
        <v>0.28000000000000003</v>
      </c>
      <c r="K1549" s="7">
        <f>Table1[[#This Row],[List Price]]-Table1[[#This Row],[Actual Price]]</f>
        <v>224</v>
      </c>
      <c r="L1549" s="13">
        <f>YEAR(Table1[[#This Row],[Date]])</f>
        <v>2023</v>
      </c>
      <c r="M1549" s="13" t="str">
        <f t="shared" si="24"/>
        <v>Sep</v>
      </c>
      <c r="N1549" s="18">
        <f>DATE(YEAR(Table1[[#This Row],[Date]])+6, MONTH(Table1[[#This Row],[Date]]), DAY(Table1[[#This Row],[Date]]))</f>
        <v>47367</v>
      </c>
    </row>
    <row r="1550" spans="1:14" x14ac:dyDescent="0.35">
      <c r="A1550" t="s">
        <v>2122</v>
      </c>
      <c r="B1550" s="1" t="s">
        <v>434</v>
      </c>
      <c r="C1550" s="1" t="s">
        <v>435</v>
      </c>
      <c r="D1550" s="1" t="s">
        <v>24</v>
      </c>
      <c r="E1550" s="3">
        <v>44729</v>
      </c>
      <c r="F1550" s="1" t="s">
        <v>122</v>
      </c>
      <c r="G1550" s="1" t="s">
        <v>828</v>
      </c>
      <c r="H1550" s="7">
        <v>50</v>
      </c>
      <c r="I1550" s="7">
        <v>47</v>
      </c>
      <c r="J1550" s="2">
        <v>0.06</v>
      </c>
      <c r="K1550" s="7">
        <f>Table1[[#This Row],[List Price]]-Table1[[#This Row],[Actual Price]]</f>
        <v>3</v>
      </c>
      <c r="L1550" s="13">
        <f>YEAR(Table1[[#This Row],[Date]])</f>
        <v>2022</v>
      </c>
      <c r="M1550" s="13" t="str">
        <f t="shared" si="24"/>
        <v>Jun</v>
      </c>
      <c r="N1550" s="18">
        <f>DATE(YEAR(Table1[[#This Row],[Date]])+6, MONTH(Table1[[#This Row],[Date]]), DAY(Table1[[#This Row],[Date]]))</f>
        <v>46921</v>
      </c>
    </row>
    <row r="1551" spans="1:14" x14ac:dyDescent="0.35">
      <c r="A1551" t="s">
        <v>2123</v>
      </c>
      <c r="B1551" s="1" t="s">
        <v>434</v>
      </c>
      <c r="C1551" s="1" t="s">
        <v>435</v>
      </c>
      <c r="D1551" s="1" t="s">
        <v>24</v>
      </c>
      <c r="E1551" s="3">
        <v>45564</v>
      </c>
      <c r="F1551" s="1" t="s">
        <v>104</v>
      </c>
      <c r="G1551" s="1" t="s">
        <v>550</v>
      </c>
      <c r="H1551" s="7">
        <v>70</v>
      </c>
      <c r="I1551" s="7">
        <v>66</v>
      </c>
      <c r="J1551" s="2">
        <v>5.7099999999999998E-2</v>
      </c>
      <c r="K1551" s="7">
        <f>Table1[[#This Row],[List Price]]-Table1[[#This Row],[Actual Price]]</f>
        <v>4</v>
      </c>
      <c r="L1551" s="13">
        <f>YEAR(Table1[[#This Row],[Date]])</f>
        <v>2024</v>
      </c>
      <c r="M1551" s="13" t="str">
        <f t="shared" si="24"/>
        <v>Sep</v>
      </c>
      <c r="N1551" s="18">
        <f>DATE(YEAR(Table1[[#This Row],[Date]])+6, MONTH(Table1[[#This Row],[Date]]), DAY(Table1[[#This Row],[Date]]))</f>
        <v>47755</v>
      </c>
    </row>
    <row r="1552" spans="1:14" x14ac:dyDescent="0.35">
      <c r="A1552" t="s">
        <v>2124</v>
      </c>
      <c r="B1552" s="1" t="s">
        <v>53</v>
      </c>
      <c r="C1552" s="1" t="s">
        <v>54</v>
      </c>
      <c r="D1552" s="1" t="s">
        <v>13</v>
      </c>
      <c r="E1552" s="3">
        <v>44871</v>
      </c>
      <c r="F1552" s="1" t="s">
        <v>46</v>
      </c>
      <c r="G1552" s="1" t="s">
        <v>822</v>
      </c>
      <c r="H1552" s="7">
        <v>500</v>
      </c>
      <c r="I1552" s="7">
        <v>485</v>
      </c>
      <c r="J1552" s="2">
        <v>0.03</v>
      </c>
      <c r="K1552" s="7">
        <f>Table1[[#This Row],[List Price]]-Table1[[#This Row],[Actual Price]]</f>
        <v>15</v>
      </c>
      <c r="L1552" s="13">
        <f>YEAR(Table1[[#This Row],[Date]])</f>
        <v>2022</v>
      </c>
      <c r="M1552" s="13" t="str">
        <f t="shared" si="24"/>
        <v>Nov</v>
      </c>
      <c r="N1552" s="18">
        <f>DATE(YEAR(Table1[[#This Row],[Date]])+6, MONTH(Table1[[#This Row],[Date]]), DAY(Table1[[#This Row],[Date]]))</f>
        <v>47063</v>
      </c>
    </row>
    <row r="1553" spans="1:14" x14ac:dyDescent="0.35">
      <c r="A1553" t="s">
        <v>2125</v>
      </c>
      <c r="B1553" s="1" t="s">
        <v>118</v>
      </c>
      <c r="C1553" s="1" t="s">
        <v>119</v>
      </c>
      <c r="D1553" s="1" t="s">
        <v>35</v>
      </c>
      <c r="E1553" s="3">
        <v>44991</v>
      </c>
      <c r="F1553" s="1" t="s">
        <v>46</v>
      </c>
      <c r="G1553" s="1" t="s">
        <v>540</v>
      </c>
      <c r="H1553" s="7">
        <v>500</v>
      </c>
      <c r="I1553" s="7">
        <v>495</v>
      </c>
      <c r="J1553" s="2">
        <v>0.01</v>
      </c>
      <c r="K1553" s="7">
        <f>Table1[[#This Row],[List Price]]-Table1[[#This Row],[Actual Price]]</f>
        <v>5</v>
      </c>
      <c r="L1553" s="13">
        <f>YEAR(Table1[[#This Row],[Date]])</f>
        <v>2023</v>
      </c>
      <c r="M1553" s="13" t="str">
        <f t="shared" si="24"/>
        <v>Mar</v>
      </c>
      <c r="N1553" s="18">
        <f>DATE(YEAR(Table1[[#This Row],[Date]])+6, MONTH(Table1[[#This Row],[Date]]), DAY(Table1[[#This Row],[Date]]))</f>
        <v>47183</v>
      </c>
    </row>
    <row r="1554" spans="1:14" x14ac:dyDescent="0.35">
      <c r="A1554" t="s">
        <v>2126</v>
      </c>
      <c r="B1554" s="1" t="s">
        <v>400</v>
      </c>
      <c r="C1554" s="1" t="s">
        <v>401</v>
      </c>
      <c r="D1554" s="1" t="s">
        <v>13</v>
      </c>
      <c r="E1554" s="3">
        <v>45185</v>
      </c>
      <c r="F1554" s="1" t="s">
        <v>122</v>
      </c>
      <c r="G1554" s="1" t="s">
        <v>618</v>
      </c>
      <c r="H1554" s="7">
        <v>50</v>
      </c>
      <c r="I1554" s="7">
        <v>49</v>
      </c>
      <c r="J1554" s="2">
        <v>0.02</v>
      </c>
      <c r="K1554" s="7">
        <f>Table1[[#This Row],[List Price]]-Table1[[#This Row],[Actual Price]]</f>
        <v>1</v>
      </c>
      <c r="L1554" s="13">
        <f>YEAR(Table1[[#This Row],[Date]])</f>
        <v>2023</v>
      </c>
      <c r="M1554" s="13" t="str">
        <f t="shared" si="24"/>
        <v>Sep</v>
      </c>
      <c r="N1554" s="18">
        <f>DATE(YEAR(Table1[[#This Row],[Date]])+6, MONTH(Table1[[#This Row],[Date]]), DAY(Table1[[#This Row],[Date]]))</f>
        <v>47377</v>
      </c>
    </row>
    <row r="1555" spans="1:14" x14ac:dyDescent="0.35">
      <c r="A1555" t="s">
        <v>2127</v>
      </c>
      <c r="B1555" s="1" t="s">
        <v>81</v>
      </c>
      <c r="C1555" s="1" t="s">
        <v>82</v>
      </c>
      <c r="D1555" s="1" t="s">
        <v>13</v>
      </c>
      <c r="E1555" s="3">
        <v>45398</v>
      </c>
      <c r="F1555" s="1" t="s">
        <v>115</v>
      </c>
      <c r="G1555" s="1" t="s">
        <v>195</v>
      </c>
      <c r="H1555" s="7">
        <v>250</v>
      </c>
      <c r="I1555" s="7">
        <v>223</v>
      </c>
      <c r="J1555" s="2">
        <v>0.108</v>
      </c>
      <c r="K1555" s="7">
        <f>Table1[[#This Row],[List Price]]-Table1[[#This Row],[Actual Price]]</f>
        <v>27</v>
      </c>
      <c r="L1555" s="13">
        <f>YEAR(Table1[[#This Row],[Date]])</f>
        <v>2024</v>
      </c>
      <c r="M1555" s="13" t="str">
        <f t="shared" si="24"/>
        <v>Apr</v>
      </c>
      <c r="N1555" s="18">
        <f>DATE(YEAR(Table1[[#This Row],[Date]])+6, MONTH(Table1[[#This Row],[Date]]), DAY(Table1[[#This Row],[Date]]))</f>
        <v>47589</v>
      </c>
    </row>
    <row r="1556" spans="1:14" x14ac:dyDescent="0.35">
      <c r="A1556" t="s">
        <v>2128</v>
      </c>
      <c r="B1556" s="1" t="s">
        <v>49</v>
      </c>
      <c r="C1556" s="1" t="s">
        <v>50</v>
      </c>
      <c r="D1556" s="1" t="s">
        <v>24</v>
      </c>
      <c r="E1556" s="3">
        <v>45302</v>
      </c>
      <c r="F1556" s="1" t="s">
        <v>36</v>
      </c>
      <c r="G1556" s="1" t="s">
        <v>51</v>
      </c>
      <c r="H1556" s="7">
        <v>50</v>
      </c>
      <c r="I1556" s="7">
        <v>43</v>
      </c>
      <c r="J1556" s="2">
        <v>0.14000000000000001</v>
      </c>
      <c r="K1556" s="7">
        <f>Table1[[#This Row],[List Price]]-Table1[[#This Row],[Actual Price]]</f>
        <v>7</v>
      </c>
      <c r="L1556" s="13">
        <f>YEAR(Table1[[#This Row],[Date]])</f>
        <v>2024</v>
      </c>
      <c r="M1556" s="13" t="str">
        <f t="shared" si="24"/>
        <v>Jan</v>
      </c>
      <c r="N1556" s="18">
        <f>DATE(YEAR(Table1[[#This Row],[Date]])+6, MONTH(Table1[[#This Row],[Date]]), DAY(Table1[[#This Row],[Date]]))</f>
        <v>47494</v>
      </c>
    </row>
    <row r="1557" spans="1:14" x14ac:dyDescent="0.35">
      <c r="A1557" t="s">
        <v>2129</v>
      </c>
      <c r="B1557" s="1" t="s">
        <v>205</v>
      </c>
      <c r="C1557" s="1" t="s">
        <v>206</v>
      </c>
      <c r="D1557" s="1" t="s">
        <v>24</v>
      </c>
      <c r="E1557" s="3">
        <v>44662</v>
      </c>
      <c r="F1557" s="1" t="s">
        <v>41</v>
      </c>
      <c r="G1557" s="1" t="s">
        <v>1872</v>
      </c>
      <c r="H1557" s="7">
        <v>30</v>
      </c>
      <c r="I1557" s="7">
        <v>30</v>
      </c>
      <c r="J1557" s="2">
        <v>0</v>
      </c>
      <c r="K1557" s="7">
        <f>Table1[[#This Row],[List Price]]-Table1[[#This Row],[Actual Price]]</f>
        <v>0</v>
      </c>
      <c r="L1557" s="13">
        <f>YEAR(Table1[[#This Row],[Date]])</f>
        <v>2022</v>
      </c>
      <c r="M1557" s="13" t="str">
        <f t="shared" si="24"/>
        <v>Apr</v>
      </c>
      <c r="N1557" s="18">
        <f>DATE(YEAR(Table1[[#This Row],[Date]])+6, MONTH(Table1[[#This Row],[Date]]), DAY(Table1[[#This Row],[Date]]))</f>
        <v>46854</v>
      </c>
    </row>
    <row r="1558" spans="1:14" x14ac:dyDescent="0.35">
      <c r="A1558" t="s">
        <v>2130</v>
      </c>
      <c r="B1558" s="1" t="s">
        <v>44</v>
      </c>
      <c r="C1558" s="1" t="s">
        <v>45</v>
      </c>
      <c r="D1558" s="1" t="s">
        <v>24</v>
      </c>
      <c r="E1558" s="3">
        <v>45047</v>
      </c>
      <c r="F1558" s="1" t="s">
        <v>25</v>
      </c>
      <c r="G1558" s="1" t="s">
        <v>1035</v>
      </c>
      <c r="H1558" s="7">
        <v>700</v>
      </c>
      <c r="I1558" s="7">
        <v>686</v>
      </c>
      <c r="J1558" s="2">
        <v>0.02</v>
      </c>
      <c r="K1558" s="7">
        <f>Table1[[#This Row],[List Price]]-Table1[[#This Row],[Actual Price]]</f>
        <v>14</v>
      </c>
      <c r="L1558" s="13">
        <f>YEAR(Table1[[#This Row],[Date]])</f>
        <v>2023</v>
      </c>
      <c r="M1558" s="13" t="str">
        <f t="shared" si="24"/>
        <v>May</v>
      </c>
      <c r="N1558" s="18">
        <f>DATE(YEAR(Table1[[#This Row],[Date]])+6, MONTH(Table1[[#This Row],[Date]]), DAY(Table1[[#This Row],[Date]]))</f>
        <v>47239</v>
      </c>
    </row>
    <row r="1559" spans="1:14" x14ac:dyDescent="0.35">
      <c r="A1559" t="s">
        <v>2131</v>
      </c>
      <c r="B1559" s="1" t="s">
        <v>255</v>
      </c>
      <c r="C1559" s="1" t="s">
        <v>256</v>
      </c>
      <c r="D1559" s="1" t="s">
        <v>13</v>
      </c>
      <c r="E1559" s="3">
        <v>43906</v>
      </c>
      <c r="F1559" s="1" t="s">
        <v>41</v>
      </c>
      <c r="G1559" s="1" t="s">
        <v>1097</v>
      </c>
      <c r="H1559" s="7">
        <v>30</v>
      </c>
      <c r="I1559" s="7">
        <v>24</v>
      </c>
      <c r="J1559" s="2">
        <v>0.2</v>
      </c>
      <c r="K1559" s="7">
        <f>Table1[[#This Row],[List Price]]-Table1[[#This Row],[Actual Price]]</f>
        <v>6</v>
      </c>
      <c r="L1559" s="13">
        <f>YEAR(Table1[[#This Row],[Date]])</f>
        <v>2020</v>
      </c>
      <c r="M1559" s="13" t="str">
        <f t="shared" si="24"/>
        <v>Mar</v>
      </c>
      <c r="N1559" s="18">
        <f>DATE(YEAR(Table1[[#This Row],[Date]])+6, MONTH(Table1[[#This Row],[Date]]), DAY(Table1[[#This Row],[Date]]))</f>
        <v>46097</v>
      </c>
    </row>
    <row r="1560" spans="1:14" x14ac:dyDescent="0.35">
      <c r="A1560" t="s">
        <v>2132</v>
      </c>
      <c r="B1560" s="1" t="s">
        <v>17</v>
      </c>
      <c r="C1560" s="1" t="s">
        <v>18</v>
      </c>
      <c r="D1560" s="1" t="s">
        <v>19</v>
      </c>
      <c r="E1560" s="3">
        <v>45106</v>
      </c>
      <c r="F1560" s="1" t="s">
        <v>115</v>
      </c>
      <c r="G1560" s="1" t="s">
        <v>543</v>
      </c>
      <c r="H1560" s="7">
        <v>250</v>
      </c>
      <c r="I1560" s="7">
        <v>243</v>
      </c>
      <c r="J1560" s="2">
        <v>2.8000000000000001E-2</v>
      </c>
      <c r="K1560" s="7">
        <f>Table1[[#This Row],[List Price]]-Table1[[#This Row],[Actual Price]]</f>
        <v>7</v>
      </c>
      <c r="L1560" s="13">
        <f>YEAR(Table1[[#This Row],[Date]])</f>
        <v>2023</v>
      </c>
      <c r="M1560" s="13" t="str">
        <f t="shared" si="24"/>
        <v>Jun</v>
      </c>
      <c r="N1560" s="18">
        <f>DATE(YEAR(Table1[[#This Row],[Date]])+6, MONTH(Table1[[#This Row],[Date]]), DAY(Table1[[#This Row],[Date]]))</f>
        <v>47298</v>
      </c>
    </row>
    <row r="1561" spans="1:14" x14ac:dyDescent="0.35">
      <c r="A1561" t="s">
        <v>2133</v>
      </c>
      <c r="B1561" s="1" t="s">
        <v>255</v>
      </c>
      <c r="C1561" s="1" t="s">
        <v>256</v>
      </c>
      <c r="D1561" s="1" t="s">
        <v>13</v>
      </c>
      <c r="E1561" s="3">
        <v>43966</v>
      </c>
      <c r="F1561" s="1" t="s">
        <v>30</v>
      </c>
      <c r="G1561" s="1" t="s">
        <v>805</v>
      </c>
      <c r="H1561" s="7">
        <v>150</v>
      </c>
      <c r="I1561" s="7">
        <v>140</v>
      </c>
      <c r="J1561" s="2">
        <v>6.6699999999999995E-2</v>
      </c>
      <c r="K1561" s="7">
        <f>Table1[[#This Row],[List Price]]-Table1[[#This Row],[Actual Price]]</f>
        <v>10</v>
      </c>
      <c r="L1561" s="13">
        <f>YEAR(Table1[[#This Row],[Date]])</f>
        <v>2020</v>
      </c>
      <c r="M1561" s="13" t="str">
        <f t="shared" si="24"/>
        <v>May</v>
      </c>
      <c r="N1561" s="18">
        <f>DATE(YEAR(Table1[[#This Row],[Date]])+6, MONTH(Table1[[#This Row],[Date]]), DAY(Table1[[#This Row],[Date]]))</f>
        <v>46157</v>
      </c>
    </row>
    <row r="1562" spans="1:14" x14ac:dyDescent="0.35">
      <c r="A1562" t="s">
        <v>2134</v>
      </c>
      <c r="B1562" s="1" t="s">
        <v>227</v>
      </c>
      <c r="C1562" s="1" t="s">
        <v>228</v>
      </c>
      <c r="D1562" s="1" t="s">
        <v>24</v>
      </c>
      <c r="E1562" s="3">
        <v>44073</v>
      </c>
      <c r="F1562" s="1" t="s">
        <v>30</v>
      </c>
      <c r="G1562" s="1" t="s">
        <v>229</v>
      </c>
      <c r="H1562" s="7">
        <v>150</v>
      </c>
      <c r="I1562" s="7">
        <v>125</v>
      </c>
      <c r="J1562" s="2">
        <v>0.16669999999999999</v>
      </c>
      <c r="K1562" s="7">
        <f>Table1[[#This Row],[List Price]]-Table1[[#This Row],[Actual Price]]</f>
        <v>25</v>
      </c>
      <c r="L1562" s="13">
        <f>YEAR(Table1[[#This Row],[Date]])</f>
        <v>2020</v>
      </c>
      <c r="M1562" s="13" t="str">
        <f t="shared" si="24"/>
        <v>Aug</v>
      </c>
      <c r="N1562" s="18">
        <f>DATE(YEAR(Table1[[#This Row],[Date]])+6, MONTH(Table1[[#This Row],[Date]]), DAY(Table1[[#This Row],[Date]]))</f>
        <v>46264</v>
      </c>
    </row>
    <row r="1563" spans="1:14" x14ac:dyDescent="0.35">
      <c r="A1563" t="s">
        <v>2135</v>
      </c>
      <c r="B1563" s="1" t="s">
        <v>264</v>
      </c>
      <c r="C1563" s="1" t="s">
        <v>265</v>
      </c>
      <c r="D1563" s="1" t="s">
        <v>13</v>
      </c>
      <c r="E1563" s="3">
        <v>44549</v>
      </c>
      <c r="F1563" s="1" t="s">
        <v>61</v>
      </c>
      <c r="G1563" s="1" t="s">
        <v>266</v>
      </c>
      <c r="H1563" s="7">
        <v>1000</v>
      </c>
      <c r="I1563" s="7">
        <v>950</v>
      </c>
      <c r="J1563" s="2">
        <v>0.05</v>
      </c>
      <c r="K1563" s="7">
        <f>Table1[[#This Row],[List Price]]-Table1[[#This Row],[Actual Price]]</f>
        <v>50</v>
      </c>
      <c r="L1563" s="13">
        <f>YEAR(Table1[[#This Row],[Date]])</f>
        <v>2021</v>
      </c>
      <c r="M1563" s="13" t="str">
        <f t="shared" si="24"/>
        <v>Dec</v>
      </c>
      <c r="N1563" s="18">
        <f>DATE(YEAR(Table1[[#This Row],[Date]])+6, MONTH(Table1[[#This Row],[Date]]), DAY(Table1[[#This Row],[Date]]))</f>
        <v>46740</v>
      </c>
    </row>
    <row r="1564" spans="1:14" x14ac:dyDescent="0.35">
      <c r="A1564" t="s">
        <v>2136</v>
      </c>
      <c r="B1564" s="1" t="s">
        <v>154</v>
      </c>
      <c r="C1564" s="1" t="s">
        <v>108</v>
      </c>
      <c r="D1564" s="1" t="s">
        <v>19</v>
      </c>
      <c r="E1564" s="3">
        <v>45153</v>
      </c>
      <c r="F1564" s="1" t="s">
        <v>30</v>
      </c>
      <c r="G1564" s="1" t="s">
        <v>155</v>
      </c>
      <c r="H1564" s="7">
        <v>150</v>
      </c>
      <c r="I1564" s="7">
        <v>141</v>
      </c>
      <c r="J1564" s="2">
        <v>0.06</v>
      </c>
      <c r="K1564" s="7">
        <f>Table1[[#This Row],[List Price]]-Table1[[#This Row],[Actual Price]]</f>
        <v>9</v>
      </c>
      <c r="L1564" s="13">
        <f>YEAR(Table1[[#This Row],[Date]])</f>
        <v>2023</v>
      </c>
      <c r="M1564" s="13" t="str">
        <f t="shared" si="24"/>
        <v>Aug</v>
      </c>
      <c r="N1564" s="18">
        <f>DATE(YEAR(Table1[[#This Row],[Date]])+6, MONTH(Table1[[#This Row],[Date]]), DAY(Table1[[#This Row],[Date]]))</f>
        <v>47345</v>
      </c>
    </row>
    <row r="1565" spans="1:14" x14ac:dyDescent="0.35">
      <c r="A1565" t="s">
        <v>2137</v>
      </c>
      <c r="B1565" s="1" t="s">
        <v>95</v>
      </c>
      <c r="C1565" s="1" t="s">
        <v>96</v>
      </c>
      <c r="D1565" s="1" t="s">
        <v>13</v>
      </c>
      <c r="E1565" s="3">
        <v>44363</v>
      </c>
      <c r="F1565" s="1" t="s">
        <v>30</v>
      </c>
      <c r="G1565" s="1" t="s">
        <v>2138</v>
      </c>
      <c r="H1565" s="7">
        <v>150</v>
      </c>
      <c r="I1565" s="7">
        <v>114</v>
      </c>
      <c r="J1565" s="2">
        <v>0.24</v>
      </c>
      <c r="K1565" s="7">
        <f>Table1[[#This Row],[List Price]]-Table1[[#This Row],[Actual Price]]</f>
        <v>36</v>
      </c>
      <c r="L1565" s="13">
        <f>YEAR(Table1[[#This Row],[Date]])</f>
        <v>2021</v>
      </c>
      <c r="M1565" s="13" t="str">
        <f t="shared" si="24"/>
        <v>Jun</v>
      </c>
      <c r="N1565" s="18">
        <f>DATE(YEAR(Table1[[#This Row],[Date]])+6, MONTH(Table1[[#This Row],[Date]]), DAY(Table1[[#This Row],[Date]]))</f>
        <v>46554</v>
      </c>
    </row>
    <row r="1566" spans="1:14" x14ac:dyDescent="0.35">
      <c r="A1566" t="s">
        <v>2139</v>
      </c>
      <c r="B1566" s="1" t="s">
        <v>91</v>
      </c>
      <c r="C1566" s="1" t="s">
        <v>92</v>
      </c>
      <c r="D1566" s="1" t="s">
        <v>35</v>
      </c>
      <c r="E1566" s="3">
        <v>45157</v>
      </c>
      <c r="F1566" s="1" t="s">
        <v>115</v>
      </c>
      <c r="G1566" s="1" t="s">
        <v>1513</v>
      </c>
      <c r="H1566" s="7">
        <v>250</v>
      </c>
      <c r="I1566" s="7">
        <v>230</v>
      </c>
      <c r="J1566" s="2">
        <v>0.08</v>
      </c>
      <c r="K1566" s="7">
        <f>Table1[[#This Row],[List Price]]-Table1[[#This Row],[Actual Price]]</f>
        <v>20</v>
      </c>
      <c r="L1566" s="13">
        <f>YEAR(Table1[[#This Row],[Date]])</f>
        <v>2023</v>
      </c>
      <c r="M1566" s="13" t="str">
        <f t="shared" si="24"/>
        <v>Aug</v>
      </c>
      <c r="N1566" s="18">
        <f>DATE(YEAR(Table1[[#This Row],[Date]])+6, MONTH(Table1[[#This Row],[Date]]), DAY(Table1[[#This Row],[Date]]))</f>
        <v>47349</v>
      </c>
    </row>
    <row r="1567" spans="1:14" x14ac:dyDescent="0.35">
      <c r="A1567" t="s">
        <v>2140</v>
      </c>
      <c r="B1567" s="1" t="s">
        <v>107</v>
      </c>
      <c r="C1567" s="1" t="s">
        <v>108</v>
      </c>
      <c r="D1567" s="1" t="s">
        <v>19</v>
      </c>
      <c r="E1567" s="3">
        <v>43958</v>
      </c>
      <c r="F1567" s="1" t="s">
        <v>122</v>
      </c>
      <c r="G1567" s="1" t="s">
        <v>817</v>
      </c>
      <c r="H1567" s="7">
        <v>50</v>
      </c>
      <c r="I1567" s="7">
        <v>41</v>
      </c>
      <c r="J1567" s="2">
        <v>0.18</v>
      </c>
      <c r="K1567" s="7">
        <f>Table1[[#This Row],[List Price]]-Table1[[#This Row],[Actual Price]]</f>
        <v>9</v>
      </c>
      <c r="L1567" s="13">
        <f>YEAR(Table1[[#This Row],[Date]])</f>
        <v>2020</v>
      </c>
      <c r="M1567" s="13" t="str">
        <f t="shared" si="24"/>
        <v>May</v>
      </c>
      <c r="N1567" s="18">
        <f>DATE(YEAR(Table1[[#This Row],[Date]])+6, MONTH(Table1[[#This Row],[Date]]), DAY(Table1[[#This Row],[Date]]))</f>
        <v>46149</v>
      </c>
    </row>
    <row r="1568" spans="1:14" x14ac:dyDescent="0.35">
      <c r="A1568" t="s">
        <v>2141</v>
      </c>
      <c r="B1568" s="1" t="s">
        <v>154</v>
      </c>
      <c r="C1568" s="1" t="s">
        <v>108</v>
      </c>
      <c r="D1568" s="1" t="s">
        <v>19</v>
      </c>
      <c r="E1568" s="3">
        <v>44285</v>
      </c>
      <c r="F1568" s="1" t="s">
        <v>55</v>
      </c>
      <c r="G1568" s="1" t="s">
        <v>352</v>
      </c>
      <c r="H1568" s="7">
        <v>800</v>
      </c>
      <c r="I1568" s="7">
        <v>792</v>
      </c>
      <c r="J1568" s="2">
        <v>0.01</v>
      </c>
      <c r="K1568" s="7">
        <f>Table1[[#This Row],[List Price]]-Table1[[#This Row],[Actual Price]]</f>
        <v>8</v>
      </c>
      <c r="L1568" s="13">
        <f>YEAR(Table1[[#This Row],[Date]])</f>
        <v>2021</v>
      </c>
      <c r="M1568" s="13" t="str">
        <f t="shared" si="24"/>
        <v>Mar</v>
      </c>
      <c r="N1568" s="18">
        <f>DATE(YEAR(Table1[[#This Row],[Date]])+6, MONTH(Table1[[#This Row],[Date]]), DAY(Table1[[#This Row],[Date]]))</f>
        <v>46476</v>
      </c>
    </row>
    <row r="1569" spans="1:14" x14ac:dyDescent="0.35">
      <c r="A1569" t="s">
        <v>2142</v>
      </c>
      <c r="B1569" s="1" t="s">
        <v>227</v>
      </c>
      <c r="C1569" s="1" t="s">
        <v>228</v>
      </c>
      <c r="D1569" s="1" t="s">
        <v>24</v>
      </c>
      <c r="E1569" s="3">
        <v>43902</v>
      </c>
      <c r="F1569" s="1" t="s">
        <v>14</v>
      </c>
      <c r="G1569" s="1" t="s">
        <v>278</v>
      </c>
      <c r="H1569" s="7">
        <v>80</v>
      </c>
      <c r="I1569" s="7">
        <v>64</v>
      </c>
      <c r="J1569" s="2">
        <v>0.2</v>
      </c>
      <c r="K1569" s="7">
        <f>Table1[[#This Row],[List Price]]-Table1[[#This Row],[Actual Price]]</f>
        <v>16</v>
      </c>
      <c r="L1569" s="13">
        <f>YEAR(Table1[[#This Row],[Date]])</f>
        <v>2020</v>
      </c>
      <c r="M1569" s="13" t="str">
        <f t="shared" si="24"/>
        <v>Mar</v>
      </c>
      <c r="N1569" s="18">
        <f>DATE(YEAR(Table1[[#This Row],[Date]])+6, MONTH(Table1[[#This Row],[Date]]), DAY(Table1[[#This Row],[Date]]))</f>
        <v>46093</v>
      </c>
    </row>
    <row r="1570" spans="1:14" x14ac:dyDescent="0.35">
      <c r="A1570" t="s">
        <v>2143</v>
      </c>
      <c r="B1570" s="1" t="s">
        <v>182</v>
      </c>
      <c r="C1570" s="1" t="s">
        <v>108</v>
      </c>
      <c r="D1570" s="1" t="s">
        <v>19</v>
      </c>
      <c r="E1570" s="3">
        <v>44120</v>
      </c>
      <c r="F1570" s="1" t="s">
        <v>14</v>
      </c>
      <c r="G1570" s="1" t="s">
        <v>1432</v>
      </c>
      <c r="H1570" s="7">
        <v>80</v>
      </c>
      <c r="I1570" s="7">
        <v>62</v>
      </c>
      <c r="J1570" s="2">
        <v>0.22500000000000001</v>
      </c>
      <c r="K1570" s="7">
        <f>Table1[[#This Row],[List Price]]-Table1[[#This Row],[Actual Price]]</f>
        <v>18</v>
      </c>
      <c r="L1570" s="13">
        <f>YEAR(Table1[[#This Row],[Date]])</f>
        <v>2020</v>
      </c>
      <c r="M1570" s="13" t="str">
        <f t="shared" si="24"/>
        <v>Oct</v>
      </c>
      <c r="N1570" s="18">
        <f>DATE(YEAR(Table1[[#This Row],[Date]])+6, MONTH(Table1[[#This Row],[Date]]), DAY(Table1[[#This Row],[Date]]))</f>
        <v>46311</v>
      </c>
    </row>
    <row r="1571" spans="1:14" x14ac:dyDescent="0.35">
      <c r="A1571" t="s">
        <v>2144</v>
      </c>
      <c r="B1571" s="1" t="s">
        <v>22</v>
      </c>
      <c r="C1571" s="1" t="s">
        <v>23</v>
      </c>
      <c r="D1571" s="1" t="s">
        <v>24</v>
      </c>
      <c r="E1571" s="3">
        <v>44318</v>
      </c>
      <c r="F1571" s="1" t="s">
        <v>72</v>
      </c>
      <c r="G1571" s="1" t="s">
        <v>624</v>
      </c>
      <c r="H1571" s="7">
        <v>500</v>
      </c>
      <c r="I1571" s="7">
        <v>495</v>
      </c>
      <c r="J1571" s="2">
        <v>0.01</v>
      </c>
      <c r="K1571" s="7">
        <f>Table1[[#This Row],[List Price]]-Table1[[#This Row],[Actual Price]]</f>
        <v>5</v>
      </c>
      <c r="L1571" s="13">
        <f>YEAR(Table1[[#This Row],[Date]])</f>
        <v>2021</v>
      </c>
      <c r="M1571" s="13" t="str">
        <f t="shared" si="24"/>
        <v>May</v>
      </c>
      <c r="N1571" s="18">
        <f>DATE(YEAR(Table1[[#This Row],[Date]])+6, MONTH(Table1[[#This Row],[Date]]), DAY(Table1[[#This Row],[Date]]))</f>
        <v>46509</v>
      </c>
    </row>
    <row r="1572" spans="1:14" x14ac:dyDescent="0.35">
      <c r="A1572" t="s">
        <v>2145</v>
      </c>
      <c r="B1572" s="1" t="s">
        <v>28</v>
      </c>
      <c r="C1572" s="1" t="s">
        <v>29</v>
      </c>
      <c r="D1572" s="1" t="s">
        <v>13</v>
      </c>
      <c r="E1572" s="3">
        <v>44254</v>
      </c>
      <c r="F1572" s="1" t="s">
        <v>72</v>
      </c>
      <c r="G1572" s="1" t="s">
        <v>469</v>
      </c>
      <c r="H1572" s="7">
        <v>500</v>
      </c>
      <c r="I1572" s="7">
        <v>500</v>
      </c>
      <c r="J1572" s="2">
        <v>0</v>
      </c>
      <c r="K1572" s="7">
        <f>Table1[[#This Row],[List Price]]-Table1[[#This Row],[Actual Price]]</f>
        <v>0</v>
      </c>
      <c r="L1572" s="13">
        <f>YEAR(Table1[[#This Row],[Date]])</f>
        <v>2021</v>
      </c>
      <c r="M1572" s="13" t="str">
        <f t="shared" si="24"/>
        <v>Feb</v>
      </c>
      <c r="N1572" s="18">
        <f>DATE(YEAR(Table1[[#This Row],[Date]])+6, MONTH(Table1[[#This Row],[Date]]), DAY(Table1[[#This Row],[Date]]))</f>
        <v>46445</v>
      </c>
    </row>
    <row r="1573" spans="1:14" x14ac:dyDescent="0.35">
      <c r="A1573" t="s">
        <v>2146</v>
      </c>
      <c r="B1573" s="1" t="s">
        <v>118</v>
      </c>
      <c r="C1573" s="1" t="s">
        <v>119</v>
      </c>
      <c r="D1573" s="1" t="s">
        <v>35</v>
      </c>
      <c r="E1573" s="3">
        <v>43929</v>
      </c>
      <c r="F1573" s="1" t="s">
        <v>46</v>
      </c>
      <c r="G1573" s="1" t="s">
        <v>540</v>
      </c>
      <c r="H1573" s="7">
        <v>500</v>
      </c>
      <c r="I1573" s="7">
        <v>495</v>
      </c>
      <c r="J1573" s="2">
        <v>0.01</v>
      </c>
      <c r="K1573" s="7">
        <f>Table1[[#This Row],[List Price]]-Table1[[#This Row],[Actual Price]]</f>
        <v>5</v>
      </c>
      <c r="L1573" s="13">
        <f>YEAR(Table1[[#This Row],[Date]])</f>
        <v>2020</v>
      </c>
      <c r="M1573" s="13" t="str">
        <f t="shared" si="24"/>
        <v>Apr</v>
      </c>
      <c r="N1573" s="18">
        <f>DATE(YEAR(Table1[[#This Row],[Date]])+6, MONTH(Table1[[#This Row],[Date]]), DAY(Table1[[#This Row],[Date]]))</f>
        <v>46120</v>
      </c>
    </row>
    <row r="1574" spans="1:14" x14ac:dyDescent="0.35">
      <c r="A1574" t="s">
        <v>2147</v>
      </c>
      <c r="B1574" s="1" t="s">
        <v>170</v>
      </c>
      <c r="C1574" s="1" t="s">
        <v>171</v>
      </c>
      <c r="D1574" s="1" t="s">
        <v>13</v>
      </c>
      <c r="E1574" s="3">
        <v>44147</v>
      </c>
      <c r="F1574" s="1" t="s">
        <v>115</v>
      </c>
      <c r="G1574" s="1" t="s">
        <v>518</v>
      </c>
      <c r="H1574" s="7">
        <v>250</v>
      </c>
      <c r="I1574" s="7">
        <v>248</v>
      </c>
      <c r="J1574" s="2">
        <v>8.0000000000000002E-3</v>
      </c>
      <c r="K1574" s="7">
        <f>Table1[[#This Row],[List Price]]-Table1[[#This Row],[Actual Price]]</f>
        <v>2</v>
      </c>
      <c r="L1574" s="13">
        <f>YEAR(Table1[[#This Row],[Date]])</f>
        <v>2020</v>
      </c>
      <c r="M1574" s="13" t="str">
        <f t="shared" si="24"/>
        <v>Nov</v>
      </c>
      <c r="N1574" s="18">
        <f>DATE(YEAR(Table1[[#This Row],[Date]])+6, MONTH(Table1[[#This Row],[Date]]), DAY(Table1[[#This Row],[Date]]))</f>
        <v>46338</v>
      </c>
    </row>
    <row r="1575" spans="1:14" x14ac:dyDescent="0.35">
      <c r="A1575" t="s">
        <v>2148</v>
      </c>
      <c r="B1575" s="1" t="s">
        <v>103</v>
      </c>
      <c r="C1575" s="1" t="s">
        <v>71</v>
      </c>
      <c r="D1575" s="1" t="s">
        <v>35</v>
      </c>
      <c r="E1575" s="3">
        <v>45422</v>
      </c>
      <c r="F1575" s="1" t="s">
        <v>55</v>
      </c>
      <c r="G1575" s="1" t="s">
        <v>1531</v>
      </c>
      <c r="H1575" s="7">
        <v>800</v>
      </c>
      <c r="I1575" s="7">
        <v>712</v>
      </c>
      <c r="J1575" s="2">
        <v>0.11</v>
      </c>
      <c r="K1575" s="7">
        <f>Table1[[#This Row],[List Price]]-Table1[[#This Row],[Actual Price]]</f>
        <v>88</v>
      </c>
      <c r="L1575" s="13">
        <f>YEAR(Table1[[#This Row],[Date]])</f>
        <v>2024</v>
      </c>
      <c r="M1575" s="13" t="str">
        <f t="shared" si="24"/>
        <v>May</v>
      </c>
      <c r="N1575" s="18">
        <f>DATE(YEAR(Table1[[#This Row],[Date]])+6, MONTH(Table1[[#This Row],[Date]]), DAY(Table1[[#This Row],[Date]]))</f>
        <v>47613</v>
      </c>
    </row>
    <row r="1576" spans="1:14" x14ac:dyDescent="0.35">
      <c r="A1576" t="s">
        <v>2149</v>
      </c>
      <c r="B1576" s="1" t="s">
        <v>64</v>
      </c>
      <c r="C1576" s="1" t="s">
        <v>65</v>
      </c>
      <c r="D1576" s="1" t="s">
        <v>35</v>
      </c>
      <c r="E1576" s="3">
        <v>45195</v>
      </c>
      <c r="F1576" s="1" t="s">
        <v>36</v>
      </c>
      <c r="G1576" s="1" t="s">
        <v>1057</v>
      </c>
      <c r="H1576" s="7">
        <v>50</v>
      </c>
      <c r="I1576" s="7">
        <v>50</v>
      </c>
      <c r="J1576" s="2">
        <v>0</v>
      </c>
      <c r="K1576" s="7">
        <f>Table1[[#This Row],[List Price]]-Table1[[#This Row],[Actual Price]]</f>
        <v>0</v>
      </c>
      <c r="L1576" s="13">
        <f>YEAR(Table1[[#This Row],[Date]])</f>
        <v>2023</v>
      </c>
      <c r="M1576" s="13" t="str">
        <f t="shared" si="24"/>
        <v>Sep</v>
      </c>
      <c r="N1576" s="18">
        <f>DATE(YEAR(Table1[[#This Row],[Date]])+6, MONTH(Table1[[#This Row],[Date]]), DAY(Table1[[#This Row],[Date]]))</f>
        <v>47387</v>
      </c>
    </row>
    <row r="1577" spans="1:14" x14ac:dyDescent="0.35">
      <c r="A1577" t="s">
        <v>2150</v>
      </c>
      <c r="B1577" s="1" t="s">
        <v>127</v>
      </c>
      <c r="C1577" s="1" t="s">
        <v>128</v>
      </c>
      <c r="D1577" s="1" t="s">
        <v>13</v>
      </c>
      <c r="E1577" s="3">
        <v>43877</v>
      </c>
      <c r="F1577" s="1" t="s">
        <v>46</v>
      </c>
      <c r="G1577" s="1" t="s">
        <v>526</v>
      </c>
      <c r="H1577" s="7">
        <v>500</v>
      </c>
      <c r="I1577" s="7">
        <v>485</v>
      </c>
      <c r="J1577" s="2">
        <v>0.03</v>
      </c>
      <c r="K1577" s="7">
        <f>Table1[[#This Row],[List Price]]-Table1[[#This Row],[Actual Price]]</f>
        <v>15</v>
      </c>
      <c r="L1577" s="13">
        <f>YEAR(Table1[[#This Row],[Date]])</f>
        <v>2020</v>
      </c>
      <c r="M1577" s="13" t="str">
        <f t="shared" si="24"/>
        <v>Feb</v>
      </c>
      <c r="N1577" s="18">
        <f>DATE(YEAR(Table1[[#This Row],[Date]])+6, MONTH(Table1[[#This Row],[Date]]), DAY(Table1[[#This Row],[Date]]))</f>
        <v>46069</v>
      </c>
    </row>
    <row r="1578" spans="1:14" x14ac:dyDescent="0.35">
      <c r="A1578" t="s">
        <v>2151</v>
      </c>
      <c r="B1578" s="1" t="s">
        <v>150</v>
      </c>
      <c r="C1578" s="1" t="s">
        <v>151</v>
      </c>
      <c r="D1578" s="1" t="s">
        <v>13</v>
      </c>
      <c r="E1578" s="3">
        <v>44661</v>
      </c>
      <c r="F1578" s="1" t="s">
        <v>72</v>
      </c>
      <c r="G1578" s="1" t="s">
        <v>2108</v>
      </c>
      <c r="H1578" s="7">
        <v>500</v>
      </c>
      <c r="I1578" s="7">
        <v>500</v>
      </c>
      <c r="J1578" s="2">
        <v>0</v>
      </c>
      <c r="K1578" s="7">
        <f>Table1[[#This Row],[List Price]]-Table1[[#This Row],[Actual Price]]</f>
        <v>0</v>
      </c>
      <c r="L1578" s="13">
        <f>YEAR(Table1[[#This Row],[Date]])</f>
        <v>2022</v>
      </c>
      <c r="M1578" s="13" t="str">
        <f t="shared" si="24"/>
        <v>Apr</v>
      </c>
      <c r="N1578" s="18">
        <f>DATE(YEAR(Table1[[#This Row],[Date]])+6, MONTH(Table1[[#This Row],[Date]]), DAY(Table1[[#This Row],[Date]]))</f>
        <v>46853</v>
      </c>
    </row>
    <row r="1579" spans="1:14" x14ac:dyDescent="0.35">
      <c r="A1579" t="s">
        <v>2152</v>
      </c>
      <c r="B1579" s="1" t="s">
        <v>270</v>
      </c>
      <c r="C1579" s="1" t="s">
        <v>271</v>
      </c>
      <c r="D1579" s="1" t="s">
        <v>35</v>
      </c>
      <c r="E1579" s="3">
        <v>45385</v>
      </c>
      <c r="F1579" s="1" t="s">
        <v>104</v>
      </c>
      <c r="G1579" s="1" t="s">
        <v>809</v>
      </c>
      <c r="H1579" s="7">
        <v>70</v>
      </c>
      <c r="I1579" s="7">
        <v>69</v>
      </c>
      <c r="J1579" s="2">
        <v>1.43E-2</v>
      </c>
      <c r="K1579" s="7">
        <f>Table1[[#This Row],[List Price]]-Table1[[#This Row],[Actual Price]]</f>
        <v>1</v>
      </c>
      <c r="L1579" s="13">
        <f>YEAR(Table1[[#This Row],[Date]])</f>
        <v>2024</v>
      </c>
      <c r="M1579" s="13" t="str">
        <f t="shared" si="24"/>
        <v>Apr</v>
      </c>
      <c r="N1579" s="18">
        <f>DATE(YEAR(Table1[[#This Row],[Date]])+6, MONTH(Table1[[#This Row],[Date]]), DAY(Table1[[#This Row],[Date]]))</f>
        <v>47576</v>
      </c>
    </row>
    <row r="1580" spans="1:14" x14ac:dyDescent="0.35">
      <c r="A1580" t="s">
        <v>2153</v>
      </c>
      <c r="B1580" s="1" t="s">
        <v>11</v>
      </c>
      <c r="C1580" s="1" t="s">
        <v>12</v>
      </c>
      <c r="D1580" s="1" t="s">
        <v>13</v>
      </c>
      <c r="E1580" s="3">
        <v>44837</v>
      </c>
      <c r="F1580" s="1" t="s">
        <v>14</v>
      </c>
      <c r="G1580" s="1" t="s">
        <v>348</v>
      </c>
      <c r="H1580" s="7">
        <v>80</v>
      </c>
      <c r="I1580" s="7">
        <v>77</v>
      </c>
      <c r="J1580" s="2">
        <v>3.7499999999999999E-2</v>
      </c>
      <c r="K1580" s="7">
        <f>Table1[[#This Row],[List Price]]-Table1[[#This Row],[Actual Price]]</f>
        <v>3</v>
      </c>
      <c r="L1580" s="13">
        <f>YEAR(Table1[[#This Row],[Date]])</f>
        <v>2022</v>
      </c>
      <c r="M1580" s="13" t="str">
        <f t="shared" si="24"/>
        <v>Oct</v>
      </c>
      <c r="N1580" s="18">
        <f>DATE(YEAR(Table1[[#This Row],[Date]])+6, MONTH(Table1[[#This Row],[Date]]), DAY(Table1[[#This Row],[Date]]))</f>
        <v>47029</v>
      </c>
    </row>
    <row r="1581" spans="1:14" x14ac:dyDescent="0.35">
      <c r="A1581" t="s">
        <v>2154</v>
      </c>
      <c r="B1581" s="1" t="s">
        <v>434</v>
      </c>
      <c r="C1581" s="1" t="s">
        <v>435</v>
      </c>
      <c r="D1581" s="1" t="s">
        <v>24</v>
      </c>
      <c r="E1581" s="3">
        <v>44625</v>
      </c>
      <c r="F1581" s="1" t="s">
        <v>14</v>
      </c>
      <c r="G1581" s="1" t="s">
        <v>764</v>
      </c>
      <c r="H1581" s="7">
        <v>80</v>
      </c>
      <c r="I1581" s="7">
        <v>76</v>
      </c>
      <c r="J1581" s="2">
        <v>0.05</v>
      </c>
      <c r="K1581" s="7">
        <f>Table1[[#This Row],[List Price]]-Table1[[#This Row],[Actual Price]]</f>
        <v>4</v>
      </c>
      <c r="L1581" s="13">
        <f>YEAR(Table1[[#This Row],[Date]])</f>
        <v>2022</v>
      </c>
      <c r="M1581" s="13" t="str">
        <f t="shared" si="24"/>
        <v>Mar</v>
      </c>
      <c r="N1581" s="18">
        <f>DATE(YEAR(Table1[[#This Row],[Date]])+6, MONTH(Table1[[#This Row],[Date]]), DAY(Table1[[#This Row],[Date]]))</f>
        <v>46817</v>
      </c>
    </row>
    <row r="1582" spans="1:14" x14ac:dyDescent="0.35">
      <c r="A1582" t="s">
        <v>2155</v>
      </c>
      <c r="B1582" s="1" t="s">
        <v>187</v>
      </c>
      <c r="C1582" s="1" t="s">
        <v>188</v>
      </c>
      <c r="D1582" s="1" t="s">
        <v>13</v>
      </c>
      <c r="E1582" s="3">
        <v>44729</v>
      </c>
      <c r="F1582" s="1" t="s">
        <v>104</v>
      </c>
      <c r="G1582" s="1" t="s">
        <v>741</v>
      </c>
      <c r="H1582" s="7">
        <v>70</v>
      </c>
      <c r="I1582" s="7">
        <v>65</v>
      </c>
      <c r="J1582" s="2">
        <v>7.1400000000000005E-2</v>
      </c>
      <c r="K1582" s="7">
        <f>Table1[[#This Row],[List Price]]-Table1[[#This Row],[Actual Price]]</f>
        <v>5</v>
      </c>
      <c r="L1582" s="13">
        <f>YEAR(Table1[[#This Row],[Date]])</f>
        <v>2022</v>
      </c>
      <c r="M1582" s="13" t="str">
        <f t="shared" si="24"/>
        <v>Jun</v>
      </c>
      <c r="N1582" s="18">
        <f>DATE(YEAR(Table1[[#This Row],[Date]])+6, MONTH(Table1[[#This Row],[Date]]), DAY(Table1[[#This Row],[Date]]))</f>
        <v>46921</v>
      </c>
    </row>
    <row r="1583" spans="1:14" x14ac:dyDescent="0.35">
      <c r="A1583" t="s">
        <v>2156</v>
      </c>
      <c r="B1583" s="1" t="s">
        <v>44</v>
      </c>
      <c r="C1583" s="1" t="s">
        <v>45</v>
      </c>
      <c r="D1583" s="1" t="s">
        <v>24</v>
      </c>
      <c r="E1583" s="3">
        <v>43910</v>
      </c>
      <c r="F1583" s="1" t="s">
        <v>36</v>
      </c>
      <c r="G1583" s="1" t="s">
        <v>1102</v>
      </c>
      <c r="H1583" s="7">
        <v>50</v>
      </c>
      <c r="I1583" s="7">
        <v>37</v>
      </c>
      <c r="J1583" s="2">
        <v>0.26</v>
      </c>
      <c r="K1583" s="7">
        <f>Table1[[#This Row],[List Price]]-Table1[[#This Row],[Actual Price]]</f>
        <v>13</v>
      </c>
      <c r="L1583" s="13">
        <f>YEAR(Table1[[#This Row],[Date]])</f>
        <v>2020</v>
      </c>
      <c r="M1583" s="13" t="str">
        <f t="shared" si="24"/>
        <v>Mar</v>
      </c>
      <c r="N1583" s="18">
        <f>DATE(YEAR(Table1[[#This Row],[Date]])+6, MONTH(Table1[[#This Row],[Date]]), DAY(Table1[[#This Row],[Date]]))</f>
        <v>46101</v>
      </c>
    </row>
    <row r="1584" spans="1:14" x14ac:dyDescent="0.35">
      <c r="A1584" t="s">
        <v>2157</v>
      </c>
      <c r="B1584" s="1" t="s">
        <v>224</v>
      </c>
      <c r="C1584" s="1" t="s">
        <v>50</v>
      </c>
      <c r="D1584" s="1" t="s">
        <v>24</v>
      </c>
      <c r="E1584" s="3">
        <v>45266</v>
      </c>
      <c r="F1584" s="1" t="s">
        <v>72</v>
      </c>
      <c r="G1584" s="1" t="s">
        <v>413</v>
      </c>
      <c r="H1584" s="7">
        <v>500</v>
      </c>
      <c r="I1584" s="7">
        <v>500</v>
      </c>
      <c r="J1584" s="2">
        <v>0</v>
      </c>
      <c r="K1584" s="7">
        <f>Table1[[#This Row],[List Price]]-Table1[[#This Row],[Actual Price]]</f>
        <v>0</v>
      </c>
      <c r="L1584" s="13">
        <f>YEAR(Table1[[#This Row],[Date]])</f>
        <v>2023</v>
      </c>
      <c r="M1584" s="13" t="str">
        <f t="shared" si="24"/>
        <v>Dec</v>
      </c>
      <c r="N1584" s="18">
        <f>DATE(YEAR(Table1[[#This Row],[Date]])+6, MONTH(Table1[[#This Row],[Date]]), DAY(Table1[[#This Row],[Date]]))</f>
        <v>47458</v>
      </c>
    </row>
    <row r="1585" spans="1:14" x14ac:dyDescent="0.35">
      <c r="A1585" t="s">
        <v>2158</v>
      </c>
      <c r="B1585" s="1" t="s">
        <v>77</v>
      </c>
      <c r="C1585" s="1" t="s">
        <v>78</v>
      </c>
      <c r="D1585" s="1" t="s">
        <v>35</v>
      </c>
      <c r="E1585" s="3">
        <v>45047</v>
      </c>
      <c r="F1585" s="1" t="s">
        <v>36</v>
      </c>
      <c r="G1585" s="1" t="s">
        <v>1093</v>
      </c>
      <c r="H1585" s="7">
        <v>50</v>
      </c>
      <c r="I1585" s="7">
        <v>50</v>
      </c>
      <c r="J1585" s="2">
        <v>0</v>
      </c>
      <c r="K1585" s="7">
        <f>Table1[[#This Row],[List Price]]-Table1[[#This Row],[Actual Price]]</f>
        <v>0</v>
      </c>
      <c r="L1585" s="13">
        <f>YEAR(Table1[[#This Row],[Date]])</f>
        <v>2023</v>
      </c>
      <c r="M1585" s="13" t="str">
        <f t="shared" si="24"/>
        <v>May</v>
      </c>
      <c r="N1585" s="18">
        <f>DATE(YEAR(Table1[[#This Row],[Date]])+6, MONTH(Table1[[#This Row],[Date]]), DAY(Table1[[#This Row],[Date]]))</f>
        <v>47239</v>
      </c>
    </row>
    <row r="1586" spans="1:14" x14ac:dyDescent="0.35">
      <c r="A1586" t="s">
        <v>2159</v>
      </c>
      <c r="B1586" s="1" t="s">
        <v>154</v>
      </c>
      <c r="C1586" s="1" t="s">
        <v>108</v>
      </c>
      <c r="D1586" s="1" t="s">
        <v>19</v>
      </c>
      <c r="E1586" s="3">
        <v>45457</v>
      </c>
      <c r="F1586" s="1" t="s">
        <v>14</v>
      </c>
      <c r="G1586" s="1" t="s">
        <v>352</v>
      </c>
      <c r="H1586" s="7">
        <v>80</v>
      </c>
      <c r="I1586" s="7">
        <v>73</v>
      </c>
      <c r="J1586" s="2">
        <v>8.7499999999999994E-2</v>
      </c>
      <c r="K1586" s="7">
        <f>Table1[[#This Row],[List Price]]-Table1[[#This Row],[Actual Price]]</f>
        <v>7</v>
      </c>
      <c r="L1586" s="13">
        <f>YEAR(Table1[[#This Row],[Date]])</f>
        <v>2024</v>
      </c>
      <c r="M1586" s="13" t="str">
        <f t="shared" si="24"/>
        <v>Jun</v>
      </c>
      <c r="N1586" s="18">
        <f>DATE(YEAR(Table1[[#This Row],[Date]])+6, MONTH(Table1[[#This Row],[Date]]), DAY(Table1[[#This Row],[Date]]))</f>
        <v>47648</v>
      </c>
    </row>
    <row r="1587" spans="1:14" x14ac:dyDescent="0.35">
      <c r="A1587" t="s">
        <v>2160</v>
      </c>
      <c r="B1587" s="1" t="s">
        <v>434</v>
      </c>
      <c r="C1587" s="1" t="s">
        <v>435</v>
      </c>
      <c r="D1587" s="1" t="s">
        <v>24</v>
      </c>
      <c r="E1587" s="3">
        <v>44958</v>
      </c>
      <c r="F1587" s="1" t="s">
        <v>25</v>
      </c>
      <c r="G1587" s="1" t="s">
        <v>462</v>
      </c>
      <c r="H1587" s="7">
        <v>700</v>
      </c>
      <c r="I1587" s="7">
        <v>637</v>
      </c>
      <c r="J1587" s="2">
        <v>0.09</v>
      </c>
      <c r="K1587" s="7">
        <f>Table1[[#This Row],[List Price]]-Table1[[#This Row],[Actual Price]]</f>
        <v>63</v>
      </c>
      <c r="L1587" s="13">
        <f>YEAR(Table1[[#This Row],[Date]])</f>
        <v>2023</v>
      </c>
      <c r="M1587" s="13" t="str">
        <f t="shared" si="24"/>
        <v>Feb</v>
      </c>
      <c r="N1587" s="18">
        <f>DATE(YEAR(Table1[[#This Row],[Date]])+6, MONTH(Table1[[#This Row],[Date]]), DAY(Table1[[#This Row],[Date]]))</f>
        <v>47150</v>
      </c>
    </row>
    <row r="1588" spans="1:14" x14ac:dyDescent="0.35">
      <c r="A1588" t="s">
        <v>2161</v>
      </c>
      <c r="B1588" s="1" t="s">
        <v>289</v>
      </c>
      <c r="C1588" s="1" t="s">
        <v>108</v>
      </c>
      <c r="D1588" s="1" t="s">
        <v>19</v>
      </c>
      <c r="E1588" s="3">
        <v>45544</v>
      </c>
      <c r="F1588" s="1" t="s">
        <v>115</v>
      </c>
      <c r="G1588" s="1" t="s">
        <v>1129</v>
      </c>
      <c r="H1588" s="7">
        <v>250</v>
      </c>
      <c r="I1588" s="7">
        <v>248</v>
      </c>
      <c r="J1588" s="2">
        <v>8.0000000000000002E-3</v>
      </c>
      <c r="K1588" s="7">
        <f>Table1[[#This Row],[List Price]]-Table1[[#This Row],[Actual Price]]</f>
        <v>2</v>
      </c>
      <c r="L1588" s="13">
        <f>YEAR(Table1[[#This Row],[Date]])</f>
        <v>2024</v>
      </c>
      <c r="M1588" s="13" t="str">
        <f t="shared" si="24"/>
        <v>Sep</v>
      </c>
      <c r="N1588" s="18">
        <f>DATE(YEAR(Table1[[#This Row],[Date]])+6, MONTH(Table1[[#This Row],[Date]]), DAY(Table1[[#This Row],[Date]]))</f>
        <v>47735</v>
      </c>
    </row>
    <row r="1589" spans="1:14" x14ac:dyDescent="0.35">
      <c r="A1589" t="s">
        <v>2162</v>
      </c>
      <c r="B1589" s="1" t="s">
        <v>49</v>
      </c>
      <c r="C1589" s="1" t="s">
        <v>50</v>
      </c>
      <c r="D1589" s="1" t="s">
        <v>24</v>
      </c>
      <c r="E1589" s="3">
        <v>44550</v>
      </c>
      <c r="F1589" s="1" t="s">
        <v>46</v>
      </c>
      <c r="G1589" s="1" t="s">
        <v>51</v>
      </c>
      <c r="H1589" s="7">
        <v>500</v>
      </c>
      <c r="I1589" s="7">
        <v>475</v>
      </c>
      <c r="J1589" s="2">
        <v>0.05</v>
      </c>
      <c r="K1589" s="7">
        <f>Table1[[#This Row],[List Price]]-Table1[[#This Row],[Actual Price]]</f>
        <v>25</v>
      </c>
      <c r="L1589" s="13">
        <f>YEAR(Table1[[#This Row],[Date]])</f>
        <v>2021</v>
      </c>
      <c r="M1589" s="13" t="str">
        <f t="shared" si="24"/>
        <v>Dec</v>
      </c>
      <c r="N1589" s="18">
        <f>DATE(YEAR(Table1[[#This Row],[Date]])+6, MONTH(Table1[[#This Row],[Date]]), DAY(Table1[[#This Row],[Date]]))</f>
        <v>46741</v>
      </c>
    </row>
    <row r="1590" spans="1:14" x14ac:dyDescent="0.35">
      <c r="A1590" t="s">
        <v>2163</v>
      </c>
      <c r="B1590" s="1" t="s">
        <v>49</v>
      </c>
      <c r="C1590" s="1" t="s">
        <v>50</v>
      </c>
      <c r="D1590" s="1" t="s">
        <v>24</v>
      </c>
      <c r="E1590" s="3">
        <v>44148</v>
      </c>
      <c r="F1590" s="1" t="s">
        <v>122</v>
      </c>
      <c r="G1590" s="1" t="s">
        <v>378</v>
      </c>
      <c r="H1590" s="7">
        <v>50</v>
      </c>
      <c r="I1590" s="7">
        <v>40</v>
      </c>
      <c r="J1590" s="2">
        <v>0.2</v>
      </c>
      <c r="K1590" s="7">
        <f>Table1[[#This Row],[List Price]]-Table1[[#This Row],[Actual Price]]</f>
        <v>10</v>
      </c>
      <c r="L1590" s="13">
        <f>YEAR(Table1[[#This Row],[Date]])</f>
        <v>2020</v>
      </c>
      <c r="M1590" s="13" t="str">
        <f t="shared" si="24"/>
        <v>Nov</v>
      </c>
      <c r="N1590" s="18">
        <f>DATE(YEAR(Table1[[#This Row],[Date]])+6, MONTH(Table1[[#This Row],[Date]]), DAY(Table1[[#This Row],[Date]]))</f>
        <v>46339</v>
      </c>
    </row>
    <row r="1591" spans="1:14" x14ac:dyDescent="0.35">
      <c r="A1591" t="s">
        <v>2164</v>
      </c>
      <c r="B1591" s="1" t="s">
        <v>39</v>
      </c>
      <c r="C1591" s="1" t="s">
        <v>40</v>
      </c>
      <c r="D1591" s="1" t="s">
        <v>35</v>
      </c>
      <c r="E1591" s="3">
        <v>44150</v>
      </c>
      <c r="F1591" s="1" t="s">
        <v>55</v>
      </c>
      <c r="G1591" s="1" t="s">
        <v>42</v>
      </c>
      <c r="H1591" s="7">
        <v>800</v>
      </c>
      <c r="I1591" s="7">
        <v>504</v>
      </c>
      <c r="J1591" s="2">
        <v>0.37</v>
      </c>
      <c r="K1591" s="7">
        <f>Table1[[#This Row],[List Price]]-Table1[[#This Row],[Actual Price]]</f>
        <v>296</v>
      </c>
      <c r="L1591" s="13">
        <f>YEAR(Table1[[#This Row],[Date]])</f>
        <v>2020</v>
      </c>
      <c r="M1591" s="13" t="str">
        <f t="shared" si="24"/>
        <v>Nov</v>
      </c>
      <c r="N1591" s="18">
        <f>DATE(YEAR(Table1[[#This Row],[Date]])+6, MONTH(Table1[[#This Row],[Date]]), DAY(Table1[[#This Row],[Date]]))</f>
        <v>46341</v>
      </c>
    </row>
    <row r="1592" spans="1:14" x14ac:dyDescent="0.35">
      <c r="A1592" t="s">
        <v>2165</v>
      </c>
      <c r="B1592" s="1" t="s">
        <v>170</v>
      </c>
      <c r="C1592" s="1" t="s">
        <v>171</v>
      </c>
      <c r="D1592" s="1" t="s">
        <v>13</v>
      </c>
      <c r="E1592" s="3">
        <v>45339</v>
      </c>
      <c r="F1592" s="1" t="s">
        <v>55</v>
      </c>
      <c r="G1592" s="1" t="s">
        <v>518</v>
      </c>
      <c r="H1592" s="7">
        <v>800</v>
      </c>
      <c r="I1592" s="7">
        <v>664</v>
      </c>
      <c r="J1592" s="2">
        <v>0.17</v>
      </c>
      <c r="K1592" s="7">
        <f>Table1[[#This Row],[List Price]]-Table1[[#This Row],[Actual Price]]</f>
        <v>136</v>
      </c>
      <c r="L1592" s="13">
        <f>YEAR(Table1[[#This Row],[Date]])</f>
        <v>2024</v>
      </c>
      <c r="M1592" s="13" t="str">
        <f t="shared" si="24"/>
        <v>Feb</v>
      </c>
      <c r="N1592" s="18">
        <f>DATE(YEAR(Table1[[#This Row],[Date]])+6, MONTH(Table1[[#This Row],[Date]]), DAY(Table1[[#This Row],[Date]]))</f>
        <v>47531</v>
      </c>
    </row>
    <row r="1593" spans="1:14" x14ac:dyDescent="0.35">
      <c r="A1593" t="s">
        <v>2166</v>
      </c>
      <c r="B1593" s="1" t="s">
        <v>324</v>
      </c>
      <c r="C1593" s="1" t="s">
        <v>325</v>
      </c>
      <c r="D1593" s="1" t="s">
        <v>13</v>
      </c>
      <c r="E1593" s="3">
        <v>45039</v>
      </c>
      <c r="F1593" s="1" t="s">
        <v>46</v>
      </c>
      <c r="G1593" s="1" t="s">
        <v>1247</v>
      </c>
      <c r="H1593" s="7">
        <v>500</v>
      </c>
      <c r="I1593" s="7">
        <v>500</v>
      </c>
      <c r="J1593" s="2">
        <v>0</v>
      </c>
      <c r="K1593" s="7">
        <f>Table1[[#This Row],[List Price]]-Table1[[#This Row],[Actual Price]]</f>
        <v>0</v>
      </c>
      <c r="L1593" s="13">
        <f>YEAR(Table1[[#This Row],[Date]])</f>
        <v>2023</v>
      </c>
      <c r="M1593" s="13" t="str">
        <f t="shared" si="24"/>
        <v>Apr</v>
      </c>
      <c r="N1593" s="18">
        <f>DATE(YEAR(Table1[[#This Row],[Date]])+6, MONTH(Table1[[#This Row],[Date]]), DAY(Table1[[#This Row],[Date]]))</f>
        <v>47231</v>
      </c>
    </row>
    <row r="1594" spans="1:14" x14ac:dyDescent="0.35">
      <c r="A1594" t="s">
        <v>2167</v>
      </c>
      <c r="B1594" s="1" t="s">
        <v>91</v>
      </c>
      <c r="C1594" s="1" t="s">
        <v>92</v>
      </c>
      <c r="D1594" s="1" t="s">
        <v>35</v>
      </c>
      <c r="E1594" s="3">
        <v>45345</v>
      </c>
      <c r="F1594" s="1" t="s">
        <v>115</v>
      </c>
      <c r="G1594" s="1" t="s">
        <v>344</v>
      </c>
      <c r="H1594" s="7">
        <v>250</v>
      </c>
      <c r="I1594" s="7">
        <v>250</v>
      </c>
      <c r="J1594" s="2">
        <v>0</v>
      </c>
      <c r="K1594" s="7">
        <f>Table1[[#This Row],[List Price]]-Table1[[#This Row],[Actual Price]]</f>
        <v>0</v>
      </c>
      <c r="L1594" s="13">
        <f>YEAR(Table1[[#This Row],[Date]])</f>
        <v>2024</v>
      </c>
      <c r="M1594" s="13" t="str">
        <f t="shared" si="24"/>
        <v>Feb</v>
      </c>
      <c r="N1594" s="18">
        <f>DATE(YEAR(Table1[[#This Row],[Date]])+6, MONTH(Table1[[#This Row],[Date]]), DAY(Table1[[#This Row],[Date]]))</f>
        <v>47537</v>
      </c>
    </row>
    <row r="1595" spans="1:14" x14ac:dyDescent="0.35">
      <c r="A1595" t="s">
        <v>2168</v>
      </c>
      <c r="B1595" s="1" t="s">
        <v>118</v>
      </c>
      <c r="C1595" s="1" t="s">
        <v>119</v>
      </c>
      <c r="D1595" s="1" t="s">
        <v>35</v>
      </c>
      <c r="E1595" s="3">
        <v>44842</v>
      </c>
      <c r="F1595" s="1" t="s">
        <v>41</v>
      </c>
      <c r="G1595" s="1" t="s">
        <v>1681</v>
      </c>
      <c r="H1595" s="7">
        <v>30</v>
      </c>
      <c r="I1595" s="7">
        <v>30</v>
      </c>
      <c r="J1595" s="2">
        <v>0</v>
      </c>
      <c r="K1595" s="7">
        <f>Table1[[#This Row],[List Price]]-Table1[[#This Row],[Actual Price]]</f>
        <v>0</v>
      </c>
      <c r="L1595" s="13">
        <f>YEAR(Table1[[#This Row],[Date]])</f>
        <v>2022</v>
      </c>
      <c r="M1595" s="13" t="str">
        <f t="shared" si="24"/>
        <v>Oct</v>
      </c>
      <c r="N1595" s="18">
        <f>DATE(YEAR(Table1[[#This Row],[Date]])+6, MONTH(Table1[[#This Row],[Date]]), DAY(Table1[[#This Row],[Date]]))</f>
        <v>47034</v>
      </c>
    </row>
    <row r="1596" spans="1:14" x14ac:dyDescent="0.35">
      <c r="A1596" t="s">
        <v>2169</v>
      </c>
      <c r="B1596" s="1" t="s">
        <v>2170</v>
      </c>
      <c r="C1596" s="1" t="s">
        <v>18</v>
      </c>
      <c r="D1596" s="1" t="s">
        <v>19</v>
      </c>
      <c r="E1596" s="3">
        <v>44487</v>
      </c>
      <c r="F1596" s="1" t="s">
        <v>55</v>
      </c>
      <c r="G1596" s="1" t="s">
        <v>2171</v>
      </c>
      <c r="H1596" s="7">
        <v>800</v>
      </c>
      <c r="I1596" s="7">
        <v>632</v>
      </c>
      <c r="J1596" s="2">
        <v>0.21</v>
      </c>
      <c r="K1596" s="7">
        <f>Table1[[#This Row],[List Price]]-Table1[[#This Row],[Actual Price]]</f>
        <v>168</v>
      </c>
      <c r="L1596" s="13">
        <f>YEAR(Table1[[#This Row],[Date]])</f>
        <v>2021</v>
      </c>
      <c r="M1596" s="13" t="str">
        <f t="shared" si="24"/>
        <v>Oct</v>
      </c>
      <c r="N1596" s="18">
        <f>DATE(YEAR(Table1[[#This Row],[Date]])+6, MONTH(Table1[[#This Row],[Date]]), DAY(Table1[[#This Row],[Date]]))</f>
        <v>46678</v>
      </c>
    </row>
    <row r="1597" spans="1:14" x14ac:dyDescent="0.35">
      <c r="A1597" t="s">
        <v>2172</v>
      </c>
      <c r="B1597" s="1" t="s">
        <v>39</v>
      </c>
      <c r="C1597" s="1" t="s">
        <v>40</v>
      </c>
      <c r="D1597" s="1" t="s">
        <v>35</v>
      </c>
      <c r="E1597" s="3">
        <v>45602</v>
      </c>
      <c r="F1597" s="1" t="s">
        <v>122</v>
      </c>
      <c r="G1597" s="1" t="s">
        <v>164</v>
      </c>
      <c r="H1597" s="7">
        <v>50</v>
      </c>
      <c r="I1597" s="7">
        <v>50</v>
      </c>
      <c r="J1597" s="2">
        <v>0</v>
      </c>
      <c r="K1597" s="7">
        <f>Table1[[#This Row],[List Price]]-Table1[[#This Row],[Actual Price]]</f>
        <v>0</v>
      </c>
      <c r="L1597" s="13">
        <f>YEAR(Table1[[#This Row],[Date]])</f>
        <v>2024</v>
      </c>
      <c r="M1597" s="13" t="str">
        <f t="shared" si="24"/>
        <v>Nov</v>
      </c>
      <c r="N1597" s="18">
        <f>DATE(YEAR(Table1[[#This Row],[Date]])+6, MONTH(Table1[[#This Row],[Date]]), DAY(Table1[[#This Row],[Date]]))</f>
        <v>47793</v>
      </c>
    </row>
    <row r="1598" spans="1:14" x14ac:dyDescent="0.35">
      <c r="A1598" t="s">
        <v>2173</v>
      </c>
      <c r="B1598" s="1" t="s">
        <v>154</v>
      </c>
      <c r="C1598" s="1" t="s">
        <v>108</v>
      </c>
      <c r="D1598" s="1" t="s">
        <v>19</v>
      </c>
      <c r="E1598" s="3">
        <v>45444</v>
      </c>
      <c r="F1598" s="1" t="s">
        <v>72</v>
      </c>
      <c r="G1598" s="1" t="s">
        <v>155</v>
      </c>
      <c r="H1598" s="7">
        <v>500</v>
      </c>
      <c r="I1598" s="7">
        <v>500</v>
      </c>
      <c r="J1598" s="2">
        <v>0</v>
      </c>
      <c r="K1598" s="7">
        <f>Table1[[#This Row],[List Price]]-Table1[[#This Row],[Actual Price]]</f>
        <v>0</v>
      </c>
      <c r="L1598" s="13">
        <f>YEAR(Table1[[#This Row],[Date]])</f>
        <v>2024</v>
      </c>
      <c r="M1598" s="13" t="str">
        <f t="shared" si="24"/>
        <v>Jun</v>
      </c>
      <c r="N1598" s="18">
        <f>DATE(YEAR(Table1[[#This Row],[Date]])+6, MONTH(Table1[[#This Row],[Date]]), DAY(Table1[[#This Row],[Date]]))</f>
        <v>47635</v>
      </c>
    </row>
    <row r="1599" spans="1:14" x14ac:dyDescent="0.35">
      <c r="A1599" t="s">
        <v>2174</v>
      </c>
      <c r="B1599" s="1" t="s">
        <v>289</v>
      </c>
      <c r="C1599" s="1" t="s">
        <v>108</v>
      </c>
      <c r="D1599" s="1" t="s">
        <v>19</v>
      </c>
      <c r="E1599" s="3">
        <v>44617</v>
      </c>
      <c r="F1599" s="1" t="s">
        <v>72</v>
      </c>
      <c r="G1599" s="1" t="s">
        <v>346</v>
      </c>
      <c r="H1599" s="7">
        <v>500</v>
      </c>
      <c r="I1599" s="7">
        <v>495</v>
      </c>
      <c r="J1599" s="2">
        <v>0.01</v>
      </c>
      <c r="K1599" s="7">
        <f>Table1[[#This Row],[List Price]]-Table1[[#This Row],[Actual Price]]</f>
        <v>5</v>
      </c>
      <c r="L1599" s="13">
        <f>YEAR(Table1[[#This Row],[Date]])</f>
        <v>2022</v>
      </c>
      <c r="M1599" s="13" t="str">
        <f t="shared" si="24"/>
        <v>Feb</v>
      </c>
      <c r="N1599" s="18">
        <f>DATE(YEAR(Table1[[#This Row],[Date]])+6, MONTH(Table1[[#This Row],[Date]]), DAY(Table1[[#This Row],[Date]]))</f>
        <v>46808</v>
      </c>
    </row>
    <row r="1600" spans="1:14" x14ac:dyDescent="0.35">
      <c r="A1600" t="s">
        <v>2175</v>
      </c>
      <c r="B1600" s="1" t="s">
        <v>22</v>
      </c>
      <c r="C1600" s="1" t="s">
        <v>23</v>
      </c>
      <c r="D1600" s="1" t="s">
        <v>24</v>
      </c>
      <c r="E1600" s="3">
        <v>43941</v>
      </c>
      <c r="F1600" s="1" t="s">
        <v>46</v>
      </c>
      <c r="G1600" s="1" t="s">
        <v>310</v>
      </c>
      <c r="H1600" s="7">
        <v>500</v>
      </c>
      <c r="I1600" s="7">
        <v>485</v>
      </c>
      <c r="J1600" s="2">
        <v>0.03</v>
      </c>
      <c r="K1600" s="7">
        <f>Table1[[#This Row],[List Price]]-Table1[[#This Row],[Actual Price]]</f>
        <v>15</v>
      </c>
      <c r="L1600" s="13">
        <f>YEAR(Table1[[#This Row],[Date]])</f>
        <v>2020</v>
      </c>
      <c r="M1600" s="13" t="str">
        <f t="shared" si="24"/>
        <v>Apr</v>
      </c>
      <c r="N1600" s="18">
        <f>DATE(YEAR(Table1[[#This Row],[Date]])+6, MONTH(Table1[[#This Row],[Date]]), DAY(Table1[[#This Row],[Date]]))</f>
        <v>46132</v>
      </c>
    </row>
    <row r="1601" spans="1:14" x14ac:dyDescent="0.35">
      <c r="A1601" t="s">
        <v>2176</v>
      </c>
      <c r="B1601" s="1" t="s">
        <v>255</v>
      </c>
      <c r="C1601" s="1" t="s">
        <v>256</v>
      </c>
      <c r="D1601" s="1" t="s">
        <v>13</v>
      </c>
      <c r="E1601" s="3">
        <v>44184</v>
      </c>
      <c r="F1601" s="1" t="s">
        <v>41</v>
      </c>
      <c r="G1601" s="1" t="s">
        <v>522</v>
      </c>
      <c r="H1601" s="7">
        <v>30</v>
      </c>
      <c r="I1601" s="7">
        <v>23</v>
      </c>
      <c r="J1601" s="2">
        <v>0.23330000000000001</v>
      </c>
      <c r="K1601" s="7">
        <f>Table1[[#This Row],[List Price]]-Table1[[#This Row],[Actual Price]]</f>
        <v>7</v>
      </c>
      <c r="L1601" s="13">
        <f>YEAR(Table1[[#This Row],[Date]])</f>
        <v>2020</v>
      </c>
      <c r="M1601" s="13" t="str">
        <f t="shared" si="24"/>
        <v>Dec</v>
      </c>
      <c r="N1601" s="18">
        <f>DATE(YEAR(Table1[[#This Row],[Date]])+6, MONTH(Table1[[#This Row],[Date]]), DAY(Table1[[#This Row],[Date]]))</f>
        <v>46375</v>
      </c>
    </row>
    <row r="1602" spans="1:14" x14ac:dyDescent="0.35">
      <c r="A1602" t="s">
        <v>2177</v>
      </c>
      <c r="B1602" s="1" t="s">
        <v>434</v>
      </c>
      <c r="C1602" s="1" t="s">
        <v>435</v>
      </c>
      <c r="D1602" s="1" t="s">
        <v>24</v>
      </c>
      <c r="E1602" s="3">
        <v>43905</v>
      </c>
      <c r="F1602" s="1" t="s">
        <v>122</v>
      </c>
      <c r="G1602" s="1" t="s">
        <v>550</v>
      </c>
      <c r="H1602" s="7">
        <v>50</v>
      </c>
      <c r="I1602" s="7">
        <v>50</v>
      </c>
      <c r="J1602" s="2">
        <v>0</v>
      </c>
      <c r="K1602" s="7">
        <f>Table1[[#This Row],[List Price]]-Table1[[#This Row],[Actual Price]]</f>
        <v>0</v>
      </c>
      <c r="L1602" s="13">
        <f>YEAR(Table1[[#This Row],[Date]])</f>
        <v>2020</v>
      </c>
      <c r="M1602" s="13" t="str">
        <f t="shared" ref="M1602:M1665" si="25">TEXT(E:E, "mmm")</f>
        <v>Mar</v>
      </c>
      <c r="N1602" s="18">
        <f>DATE(YEAR(Table1[[#This Row],[Date]])+6, MONTH(Table1[[#This Row],[Date]]), DAY(Table1[[#This Row],[Date]]))</f>
        <v>46096</v>
      </c>
    </row>
    <row r="1603" spans="1:14" x14ac:dyDescent="0.35">
      <c r="A1603" t="s">
        <v>2178</v>
      </c>
      <c r="B1603" s="1" t="s">
        <v>53</v>
      </c>
      <c r="C1603" s="1" t="s">
        <v>54</v>
      </c>
      <c r="D1603" s="1" t="s">
        <v>13</v>
      </c>
      <c r="E1603" s="3">
        <v>44748</v>
      </c>
      <c r="F1603" s="1" t="s">
        <v>122</v>
      </c>
      <c r="G1603" s="1" t="s">
        <v>56</v>
      </c>
      <c r="H1603" s="7">
        <v>50</v>
      </c>
      <c r="I1603" s="7">
        <v>48</v>
      </c>
      <c r="J1603" s="2">
        <v>0.04</v>
      </c>
      <c r="K1603" s="7">
        <f>Table1[[#This Row],[List Price]]-Table1[[#This Row],[Actual Price]]</f>
        <v>2</v>
      </c>
      <c r="L1603" s="13">
        <f>YEAR(Table1[[#This Row],[Date]])</f>
        <v>2022</v>
      </c>
      <c r="M1603" s="13" t="str">
        <f t="shared" si="25"/>
        <v>Jul</v>
      </c>
      <c r="N1603" s="18">
        <f>DATE(YEAR(Table1[[#This Row],[Date]])+6, MONTH(Table1[[#This Row],[Date]]), DAY(Table1[[#This Row],[Date]]))</f>
        <v>46940</v>
      </c>
    </row>
    <row r="1604" spans="1:14" x14ac:dyDescent="0.35">
      <c r="A1604" t="s">
        <v>2179</v>
      </c>
      <c r="B1604" s="1" t="s">
        <v>170</v>
      </c>
      <c r="C1604" s="1" t="s">
        <v>171</v>
      </c>
      <c r="D1604" s="1" t="s">
        <v>13</v>
      </c>
      <c r="E1604" s="3">
        <v>44434</v>
      </c>
      <c r="F1604" s="1" t="s">
        <v>115</v>
      </c>
      <c r="G1604" s="1" t="s">
        <v>172</v>
      </c>
      <c r="H1604" s="7">
        <v>250</v>
      </c>
      <c r="I1604" s="7">
        <v>160</v>
      </c>
      <c r="J1604" s="2">
        <v>0.36</v>
      </c>
      <c r="K1604" s="7">
        <f>Table1[[#This Row],[List Price]]-Table1[[#This Row],[Actual Price]]</f>
        <v>90</v>
      </c>
      <c r="L1604" s="13">
        <f>YEAR(Table1[[#This Row],[Date]])</f>
        <v>2021</v>
      </c>
      <c r="M1604" s="13" t="str">
        <f t="shared" si="25"/>
        <v>Aug</v>
      </c>
      <c r="N1604" s="18">
        <f>DATE(YEAR(Table1[[#This Row],[Date]])+6, MONTH(Table1[[#This Row],[Date]]), DAY(Table1[[#This Row],[Date]]))</f>
        <v>46625</v>
      </c>
    </row>
    <row r="1605" spans="1:14" x14ac:dyDescent="0.35">
      <c r="A1605" t="s">
        <v>2180</v>
      </c>
      <c r="B1605" s="1" t="s">
        <v>150</v>
      </c>
      <c r="C1605" s="1" t="s">
        <v>151</v>
      </c>
      <c r="D1605" s="1" t="s">
        <v>13</v>
      </c>
      <c r="E1605" s="3">
        <v>45009</v>
      </c>
      <c r="F1605" s="1" t="s">
        <v>30</v>
      </c>
      <c r="G1605" s="1" t="s">
        <v>771</v>
      </c>
      <c r="H1605" s="7">
        <v>150</v>
      </c>
      <c r="I1605" s="7">
        <v>140</v>
      </c>
      <c r="J1605" s="2">
        <v>6.6699999999999995E-2</v>
      </c>
      <c r="K1605" s="7">
        <f>Table1[[#This Row],[List Price]]-Table1[[#This Row],[Actual Price]]</f>
        <v>10</v>
      </c>
      <c r="L1605" s="13">
        <f>YEAR(Table1[[#This Row],[Date]])</f>
        <v>2023</v>
      </c>
      <c r="M1605" s="13" t="str">
        <f t="shared" si="25"/>
        <v>Mar</v>
      </c>
      <c r="N1605" s="18">
        <f>DATE(YEAR(Table1[[#This Row],[Date]])+6, MONTH(Table1[[#This Row],[Date]]), DAY(Table1[[#This Row],[Date]]))</f>
        <v>47201</v>
      </c>
    </row>
    <row r="1606" spans="1:14" x14ac:dyDescent="0.35">
      <c r="A1606" t="s">
        <v>2181</v>
      </c>
      <c r="B1606" s="1" t="s">
        <v>111</v>
      </c>
      <c r="C1606" s="1" t="s">
        <v>82</v>
      </c>
      <c r="D1606" s="1" t="s">
        <v>13</v>
      </c>
      <c r="E1606" s="3">
        <v>44326</v>
      </c>
      <c r="F1606" s="1" t="s">
        <v>122</v>
      </c>
      <c r="G1606" s="1" t="s">
        <v>826</v>
      </c>
      <c r="H1606" s="7">
        <v>50</v>
      </c>
      <c r="I1606" s="7">
        <v>42</v>
      </c>
      <c r="J1606" s="2">
        <v>0.16</v>
      </c>
      <c r="K1606" s="7">
        <f>Table1[[#This Row],[List Price]]-Table1[[#This Row],[Actual Price]]</f>
        <v>8</v>
      </c>
      <c r="L1606" s="13">
        <f>YEAR(Table1[[#This Row],[Date]])</f>
        <v>2021</v>
      </c>
      <c r="M1606" s="13" t="str">
        <f t="shared" si="25"/>
        <v>May</v>
      </c>
      <c r="N1606" s="18">
        <f>DATE(YEAR(Table1[[#This Row],[Date]])+6, MONTH(Table1[[#This Row],[Date]]), DAY(Table1[[#This Row],[Date]]))</f>
        <v>46517</v>
      </c>
    </row>
    <row r="1607" spans="1:14" x14ac:dyDescent="0.35">
      <c r="A1607" t="s">
        <v>2182</v>
      </c>
      <c r="B1607" s="1" t="s">
        <v>2170</v>
      </c>
      <c r="C1607" s="1" t="s">
        <v>18</v>
      </c>
      <c r="D1607" s="1" t="s">
        <v>19</v>
      </c>
      <c r="E1607" s="3">
        <v>44899</v>
      </c>
      <c r="F1607" s="1" t="s">
        <v>41</v>
      </c>
      <c r="G1607" s="1" t="s">
        <v>2183</v>
      </c>
      <c r="H1607" s="7">
        <v>30</v>
      </c>
      <c r="I1607" s="7">
        <v>29</v>
      </c>
      <c r="J1607" s="2">
        <v>3.3300000000000003E-2</v>
      </c>
      <c r="K1607" s="7">
        <f>Table1[[#This Row],[List Price]]-Table1[[#This Row],[Actual Price]]</f>
        <v>1</v>
      </c>
      <c r="L1607" s="13">
        <f>YEAR(Table1[[#This Row],[Date]])</f>
        <v>2022</v>
      </c>
      <c r="M1607" s="13" t="str">
        <f t="shared" si="25"/>
        <v>Dec</v>
      </c>
      <c r="N1607" s="18">
        <f>DATE(YEAR(Table1[[#This Row],[Date]])+6, MONTH(Table1[[#This Row],[Date]]), DAY(Table1[[#This Row],[Date]]))</f>
        <v>47091</v>
      </c>
    </row>
    <row r="1608" spans="1:14" x14ac:dyDescent="0.35">
      <c r="A1608" t="s">
        <v>2184</v>
      </c>
      <c r="B1608" s="1" t="s">
        <v>118</v>
      </c>
      <c r="C1608" s="1" t="s">
        <v>119</v>
      </c>
      <c r="D1608" s="1" t="s">
        <v>35</v>
      </c>
      <c r="E1608" s="3">
        <v>43997</v>
      </c>
      <c r="F1608" s="1" t="s">
        <v>61</v>
      </c>
      <c r="G1608" s="1" t="s">
        <v>583</v>
      </c>
      <c r="H1608" s="7">
        <v>1000</v>
      </c>
      <c r="I1608" s="7">
        <v>580</v>
      </c>
      <c r="J1608" s="2">
        <v>0.42</v>
      </c>
      <c r="K1608" s="7">
        <f>Table1[[#This Row],[List Price]]-Table1[[#This Row],[Actual Price]]</f>
        <v>420</v>
      </c>
      <c r="L1608" s="13">
        <f>YEAR(Table1[[#This Row],[Date]])</f>
        <v>2020</v>
      </c>
      <c r="M1608" s="13" t="str">
        <f t="shared" si="25"/>
        <v>Jun</v>
      </c>
      <c r="N1608" s="18">
        <f>DATE(YEAR(Table1[[#This Row],[Date]])+6, MONTH(Table1[[#This Row],[Date]]), DAY(Table1[[#This Row],[Date]]))</f>
        <v>46188</v>
      </c>
    </row>
    <row r="1609" spans="1:14" x14ac:dyDescent="0.35">
      <c r="A1609" t="s">
        <v>2185</v>
      </c>
      <c r="B1609" s="1" t="s">
        <v>134</v>
      </c>
      <c r="C1609" s="1" t="s">
        <v>92</v>
      </c>
      <c r="D1609" s="1" t="s">
        <v>35</v>
      </c>
      <c r="E1609" s="3">
        <v>44155</v>
      </c>
      <c r="F1609" s="1" t="s">
        <v>61</v>
      </c>
      <c r="G1609" s="1" t="s">
        <v>135</v>
      </c>
      <c r="H1609" s="7">
        <v>1000</v>
      </c>
      <c r="I1609" s="7">
        <v>880</v>
      </c>
      <c r="J1609" s="2">
        <v>0.12</v>
      </c>
      <c r="K1609" s="7">
        <f>Table1[[#This Row],[List Price]]-Table1[[#This Row],[Actual Price]]</f>
        <v>120</v>
      </c>
      <c r="L1609" s="13">
        <f>YEAR(Table1[[#This Row],[Date]])</f>
        <v>2020</v>
      </c>
      <c r="M1609" s="13" t="str">
        <f t="shared" si="25"/>
        <v>Nov</v>
      </c>
      <c r="N1609" s="18">
        <f>DATE(YEAR(Table1[[#This Row],[Date]])+6, MONTH(Table1[[#This Row],[Date]]), DAY(Table1[[#This Row],[Date]]))</f>
        <v>46346</v>
      </c>
    </row>
    <row r="1610" spans="1:14" x14ac:dyDescent="0.35">
      <c r="A1610" t="s">
        <v>2186</v>
      </c>
      <c r="B1610" s="1" t="s">
        <v>187</v>
      </c>
      <c r="C1610" s="1" t="s">
        <v>188</v>
      </c>
      <c r="D1610" s="1" t="s">
        <v>13</v>
      </c>
      <c r="E1610" s="3">
        <v>43990</v>
      </c>
      <c r="F1610" s="1" t="s">
        <v>104</v>
      </c>
      <c r="G1610" s="1" t="s">
        <v>683</v>
      </c>
      <c r="H1610" s="7">
        <v>70</v>
      </c>
      <c r="I1610" s="7">
        <v>52</v>
      </c>
      <c r="J1610" s="2">
        <v>0.2571</v>
      </c>
      <c r="K1610" s="7">
        <f>Table1[[#This Row],[List Price]]-Table1[[#This Row],[Actual Price]]</f>
        <v>18</v>
      </c>
      <c r="L1610" s="13">
        <f>YEAR(Table1[[#This Row],[Date]])</f>
        <v>2020</v>
      </c>
      <c r="M1610" s="13" t="str">
        <f t="shared" si="25"/>
        <v>Jun</v>
      </c>
      <c r="N1610" s="18">
        <f>DATE(YEAR(Table1[[#This Row],[Date]])+6, MONTH(Table1[[#This Row],[Date]]), DAY(Table1[[#This Row],[Date]]))</f>
        <v>46181</v>
      </c>
    </row>
    <row r="1611" spans="1:14" x14ac:dyDescent="0.35">
      <c r="A1611" t="s">
        <v>2187</v>
      </c>
      <c r="B1611" s="1" t="s">
        <v>400</v>
      </c>
      <c r="C1611" s="1" t="s">
        <v>401</v>
      </c>
      <c r="D1611" s="1" t="s">
        <v>13</v>
      </c>
      <c r="E1611" s="3">
        <v>44214</v>
      </c>
      <c r="F1611" s="1" t="s">
        <v>122</v>
      </c>
      <c r="G1611" s="1" t="s">
        <v>2188</v>
      </c>
      <c r="H1611" s="7">
        <v>50</v>
      </c>
      <c r="I1611" s="7">
        <v>37</v>
      </c>
      <c r="J1611" s="2">
        <v>0.26</v>
      </c>
      <c r="K1611" s="7">
        <f>Table1[[#This Row],[List Price]]-Table1[[#This Row],[Actual Price]]</f>
        <v>13</v>
      </c>
      <c r="L1611" s="13">
        <f>YEAR(Table1[[#This Row],[Date]])</f>
        <v>2021</v>
      </c>
      <c r="M1611" s="13" t="str">
        <f t="shared" si="25"/>
        <v>Jan</v>
      </c>
      <c r="N1611" s="18">
        <f>DATE(YEAR(Table1[[#This Row],[Date]])+6, MONTH(Table1[[#This Row],[Date]]), DAY(Table1[[#This Row],[Date]]))</f>
        <v>46405</v>
      </c>
    </row>
    <row r="1612" spans="1:14" x14ac:dyDescent="0.35">
      <c r="A1612" t="s">
        <v>2189</v>
      </c>
      <c r="B1612" s="1" t="s">
        <v>224</v>
      </c>
      <c r="C1612" s="1" t="s">
        <v>50</v>
      </c>
      <c r="D1612" s="1" t="s">
        <v>24</v>
      </c>
      <c r="E1612" s="3">
        <v>44051</v>
      </c>
      <c r="F1612" s="1" t="s">
        <v>36</v>
      </c>
      <c r="G1612" s="1" t="s">
        <v>1239</v>
      </c>
      <c r="H1612" s="7">
        <v>50</v>
      </c>
      <c r="I1612" s="7">
        <v>50</v>
      </c>
      <c r="J1612" s="2">
        <v>0</v>
      </c>
      <c r="K1612" s="7">
        <f>Table1[[#This Row],[List Price]]-Table1[[#This Row],[Actual Price]]</f>
        <v>0</v>
      </c>
      <c r="L1612" s="13">
        <f>YEAR(Table1[[#This Row],[Date]])</f>
        <v>2020</v>
      </c>
      <c r="M1612" s="13" t="str">
        <f t="shared" si="25"/>
        <v>Aug</v>
      </c>
      <c r="N1612" s="18">
        <f>DATE(YEAR(Table1[[#This Row],[Date]])+6, MONTH(Table1[[#This Row],[Date]]), DAY(Table1[[#This Row],[Date]]))</f>
        <v>46242</v>
      </c>
    </row>
    <row r="1613" spans="1:14" x14ac:dyDescent="0.35">
      <c r="A1613" t="s">
        <v>2190</v>
      </c>
      <c r="B1613" s="1" t="s">
        <v>2191</v>
      </c>
      <c r="C1613" s="1" t="s">
        <v>108</v>
      </c>
      <c r="D1613" s="1" t="s">
        <v>19</v>
      </c>
      <c r="E1613" s="3">
        <v>45180</v>
      </c>
      <c r="F1613" s="1" t="s">
        <v>104</v>
      </c>
      <c r="G1613" s="1" t="s">
        <v>2192</v>
      </c>
      <c r="H1613" s="7">
        <v>70</v>
      </c>
      <c r="I1613" s="7">
        <v>67</v>
      </c>
      <c r="J1613" s="2">
        <v>4.2900000000000001E-2</v>
      </c>
      <c r="K1613" s="7">
        <f>Table1[[#This Row],[List Price]]-Table1[[#This Row],[Actual Price]]</f>
        <v>3</v>
      </c>
      <c r="L1613" s="13">
        <f>YEAR(Table1[[#This Row],[Date]])</f>
        <v>2023</v>
      </c>
      <c r="M1613" s="13" t="str">
        <f t="shared" si="25"/>
        <v>Sep</v>
      </c>
      <c r="N1613" s="18">
        <f>DATE(YEAR(Table1[[#This Row],[Date]])+6, MONTH(Table1[[#This Row],[Date]]), DAY(Table1[[#This Row],[Date]]))</f>
        <v>47372</v>
      </c>
    </row>
    <row r="1614" spans="1:14" x14ac:dyDescent="0.35">
      <c r="A1614" t="s">
        <v>2193</v>
      </c>
      <c r="B1614" s="1" t="s">
        <v>289</v>
      </c>
      <c r="C1614" s="1" t="s">
        <v>108</v>
      </c>
      <c r="D1614" s="1" t="s">
        <v>19</v>
      </c>
      <c r="E1614" s="3">
        <v>44461</v>
      </c>
      <c r="F1614" s="1" t="s">
        <v>36</v>
      </c>
      <c r="G1614" s="1" t="s">
        <v>1129</v>
      </c>
      <c r="H1614" s="7">
        <v>50</v>
      </c>
      <c r="I1614" s="7">
        <v>50</v>
      </c>
      <c r="J1614" s="2">
        <v>0</v>
      </c>
      <c r="K1614" s="7">
        <f>Table1[[#This Row],[List Price]]-Table1[[#This Row],[Actual Price]]</f>
        <v>0</v>
      </c>
      <c r="L1614" s="13">
        <f>YEAR(Table1[[#This Row],[Date]])</f>
        <v>2021</v>
      </c>
      <c r="M1614" s="13" t="str">
        <f t="shared" si="25"/>
        <v>Sep</v>
      </c>
      <c r="N1614" s="18">
        <f>DATE(YEAR(Table1[[#This Row],[Date]])+6, MONTH(Table1[[#This Row],[Date]]), DAY(Table1[[#This Row],[Date]]))</f>
        <v>46652</v>
      </c>
    </row>
    <row r="1615" spans="1:14" x14ac:dyDescent="0.35">
      <c r="A1615" t="s">
        <v>2194</v>
      </c>
      <c r="B1615" s="1" t="s">
        <v>91</v>
      </c>
      <c r="C1615" s="1" t="s">
        <v>92</v>
      </c>
      <c r="D1615" s="1" t="s">
        <v>35</v>
      </c>
      <c r="E1615" s="3">
        <v>44889</v>
      </c>
      <c r="F1615" s="1" t="s">
        <v>104</v>
      </c>
      <c r="G1615" s="1" t="s">
        <v>1513</v>
      </c>
      <c r="H1615" s="7">
        <v>70</v>
      </c>
      <c r="I1615" s="7">
        <v>66</v>
      </c>
      <c r="J1615" s="2">
        <v>5.7099999999999998E-2</v>
      </c>
      <c r="K1615" s="7">
        <f>Table1[[#This Row],[List Price]]-Table1[[#This Row],[Actual Price]]</f>
        <v>4</v>
      </c>
      <c r="L1615" s="13">
        <f>YEAR(Table1[[#This Row],[Date]])</f>
        <v>2022</v>
      </c>
      <c r="M1615" s="13" t="str">
        <f t="shared" si="25"/>
        <v>Nov</v>
      </c>
      <c r="N1615" s="18">
        <f>DATE(YEAR(Table1[[#This Row],[Date]])+6, MONTH(Table1[[#This Row],[Date]]), DAY(Table1[[#This Row],[Date]]))</f>
        <v>47081</v>
      </c>
    </row>
    <row r="1616" spans="1:14" x14ac:dyDescent="0.35">
      <c r="A1616" t="s">
        <v>2195</v>
      </c>
      <c r="B1616" s="1" t="s">
        <v>400</v>
      </c>
      <c r="C1616" s="1" t="s">
        <v>401</v>
      </c>
      <c r="D1616" s="1" t="s">
        <v>13</v>
      </c>
      <c r="E1616" s="3">
        <v>44542</v>
      </c>
      <c r="F1616" s="1" t="s">
        <v>122</v>
      </c>
      <c r="G1616" s="1" t="s">
        <v>1281</v>
      </c>
      <c r="H1616" s="7">
        <v>50</v>
      </c>
      <c r="I1616" s="7">
        <v>42</v>
      </c>
      <c r="J1616" s="2">
        <v>0.16</v>
      </c>
      <c r="K1616" s="7">
        <f>Table1[[#This Row],[List Price]]-Table1[[#This Row],[Actual Price]]</f>
        <v>8</v>
      </c>
      <c r="L1616" s="13">
        <f>YEAR(Table1[[#This Row],[Date]])</f>
        <v>2021</v>
      </c>
      <c r="M1616" s="13" t="str">
        <f t="shared" si="25"/>
        <v>Dec</v>
      </c>
      <c r="N1616" s="18">
        <f>DATE(YEAR(Table1[[#This Row],[Date]])+6, MONTH(Table1[[#This Row],[Date]]), DAY(Table1[[#This Row],[Date]]))</f>
        <v>46733</v>
      </c>
    </row>
    <row r="1617" spans="1:14" x14ac:dyDescent="0.35">
      <c r="A1617" t="s">
        <v>2196</v>
      </c>
      <c r="B1617" s="1" t="s">
        <v>434</v>
      </c>
      <c r="C1617" s="1" t="s">
        <v>435</v>
      </c>
      <c r="D1617" s="1" t="s">
        <v>24</v>
      </c>
      <c r="E1617" s="3">
        <v>45511</v>
      </c>
      <c r="F1617" s="1" t="s">
        <v>14</v>
      </c>
      <c r="G1617" s="1" t="s">
        <v>764</v>
      </c>
      <c r="H1617" s="7">
        <v>80</v>
      </c>
      <c r="I1617" s="7">
        <v>78</v>
      </c>
      <c r="J1617" s="2">
        <v>2.5000000000000001E-2</v>
      </c>
      <c r="K1617" s="7">
        <f>Table1[[#This Row],[List Price]]-Table1[[#This Row],[Actual Price]]</f>
        <v>2</v>
      </c>
      <c r="L1617" s="13">
        <f>YEAR(Table1[[#This Row],[Date]])</f>
        <v>2024</v>
      </c>
      <c r="M1617" s="13" t="str">
        <f t="shared" si="25"/>
        <v>Aug</v>
      </c>
      <c r="N1617" s="18">
        <f>DATE(YEAR(Table1[[#This Row],[Date]])+6, MONTH(Table1[[#This Row],[Date]]), DAY(Table1[[#This Row],[Date]]))</f>
        <v>47702</v>
      </c>
    </row>
    <row r="1618" spans="1:14" x14ac:dyDescent="0.35">
      <c r="A1618" t="s">
        <v>2197</v>
      </c>
      <c r="B1618" s="1" t="s">
        <v>324</v>
      </c>
      <c r="C1618" s="1" t="s">
        <v>325</v>
      </c>
      <c r="D1618" s="1" t="s">
        <v>13</v>
      </c>
      <c r="E1618" s="3">
        <v>44927</v>
      </c>
      <c r="F1618" s="1" t="s">
        <v>61</v>
      </c>
      <c r="G1618" s="1" t="s">
        <v>1192</v>
      </c>
      <c r="H1618" s="7">
        <v>1000</v>
      </c>
      <c r="I1618" s="7">
        <v>690</v>
      </c>
      <c r="J1618" s="2">
        <v>0.31</v>
      </c>
      <c r="K1618" s="7">
        <f>Table1[[#This Row],[List Price]]-Table1[[#This Row],[Actual Price]]</f>
        <v>310</v>
      </c>
      <c r="L1618" s="13">
        <f>YEAR(Table1[[#This Row],[Date]])</f>
        <v>2023</v>
      </c>
      <c r="M1618" s="13" t="str">
        <f t="shared" si="25"/>
        <v>Jan</v>
      </c>
      <c r="N1618" s="18">
        <f>DATE(YEAR(Table1[[#This Row],[Date]])+6, MONTH(Table1[[#This Row],[Date]]), DAY(Table1[[#This Row],[Date]]))</f>
        <v>47119</v>
      </c>
    </row>
    <row r="1619" spans="1:14" x14ac:dyDescent="0.35">
      <c r="A1619" t="s">
        <v>2198</v>
      </c>
      <c r="B1619" s="1" t="s">
        <v>91</v>
      </c>
      <c r="C1619" s="1" t="s">
        <v>92</v>
      </c>
      <c r="D1619" s="1" t="s">
        <v>35</v>
      </c>
      <c r="E1619" s="3">
        <v>44103</v>
      </c>
      <c r="F1619" s="1" t="s">
        <v>30</v>
      </c>
      <c r="G1619" s="1" t="s">
        <v>1155</v>
      </c>
      <c r="H1619" s="7">
        <v>150</v>
      </c>
      <c r="I1619" s="7">
        <v>138</v>
      </c>
      <c r="J1619" s="2">
        <v>0.08</v>
      </c>
      <c r="K1619" s="7">
        <f>Table1[[#This Row],[List Price]]-Table1[[#This Row],[Actual Price]]</f>
        <v>12</v>
      </c>
      <c r="L1619" s="13">
        <f>YEAR(Table1[[#This Row],[Date]])</f>
        <v>2020</v>
      </c>
      <c r="M1619" s="13" t="str">
        <f t="shared" si="25"/>
        <v>Sep</v>
      </c>
      <c r="N1619" s="18">
        <f>DATE(YEAR(Table1[[#This Row],[Date]])+6, MONTH(Table1[[#This Row],[Date]]), DAY(Table1[[#This Row],[Date]]))</f>
        <v>46294</v>
      </c>
    </row>
    <row r="1620" spans="1:14" x14ac:dyDescent="0.35">
      <c r="A1620" t="s">
        <v>2199</v>
      </c>
      <c r="B1620" s="1" t="s">
        <v>131</v>
      </c>
      <c r="C1620" s="1" t="s">
        <v>108</v>
      </c>
      <c r="D1620" s="1" t="s">
        <v>19</v>
      </c>
      <c r="E1620" s="3">
        <v>45044</v>
      </c>
      <c r="F1620" s="1" t="s">
        <v>104</v>
      </c>
      <c r="G1620" s="1" t="s">
        <v>132</v>
      </c>
      <c r="H1620" s="7">
        <v>70</v>
      </c>
      <c r="I1620" s="7">
        <v>68</v>
      </c>
      <c r="J1620" s="2">
        <v>2.86E-2</v>
      </c>
      <c r="K1620" s="7">
        <f>Table1[[#This Row],[List Price]]-Table1[[#This Row],[Actual Price]]</f>
        <v>2</v>
      </c>
      <c r="L1620" s="13">
        <f>YEAR(Table1[[#This Row],[Date]])</f>
        <v>2023</v>
      </c>
      <c r="M1620" s="13" t="str">
        <f t="shared" si="25"/>
        <v>Apr</v>
      </c>
      <c r="N1620" s="18">
        <f>DATE(YEAR(Table1[[#This Row],[Date]])+6, MONTH(Table1[[#This Row],[Date]]), DAY(Table1[[#This Row],[Date]]))</f>
        <v>47236</v>
      </c>
    </row>
    <row r="1621" spans="1:14" x14ac:dyDescent="0.35">
      <c r="A1621" t="s">
        <v>2200</v>
      </c>
      <c r="B1621" s="1" t="s">
        <v>2191</v>
      </c>
      <c r="C1621" s="1" t="s">
        <v>108</v>
      </c>
      <c r="D1621" s="1" t="s">
        <v>19</v>
      </c>
      <c r="E1621" s="3">
        <v>44011</v>
      </c>
      <c r="F1621" s="1" t="s">
        <v>72</v>
      </c>
      <c r="G1621" s="1" t="s">
        <v>2201</v>
      </c>
      <c r="H1621" s="7">
        <v>500</v>
      </c>
      <c r="I1621" s="7">
        <v>490</v>
      </c>
      <c r="J1621" s="2">
        <v>0.02</v>
      </c>
      <c r="K1621" s="7">
        <f>Table1[[#This Row],[List Price]]-Table1[[#This Row],[Actual Price]]</f>
        <v>10</v>
      </c>
      <c r="L1621" s="13">
        <f>YEAR(Table1[[#This Row],[Date]])</f>
        <v>2020</v>
      </c>
      <c r="M1621" s="13" t="str">
        <f t="shared" si="25"/>
        <v>Jun</v>
      </c>
      <c r="N1621" s="18">
        <f>DATE(YEAR(Table1[[#This Row],[Date]])+6, MONTH(Table1[[#This Row],[Date]]), DAY(Table1[[#This Row],[Date]]))</f>
        <v>46202</v>
      </c>
    </row>
    <row r="1622" spans="1:14" x14ac:dyDescent="0.35">
      <c r="A1622" t="s">
        <v>2202</v>
      </c>
      <c r="B1622" s="1" t="s">
        <v>170</v>
      </c>
      <c r="C1622" s="1" t="s">
        <v>171</v>
      </c>
      <c r="D1622" s="1" t="s">
        <v>13</v>
      </c>
      <c r="E1622" s="3">
        <v>44471</v>
      </c>
      <c r="F1622" s="1" t="s">
        <v>41</v>
      </c>
      <c r="G1622" s="1" t="s">
        <v>941</v>
      </c>
      <c r="H1622" s="7">
        <v>30</v>
      </c>
      <c r="I1622" s="7">
        <v>25</v>
      </c>
      <c r="J1622" s="2">
        <v>0.16669999999999999</v>
      </c>
      <c r="K1622" s="7">
        <f>Table1[[#This Row],[List Price]]-Table1[[#This Row],[Actual Price]]</f>
        <v>5</v>
      </c>
      <c r="L1622" s="13">
        <f>YEAR(Table1[[#This Row],[Date]])</f>
        <v>2021</v>
      </c>
      <c r="M1622" s="13" t="str">
        <f t="shared" si="25"/>
        <v>Oct</v>
      </c>
      <c r="N1622" s="18">
        <f>DATE(YEAR(Table1[[#This Row],[Date]])+6, MONTH(Table1[[#This Row],[Date]]), DAY(Table1[[#This Row],[Date]]))</f>
        <v>46662</v>
      </c>
    </row>
    <row r="1623" spans="1:14" x14ac:dyDescent="0.35">
      <c r="A1623" t="s">
        <v>2203</v>
      </c>
      <c r="B1623" s="1" t="s">
        <v>170</v>
      </c>
      <c r="C1623" s="1" t="s">
        <v>171</v>
      </c>
      <c r="D1623" s="1" t="s">
        <v>13</v>
      </c>
      <c r="E1623" s="3">
        <v>45471</v>
      </c>
      <c r="F1623" s="1" t="s">
        <v>55</v>
      </c>
      <c r="G1623" s="1" t="s">
        <v>172</v>
      </c>
      <c r="H1623" s="7">
        <v>800</v>
      </c>
      <c r="I1623" s="7">
        <v>576</v>
      </c>
      <c r="J1623" s="2">
        <v>0.28000000000000003</v>
      </c>
      <c r="K1623" s="7">
        <f>Table1[[#This Row],[List Price]]-Table1[[#This Row],[Actual Price]]</f>
        <v>224</v>
      </c>
      <c r="L1623" s="13">
        <f>YEAR(Table1[[#This Row],[Date]])</f>
        <v>2024</v>
      </c>
      <c r="M1623" s="13" t="str">
        <f t="shared" si="25"/>
        <v>Jun</v>
      </c>
      <c r="N1623" s="18">
        <f>DATE(YEAR(Table1[[#This Row],[Date]])+6, MONTH(Table1[[#This Row],[Date]]), DAY(Table1[[#This Row],[Date]]))</f>
        <v>47662</v>
      </c>
    </row>
    <row r="1624" spans="1:14" x14ac:dyDescent="0.35">
      <c r="A1624" t="s">
        <v>2204</v>
      </c>
      <c r="B1624" s="1" t="s">
        <v>270</v>
      </c>
      <c r="C1624" s="1" t="s">
        <v>271</v>
      </c>
      <c r="D1624" s="1" t="s">
        <v>35</v>
      </c>
      <c r="E1624" s="3">
        <v>45437</v>
      </c>
      <c r="F1624" s="1" t="s">
        <v>36</v>
      </c>
      <c r="G1624" s="1" t="s">
        <v>809</v>
      </c>
      <c r="H1624" s="7">
        <v>50</v>
      </c>
      <c r="I1624" s="7">
        <v>48</v>
      </c>
      <c r="J1624" s="2">
        <v>0.04</v>
      </c>
      <c r="K1624" s="7">
        <f>Table1[[#This Row],[List Price]]-Table1[[#This Row],[Actual Price]]</f>
        <v>2</v>
      </c>
      <c r="L1624" s="13">
        <f>YEAR(Table1[[#This Row],[Date]])</f>
        <v>2024</v>
      </c>
      <c r="M1624" s="13" t="str">
        <f t="shared" si="25"/>
        <v>May</v>
      </c>
      <c r="N1624" s="18">
        <f>DATE(YEAR(Table1[[#This Row],[Date]])+6, MONTH(Table1[[#This Row],[Date]]), DAY(Table1[[#This Row],[Date]]))</f>
        <v>47628</v>
      </c>
    </row>
    <row r="1625" spans="1:14" x14ac:dyDescent="0.35">
      <c r="A1625" t="s">
        <v>2205</v>
      </c>
      <c r="B1625" s="1" t="s">
        <v>255</v>
      </c>
      <c r="C1625" s="1" t="s">
        <v>256</v>
      </c>
      <c r="D1625" s="1" t="s">
        <v>13</v>
      </c>
      <c r="E1625" s="3">
        <v>44656</v>
      </c>
      <c r="F1625" s="1" t="s">
        <v>115</v>
      </c>
      <c r="G1625" s="1" t="s">
        <v>1345</v>
      </c>
      <c r="H1625" s="7">
        <v>250</v>
      </c>
      <c r="I1625" s="7">
        <v>233</v>
      </c>
      <c r="J1625" s="2">
        <v>6.8000000000000005E-2</v>
      </c>
      <c r="K1625" s="7">
        <f>Table1[[#This Row],[List Price]]-Table1[[#This Row],[Actual Price]]</f>
        <v>17</v>
      </c>
      <c r="L1625" s="13">
        <f>YEAR(Table1[[#This Row],[Date]])</f>
        <v>2022</v>
      </c>
      <c r="M1625" s="13" t="str">
        <f t="shared" si="25"/>
        <v>Apr</v>
      </c>
      <c r="N1625" s="18">
        <f>DATE(YEAR(Table1[[#This Row],[Date]])+6, MONTH(Table1[[#This Row],[Date]]), DAY(Table1[[#This Row],[Date]]))</f>
        <v>46848</v>
      </c>
    </row>
    <row r="1626" spans="1:14" x14ac:dyDescent="0.35">
      <c r="A1626" t="s">
        <v>2206</v>
      </c>
      <c r="B1626" s="1" t="s">
        <v>103</v>
      </c>
      <c r="C1626" s="1" t="s">
        <v>71</v>
      </c>
      <c r="D1626" s="1" t="s">
        <v>35</v>
      </c>
      <c r="E1626" s="3">
        <v>44824</v>
      </c>
      <c r="F1626" s="1" t="s">
        <v>115</v>
      </c>
      <c r="G1626" s="1" t="s">
        <v>603</v>
      </c>
      <c r="H1626" s="7">
        <v>250</v>
      </c>
      <c r="I1626" s="7">
        <v>230</v>
      </c>
      <c r="J1626" s="2">
        <v>0.08</v>
      </c>
      <c r="K1626" s="7">
        <f>Table1[[#This Row],[List Price]]-Table1[[#This Row],[Actual Price]]</f>
        <v>20</v>
      </c>
      <c r="L1626" s="13">
        <f>YEAR(Table1[[#This Row],[Date]])</f>
        <v>2022</v>
      </c>
      <c r="M1626" s="13" t="str">
        <f t="shared" si="25"/>
        <v>Sep</v>
      </c>
      <c r="N1626" s="18">
        <f>DATE(YEAR(Table1[[#This Row],[Date]])+6, MONTH(Table1[[#This Row],[Date]]), DAY(Table1[[#This Row],[Date]]))</f>
        <v>47016</v>
      </c>
    </row>
    <row r="1627" spans="1:14" x14ac:dyDescent="0.35">
      <c r="A1627" t="s">
        <v>2207</v>
      </c>
      <c r="B1627" s="1" t="s">
        <v>11</v>
      </c>
      <c r="C1627" s="1" t="s">
        <v>12</v>
      </c>
      <c r="D1627" s="1" t="s">
        <v>13</v>
      </c>
      <c r="E1627" s="3">
        <v>44170</v>
      </c>
      <c r="F1627" s="1" t="s">
        <v>25</v>
      </c>
      <c r="G1627" s="1" t="s">
        <v>276</v>
      </c>
      <c r="H1627" s="7">
        <v>700</v>
      </c>
      <c r="I1627" s="7">
        <v>679</v>
      </c>
      <c r="J1627" s="2">
        <v>0.03</v>
      </c>
      <c r="K1627" s="7">
        <f>Table1[[#This Row],[List Price]]-Table1[[#This Row],[Actual Price]]</f>
        <v>21</v>
      </c>
      <c r="L1627" s="13">
        <f>YEAR(Table1[[#This Row],[Date]])</f>
        <v>2020</v>
      </c>
      <c r="M1627" s="13" t="str">
        <f t="shared" si="25"/>
        <v>Dec</v>
      </c>
      <c r="N1627" s="18">
        <f>DATE(YEAR(Table1[[#This Row],[Date]])+6, MONTH(Table1[[#This Row],[Date]]), DAY(Table1[[#This Row],[Date]]))</f>
        <v>46361</v>
      </c>
    </row>
    <row r="1628" spans="1:14" x14ac:dyDescent="0.35">
      <c r="A1628" t="s">
        <v>2208</v>
      </c>
      <c r="B1628" s="1" t="s">
        <v>174</v>
      </c>
      <c r="C1628" s="1" t="s">
        <v>175</v>
      </c>
      <c r="D1628" s="1" t="s">
        <v>13</v>
      </c>
      <c r="E1628" s="3">
        <v>45614</v>
      </c>
      <c r="F1628" s="1" t="s">
        <v>36</v>
      </c>
      <c r="G1628" s="1" t="s">
        <v>1456</v>
      </c>
      <c r="H1628" s="7">
        <v>50</v>
      </c>
      <c r="I1628" s="7">
        <v>44</v>
      </c>
      <c r="J1628" s="2">
        <v>0.12</v>
      </c>
      <c r="K1628" s="7">
        <f>Table1[[#This Row],[List Price]]-Table1[[#This Row],[Actual Price]]</f>
        <v>6</v>
      </c>
      <c r="L1628" s="13">
        <f>YEAR(Table1[[#This Row],[Date]])</f>
        <v>2024</v>
      </c>
      <c r="M1628" s="13" t="str">
        <f t="shared" si="25"/>
        <v>Nov</v>
      </c>
      <c r="N1628" s="18">
        <f>DATE(YEAR(Table1[[#This Row],[Date]])+6, MONTH(Table1[[#This Row],[Date]]), DAY(Table1[[#This Row],[Date]]))</f>
        <v>47805</v>
      </c>
    </row>
    <row r="1629" spans="1:14" x14ac:dyDescent="0.35">
      <c r="A1629" t="s">
        <v>2209</v>
      </c>
      <c r="B1629" s="1" t="s">
        <v>111</v>
      </c>
      <c r="C1629" s="1" t="s">
        <v>82</v>
      </c>
      <c r="D1629" s="1" t="s">
        <v>13</v>
      </c>
      <c r="E1629" s="3">
        <v>44977</v>
      </c>
      <c r="F1629" s="1" t="s">
        <v>41</v>
      </c>
      <c r="G1629" s="1" t="s">
        <v>456</v>
      </c>
      <c r="H1629" s="7">
        <v>30</v>
      </c>
      <c r="I1629" s="7">
        <v>29</v>
      </c>
      <c r="J1629" s="2">
        <v>3.3300000000000003E-2</v>
      </c>
      <c r="K1629" s="7">
        <f>Table1[[#This Row],[List Price]]-Table1[[#This Row],[Actual Price]]</f>
        <v>1</v>
      </c>
      <c r="L1629" s="13">
        <f>YEAR(Table1[[#This Row],[Date]])</f>
        <v>2023</v>
      </c>
      <c r="M1629" s="13" t="str">
        <f t="shared" si="25"/>
        <v>Feb</v>
      </c>
      <c r="N1629" s="18">
        <f>DATE(YEAR(Table1[[#This Row],[Date]])+6, MONTH(Table1[[#This Row],[Date]]), DAY(Table1[[#This Row],[Date]]))</f>
        <v>47169</v>
      </c>
    </row>
    <row r="1630" spans="1:14" x14ac:dyDescent="0.35">
      <c r="A1630" t="s">
        <v>2210</v>
      </c>
      <c r="B1630" s="1" t="s">
        <v>81</v>
      </c>
      <c r="C1630" s="1" t="s">
        <v>82</v>
      </c>
      <c r="D1630" s="1" t="s">
        <v>13</v>
      </c>
      <c r="E1630" s="3">
        <v>44533</v>
      </c>
      <c r="F1630" s="1" t="s">
        <v>25</v>
      </c>
      <c r="G1630" s="1" t="s">
        <v>1493</v>
      </c>
      <c r="H1630" s="7">
        <v>700</v>
      </c>
      <c r="I1630" s="7">
        <v>462</v>
      </c>
      <c r="J1630" s="2">
        <v>0.34</v>
      </c>
      <c r="K1630" s="7">
        <f>Table1[[#This Row],[List Price]]-Table1[[#This Row],[Actual Price]]</f>
        <v>238</v>
      </c>
      <c r="L1630" s="13">
        <f>YEAR(Table1[[#This Row],[Date]])</f>
        <v>2021</v>
      </c>
      <c r="M1630" s="13" t="str">
        <f t="shared" si="25"/>
        <v>Dec</v>
      </c>
      <c r="N1630" s="18">
        <f>DATE(YEAR(Table1[[#This Row],[Date]])+6, MONTH(Table1[[#This Row],[Date]]), DAY(Table1[[#This Row],[Date]]))</f>
        <v>46724</v>
      </c>
    </row>
    <row r="1631" spans="1:14" x14ac:dyDescent="0.35">
      <c r="A1631" t="s">
        <v>2211</v>
      </c>
      <c r="B1631" s="1" t="s">
        <v>70</v>
      </c>
      <c r="C1631" s="1" t="s">
        <v>71</v>
      </c>
      <c r="D1631" s="1" t="s">
        <v>35</v>
      </c>
      <c r="E1631" s="3">
        <v>45043</v>
      </c>
      <c r="F1631" s="1" t="s">
        <v>61</v>
      </c>
      <c r="G1631" s="1" t="s">
        <v>962</v>
      </c>
      <c r="H1631" s="7">
        <v>1000</v>
      </c>
      <c r="I1631" s="7">
        <v>860</v>
      </c>
      <c r="J1631" s="2">
        <v>0.14000000000000001</v>
      </c>
      <c r="K1631" s="7">
        <f>Table1[[#This Row],[List Price]]-Table1[[#This Row],[Actual Price]]</f>
        <v>140</v>
      </c>
      <c r="L1631" s="13">
        <f>YEAR(Table1[[#This Row],[Date]])</f>
        <v>2023</v>
      </c>
      <c r="M1631" s="13" t="str">
        <f t="shared" si="25"/>
        <v>Apr</v>
      </c>
      <c r="N1631" s="18">
        <f>DATE(YEAR(Table1[[#This Row],[Date]])+6, MONTH(Table1[[#This Row],[Date]]), DAY(Table1[[#This Row],[Date]]))</f>
        <v>47235</v>
      </c>
    </row>
    <row r="1632" spans="1:14" x14ac:dyDescent="0.35">
      <c r="A1632" t="s">
        <v>2212</v>
      </c>
      <c r="B1632" s="1" t="s">
        <v>22</v>
      </c>
      <c r="C1632" s="1" t="s">
        <v>23</v>
      </c>
      <c r="D1632" s="1" t="s">
        <v>24</v>
      </c>
      <c r="E1632" s="3">
        <v>44028</v>
      </c>
      <c r="F1632" s="1" t="s">
        <v>122</v>
      </c>
      <c r="G1632" s="1" t="s">
        <v>26</v>
      </c>
      <c r="H1632" s="7">
        <v>50</v>
      </c>
      <c r="I1632" s="7">
        <v>37</v>
      </c>
      <c r="J1632" s="2">
        <v>0.26</v>
      </c>
      <c r="K1632" s="7">
        <f>Table1[[#This Row],[List Price]]-Table1[[#This Row],[Actual Price]]</f>
        <v>13</v>
      </c>
      <c r="L1632" s="13">
        <f>YEAR(Table1[[#This Row],[Date]])</f>
        <v>2020</v>
      </c>
      <c r="M1632" s="13" t="str">
        <f t="shared" si="25"/>
        <v>Jul</v>
      </c>
      <c r="N1632" s="18">
        <f>DATE(YEAR(Table1[[#This Row],[Date]])+6, MONTH(Table1[[#This Row],[Date]]), DAY(Table1[[#This Row],[Date]]))</f>
        <v>46219</v>
      </c>
    </row>
    <row r="1633" spans="1:14" x14ac:dyDescent="0.35">
      <c r="A1633" t="s">
        <v>2213</v>
      </c>
      <c r="B1633" s="1" t="s">
        <v>170</v>
      </c>
      <c r="C1633" s="1" t="s">
        <v>171</v>
      </c>
      <c r="D1633" s="1" t="s">
        <v>13</v>
      </c>
      <c r="E1633" s="3">
        <v>44517</v>
      </c>
      <c r="F1633" s="1" t="s">
        <v>115</v>
      </c>
      <c r="G1633" s="1" t="s">
        <v>1864</v>
      </c>
      <c r="H1633" s="7">
        <v>250</v>
      </c>
      <c r="I1633" s="7">
        <v>173</v>
      </c>
      <c r="J1633" s="2">
        <v>0.308</v>
      </c>
      <c r="K1633" s="7">
        <f>Table1[[#This Row],[List Price]]-Table1[[#This Row],[Actual Price]]</f>
        <v>77</v>
      </c>
      <c r="L1633" s="13">
        <f>YEAR(Table1[[#This Row],[Date]])</f>
        <v>2021</v>
      </c>
      <c r="M1633" s="13" t="str">
        <f t="shared" si="25"/>
        <v>Nov</v>
      </c>
      <c r="N1633" s="18">
        <f>DATE(YEAR(Table1[[#This Row],[Date]])+6, MONTH(Table1[[#This Row],[Date]]), DAY(Table1[[#This Row],[Date]]))</f>
        <v>46708</v>
      </c>
    </row>
    <row r="1634" spans="1:14" x14ac:dyDescent="0.35">
      <c r="A1634" t="s">
        <v>2214</v>
      </c>
      <c r="B1634" s="1" t="s">
        <v>400</v>
      </c>
      <c r="C1634" s="1" t="s">
        <v>401</v>
      </c>
      <c r="D1634" s="1" t="s">
        <v>13</v>
      </c>
      <c r="E1634" s="3">
        <v>45054</v>
      </c>
      <c r="F1634" s="1" t="s">
        <v>25</v>
      </c>
      <c r="G1634" s="1" t="s">
        <v>1281</v>
      </c>
      <c r="H1634" s="7">
        <v>700</v>
      </c>
      <c r="I1634" s="7">
        <v>637</v>
      </c>
      <c r="J1634" s="2">
        <v>0.09</v>
      </c>
      <c r="K1634" s="7">
        <f>Table1[[#This Row],[List Price]]-Table1[[#This Row],[Actual Price]]</f>
        <v>63</v>
      </c>
      <c r="L1634" s="13">
        <f>YEAR(Table1[[#This Row],[Date]])</f>
        <v>2023</v>
      </c>
      <c r="M1634" s="13" t="str">
        <f t="shared" si="25"/>
        <v>May</v>
      </c>
      <c r="N1634" s="18">
        <f>DATE(YEAR(Table1[[#This Row],[Date]])+6, MONTH(Table1[[#This Row],[Date]]), DAY(Table1[[#This Row],[Date]]))</f>
        <v>47246</v>
      </c>
    </row>
    <row r="1635" spans="1:14" x14ac:dyDescent="0.35">
      <c r="A1635" t="s">
        <v>2215</v>
      </c>
      <c r="B1635" s="1" t="s">
        <v>2191</v>
      </c>
      <c r="C1635" s="1" t="s">
        <v>108</v>
      </c>
      <c r="D1635" s="1" t="s">
        <v>19</v>
      </c>
      <c r="E1635" s="3">
        <v>44277</v>
      </c>
      <c r="F1635" s="1" t="s">
        <v>104</v>
      </c>
      <c r="G1635" s="1" t="s">
        <v>2192</v>
      </c>
      <c r="H1635" s="7">
        <v>70</v>
      </c>
      <c r="I1635" s="7">
        <v>48</v>
      </c>
      <c r="J1635" s="2">
        <v>0.31430000000000002</v>
      </c>
      <c r="K1635" s="7">
        <f>Table1[[#This Row],[List Price]]-Table1[[#This Row],[Actual Price]]</f>
        <v>22</v>
      </c>
      <c r="L1635" s="13">
        <f>YEAR(Table1[[#This Row],[Date]])</f>
        <v>2021</v>
      </c>
      <c r="M1635" s="13" t="str">
        <f t="shared" si="25"/>
        <v>Mar</v>
      </c>
      <c r="N1635" s="18">
        <f>DATE(YEAR(Table1[[#This Row],[Date]])+6, MONTH(Table1[[#This Row],[Date]]), DAY(Table1[[#This Row],[Date]]))</f>
        <v>46468</v>
      </c>
    </row>
    <row r="1636" spans="1:14" x14ac:dyDescent="0.35">
      <c r="A1636" t="s">
        <v>2216</v>
      </c>
      <c r="B1636" s="1" t="s">
        <v>17</v>
      </c>
      <c r="C1636" s="1" t="s">
        <v>18</v>
      </c>
      <c r="D1636" s="1" t="s">
        <v>19</v>
      </c>
      <c r="E1636" s="3">
        <v>44315</v>
      </c>
      <c r="F1636" s="1" t="s">
        <v>104</v>
      </c>
      <c r="G1636" s="1" t="s">
        <v>543</v>
      </c>
      <c r="H1636" s="7">
        <v>70</v>
      </c>
      <c r="I1636" s="7">
        <v>43</v>
      </c>
      <c r="J1636" s="2">
        <v>0.38569999999999999</v>
      </c>
      <c r="K1636" s="7">
        <f>Table1[[#This Row],[List Price]]-Table1[[#This Row],[Actual Price]]</f>
        <v>27</v>
      </c>
      <c r="L1636" s="13">
        <f>YEAR(Table1[[#This Row],[Date]])</f>
        <v>2021</v>
      </c>
      <c r="M1636" s="13" t="str">
        <f t="shared" si="25"/>
        <v>Apr</v>
      </c>
      <c r="N1636" s="18">
        <f>DATE(YEAR(Table1[[#This Row],[Date]])+6, MONTH(Table1[[#This Row],[Date]]), DAY(Table1[[#This Row],[Date]]))</f>
        <v>46506</v>
      </c>
    </row>
    <row r="1637" spans="1:14" x14ac:dyDescent="0.35">
      <c r="A1637" t="s">
        <v>2217</v>
      </c>
      <c r="B1637" s="1" t="s">
        <v>39</v>
      </c>
      <c r="C1637" s="1" t="s">
        <v>40</v>
      </c>
      <c r="D1637" s="1" t="s">
        <v>35</v>
      </c>
      <c r="E1637" s="3">
        <v>44265</v>
      </c>
      <c r="F1637" s="1" t="s">
        <v>41</v>
      </c>
      <c r="G1637" s="1" t="s">
        <v>1304</v>
      </c>
      <c r="H1637" s="7">
        <v>30</v>
      </c>
      <c r="I1637" s="7">
        <v>21</v>
      </c>
      <c r="J1637" s="2">
        <v>0.3</v>
      </c>
      <c r="K1637" s="7">
        <f>Table1[[#This Row],[List Price]]-Table1[[#This Row],[Actual Price]]</f>
        <v>9</v>
      </c>
      <c r="L1637" s="13">
        <f>YEAR(Table1[[#This Row],[Date]])</f>
        <v>2021</v>
      </c>
      <c r="M1637" s="13" t="str">
        <f t="shared" si="25"/>
        <v>Mar</v>
      </c>
      <c r="N1637" s="18">
        <f>DATE(YEAR(Table1[[#This Row],[Date]])+6, MONTH(Table1[[#This Row],[Date]]), DAY(Table1[[#This Row],[Date]]))</f>
        <v>46456</v>
      </c>
    </row>
    <row r="1638" spans="1:14" x14ac:dyDescent="0.35">
      <c r="A1638" t="s">
        <v>2218</v>
      </c>
      <c r="B1638" s="1" t="s">
        <v>174</v>
      </c>
      <c r="C1638" s="1" t="s">
        <v>175</v>
      </c>
      <c r="D1638" s="1" t="s">
        <v>13</v>
      </c>
      <c r="E1638" s="3">
        <v>44056</v>
      </c>
      <c r="F1638" s="1" t="s">
        <v>30</v>
      </c>
      <c r="G1638" s="1" t="s">
        <v>219</v>
      </c>
      <c r="H1638" s="7">
        <v>150</v>
      </c>
      <c r="I1638" s="7">
        <v>107</v>
      </c>
      <c r="J1638" s="2">
        <v>0.28670000000000001</v>
      </c>
      <c r="K1638" s="7">
        <f>Table1[[#This Row],[List Price]]-Table1[[#This Row],[Actual Price]]</f>
        <v>43</v>
      </c>
      <c r="L1638" s="13">
        <f>YEAR(Table1[[#This Row],[Date]])</f>
        <v>2020</v>
      </c>
      <c r="M1638" s="13" t="str">
        <f t="shared" si="25"/>
        <v>Aug</v>
      </c>
      <c r="N1638" s="18">
        <f>DATE(YEAR(Table1[[#This Row],[Date]])+6, MONTH(Table1[[#This Row],[Date]]), DAY(Table1[[#This Row],[Date]]))</f>
        <v>46247</v>
      </c>
    </row>
    <row r="1639" spans="1:14" x14ac:dyDescent="0.35">
      <c r="A1639" t="s">
        <v>2219</v>
      </c>
      <c r="B1639" s="1" t="s">
        <v>205</v>
      </c>
      <c r="C1639" s="1" t="s">
        <v>206</v>
      </c>
      <c r="D1639" s="1" t="s">
        <v>24</v>
      </c>
      <c r="E1639" s="3">
        <v>43901</v>
      </c>
      <c r="F1639" s="1" t="s">
        <v>36</v>
      </c>
      <c r="G1639" s="1" t="s">
        <v>635</v>
      </c>
      <c r="H1639" s="7">
        <v>50</v>
      </c>
      <c r="I1639" s="7">
        <v>48</v>
      </c>
      <c r="J1639" s="2">
        <v>0.04</v>
      </c>
      <c r="K1639" s="7">
        <f>Table1[[#This Row],[List Price]]-Table1[[#This Row],[Actual Price]]</f>
        <v>2</v>
      </c>
      <c r="L1639" s="13">
        <f>YEAR(Table1[[#This Row],[Date]])</f>
        <v>2020</v>
      </c>
      <c r="M1639" s="13" t="str">
        <f t="shared" si="25"/>
        <v>Mar</v>
      </c>
      <c r="N1639" s="18">
        <f>DATE(YEAR(Table1[[#This Row],[Date]])+6, MONTH(Table1[[#This Row],[Date]]), DAY(Table1[[#This Row],[Date]]))</f>
        <v>46092</v>
      </c>
    </row>
    <row r="1640" spans="1:14" x14ac:dyDescent="0.35">
      <c r="A1640" t="s">
        <v>2220</v>
      </c>
      <c r="B1640" s="1" t="s">
        <v>2170</v>
      </c>
      <c r="C1640" s="1" t="s">
        <v>18</v>
      </c>
      <c r="D1640" s="1" t="s">
        <v>19</v>
      </c>
      <c r="E1640" s="3">
        <v>44997</v>
      </c>
      <c r="F1640" s="1" t="s">
        <v>122</v>
      </c>
      <c r="G1640" s="1" t="s">
        <v>2221</v>
      </c>
      <c r="H1640" s="7">
        <v>50</v>
      </c>
      <c r="I1640" s="7">
        <v>45</v>
      </c>
      <c r="J1640" s="2">
        <v>0.1</v>
      </c>
      <c r="K1640" s="7">
        <f>Table1[[#This Row],[List Price]]-Table1[[#This Row],[Actual Price]]</f>
        <v>5</v>
      </c>
      <c r="L1640" s="13">
        <f>YEAR(Table1[[#This Row],[Date]])</f>
        <v>2023</v>
      </c>
      <c r="M1640" s="13" t="str">
        <f t="shared" si="25"/>
        <v>Mar</v>
      </c>
      <c r="N1640" s="18">
        <f>DATE(YEAR(Table1[[#This Row],[Date]])+6, MONTH(Table1[[#This Row],[Date]]), DAY(Table1[[#This Row],[Date]]))</f>
        <v>47189</v>
      </c>
    </row>
    <row r="1641" spans="1:14" x14ac:dyDescent="0.35">
      <c r="A1641" t="s">
        <v>2222</v>
      </c>
      <c r="B1641" s="1" t="s">
        <v>33</v>
      </c>
      <c r="C1641" s="1" t="s">
        <v>34</v>
      </c>
      <c r="D1641" s="1" t="s">
        <v>35</v>
      </c>
      <c r="E1641" s="3">
        <v>44809</v>
      </c>
      <c r="F1641" s="1" t="s">
        <v>104</v>
      </c>
      <c r="G1641" s="1" t="s">
        <v>160</v>
      </c>
      <c r="H1641" s="7">
        <v>70</v>
      </c>
      <c r="I1641" s="7">
        <v>68</v>
      </c>
      <c r="J1641" s="2">
        <v>2.86E-2</v>
      </c>
      <c r="K1641" s="7">
        <f>Table1[[#This Row],[List Price]]-Table1[[#This Row],[Actual Price]]</f>
        <v>2</v>
      </c>
      <c r="L1641" s="13">
        <f>YEAR(Table1[[#This Row],[Date]])</f>
        <v>2022</v>
      </c>
      <c r="M1641" s="13" t="str">
        <f t="shared" si="25"/>
        <v>Sep</v>
      </c>
      <c r="N1641" s="18">
        <f>DATE(YEAR(Table1[[#This Row],[Date]])+6, MONTH(Table1[[#This Row],[Date]]), DAY(Table1[[#This Row],[Date]]))</f>
        <v>47001</v>
      </c>
    </row>
    <row r="1642" spans="1:14" x14ac:dyDescent="0.35">
      <c r="A1642" t="s">
        <v>2223</v>
      </c>
      <c r="B1642" s="1" t="s">
        <v>131</v>
      </c>
      <c r="C1642" s="1" t="s">
        <v>108</v>
      </c>
      <c r="D1642" s="1" t="s">
        <v>19</v>
      </c>
      <c r="E1642" s="3">
        <v>44119</v>
      </c>
      <c r="F1642" s="1" t="s">
        <v>36</v>
      </c>
      <c r="G1642" s="1" t="s">
        <v>132</v>
      </c>
      <c r="H1642" s="7">
        <v>50</v>
      </c>
      <c r="I1642" s="7">
        <v>45</v>
      </c>
      <c r="J1642" s="2">
        <v>0.1</v>
      </c>
      <c r="K1642" s="7">
        <f>Table1[[#This Row],[List Price]]-Table1[[#This Row],[Actual Price]]</f>
        <v>5</v>
      </c>
      <c r="L1642" s="13">
        <f>YEAR(Table1[[#This Row],[Date]])</f>
        <v>2020</v>
      </c>
      <c r="M1642" s="13" t="str">
        <f t="shared" si="25"/>
        <v>Oct</v>
      </c>
      <c r="N1642" s="18">
        <f>DATE(YEAR(Table1[[#This Row],[Date]])+6, MONTH(Table1[[#This Row],[Date]]), DAY(Table1[[#This Row],[Date]]))</f>
        <v>46310</v>
      </c>
    </row>
    <row r="1643" spans="1:14" x14ac:dyDescent="0.35">
      <c r="A1643" t="s">
        <v>2224</v>
      </c>
      <c r="B1643" s="1" t="s">
        <v>2191</v>
      </c>
      <c r="C1643" s="1" t="s">
        <v>108</v>
      </c>
      <c r="D1643" s="1" t="s">
        <v>19</v>
      </c>
      <c r="E1643" s="3">
        <v>45496</v>
      </c>
      <c r="F1643" s="1" t="s">
        <v>36</v>
      </c>
      <c r="G1643" s="1" t="s">
        <v>2192</v>
      </c>
      <c r="H1643" s="7">
        <v>50</v>
      </c>
      <c r="I1643" s="7">
        <v>48</v>
      </c>
      <c r="J1643" s="2">
        <v>0.04</v>
      </c>
      <c r="K1643" s="7">
        <f>Table1[[#This Row],[List Price]]-Table1[[#This Row],[Actual Price]]</f>
        <v>2</v>
      </c>
      <c r="L1643" s="13">
        <f>YEAR(Table1[[#This Row],[Date]])</f>
        <v>2024</v>
      </c>
      <c r="M1643" s="13" t="str">
        <f t="shared" si="25"/>
        <v>Jul</v>
      </c>
      <c r="N1643" s="18">
        <f>DATE(YEAR(Table1[[#This Row],[Date]])+6, MONTH(Table1[[#This Row],[Date]]), DAY(Table1[[#This Row],[Date]]))</f>
        <v>47687</v>
      </c>
    </row>
    <row r="1644" spans="1:14" x14ac:dyDescent="0.35">
      <c r="A1644" t="s">
        <v>2225</v>
      </c>
      <c r="B1644" s="1" t="s">
        <v>324</v>
      </c>
      <c r="C1644" s="1" t="s">
        <v>325</v>
      </c>
      <c r="D1644" s="1" t="s">
        <v>13</v>
      </c>
      <c r="E1644" s="3">
        <v>44058</v>
      </c>
      <c r="F1644" s="1" t="s">
        <v>55</v>
      </c>
      <c r="G1644" s="1" t="s">
        <v>1192</v>
      </c>
      <c r="H1644" s="7">
        <v>800</v>
      </c>
      <c r="I1644" s="7">
        <v>704</v>
      </c>
      <c r="J1644" s="2">
        <v>0.12</v>
      </c>
      <c r="K1644" s="7">
        <f>Table1[[#This Row],[List Price]]-Table1[[#This Row],[Actual Price]]</f>
        <v>96</v>
      </c>
      <c r="L1644" s="13">
        <f>YEAR(Table1[[#This Row],[Date]])</f>
        <v>2020</v>
      </c>
      <c r="M1644" s="13" t="str">
        <f t="shared" si="25"/>
        <v>Aug</v>
      </c>
      <c r="N1644" s="18">
        <f>DATE(YEAR(Table1[[#This Row],[Date]])+6, MONTH(Table1[[#This Row],[Date]]), DAY(Table1[[#This Row],[Date]]))</f>
        <v>46249</v>
      </c>
    </row>
    <row r="1645" spans="1:14" x14ac:dyDescent="0.35">
      <c r="A1645" t="s">
        <v>2226</v>
      </c>
      <c r="B1645" s="1" t="s">
        <v>205</v>
      </c>
      <c r="C1645" s="1" t="s">
        <v>206</v>
      </c>
      <c r="D1645" s="1" t="s">
        <v>24</v>
      </c>
      <c r="E1645" s="3">
        <v>45156</v>
      </c>
      <c r="F1645" s="1" t="s">
        <v>14</v>
      </c>
      <c r="G1645" s="1" t="s">
        <v>1478</v>
      </c>
      <c r="H1645" s="7">
        <v>80</v>
      </c>
      <c r="I1645" s="7">
        <v>80</v>
      </c>
      <c r="J1645" s="2">
        <v>0</v>
      </c>
      <c r="K1645" s="7">
        <f>Table1[[#This Row],[List Price]]-Table1[[#This Row],[Actual Price]]</f>
        <v>0</v>
      </c>
      <c r="L1645" s="13">
        <f>YEAR(Table1[[#This Row],[Date]])</f>
        <v>2023</v>
      </c>
      <c r="M1645" s="13" t="str">
        <f t="shared" si="25"/>
        <v>Aug</v>
      </c>
      <c r="N1645" s="18">
        <f>DATE(YEAR(Table1[[#This Row],[Date]])+6, MONTH(Table1[[#This Row],[Date]]), DAY(Table1[[#This Row],[Date]]))</f>
        <v>47348</v>
      </c>
    </row>
    <row r="1646" spans="1:14" x14ac:dyDescent="0.35">
      <c r="A1646" t="s">
        <v>2227</v>
      </c>
      <c r="B1646" s="1" t="s">
        <v>187</v>
      </c>
      <c r="C1646" s="1" t="s">
        <v>188</v>
      </c>
      <c r="D1646" s="1" t="s">
        <v>13</v>
      </c>
      <c r="E1646" s="3">
        <v>44063</v>
      </c>
      <c r="F1646" s="1" t="s">
        <v>41</v>
      </c>
      <c r="G1646" s="1" t="s">
        <v>683</v>
      </c>
      <c r="H1646" s="7">
        <v>30</v>
      </c>
      <c r="I1646" s="7">
        <v>30</v>
      </c>
      <c r="J1646" s="2">
        <v>0</v>
      </c>
      <c r="K1646" s="7">
        <f>Table1[[#This Row],[List Price]]-Table1[[#This Row],[Actual Price]]</f>
        <v>0</v>
      </c>
      <c r="L1646" s="13">
        <f>YEAR(Table1[[#This Row],[Date]])</f>
        <v>2020</v>
      </c>
      <c r="M1646" s="13" t="str">
        <f t="shared" si="25"/>
        <v>Aug</v>
      </c>
      <c r="N1646" s="18">
        <f>DATE(YEAR(Table1[[#This Row],[Date]])+6, MONTH(Table1[[#This Row],[Date]]), DAY(Table1[[#This Row],[Date]]))</f>
        <v>46254</v>
      </c>
    </row>
    <row r="1647" spans="1:14" x14ac:dyDescent="0.35">
      <c r="A1647" t="s">
        <v>2228</v>
      </c>
      <c r="B1647" s="1" t="s">
        <v>150</v>
      </c>
      <c r="C1647" s="1" t="s">
        <v>151</v>
      </c>
      <c r="D1647" s="1" t="s">
        <v>13</v>
      </c>
      <c r="E1647" s="3">
        <v>44219</v>
      </c>
      <c r="F1647" s="1" t="s">
        <v>115</v>
      </c>
      <c r="G1647" s="1" t="s">
        <v>824</v>
      </c>
      <c r="H1647" s="7">
        <v>250</v>
      </c>
      <c r="I1647" s="7">
        <v>160</v>
      </c>
      <c r="J1647" s="2">
        <v>0.36</v>
      </c>
      <c r="K1647" s="7">
        <f>Table1[[#This Row],[List Price]]-Table1[[#This Row],[Actual Price]]</f>
        <v>90</v>
      </c>
      <c r="L1647" s="13">
        <f>YEAR(Table1[[#This Row],[Date]])</f>
        <v>2021</v>
      </c>
      <c r="M1647" s="13" t="str">
        <f t="shared" si="25"/>
        <v>Jan</v>
      </c>
      <c r="N1647" s="18">
        <f>DATE(YEAR(Table1[[#This Row],[Date]])+6, MONTH(Table1[[#This Row],[Date]]), DAY(Table1[[#This Row],[Date]]))</f>
        <v>46410</v>
      </c>
    </row>
    <row r="1648" spans="1:14" x14ac:dyDescent="0.35">
      <c r="A1648" t="s">
        <v>2229</v>
      </c>
      <c r="B1648" s="1" t="s">
        <v>187</v>
      </c>
      <c r="C1648" s="1" t="s">
        <v>188</v>
      </c>
      <c r="D1648" s="1" t="s">
        <v>13</v>
      </c>
      <c r="E1648" s="3">
        <v>44522</v>
      </c>
      <c r="F1648" s="1" t="s">
        <v>122</v>
      </c>
      <c r="G1648" s="1" t="s">
        <v>189</v>
      </c>
      <c r="H1648" s="7">
        <v>50</v>
      </c>
      <c r="I1648" s="7">
        <v>43</v>
      </c>
      <c r="J1648" s="2">
        <v>0.14000000000000001</v>
      </c>
      <c r="K1648" s="7">
        <f>Table1[[#This Row],[List Price]]-Table1[[#This Row],[Actual Price]]</f>
        <v>7</v>
      </c>
      <c r="L1648" s="13">
        <f>YEAR(Table1[[#This Row],[Date]])</f>
        <v>2021</v>
      </c>
      <c r="M1648" s="13" t="str">
        <f t="shared" si="25"/>
        <v>Nov</v>
      </c>
      <c r="N1648" s="18">
        <f>DATE(YEAR(Table1[[#This Row],[Date]])+6, MONTH(Table1[[#This Row],[Date]]), DAY(Table1[[#This Row],[Date]]))</f>
        <v>46713</v>
      </c>
    </row>
    <row r="1649" spans="1:14" x14ac:dyDescent="0.35">
      <c r="A1649" t="s">
        <v>2230</v>
      </c>
      <c r="B1649" s="1" t="s">
        <v>187</v>
      </c>
      <c r="C1649" s="1" t="s">
        <v>188</v>
      </c>
      <c r="D1649" s="1" t="s">
        <v>13</v>
      </c>
      <c r="E1649" s="3">
        <v>45373</v>
      </c>
      <c r="F1649" s="1" t="s">
        <v>72</v>
      </c>
      <c r="G1649" s="1" t="s">
        <v>189</v>
      </c>
      <c r="H1649" s="7">
        <v>500</v>
      </c>
      <c r="I1649" s="7">
        <v>495</v>
      </c>
      <c r="J1649" s="2">
        <v>0.01</v>
      </c>
      <c r="K1649" s="7">
        <f>Table1[[#This Row],[List Price]]-Table1[[#This Row],[Actual Price]]</f>
        <v>5</v>
      </c>
      <c r="L1649" s="13">
        <f>YEAR(Table1[[#This Row],[Date]])</f>
        <v>2024</v>
      </c>
      <c r="M1649" s="13" t="str">
        <f t="shared" si="25"/>
        <v>Mar</v>
      </c>
      <c r="N1649" s="18">
        <f>DATE(YEAR(Table1[[#This Row],[Date]])+6, MONTH(Table1[[#This Row],[Date]]), DAY(Table1[[#This Row],[Date]]))</f>
        <v>47564</v>
      </c>
    </row>
    <row r="1650" spans="1:14" x14ac:dyDescent="0.35">
      <c r="A1650" t="s">
        <v>2231</v>
      </c>
      <c r="B1650" s="1" t="s">
        <v>241</v>
      </c>
      <c r="C1650" s="1" t="s">
        <v>242</v>
      </c>
      <c r="D1650" s="1" t="s">
        <v>13</v>
      </c>
      <c r="E1650" s="3">
        <v>45502</v>
      </c>
      <c r="F1650" s="1" t="s">
        <v>41</v>
      </c>
      <c r="G1650" s="1" t="s">
        <v>2232</v>
      </c>
      <c r="H1650" s="7">
        <v>30</v>
      </c>
      <c r="I1650" s="7">
        <v>27</v>
      </c>
      <c r="J1650" s="2">
        <v>0.1</v>
      </c>
      <c r="K1650" s="7">
        <f>Table1[[#This Row],[List Price]]-Table1[[#This Row],[Actual Price]]</f>
        <v>3</v>
      </c>
      <c r="L1650" s="13">
        <f>YEAR(Table1[[#This Row],[Date]])</f>
        <v>2024</v>
      </c>
      <c r="M1650" s="13" t="str">
        <f t="shared" si="25"/>
        <v>Jul</v>
      </c>
      <c r="N1650" s="18">
        <f>DATE(YEAR(Table1[[#This Row],[Date]])+6, MONTH(Table1[[#This Row],[Date]]), DAY(Table1[[#This Row],[Date]]))</f>
        <v>47693</v>
      </c>
    </row>
    <row r="1651" spans="1:14" x14ac:dyDescent="0.35">
      <c r="A1651" t="s">
        <v>2233</v>
      </c>
      <c r="B1651" s="1" t="s">
        <v>400</v>
      </c>
      <c r="C1651" s="1" t="s">
        <v>401</v>
      </c>
      <c r="D1651" s="1" t="s">
        <v>13</v>
      </c>
      <c r="E1651" s="3">
        <v>44486</v>
      </c>
      <c r="F1651" s="1" t="s">
        <v>14</v>
      </c>
      <c r="G1651" s="1" t="s">
        <v>1739</v>
      </c>
      <c r="H1651" s="7">
        <v>80</v>
      </c>
      <c r="I1651" s="7">
        <v>61</v>
      </c>
      <c r="J1651" s="2">
        <v>0.23749999999999999</v>
      </c>
      <c r="K1651" s="7">
        <f>Table1[[#This Row],[List Price]]-Table1[[#This Row],[Actual Price]]</f>
        <v>19</v>
      </c>
      <c r="L1651" s="13">
        <f>YEAR(Table1[[#This Row],[Date]])</f>
        <v>2021</v>
      </c>
      <c r="M1651" s="13" t="str">
        <f t="shared" si="25"/>
        <v>Oct</v>
      </c>
      <c r="N1651" s="18">
        <f>DATE(YEAR(Table1[[#This Row],[Date]])+6, MONTH(Table1[[#This Row],[Date]]), DAY(Table1[[#This Row],[Date]]))</f>
        <v>46677</v>
      </c>
    </row>
    <row r="1652" spans="1:14" x14ac:dyDescent="0.35">
      <c r="A1652" t="s">
        <v>2234</v>
      </c>
      <c r="B1652" s="1" t="s">
        <v>182</v>
      </c>
      <c r="C1652" s="1" t="s">
        <v>108</v>
      </c>
      <c r="D1652" s="1" t="s">
        <v>19</v>
      </c>
      <c r="E1652" s="3">
        <v>44679</v>
      </c>
      <c r="F1652" s="1" t="s">
        <v>61</v>
      </c>
      <c r="G1652" s="1" t="s">
        <v>2235</v>
      </c>
      <c r="H1652" s="7">
        <v>1000</v>
      </c>
      <c r="I1652" s="7">
        <v>990</v>
      </c>
      <c r="J1652" s="2">
        <v>0.01</v>
      </c>
      <c r="K1652" s="7">
        <f>Table1[[#This Row],[List Price]]-Table1[[#This Row],[Actual Price]]</f>
        <v>10</v>
      </c>
      <c r="L1652" s="13">
        <f>YEAR(Table1[[#This Row],[Date]])</f>
        <v>2022</v>
      </c>
      <c r="M1652" s="13" t="str">
        <f t="shared" si="25"/>
        <v>Apr</v>
      </c>
      <c r="N1652" s="18">
        <f>DATE(YEAR(Table1[[#This Row],[Date]])+6, MONTH(Table1[[#This Row],[Date]]), DAY(Table1[[#This Row],[Date]]))</f>
        <v>46871</v>
      </c>
    </row>
    <row r="1653" spans="1:14" x14ac:dyDescent="0.35">
      <c r="A1653" t="s">
        <v>2236</v>
      </c>
      <c r="B1653" s="1" t="s">
        <v>157</v>
      </c>
      <c r="C1653" s="1" t="s">
        <v>108</v>
      </c>
      <c r="D1653" s="1" t="s">
        <v>19</v>
      </c>
      <c r="E1653" s="3">
        <v>45187</v>
      </c>
      <c r="F1653" s="1" t="s">
        <v>36</v>
      </c>
      <c r="G1653" s="1" t="s">
        <v>1286</v>
      </c>
      <c r="H1653" s="7">
        <v>50</v>
      </c>
      <c r="I1653" s="7">
        <v>45</v>
      </c>
      <c r="J1653" s="2">
        <v>0.1</v>
      </c>
      <c r="K1653" s="7">
        <f>Table1[[#This Row],[List Price]]-Table1[[#This Row],[Actual Price]]</f>
        <v>5</v>
      </c>
      <c r="L1653" s="13">
        <f>YEAR(Table1[[#This Row],[Date]])</f>
        <v>2023</v>
      </c>
      <c r="M1653" s="13" t="str">
        <f t="shared" si="25"/>
        <v>Sep</v>
      </c>
      <c r="N1653" s="18">
        <f>DATE(YEAR(Table1[[#This Row],[Date]])+6, MONTH(Table1[[#This Row],[Date]]), DAY(Table1[[#This Row],[Date]]))</f>
        <v>47379</v>
      </c>
    </row>
    <row r="1654" spans="1:14" x14ac:dyDescent="0.35">
      <c r="A1654" t="s">
        <v>2237</v>
      </c>
      <c r="B1654" s="1" t="s">
        <v>2170</v>
      </c>
      <c r="C1654" s="1" t="s">
        <v>18</v>
      </c>
      <c r="D1654" s="1" t="s">
        <v>19</v>
      </c>
      <c r="E1654" s="3">
        <v>44880</v>
      </c>
      <c r="F1654" s="1" t="s">
        <v>115</v>
      </c>
      <c r="G1654" s="1" t="s">
        <v>2238</v>
      </c>
      <c r="H1654" s="7">
        <v>250</v>
      </c>
      <c r="I1654" s="7">
        <v>243</v>
      </c>
      <c r="J1654" s="2">
        <v>2.8000000000000001E-2</v>
      </c>
      <c r="K1654" s="7">
        <f>Table1[[#This Row],[List Price]]-Table1[[#This Row],[Actual Price]]</f>
        <v>7</v>
      </c>
      <c r="L1654" s="13">
        <f>YEAR(Table1[[#This Row],[Date]])</f>
        <v>2022</v>
      </c>
      <c r="M1654" s="13" t="str">
        <f t="shared" si="25"/>
        <v>Nov</v>
      </c>
      <c r="N1654" s="18">
        <f>DATE(YEAR(Table1[[#This Row],[Date]])+6, MONTH(Table1[[#This Row],[Date]]), DAY(Table1[[#This Row],[Date]]))</f>
        <v>47072</v>
      </c>
    </row>
    <row r="1655" spans="1:14" x14ac:dyDescent="0.35">
      <c r="A1655" t="s">
        <v>2239</v>
      </c>
      <c r="B1655" s="1" t="s">
        <v>146</v>
      </c>
      <c r="C1655" s="1" t="s">
        <v>147</v>
      </c>
      <c r="D1655" s="1" t="s">
        <v>13</v>
      </c>
      <c r="E1655" s="3">
        <v>44478</v>
      </c>
      <c r="F1655" s="1" t="s">
        <v>14</v>
      </c>
      <c r="G1655" s="1" t="s">
        <v>1334</v>
      </c>
      <c r="H1655" s="7">
        <v>80</v>
      </c>
      <c r="I1655" s="7">
        <v>53</v>
      </c>
      <c r="J1655" s="2">
        <v>0.33750000000000002</v>
      </c>
      <c r="K1655" s="7">
        <f>Table1[[#This Row],[List Price]]-Table1[[#This Row],[Actual Price]]</f>
        <v>27</v>
      </c>
      <c r="L1655" s="13">
        <f>YEAR(Table1[[#This Row],[Date]])</f>
        <v>2021</v>
      </c>
      <c r="M1655" s="13" t="str">
        <f t="shared" si="25"/>
        <v>Oct</v>
      </c>
      <c r="N1655" s="18">
        <f>DATE(YEAR(Table1[[#This Row],[Date]])+6, MONTH(Table1[[#This Row],[Date]]), DAY(Table1[[#This Row],[Date]]))</f>
        <v>46669</v>
      </c>
    </row>
    <row r="1656" spans="1:14" x14ac:dyDescent="0.35">
      <c r="A1656" t="s">
        <v>2240</v>
      </c>
      <c r="B1656" s="1" t="s">
        <v>22</v>
      </c>
      <c r="C1656" s="1" t="s">
        <v>23</v>
      </c>
      <c r="D1656" s="1" t="s">
        <v>24</v>
      </c>
      <c r="E1656" s="3">
        <v>43862</v>
      </c>
      <c r="F1656" s="1" t="s">
        <v>61</v>
      </c>
      <c r="G1656" s="1" t="s">
        <v>144</v>
      </c>
      <c r="H1656" s="7">
        <v>1000</v>
      </c>
      <c r="I1656" s="7">
        <v>590</v>
      </c>
      <c r="J1656" s="2">
        <v>0.41</v>
      </c>
      <c r="K1656" s="7">
        <f>Table1[[#This Row],[List Price]]-Table1[[#This Row],[Actual Price]]</f>
        <v>410</v>
      </c>
      <c r="L1656" s="13">
        <f>YEAR(Table1[[#This Row],[Date]])</f>
        <v>2020</v>
      </c>
      <c r="M1656" s="13" t="str">
        <f t="shared" si="25"/>
        <v>Feb</v>
      </c>
      <c r="N1656" s="18">
        <f>DATE(YEAR(Table1[[#This Row],[Date]])+6, MONTH(Table1[[#This Row],[Date]]), DAY(Table1[[#This Row],[Date]]))</f>
        <v>46054</v>
      </c>
    </row>
    <row r="1657" spans="1:14" x14ac:dyDescent="0.35">
      <c r="A1657" t="s">
        <v>2241</v>
      </c>
      <c r="B1657" s="1" t="s">
        <v>103</v>
      </c>
      <c r="C1657" s="1" t="s">
        <v>71</v>
      </c>
      <c r="D1657" s="1" t="s">
        <v>35</v>
      </c>
      <c r="E1657" s="3">
        <v>45433</v>
      </c>
      <c r="F1657" s="1" t="s">
        <v>30</v>
      </c>
      <c r="G1657" s="1" t="s">
        <v>497</v>
      </c>
      <c r="H1657" s="7">
        <v>150</v>
      </c>
      <c r="I1657" s="7">
        <v>138</v>
      </c>
      <c r="J1657" s="2">
        <v>0.08</v>
      </c>
      <c r="K1657" s="7">
        <f>Table1[[#This Row],[List Price]]-Table1[[#This Row],[Actual Price]]</f>
        <v>12</v>
      </c>
      <c r="L1657" s="13">
        <f>YEAR(Table1[[#This Row],[Date]])</f>
        <v>2024</v>
      </c>
      <c r="M1657" s="13" t="str">
        <f t="shared" si="25"/>
        <v>May</v>
      </c>
      <c r="N1657" s="18">
        <f>DATE(YEAR(Table1[[#This Row],[Date]])+6, MONTH(Table1[[#This Row],[Date]]), DAY(Table1[[#This Row],[Date]]))</f>
        <v>47624</v>
      </c>
    </row>
    <row r="1658" spans="1:14" x14ac:dyDescent="0.35">
      <c r="A1658" t="s">
        <v>2242</v>
      </c>
      <c r="B1658" s="1" t="s">
        <v>2243</v>
      </c>
      <c r="C1658" s="1" t="s">
        <v>108</v>
      </c>
      <c r="D1658" s="1" t="s">
        <v>19</v>
      </c>
      <c r="E1658" s="3">
        <v>44533</v>
      </c>
      <c r="F1658" s="1" t="s">
        <v>25</v>
      </c>
      <c r="G1658" s="1" t="s">
        <v>2244</v>
      </c>
      <c r="H1658" s="7">
        <v>700</v>
      </c>
      <c r="I1658" s="7">
        <v>560</v>
      </c>
      <c r="J1658" s="2">
        <v>0.2</v>
      </c>
      <c r="K1658" s="7">
        <f>Table1[[#This Row],[List Price]]-Table1[[#This Row],[Actual Price]]</f>
        <v>140</v>
      </c>
      <c r="L1658" s="13">
        <f>YEAR(Table1[[#This Row],[Date]])</f>
        <v>2021</v>
      </c>
      <c r="M1658" s="13" t="str">
        <f t="shared" si="25"/>
        <v>Dec</v>
      </c>
      <c r="N1658" s="18">
        <f>DATE(YEAR(Table1[[#This Row],[Date]])+6, MONTH(Table1[[#This Row],[Date]]), DAY(Table1[[#This Row],[Date]]))</f>
        <v>46724</v>
      </c>
    </row>
    <row r="1659" spans="1:14" x14ac:dyDescent="0.35">
      <c r="A1659" t="s">
        <v>2245</v>
      </c>
      <c r="B1659" s="1" t="s">
        <v>2191</v>
      </c>
      <c r="C1659" s="1" t="s">
        <v>108</v>
      </c>
      <c r="D1659" s="1" t="s">
        <v>19</v>
      </c>
      <c r="E1659" s="3">
        <v>44072</v>
      </c>
      <c r="F1659" s="1" t="s">
        <v>55</v>
      </c>
      <c r="G1659" s="1" t="s">
        <v>2201</v>
      </c>
      <c r="H1659" s="7">
        <v>800</v>
      </c>
      <c r="I1659" s="7">
        <v>512</v>
      </c>
      <c r="J1659" s="2">
        <v>0.36</v>
      </c>
      <c r="K1659" s="7">
        <f>Table1[[#This Row],[List Price]]-Table1[[#This Row],[Actual Price]]</f>
        <v>288</v>
      </c>
      <c r="L1659" s="13">
        <f>YEAR(Table1[[#This Row],[Date]])</f>
        <v>2020</v>
      </c>
      <c r="M1659" s="13" t="str">
        <f t="shared" si="25"/>
        <v>Aug</v>
      </c>
      <c r="N1659" s="18">
        <f>DATE(YEAR(Table1[[#This Row],[Date]])+6, MONTH(Table1[[#This Row],[Date]]), DAY(Table1[[#This Row],[Date]]))</f>
        <v>46263</v>
      </c>
    </row>
    <row r="1660" spans="1:14" x14ac:dyDescent="0.35">
      <c r="A1660" t="s">
        <v>2246</v>
      </c>
      <c r="B1660" s="1" t="s">
        <v>324</v>
      </c>
      <c r="C1660" s="1" t="s">
        <v>325</v>
      </c>
      <c r="D1660" s="1" t="s">
        <v>13</v>
      </c>
      <c r="E1660" s="3">
        <v>44990</v>
      </c>
      <c r="F1660" s="1" t="s">
        <v>41</v>
      </c>
      <c r="G1660" s="1" t="s">
        <v>1247</v>
      </c>
      <c r="H1660" s="7">
        <v>30</v>
      </c>
      <c r="I1660" s="7">
        <v>29</v>
      </c>
      <c r="J1660" s="2">
        <v>3.3300000000000003E-2</v>
      </c>
      <c r="K1660" s="7">
        <f>Table1[[#This Row],[List Price]]-Table1[[#This Row],[Actual Price]]</f>
        <v>1</v>
      </c>
      <c r="L1660" s="13">
        <f>YEAR(Table1[[#This Row],[Date]])</f>
        <v>2023</v>
      </c>
      <c r="M1660" s="13" t="str">
        <f t="shared" si="25"/>
        <v>Mar</v>
      </c>
      <c r="N1660" s="18">
        <f>DATE(YEAR(Table1[[#This Row],[Date]])+6, MONTH(Table1[[#This Row],[Date]]), DAY(Table1[[#This Row],[Date]]))</f>
        <v>47182</v>
      </c>
    </row>
    <row r="1661" spans="1:14" x14ac:dyDescent="0.35">
      <c r="A1661" t="s">
        <v>2247</v>
      </c>
      <c r="B1661" s="1" t="s">
        <v>64</v>
      </c>
      <c r="C1661" s="1" t="s">
        <v>65</v>
      </c>
      <c r="D1661" s="1" t="s">
        <v>35</v>
      </c>
      <c r="E1661" s="3">
        <v>44618</v>
      </c>
      <c r="F1661" s="1" t="s">
        <v>30</v>
      </c>
      <c r="G1661" s="1" t="s">
        <v>1536</v>
      </c>
      <c r="H1661" s="7">
        <v>150</v>
      </c>
      <c r="I1661" s="7">
        <v>144</v>
      </c>
      <c r="J1661" s="2">
        <v>0.04</v>
      </c>
      <c r="K1661" s="7">
        <f>Table1[[#This Row],[List Price]]-Table1[[#This Row],[Actual Price]]</f>
        <v>6</v>
      </c>
      <c r="L1661" s="13">
        <f>YEAR(Table1[[#This Row],[Date]])</f>
        <v>2022</v>
      </c>
      <c r="M1661" s="13" t="str">
        <f t="shared" si="25"/>
        <v>Feb</v>
      </c>
      <c r="N1661" s="18">
        <f>DATE(YEAR(Table1[[#This Row],[Date]])+6, MONTH(Table1[[#This Row],[Date]]), DAY(Table1[[#This Row],[Date]]))</f>
        <v>46809</v>
      </c>
    </row>
    <row r="1662" spans="1:14" x14ac:dyDescent="0.35">
      <c r="A1662" t="s">
        <v>2248</v>
      </c>
      <c r="B1662" s="1" t="s">
        <v>49</v>
      </c>
      <c r="C1662" s="1" t="s">
        <v>50</v>
      </c>
      <c r="D1662" s="1" t="s">
        <v>24</v>
      </c>
      <c r="E1662" s="3">
        <v>45519</v>
      </c>
      <c r="F1662" s="1" t="s">
        <v>104</v>
      </c>
      <c r="G1662" s="1" t="s">
        <v>918</v>
      </c>
      <c r="H1662" s="7">
        <v>70</v>
      </c>
      <c r="I1662" s="7">
        <v>70</v>
      </c>
      <c r="J1662" s="2">
        <v>0</v>
      </c>
      <c r="K1662" s="7">
        <f>Table1[[#This Row],[List Price]]-Table1[[#This Row],[Actual Price]]</f>
        <v>0</v>
      </c>
      <c r="L1662" s="13">
        <f>YEAR(Table1[[#This Row],[Date]])</f>
        <v>2024</v>
      </c>
      <c r="M1662" s="13" t="str">
        <f t="shared" si="25"/>
        <v>Aug</v>
      </c>
      <c r="N1662" s="18">
        <f>DATE(YEAR(Table1[[#This Row],[Date]])+6, MONTH(Table1[[#This Row],[Date]]), DAY(Table1[[#This Row],[Date]]))</f>
        <v>47710</v>
      </c>
    </row>
    <row r="1663" spans="1:14" x14ac:dyDescent="0.35">
      <c r="A1663" t="s">
        <v>2249</v>
      </c>
      <c r="B1663" s="1" t="s">
        <v>255</v>
      </c>
      <c r="C1663" s="1" t="s">
        <v>256</v>
      </c>
      <c r="D1663" s="1" t="s">
        <v>13</v>
      </c>
      <c r="E1663" s="3">
        <v>45181</v>
      </c>
      <c r="F1663" s="1" t="s">
        <v>46</v>
      </c>
      <c r="G1663" s="1" t="s">
        <v>522</v>
      </c>
      <c r="H1663" s="7">
        <v>500</v>
      </c>
      <c r="I1663" s="7">
        <v>470</v>
      </c>
      <c r="J1663" s="2">
        <v>0.06</v>
      </c>
      <c r="K1663" s="7">
        <f>Table1[[#This Row],[List Price]]-Table1[[#This Row],[Actual Price]]</f>
        <v>30</v>
      </c>
      <c r="L1663" s="13">
        <f>YEAR(Table1[[#This Row],[Date]])</f>
        <v>2023</v>
      </c>
      <c r="M1663" s="13" t="str">
        <f t="shared" si="25"/>
        <v>Sep</v>
      </c>
      <c r="N1663" s="18">
        <f>DATE(YEAR(Table1[[#This Row],[Date]])+6, MONTH(Table1[[#This Row],[Date]]), DAY(Table1[[#This Row],[Date]]))</f>
        <v>47373</v>
      </c>
    </row>
    <row r="1664" spans="1:14" x14ac:dyDescent="0.35">
      <c r="A1664" t="s">
        <v>2250</v>
      </c>
      <c r="B1664" s="1" t="s">
        <v>134</v>
      </c>
      <c r="C1664" s="1" t="s">
        <v>92</v>
      </c>
      <c r="D1664" s="1" t="s">
        <v>35</v>
      </c>
      <c r="E1664" s="3">
        <v>45267</v>
      </c>
      <c r="F1664" s="1" t="s">
        <v>46</v>
      </c>
      <c r="G1664" s="1" t="s">
        <v>1062</v>
      </c>
      <c r="H1664" s="7">
        <v>500</v>
      </c>
      <c r="I1664" s="7">
        <v>480</v>
      </c>
      <c r="J1664" s="2">
        <v>0.04</v>
      </c>
      <c r="K1664" s="7">
        <f>Table1[[#This Row],[List Price]]-Table1[[#This Row],[Actual Price]]</f>
        <v>20</v>
      </c>
      <c r="L1664" s="13">
        <f>YEAR(Table1[[#This Row],[Date]])</f>
        <v>2023</v>
      </c>
      <c r="M1664" s="13" t="str">
        <f t="shared" si="25"/>
        <v>Dec</v>
      </c>
      <c r="N1664" s="18">
        <f>DATE(YEAR(Table1[[#This Row],[Date]])+6, MONTH(Table1[[#This Row],[Date]]), DAY(Table1[[#This Row],[Date]]))</f>
        <v>47459</v>
      </c>
    </row>
    <row r="1665" spans="1:14" x14ac:dyDescent="0.35">
      <c r="A1665" t="s">
        <v>2251</v>
      </c>
      <c r="B1665" s="1" t="s">
        <v>221</v>
      </c>
      <c r="C1665" s="1" t="s">
        <v>40</v>
      </c>
      <c r="D1665" s="1" t="s">
        <v>35</v>
      </c>
      <c r="E1665" s="3">
        <v>44917</v>
      </c>
      <c r="F1665" s="1" t="s">
        <v>46</v>
      </c>
      <c r="G1665" s="1" t="s">
        <v>1059</v>
      </c>
      <c r="H1665" s="7">
        <v>500</v>
      </c>
      <c r="I1665" s="7">
        <v>435</v>
      </c>
      <c r="J1665" s="2">
        <v>0.13</v>
      </c>
      <c r="K1665" s="7">
        <f>Table1[[#This Row],[List Price]]-Table1[[#This Row],[Actual Price]]</f>
        <v>65</v>
      </c>
      <c r="L1665" s="13">
        <f>YEAR(Table1[[#This Row],[Date]])</f>
        <v>2022</v>
      </c>
      <c r="M1665" s="13" t="str">
        <f t="shared" si="25"/>
        <v>Dec</v>
      </c>
      <c r="N1665" s="18">
        <f>DATE(YEAR(Table1[[#This Row],[Date]])+6, MONTH(Table1[[#This Row],[Date]]), DAY(Table1[[#This Row],[Date]]))</f>
        <v>47109</v>
      </c>
    </row>
    <row r="1666" spans="1:14" x14ac:dyDescent="0.35">
      <c r="A1666" t="s">
        <v>2252</v>
      </c>
      <c r="B1666" s="1" t="s">
        <v>85</v>
      </c>
      <c r="C1666" s="1" t="s">
        <v>86</v>
      </c>
      <c r="D1666" s="1" t="s">
        <v>13</v>
      </c>
      <c r="E1666" s="3">
        <v>44483</v>
      </c>
      <c r="F1666" s="1" t="s">
        <v>41</v>
      </c>
      <c r="G1666" s="1" t="s">
        <v>87</v>
      </c>
      <c r="H1666" s="7">
        <v>30</v>
      </c>
      <c r="I1666" s="7">
        <v>27</v>
      </c>
      <c r="J1666" s="2">
        <v>0.1</v>
      </c>
      <c r="K1666" s="7">
        <f>Table1[[#This Row],[List Price]]-Table1[[#This Row],[Actual Price]]</f>
        <v>3</v>
      </c>
      <c r="L1666" s="13">
        <f>YEAR(Table1[[#This Row],[Date]])</f>
        <v>2021</v>
      </c>
      <c r="M1666" s="13" t="str">
        <f t="shared" ref="M1666:M1729" si="26">TEXT(E:E, "mmm")</f>
        <v>Oct</v>
      </c>
      <c r="N1666" s="18">
        <f>DATE(YEAR(Table1[[#This Row],[Date]])+6, MONTH(Table1[[#This Row],[Date]]), DAY(Table1[[#This Row],[Date]]))</f>
        <v>46674</v>
      </c>
    </row>
    <row r="1667" spans="1:14" x14ac:dyDescent="0.35">
      <c r="A1667" t="s">
        <v>2253</v>
      </c>
      <c r="B1667" s="1" t="s">
        <v>270</v>
      </c>
      <c r="C1667" s="1" t="s">
        <v>271</v>
      </c>
      <c r="D1667" s="1" t="s">
        <v>35</v>
      </c>
      <c r="E1667" s="3">
        <v>44800</v>
      </c>
      <c r="F1667" s="1" t="s">
        <v>61</v>
      </c>
      <c r="G1667" s="1" t="s">
        <v>1827</v>
      </c>
      <c r="H1667" s="7">
        <v>1000</v>
      </c>
      <c r="I1667" s="7">
        <v>930</v>
      </c>
      <c r="J1667" s="2">
        <v>7.0000000000000007E-2</v>
      </c>
      <c r="K1667" s="7">
        <f>Table1[[#This Row],[List Price]]-Table1[[#This Row],[Actual Price]]</f>
        <v>70</v>
      </c>
      <c r="L1667" s="13">
        <f>YEAR(Table1[[#This Row],[Date]])</f>
        <v>2022</v>
      </c>
      <c r="M1667" s="13" t="str">
        <f t="shared" si="26"/>
        <v>Aug</v>
      </c>
      <c r="N1667" s="18">
        <f>DATE(YEAR(Table1[[#This Row],[Date]])+6, MONTH(Table1[[#This Row],[Date]]), DAY(Table1[[#This Row],[Date]]))</f>
        <v>46992</v>
      </c>
    </row>
    <row r="1668" spans="1:14" x14ac:dyDescent="0.35">
      <c r="A1668" t="s">
        <v>2254</v>
      </c>
      <c r="B1668" s="1" t="s">
        <v>324</v>
      </c>
      <c r="C1668" s="1" t="s">
        <v>325</v>
      </c>
      <c r="D1668" s="1" t="s">
        <v>13</v>
      </c>
      <c r="E1668" s="3">
        <v>44252</v>
      </c>
      <c r="F1668" s="1" t="s">
        <v>104</v>
      </c>
      <c r="G1668" s="1" t="s">
        <v>588</v>
      </c>
      <c r="H1668" s="7">
        <v>70</v>
      </c>
      <c r="I1668" s="7">
        <v>68</v>
      </c>
      <c r="J1668" s="2">
        <v>2.86E-2</v>
      </c>
      <c r="K1668" s="7">
        <f>Table1[[#This Row],[List Price]]-Table1[[#This Row],[Actual Price]]</f>
        <v>2</v>
      </c>
      <c r="L1668" s="13">
        <f>YEAR(Table1[[#This Row],[Date]])</f>
        <v>2021</v>
      </c>
      <c r="M1668" s="13" t="str">
        <f t="shared" si="26"/>
        <v>Feb</v>
      </c>
      <c r="N1668" s="18">
        <f>DATE(YEAR(Table1[[#This Row],[Date]])+6, MONTH(Table1[[#This Row],[Date]]), DAY(Table1[[#This Row],[Date]]))</f>
        <v>46443</v>
      </c>
    </row>
    <row r="1669" spans="1:14" x14ac:dyDescent="0.35">
      <c r="A1669" t="s">
        <v>2255</v>
      </c>
      <c r="B1669" s="1" t="s">
        <v>264</v>
      </c>
      <c r="C1669" s="1" t="s">
        <v>265</v>
      </c>
      <c r="D1669" s="1" t="s">
        <v>13</v>
      </c>
      <c r="E1669" s="3">
        <v>45011</v>
      </c>
      <c r="F1669" s="1" t="s">
        <v>46</v>
      </c>
      <c r="G1669" s="1" t="s">
        <v>314</v>
      </c>
      <c r="H1669" s="7">
        <v>500</v>
      </c>
      <c r="I1669" s="7">
        <v>460</v>
      </c>
      <c r="J1669" s="2">
        <v>0.08</v>
      </c>
      <c r="K1669" s="7">
        <f>Table1[[#This Row],[List Price]]-Table1[[#This Row],[Actual Price]]</f>
        <v>40</v>
      </c>
      <c r="L1669" s="13">
        <f>YEAR(Table1[[#This Row],[Date]])</f>
        <v>2023</v>
      </c>
      <c r="M1669" s="13" t="str">
        <f t="shared" si="26"/>
        <v>Mar</v>
      </c>
      <c r="N1669" s="18">
        <f>DATE(YEAR(Table1[[#This Row],[Date]])+6, MONTH(Table1[[#This Row],[Date]]), DAY(Table1[[#This Row],[Date]]))</f>
        <v>47203</v>
      </c>
    </row>
    <row r="1670" spans="1:14" x14ac:dyDescent="0.35">
      <c r="A1670" t="s">
        <v>2256</v>
      </c>
      <c r="B1670" s="1" t="s">
        <v>95</v>
      </c>
      <c r="C1670" s="1" t="s">
        <v>96</v>
      </c>
      <c r="D1670" s="1" t="s">
        <v>13</v>
      </c>
      <c r="E1670" s="3">
        <v>44469</v>
      </c>
      <c r="F1670" s="1" t="s">
        <v>115</v>
      </c>
      <c r="G1670" s="1" t="s">
        <v>1275</v>
      </c>
      <c r="H1670" s="7">
        <v>250</v>
      </c>
      <c r="I1670" s="7">
        <v>158</v>
      </c>
      <c r="J1670" s="2">
        <v>0.36799999999999999</v>
      </c>
      <c r="K1670" s="7">
        <f>Table1[[#This Row],[List Price]]-Table1[[#This Row],[Actual Price]]</f>
        <v>92</v>
      </c>
      <c r="L1670" s="13">
        <f>YEAR(Table1[[#This Row],[Date]])</f>
        <v>2021</v>
      </c>
      <c r="M1670" s="13" t="str">
        <f t="shared" si="26"/>
        <v>Sep</v>
      </c>
      <c r="N1670" s="18">
        <f>DATE(YEAR(Table1[[#This Row],[Date]])+6, MONTH(Table1[[#This Row],[Date]]), DAY(Table1[[#This Row],[Date]]))</f>
        <v>46660</v>
      </c>
    </row>
    <row r="1671" spans="1:14" x14ac:dyDescent="0.35">
      <c r="A1671" t="s">
        <v>2257</v>
      </c>
      <c r="B1671" s="1" t="s">
        <v>131</v>
      </c>
      <c r="C1671" s="1" t="s">
        <v>108</v>
      </c>
      <c r="D1671" s="1" t="s">
        <v>19</v>
      </c>
      <c r="E1671" s="3">
        <v>44059</v>
      </c>
      <c r="F1671" s="1" t="s">
        <v>25</v>
      </c>
      <c r="G1671" s="1" t="s">
        <v>1550</v>
      </c>
      <c r="H1671" s="7">
        <v>700</v>
      </c>
      <c r="I1671" s="7">
        <v>658</v>
      </c>
      <c r="J1671" s="2">
        <v>0.06</v>
      </c>
      <c r="K1671" s="7">
        <f>Table1[[#This Row],[List Price]]-Table1[[#This Row],[Actual Price]]</f>
        <v>42</v>
      </c>
      <c r="L1671" s="13">
        <f>YEAR(Table1[[#This Row],[Date]])</f>
        <v>2020</v>
      </c>
      <c r="M1671" s="13" t="str">
        <f t="shared" si="26"/>
        <v>Aug</v>
      </c>
      <c r="N1671" s="18">
        <f>DATE(YEAR(Table1[[#This Row],[Date]])+6, MONTH(Table1[[#This Row],[Date]]), DAY(Table1[[#This Row],[Date]]))</f>
        <v>46250</v>
      </c>
    </row>
    <row r="1672" spans="1:14" x14ac:dyDescent="0.35">
      <c r="A1672" t="s">
        <v>2258</v>
      </c>
      <c r="B1672" s="1" t="s">
        <v>255</v>
      </c>
      <c r="C1672" s="1" t="s">
        <v>256</v>
      </c>
      <c r="D1672" s="1" t="s">
        <v>13</v>
      </c>
      <c r="E1672" s="3">
        <v>43955</v>
      </c>
      <c r="F1672" s="1" t="s">
        <v>115</v>
      </c>
      <c r="G1672" s="1" t="s">
        <v>257</v>
      </c>
      <c r="H1672" s="7">
        <v>250</v>
      </c>
      <c r="I1672" s="7">
        <v>178</v>
      </c>
      <c r="J1672" s="2">
        <v>0.28799999999999998</v>
      </c>
      <c r="K1672" s="7">
        <f>Table1[[#This Row],[List Price]]-Table1[[#This Row],[Actual Price]]</f>
        <v>72</v>
      </c>
      <c r="L1672" s="13">
        <f>YEAR(Table1[[#This Row],[Date]])</f>
        <v>2020</v>
      </c>
      <c r="M1672" s="13" t="str">
        <f t="shared" si="26"/>
        <v>May</v>
      </c>
      <c r="N1672" s="18">
        <f>DATE(YEAR(Table1[[#This Row],[Date]])+6, MONTH(Table1[[#This Row],[Date]]), DAY(Table1[[#This Row],[Date]]))</f>
        <v>46146</v>
      </c>
    </row>
    <row r="1673" spans="1:14" x14ac:dyDescent="0.35">
      <c r="A1673" t="s">
        <v>2259</v>
      </c>
      <c r="B1673" s="1" t="s">
        <v>118</v>
      </c>
      <c r="C1673" s="1" t="s">
        <v>119</v>
      </c>
      <c r="D1673" s="1" t="s">
        <v>35</v>
      </c>
      <c r="E1673" s="3">
        <v>44338</v>
      </c>
      <c r="F1673" s="1" t="s">
        <v>115</v>
      </c>
      <c r="G1673" s="1" t="s">
        <v>583</v>
      </c>
      <c r="H1673" s="7">
        <v>250</v>
      </c>
      <c r="I1673" s="7">
        <v>240</v>
      </c>
      <c r="J1673" s="2">
        <v>0.04</v>
      </c>
      <c r="K1673" s="7">
        <f>Table1[[#This Row],[List Price]]-Table1[[#This Row],[Actual Price]]</f>
        <v>10</v>
      </c>
      <c r="L1673" s="13">
        <f>YEAR(Table1[[#This Row],[Date]])</f>
        <v>2021</v>
      </c>
      <c r="M1673" s="13" t="str">
        <f t="shared" si="26"/>
        <v>May</v>
      </c>
      <c r="N1673" s="18">
        <f>DATE(YEAR(Table1[[#This Row],[Date]])+6, MONTH(Table1[[#This Row],[Date]]), DAY(Table1[[#This Row],[Date]]))</f>
        <v>46529</v>
      </c>
    </row>
    <row r="1674" spans="1:14" x14ac:dyDescent="0.35">
      <c r="A1674" t="s">
        <v>2260</v>
      </c>
      <c r="B1674" s="1" t="s">
        <v>227</v>
      </c>
      <c r="C1674" s="1" t="s">
        <v>228</v>
      </c>
      <c r="D1674" s="1" t="s">
        <v>24</v>
      </c>
      <c r="E1674" s="3">
        <v>45139</v>
      </c>
      <c r="F1674" s="1" t="s">
        <v>115</v>
      </c>
      <c r="G1674" s="1" t="s">
        <v>229</v>
      </c>
      <c r="H1674" s="7">
        <v>250</v>
      </c>
      <c r="I1674" s="7">
        <v>243</v>
      </c>
      <c r="J1674" s="2">
        <v>2.8000000000000001E-2</v>
      </c>
      <c r="K1674" s="7">
        <f>Table1[[#This Row],[List Price]]-Table1[[#This Row],[Actual Price]]</f>
        <v>7</v>
      </c>
      <c r="L1674" s="13">
        <f>YEAR(Table1[[#This Row],[Date]])</f>
        <v>2023</v>
      </c>
      <c r="M1674" s="13" t="str">
        <f t="shared" si="26"/>
        <v>Aug</v>
      </c>
      <c r="N1674" s="18">
        <f>DATE(YEAR(Table1[[#This Row],[Date]])+6, MONTH(Table1[[#This Row],[Date]]), DAY(Table1[[#This Row],[Date]]))</f>
        <v>47331</v>
      </c>
    </row>
    <row r="1675" spans="1:14" x14ac:dyDescent="0.35">
      <c r="A1675" t="s">
        <v>2261</v>
      </c>
      <c r="B1675" s="1" t="s">
        <v>70</v>
      </c>
      <c r="C1675" s="1" t="s">
        <v>71</v>
      </c>
      <c r="D1675" s="1" t="s">
        <v>35</v>
      </c>
      <c r="E1675" s="3">
        <v>44715</v>
      </c>
      <c r="F1675" s="1" t="s">
        <v>61</v>
      </c>
      <c r="G1675" s="1" t="s">
        <v>73</v>
      </c>
      <c r="H1675" s="7">
        <v>1000</v>
      </c>
      <c r="I1675" s="7">
        <v>810</v>
      </c>
      <c r="J1675" s="2">
        <v>0.19</v>
      </c>
      <c r="K1675" s="7">
        <f>Table1[[#This Row],[List Price]]-Table1[[#This Row],[Actual Price]]</f>
        <v>190</v>
      </c>
      <c r="L1675" s="13">
        <f>YEAR(Table1[[#This Row],[Date]])</f>
        <v>2022</v>
      </c>
      <c r="M1675" s="13" t="str">
        <f t="shared" si="26"/>
        <v>Jun</v>
      </c>
      <c r="N1675" s="18">
        <f>DATE(YEAR(Table1[[#This Row],[Date]])+6, MONTH(Table1[[#This Row],[Date]]), DAY(Table1[[#This Row],[Date]]))</f>
        <v>46907</v>
      </c>
    </row>
    <row r="1676" spans="1:14" x14ac:dyDescent="0.35">
      <c r="A1676" t="s">
        <v>2262</v>
      </c>
      <c r="B1676" s="1" t="s">
        <v>103</v>
      </c>
      <c r="C1676" s="1" t="s">
        <v>71</v>
      </c>
      <c r="D1676" s="1" t="s">
        <v>35</v>
      </c>
      <c r="E1676" s="3">
        <v>45020</v>
      </c>
      <c r="F1676" s="1" t="s">
        <v>61</v>
      </c>
      <c r="G1676" s="1" t="s">
        <v>1815</v>
      </c>
      <c r="H1676" s="7">
        <v>1000</v>
      </c>
      <c r="I1676" s="7">
        <v>700</v>
      </c>
      <c r="J1676" s="2">
        <v>0.3</v>
      </c>
      <c r="K1676" s="7">
        <f>Table1[[#This Row],[List Price]]-Table1[[#This Row],[Actual Price]]</f>
        <v>300</v>
      </c>
      <c r="L1676" s="13">
        <f>YEAR(Table1[[#This Row],[Date]])</f>
        <v>2023</v>
      </c>
      <c r="M1676" s="13" t="str">
        <f t="shared" si="26"/>
        <v>Apr</v>
      </c>
      <c r="N1676" s="18">
        <f>DATE(YEAR(Table1[[#This Row],[Date]])+6, MONTH(Table1[[#This Row],[Date]]), DAY(Table1[[#This Row],[Date]]))</f>
        <v>47212</v>
      </c>
    </row>
    <row r="1677" spans="1:14" x14ac:dyDescent="0.35">
      <c r="A1677" t="s">
        <v>2263</v>
      </c>
      <c r="B1677" s="1" t="s">
        <v>174</v>
      </c>
      <c r="C1677" s="1" t="s">
        <v>175</v>
      </c>
      <c r="D1677" s="1" t="s">
        <v>13</v>
      </c>
      <c r="E1677" s="3">
        <v>44595</v>
      </c>
      <c r="F1677" s="1" t="s">
        <v>41</v>
      </c>
      <c r="G1677" s="1" t="s">
        <v>1456</v>
      </c>
      <c r="H1677" s="7">
        <v>30</v>
      </c>
      <c r="I1677" s="7">
        <v>29</v>
      </c>
      <c r="J1677" s="2">
        <v>3.3300000000000003E-2</v>
      </c>
      <c r="K1677" s="7">
        <f>Table1[[#This Row],[List Price]]-Table1[[#This Row],[Actual Price]]</f>
        <v>1</v>
      </c>
      <c r="L1677" s="13">
        <f>YEAR(Table1[[#This Row],[Date]])</f>
        <v>2022</v>
      </c>
      <c r="M1677" s="13" t="str">
        <f t="shared" si="26"/>
        <v>Feb</v>
      </c>
      <c r="N1677" s="18">
        <f>DATE(YEAR(Table1[[#This Row],[Date]])+6, MONTH(Table1[[#This Row],[Date]]), DAY(Table1[[#This Row],[Date]]))</f>
        <v>46786</v>
      </c>
    </row>
    <row r="1678" spans="1:14" x14ac:dyDescent="0.35">
      <c r="A1678" t="s">
        <v>2264</v>
      </c>
      <c r="B1678" s="1" t="s">
        <v>95</v>
      </c>
      <c r="C1678" s="1" t="s">
        <v>96</v>
      </c>
      <c r="D1678" s="1" t="s">
        <v>13</v>
      </c>
      <c r="E1678" s="3">
        <v>44137</v>
      </c>
      <c r="F1678" s="1" t="s">
        <v>61</v>
      </c>
      <c r="G1678" s="1" t="s">
        <v>97</v>
      </c>
      <c r="H1678" s="7">
        <v>1000</v>
      </c>
      <c r="I1678" s="7">
        <v>910</v>
      </c>
      <c r="J1678" s="2">
        <v>0.09</v>
      </c>
      <c r="K1678" s="7">
        <f>Table1[[#This Row],[List Price]]-Table1[[#This Row],[Actual Price]]</f>
        <v>90</v>
      </c>
      <c r="L1678" s="13">
        <f>YEAR(Table1[[#This Row],[Date]])</f>
        <v>2020</v>
      </c>
      <c r="M1678" s="13" t="str">
        <f t="shared" si="26"/>
        <v>Nov</v>
      </c>
      <c r="N1678" s="18">
        <f>DATE(YEAR(Table1[[#This Row],[Date]])+6, MONTH(Table1[[#This Row],[Date]]), DAY(Table1[[#This Row],[Date]]))</f>
        <v>46328</v>
      </c>
    </row>
    <row r="1679" spans="1:14" x14ac:dyDescent="0.35">
      <c r="A1679" t="s">
        <v>2265</v>
      </c>
      <c r="B1679" s="1" t="s">
        <v>49</v>
      </c>
      <c r="C1679" s="1" t="s">
        <v>50</v>
      </c>
      <c r="D1679" s="1" t="s">
        <v>24</v>
      </c>
      <c r="E1679" s="3">
        <v>44831</v>
      </c>
      <c r="F1679" s="1" t="s">
        <v>55</v>
      </c>
      <c r="G1679" s="1" t="s">
        <v>699</v>
      </c>
      <c r="H1679" s="7">
        <v>800</v>
      </c>
      <c r="I1679" s="7">
        <v>448</v>
      </c>
      <c r="J1679" s="2">
        <v>0.44</v>
      </c>
      <c r="K1679" s="7">
        <f>Table1[[#This Row],[List Price]]-Table1[[#This Row],[Actual Price]]</f>
        <v>352</v>
      </c>
      <c r="L1679" s="13">
        <f>YEAR(Table1[[#This Row],[Date]])</f>
        <v>2022</v>
      </c>
      <c r="M1679" s="13" t="str">
        <f t="shared" si="26"/>
        <v>Sep</v>
      </c>
      <c r="N1679" s="18">
        <f>DATE(YEAR(Table1[[#This Row],[Date]])+6, MONTH(Table1[[#This Row],[Date]]), DAY(Table1[[#This Row],[Date]]))</f>
        <v>47023</v>
      </c>
    </row>
    <row r="1680" spans="1:14" x14ac:dyDescent="0.35">
      <c r="A1680" t="s">
        <v>2266</v>
      </c>
      <c r="B1680" s="1" t="s">
        <v>150</v>
      </c>
      <c r="C1680" s="1" t="s">
        <v>151</v>
      </c>
      <c r="D1680" s="1" t="s">
        <v>13</v>
      </c>
      <c r="E1680" s="3">
        <v>44736</v>
      </c>
      <c r="F1680" s="1" t="s">
        <v>14</v>
      </c>
      <c r="G1680" s="1" t="s">
        <v>409</v>
      </c>
      <c r="H1680" s="7">
        <v>80</v>
      </c>
      <c r="I1680" s="7">
        <v>72</v>
      </c>
      <c r="J1680" s="2">
        <v>0.1</v>
      </c>
      <c r="K1680" s="7">
        <f>Table1[[#This Row],[List Price]]-Table1[[#This Row],[Actual Price]]</f>
        <v>8</v>
      </c>
      <c r="L1680" s="13">
        <f>YEAR(Table1[[#This Row],[Date]])</f>
        <v>2022</v>
      </c>
      <c r="M1680" s="13" t="str">
        <f t="shared" si="26"/>
        <v>Jun</v>
      </c>
      <c r="N1680" s="18">
        <f>DATE(YEAR(Table1[[#This Row],[Date]])+6, MONTH(Table1[[#This Row],[Date]]), DAY(Table1[[#This Row],[Date]]))</f>
        <v>46928</v>
      </c>
    </row>
    <row r="1681" spans="1:14" x14ac:dyDescent="0.35">
      <c r="A1681" t="s">
        <v>2267</v>
      </c>
      <c r="B1681" s="1" t="s">
        <v>124</v>
      </c>
      <c r="C1681" s="1" t="s">
        <v>40</v>
      </c>
      <c r="D1681" s="1" t="s">
        <v>35</v>
      </c>
      <c r="E1681" s="3">
        <v>44238</v>
      </c>
      <c r="F1681" s="1" t="s">
        <v>41</v>
      </c>
      <c r="G1681" s="1" t="s">
        <v>1017</v>
      </c>
      <c r="H1681" s="7">
        <v>30</v>
      </c>
      <c r="I1681" s="7">
        <v>23</v>
      </c>
      <c r="J1681" s="2">
        <v>0.23330000000000001</v>
      </c>
      <c r="K1681" s="7">
        <f>Table1[[#This Row],[List Price]]-Table1[[#This Row],[Actual Price]]</f>
        <v>7</v>
      </c>
      <c r="L1681" s="13">
        <f>YEAR(Table1[[#This Row],[Date]])</f>
        <v>2021</v>
      </c>
      <c r="M1681" s="13" t="str">
        <f t="shared" si="26"/>
        <v>Feb</v>
      </c>
      <c r="N1681" s="18">
        <f>DATE(YEAR(Table1[[#This Row],[Date]])+6, MONTH(Table1[[#This Row],[Date]]), DAY(Table1[[#This Row],[Date]]))</f>
        <v>46429</v>
      </c>
    </row>
    <row r="1682" spans="1:14" x14ac:dyDescent="0.35">
      <c r="A1682" t="s">
        <v>2268</v>
      </c>
      <c r="B1682" s="1" t="s">
        <v>224</v>
      </c>
      <c r="C1682" s="1" t="s">
        <v>50</v>
      </c>
      <c r="D1682" s="1" t="s">
        <v>24</v>
      </c>
      <c r="E1682" s="3">
        <v>44941</v>
      </c>
      <c r="F1682" s="1" t="s">
        <v>41</v>
      </c>
      <c r="G1682" s="1" t="s">
        <v>1942</v>
      </c>
      <c r="H1682" s="7">
        <v>30</v>
      </c>
      <c r="I1682" s="7">
        <v>30</v>
      </c>
      <c r="J1682" s="2">
        <v>0</v>
      </c>
      <c r="K1682" s="7">
        <f>Table1[[#This Row],[List Price]]-Table1[[#This Row],[Actual Price]]</f>
        <v>0</v>
      </c>
      <c r="L1682" s="13">
        <f>YEAR(Table1[[#This Row],[Date]])</f>
        <v>2023</v>
      </c>
      <c r="M1682" s="13" t="str">
        <f t="shared" si="26"/>
        <v>Jan</v>
      </c>
      <c r="N1682" s="18">
        <f>DATE(YEAR(Table1[[#This Row],[Date]])+6, MONTH(Table1[[#This Row],[Date]]), DAY(Table1[[#This Row],[Date]]))</f>
        <v>47133</v>
      </c>
    </row>
    <row r="1683" spans="1:14" x14ac:dyDescent="0.35">
      <c r="A1683" t="s">
        <v>2269</v>
      </c>
      <c r="B1683" s="1" t="s">
        <v>146</v>
      </c>
      <c r="C1683" s="1" t="s">
        <v>147</v>
      </c>
      <c r="D1683" s="1" t="s">
        <v>13</v>
      </c>
      <c r="E1683" s="3">
        <v>45397</v>
      </c>
      <c r="F1683" s="1" t="s">
        <v>41</v>
      </c>
      <c r="G1683" s="1" t="s">
        <v>1033</v>
      </c>
      <c r="H1683" s="7">
        <v>30</v>
      </c>
      <c r="I1683" s="7">
        <v>28</v>
      </c>
      <c r="J1683" s="2">
        <v>6.6699999999999995E-2</v>
      </c>
      <c r="K1683" s="7">
        <f>Table1[[#This Row],[List Price]]-Table1[[#This Row],[Actual Price]]</f>
        <v>2</v>
      </c>
      <c r="L1683" s="13">
        <f>YEAR(Table1[[#This Row],[Date]])</f>
        <v>2024</v>
      </c>
      <c r="M1683" s="13" t="str">
        <f t="shared" si="26"/>
        <v>Apr</v>
      </c>
      <c r="N1683" s="18">
        <f>DATE(YEAR(Table1[[#This Row],[Date]])+6, MONTH(Table1[[#This Row],[Date]]), DAY(Table1[[#This Row],[Date]]))</f>
        <v>47588</v>
      </c>
    </row>
    <row r="1684" spans="1:14" x14ac:dyDescent="0.35">
      <c r="A1684" t="s">
        <v>2270</v>
      </c>
      <c r="B1684" s="1" t="s">
        <v>70</v>
      </c>
      <c r="C1684" s="1" t="s">
        <v>71</v>
      </c>
      <c r="D1684" s="1" t="s">
        <v>35</v>
      </c>
      <c r="E1684" s="3">
        <v>43898</v>
      </c>
      <c r="F1684" s="1" t="s">
        <v>115</v>
      </c>
      <c r="G1684" s="1" t="s">
        <v>142</v>
      </c>
      <c r="H1684" s="7">
        <v>250</v>
      </c>
      <c r="I1684" s="7">
        <v>220</v>
      </c>
      <c r="J1684" s="2">
        <v>0.12</v>
      </c>
      <c r="K1684" s="7">
        <f>Table1[[#This Row],[List Price]]-Table1[[#This Row],[Actual Price]]</f>
        <v>30</v>
      </c>
      <c r="L1684" s="13">
        <f>YEAR(Table1[[#This Row],[Date]])</f>
        <v>2020</v>
      </c>
      <c r="M1684" s="13" t="str">
        <f t="shared" si="26"/>
        <v>Mar</v>
      </c>
      <c r="N1684" s="18">
        <f>DATE(YEAR(Table1[[#This Row],[Date]])+6, MONTH(Table1[[#This Row],[Date]]), DAY(Table1[[#This Row],[Date]]))</f>
        <v>46089</v>
      </c>
    </row>
    <row r="1685" spans="1:14" x14ac:dyDescent="0.35">
      <c r="A1685" t="s">
        <v>2271</v>
      </c>
      <c r="B1685" s="1" t="s">
        <v>221</v>
      </c>
      <c r="C1685" s="1" t="s">
        <v>40</v>
      </c>
      <c r="D1685" s="1" t="s">
        <v>35</v>
      </c>
      <c r="E1685" s="3">
        <v>43964</v>
      </c>
      <c r="F1685" s="1" t="s">
        <v>115</v>
      </c>
      <c r="G1685" s="1" t="s">
        <v>1059</v>
      </c>
      <c r="H1685" s="7">
        <v>250</v>
      </c>
      <c r="I1685" s="7">
        <v>250</v>
      </c>
      <c r="J1685" s="2">
        <v>0</v>
      </c>
      <c r="K1685" s="7">
        <f>Table1[[#This Row],[List Price]]-Table1[[#This Row],[Actual Price]]</f>
        <v>0</v>
      </c>
      <c r="L1685" s="13">
        <f>YEAR(Table1[[#This Row],[Date]])</f>
        <v>2020</v>
      </c>
      <c r="M1685" s="13" t="str">
        <f t="shared" si="26"/>
        <v>May</v>
      </c>
      <c r="N1685" s="18">
        <f>DATE(YEAR(Table1[[#This Row],[Date]])+6, MONTH(Table1[[#This Row],[Date]]), DAY(Table1[[#This Row],[Date]]))</f>
        <v>46155</v>
      </c>
    </row>
    <row r="1686" spans="1:14" x14ac:dyDescent="0.35">
      <c r="A1686" t="s">
        <v>2272</v>
      </c>
      <c r="B1686" s="1" t="s">
        <v>49</v>
      </c>
      <c r="C1686" s="1" t="s">
        <v>50</v>
      </c>
      <c r="D1686" s="1" t="s">
        <v>24</v>
      </c>
      <c r="E1686" s="3">
        <v>44823</v>
      </c>
      <c r="F1686" s="1" t="s">
        <v>72</v>
      </c>
      <c r="G1686" s="1" t="s">
        <v>699</v>
      </c>
      <c r="H1686" s="7">
        <v>500</v>
      </c>
      <c r="I1686" s="7">
        <v>490</v>
      </c>
      <c r="J1686" s="2">
        <v>0.02</v>
      </c>
      <c r="K1686" s="7">
        <f>Table1[[#This Row],[List Price]]-Table1[[#This Row],[Actual Price]]</f>
        <v>10</v>
      </c>
      <c r="L1686" s="13">
        <f>YEAR(Table1[[#This Row],[Date]])</f>
        <v>2022</v>
      </c>
      <c r="M1686" s="13" t="str">
        <f t="shared" si="26"/>
        <v>Sep</v>
      </c>
      <c r="N1686" s="18">
        <f>DATE(YEAR(Table1[[#This Row],[Date]])+6, MONTH(Table1[[#This Row],[Date]]), DAY(Table1[[#This Row],[Date]]))</f>
        <v>47015</v>
      </c>
    </row>
    <row r="1687" spans="1:14" x14ac:dyDescent="0.35">
      <c r="A1687" t="s">
        <v>2273</v>
      </c>
      <c r="B1687" s="1" t="s">
        <v>154</v>
      </c>
      <c r="C1687" s="1" t="s">
        <v>108</v>
      </c>
      <c r="D1687" s="1" t="s">
        <v>19</v>
      </c>
      <c r="E1687" s="3">
        <v>45459</v>
      </c>
      <c r="F1687" s="1" t="s">
        <v>25</v>
      </c>
      <c r="G1687" s="1" t="s">
        <v>155</v>
      </c>
      <c r="H1687" s="7">
        <v>700</v>
      </c>
      <c r="I1687" s="7">
        <v>637</v>
      </c>
      <c r="J1687" s="2">
        <v>0.09</v>
      </c>
      <c r="K1687" s="7">
        <f>Table1[[#This Row],[List Price]]-Table1[[#This Row],[Actual Price]]</f>
        <v>63</v>
      </c>
      <c r="L1687" s="13">
        <f>YEAR(Table1[[#This Row],[Date]])</f>
        <v>2024</v>
      </c>
      <c r="M1687" s="13" t="str">
        <f t="shared" si="26"/>
        <v>Jun</v>
      </c>
      <c r="N1687" s="18">
        <f>DATE(YEAR(Table1[[#This Row],[Date]])+6, MONTH(Table1[[#This Row],[Date]]), DAY(Table1[[#This Row],[Date]]))</f>
        <v>47650</v>
      </c>
    </row>
    <row r="1688" spans="1:14" x14ac:dyDescent="0.35">
      <c r="A1688" t="s">
        <v>2274</v>
      </c>
      <c r="B1688" s="1" t="s">
        <v>221</v>
      </c>
      <c r="C1688" s="1" t="s">
        <v>40</v>
      </c>
      <c r="D1688" s="1" t="s">
        <v>35</v>
      </c>
      <c r="E1688" s="3">
        <v>45137</v>
      </c>
      <c r="F1688" s="1" t="s">
        <v>25</v>
      </c>
      <c r="G1688" s="1" t="s">
        <v>245</v>
      </c>
      <c r="H1688" s="7">
        <v>700</v>
      </c>
      <c r="I1688" s="7">
        <v>679</v>
      </c>
      <c r="J1688" s="2">
        <v>0.03</v>
      </c>
      <c r="K1688" s="7">
        <f>Table1[[#This Row],[List Price]]-Table1[[#This Row],[Actual Price]]</f>
        <v>21</v>
      </c>
      <c r="L1688" s="13">
        <f>YEAR(Table1[[#This Row],[Date]])</f>
        <v>2023</v>
      </c>
      <c r="M1688" s="13" t="str">
        <f t="shared" si="26"/>
        <v>Jul</v>
      </c>
      <c r="N1688" s="18">
        <f>DATE(YEAR(Table1[[#This Row],[Date]])+6, MONTH(Table1[[#This Row],[Date]]), DAY(Table1[[#This Row],[Date]]))</f>
        <v>47329</v>
      </c>
    </row>
    <row r="1689" spans="1:14" x14ac:dyDescent="0.35">
      <c r="A1689" t="s">
        <v>2275</v>
      </c>
      <c r="B1689" s="1" t="s">
        <v>2191</v>
      </c>
      <c r="C1689" s="1" t="s">
        <v>108</v>
      </c>
      <c r="D1689" s="1" t="s">
        <v>19</v>
      </c>
      <c r="E1689" s="3">
        <v>44880</v>
      </c>
      <c r="F1689" s="1" t="s">
        <v>41</v>
      </c>
      <c r="G1689" s="1" t="s">
        <v>2201</v>
      </c>
      <c r="H1689" s="7">
        <v>30</v>
      </c>
      <c r="I1689" s="7">
        <v>28</v>
      </c>
      <c r="J1689" s="2">
        <v>6.6699999999999995E-2</v>
      </c>
      <c r="K1689" s="7">
        <f>Table1[[#This Row],[List Price]]-Table1[[#This Row],[Actual Price]]</f>
        <v>2</v>
      </c>
      <c r="L1689" s="13">
        <f>YEAR(Table1[[#This Row],[Date]])</f>
        <v>2022</v>
      </c>
      <c r="M1689" s="13" t="str">
        <f t="shared" si="26"/>
        <v>Nov</v>
      </c>
      <c r="N1689" s="18">
        <f>DATE(YEAR(Table1[[#This Row],[Date]])+6, MONTH(Table1[[#This Row],[Date]]), DAY(Table1[[#This Row],[Date]]))</f>
        <v>47072</v>
      </c>
    </row>
    <row r="1690" spans="1:14" x14ac:dyDescent="0.35">
      <c r="A1690" t="s">
        <v>2276</v>
      </c>
      <c r="B1690" s="1" t="s">
        <v>81</v>
      </c>
      <c r="C1690" s="1" t="s">
        <v>82</v>
      </c>
      <c r="D1690" s="1" t="s">
        <v>13</v>
      </c>
      <c r="E1690" s="3">
        <v>44886</v>
      </c>
      <c r="F1690" s="1" t="s">
        <v>14</v>
      </c>
      <c r="G1690" s="1" t="s">
        <v>83</v>
      </c>
      <c r="H1690" s="7">
        <v>80</v>
      </c>
      <c r="I1690" s="7">
        <v>70</v>
      </c>
      <c r="J1690" s="2">
        <v>0.125</v>
      </c>
      <c r="K1690" s="7">
        <f>Table1[[#This Row],[List Price]]-Table1[[#This Row],[Actual Price]]</f>
        <v>10</v>
      </c>
      <c r="L1690" s="13">
        <f>YEAR(Table1[[#This Row],[Date]])</f>
        <v>2022</v>
      </c>
      <c r="M1690" s="13" t="str">
        <f t="shared" si="26"/>
        <v>Nov</v>
      </c>
      <c r="N1690" s="18">
        <f>DATE(YEAR(Table1[[#This Row],[Date]])+6, MONTH(Table1[[#This Row],[Date]]), DAY(Table1[[#This Row],[Date]]))</f>
        <v>47078</v>
      </c>
    </row>
    <row r="1691" spans="1:14" x14ac:dyDescent="0.35">
      <c r="A1691" t="s">
        <v>2277</v>
      </c>
      <c r="B1691" s="1" t="s">
        <v>182</v>
      </c>
      <c r="C1691" s="1" t="s">
        <v>108</v>
      </c>
      <c r="D1691" s="1" t="s">
        <v>19</v>
      </c>
      <c r="E1691" s="3">
        <v>43984</v>
      </c>
      <c r="F1691" s="1" t="s">
        <v>41</v>
      </c>
      <c r="G1691" s="1" t="s">
        <v>2235</v>
      </c>
      <c r="H1691" s="7">
        <v>30</v>
      </c>
      <c r="I1691" s="7">
        <v>26</v>
      </c>
      <c r="J1691" s="2">
        <v>0.1333</v>
      </c>
      <c r="K1691" s="7">
        <f>Table1[[#This Row],[List Price]]-Table1[[#This Row],[Actual Price]]</f>
        <v>4</v>
      </c>
      <c r="L1691" s="13">
        <f>YEAR(Table1[[#This Row],[Date]])</f>
        <v>2020</v>
      </c>
      <c r="M1691" s="13" t="str">
        <f t="shared" si="26"/>
        <v>Jun</v>
      </c>
      <c r="N1691" s="18">
        <f>DATE(YEAR(Table1[[#This Row],[Date]])+6, MONTH(Table1[[#This Row],[Date]]), DAY(Table1[[#This Row],[Date]]))</f>
        <v>46175</v>
      </c>
    </row>
    <row r="1692" spans="1:14" x14ac:dyDescent="0.35">
      <c r="A1692" t="s">
        <v>2278</v>
      </c>
      <c r="B1692" s="1" t="s">
        <v>221</v>
      </c>
      <c r="C1692" s="1" t="s">
        <v>40</v>
      </c>
      <c r="D1692" s="1" t="s">
        <v>35</v>
      </c>
      <c r="E1692" s="3">
        <v>45570</v>
      </c>
      <c r="F1692" s="1" t="s">
        <v>122</v>
      </c>
      <c r="G1692" s="1" t="s">
        <v>1179</v>
      </c>
      <c r="H1692" s="7">
        <v>50</v>
      </c>
      <c r="I1692" s="7">
        <v>47</v>
      </c>
      <c r="J1692" s="2">
        <v>0.06</v>
      </c>
      <c r="K1692" s="7">
        <f>Table1[[#This Row],[List Price]]-Table1[[#This Row],[Actual Price]]</f>
        <v>3</v>
      </c>
      <c r="L1692" s="13">
        <f>YEAR(Table1[[#This Row],[Date]])</f>
        <v>2024</v>
      </c>
      <c r="M1692" s="13" t="str">
        <f t="shared" si="26"/>
        <v>Oct</v>
      </c>
      <c r="N1692" s="18">
        <f>DATE(YEAR(Table1[[#This Row],[Date]])+6, MONTH(Table1[[#This Row],[Date]]), DAY(Table1[[#This Row],[Date]]))</f>
        <v>47761</v>
      </c>
    </row>
    <row r="1693" spans="1:14" x14ac:dyDescent="0.35">
      <c r="A1693" t="s">
        <v>2279</v>
      </c>
      <c r="B1693" s="1" t="s">
        <v>77</v>
      </c>
      <c r="C1693" s="1" t="s">
        <v>78</v>
      </c>
      <c r="D1693" s="1" t="s">
        <v>35</v>
      </c>
      <c r="E1693" s="3">
        <v>45005</v>
      </c>
      <c r="F1693" s="1" t="s">
        <v>122</v>
      </c>
      <c r="G1693" s="1" t="s">
        <v>1789</v>
      </c>
      <c r="H1693" s="7">
        <v>50</v>
      </c>
      <c r="I1693" s="7">
        <v>45</v>
      </c>
      <c r="J1693" s="2">
        <v>0.1</v>
      </c>
      <c r="K1693" s="7">
        <f>Table1[[#This Row],[List Price]]-Table1[[#This Row],[Actual Price]]</f>
        <v>5</v>
      </c>
      <c r="L1693" s="13">
        <f>YEAR(Table1[[#This Row],[Date]])</f>
        <v>2023</v>
      </c>
      <c r="M1693" s="13" t="str">
        <f t="shared" si="26"/>
        <v>Mar</v>
      </c>
      <c r="N1693" s="18">
        <f>DATE(YEAR(Table1[[#This Row],[Date]])+6, MONTH(Table1[[#This Row],[Date]]), DAY(Table1[[#This Row],[Date]]))</f>
        <v>47197</v>
      </c>
    </row>
    <row r="1694" spans="1:14" x14ac:dyDescent="0.35">
      <c r="A1694" t="s">
        <v>2280</v>
      </c>
      <c r="B1694" s="1" t="s">
        <v>2191</v>
      </c>
      <c r="C1694" s="1" t="s">
        <v>108</v>
      </c>
      <c r="D1694" s="1" t="s">
        <v>19</v>
      </c>
      <c r="E1694" s="3">
        <v>45298</v>
      </c>
      <c r="F1694" s="1" t="s">
        <v>104</v>
      </c>
      <c r="G1694" s="1" t="s">
        <v>2281</v>
      </c>
      <c r="H1694" s="7">
        <v>70</v>
      </c>
      <c r="I1694" s="7">
        <v>69</v>
      </c>
      <c r="J1694" s="2">
        <v>1.43E-2</v>
      </c>
      <c r="K1694" s="7">
        <f>Table1[[#This Row],[List Price]]-Table1[[#This Row],[Actual Price]]</f>
        <v>1</v>
      </c>
      <c r="L1694" s="13">
        <f>YEAR(Table1[[#This Row],[Date]])</f>
        <v>2024</v>
      </c>
      <c r="M1694" s="13" t="str">
        <f t="shared" si="26"/>
        <v>Jan</v>
      </c>
      <c r="N1694" s="18">
        <f>DATE(YEAR(Table1[[#This Row],[Date]])+6, MONTH(Table1[[#This Row],[Date]]), DAY(Table1[[#This Row],[Date]]))</f>
        <v>47490</v>
      </c>
    </row>
    <row r="1695" spans="1:14" x14ac:dyDescent="0.35">
      <c r="A1695" t="s">
        <v>2282</v>
      </c>
      <c r="B1695" s="1" t="s">
        <v>11</v>
      </c>
      <c r="C1695" s="1" t="s">
        <v>12</v>
      </c>
      <c r="D1695" s="1" t="s">
        <v>13</v>
      </c>
      <c r="E1695" s="3">
        <v>45635</v>
      </c>
      <c r="F1695" s="1" t="s">
        <v>55</v>
      </c>
      <c r="G1695" s="1" t="s">
        <v>293</v>
      </c>
      <c r="H1695" s="7">
        <v>800</v>
      </c>
      <c r="I1695" s="7">
        <v>640</v>
      </c>
      <c r="J1695" s="2">
        <v>0.2</v>
      </c>
      <c r="K1695" s="7">
        <f>Table1[[#This Row],[List Price]]-Table1[[#This Row],[Actual Price]]</f>
        <v>160</v>
      </c>
      <c r="L1695" s="13">
        <f>YEAR(Table1[[#This Row],[Date]])</f>
        <v>2024</v>
      </c>
      <c r="M1695" s="13" t="str">
        <f t="shared" si="26"/>
        <v>Dec</v>
      </c>
      <c r="N1695" s="18">
        <f>DATE(YEAR(Table1[[#This Row],[Date]])+6, MONTH(Table1[[#This Row],[Date]]), DAY(Table1[[#This Row],[Date]]))</f>
        <v>47826</v>
      </c>
    </row>
    <row r="1696" spans="1:14" x14ac:dyDescent="0.35">
      <c r="A1696" t="s">
        <v>2283</v>
      </c>
      <c r="B1696" s="1" t="s">
        <v>111</v>
      </c>
      <c r="C1696" s="1" t="s">
        <v>82</v>
      </c>
      <c r="D1696" s="1" t="s">
        <v>13</v>
      </c>
      <c r="E1696" s="3">
        <v>44727</v>
      </c>
      <c r="F1696" s="1" t="s">
        <v>55</v>
      </c>
      <c r="G1696" s="1" t="s">
        <v>1688</v>
      </c>
      <c r="H1696" s="7">
        <v>800</v>
      </c>
      <c r="I1696" s="7">
        <v>744</v>
      </c>
      <c r="J1696" s="2">
        <v>7.0000000000000007E-2</v>
      </c>
      <c r="K1696" s="7">
        <f>Table1[[#This Row],[List Price]]-Table1[[#This Row],[Actual Price]]</f>
        <v>56</v>
      </c>
      <c r="L1696" s="13">
        <f>YEAR(Table1[[#This Row],[Date]])</f>
        <v>2022</v>
      </c>
      <c r="M1696" s="13" t="str">
        <f t="shared" si="26"/>
        <v>Jun</v>
      </c>
      <c r="N1696" s="18">
        <f>DATE(YEAR(Table1[[#This Row],[Date]])+6, MONTH(Table1[[#This Row],[Date]]), DAY(Table1[[#This Row],[Date]]))</f>
        <v>46919</v>
      </c>
    </row>
    <row r="1697" spans="1:14" x14ac:dyDescent="0.35">
      <c r="A1697" t="s">
        <v>2284</v>
      </c>
      <c r="B1697" s="1" t="s">
        <v>28</v>
      </c>
      <c r="C1697" s="1" t="s">
        <v>29</v>
      </c>
      <c r="D1697" s="1" t="s">
        <v>13</v>
      </c>
      <c r="E1697" s="3">
        <v>44123</v>
      </c>
      <c r="F1697" s="1" t="s">
        <v>14</v>
      </c>
      <c r="G1697" s="1" t="s">
        <v>1743</v>
      </c>
      <c r="H1697" s="7">
        <v>80</v>
      </c>
      <c r="I1697" s="7">
        <v>74</v>
      </c>
      <c r="J1697" s="2">
        <v>7.4999999999999997E-2</v>
      </c>
      <c r="K1697" s="7">
        <f>Table1[[#This Row],[List Price]]-Table1[[#This Row],[Actual Price]]</f>
        <v>6</v>
      </c>
      <c r="L1697" s="13">
        <f>YEAR(Table1[[#This Row],[Date]])</f>
        <v>2020</v>
      </c>
      <c r="M1697" s="13" t="str">
        <f t="shared" si="26"/>
        <v>Oct</v>
      </c>
      <c r="N1697" s="18">
        <f>DATE(YEAR(Table1[[#This Row],[Date]])+6, MONTH(Table1[[#This Row],[Date]]), DAY(Table1[[#This Row],[Date]]))</f>
        <v>46314</v>
      </c>
    </row>
    <row r="1698" spans="1:14" x14ac:dyDescent="0.35">
      <c r="A1698" t="s">
        <v>2285</v>
      </c>
      <c r="B1698" s="1" t="s">
        <v>174</v>
      </c>
      <c r="C1698" s="1" t="s">
        <v>175</v>
      </c>
      <c r="D1698" s="1" t="s">
        <v>13</v>
      </c>
      <c r="E1698" s="3">
        <v>45570</v>
      </c>
      <c r="F1698" s="1" t="s">
        <v>30</v>
      </c>
      <c r="G1698" s="1" t="s">
        <v>176</v>
      </c>
      <c r="H1698" s="7">
        <v>150</v>
      </c>
      <c r="I1698" s="7">
        <v>128</v>
      </c>
      <c r="J1698" s="2">
        <v>0.1467</v>
      </c>
      <c r="K1698" s="7">
        <f>Table1[[#This Row],[List Price]]-Table1[[#This Row],[Actual Price]]</f>
        <v>22</v>
      </c>
      <c r="L1698" s="13">
        <f>YEAR(Table1[[#This Row],[Date]])</f>
        <v>2024</v>
      </c>
      <c r="M1698" s="13" t="str">
        <f t="shared" si="26"/>
        <v>Oct</v>
      </c>
      <c r="N1698" s="18">
        <f>DATE(YEAR(Table1[[#This Row],[Date]])+6, MONTH(Table1[[#This Row],[Date]]), DAY(Table1[[#This Row],[Date]]))</f>
        <v>47761</v>
      </c>
    </row>
    <row r="1699" spans="1:14" x14ac:dyDescent="0.35">
      <c r="A1699" t="s">
        <v>2286</v>
      </c>
      <c r="B1699" s="1" t="s">
        <v>49</v>
      </c>
      <c r="C1699" s="1" t="s">
        <v>50</v>
      </c>
      <c r="D1699" s="1" t="s">
        <v>24</v>
      </c>
      <c r="E1699" s="3">
        <v>45547</v>
      </c>
      <c r="F1699" s="1" t="s">
        <v>122</v>
      </c>
      <c r="G1699" s="1" t="s">
        <v>2287</v>
      </c>
      <c r="H1699" s="7">
        <v>50</v>
      </c>
      <c r="I1699" s="7">
        <v>45</v>
      </c>
      <c r="J1699" s="2">
        <v>0.1</v>
      </c>
      <c r="K1699" s="7">
        <f>Table1[[#This Row],[List Price]]-Table1[[#This Row],[Actual Price]]</f>
        <v>5</v>
      </c>
      <c r="L1699" s="13">
        <f>YEAR(Table1[[#This Row],[Date]])</f>
        <v>2024</v>
      </c>
      <c r="M1699" s="13" t="str">
        <f t="shared" si="26"/>
        <v>Sep</v>
      </c>
      <c r="N1699" s="18">
        <f>DATE(YEAR(Table1[[#This Row],[Date]])+6, MONTH(Table1[[#This Row],[Date]]), DAY(Table1[[#This Row],[Date]]))</f>
        <v>47738</v>
      </c>
    </row>
    <row r="1700" spans="1:14" x14ac:dyDescent="0.35">
      <c r="A1700" t="s">
        <v>2288</v>
      </c>
      <c r="B1700" s="1" t="s">
        <v>114</v>
      </c>
      <c r="C1700" s="1" t="s">
        <v>54</v>
      </c>
      <c r="D1700" s="1" t="s">
        <v>13</v>
      </c>
      <c r="E1700" s="3">
        <v>45326</v>
      </c>
      <c r="F1700" s="1" t="s">
        <v>55</v>
      </c>
      <c r="G1700" s="1" t="s">
        <v>235</v>
      </c>
      <c r="H1700" s="7">
        <v>800</v>
      </c>
      <c r="I1700" s="7">
        <v>664</v>
      </c>
      <c r="J1700" s="2">
        <v>0.17</v>
      </c>
      <c r="K1700" s="7">
        <f>Table1[[#This Row],[List Price]]-Table1[[#This Row],[Actual Price]]</f>
        <v>136</v>
      </c>
      <c r="L1700" s="13">
        <f>YEAR(Table1[[#This Row],[Date]])</f>
        <v>2024</v>
      </c>
      <c r="M1700" s="13" t="str">
        <f t="shared" si="26"/>
        <v>Feb</v>
      </c>
      <c r="N1700" s="18">
        <f>DATE(YEAR(Table1[[#This Row],[Date]])+6, MONTH(Table1[[#This Row],[Date]]), DAY(Table1[[#This Row],[Date]]))</f>
        <v>47518</v>
      </c>
    </row>
    <row r="1701" spans="1:14" x14ac:dyDescent="0.35">
      <c r="A1701" t="s">
        <v>2289</v>
      </c>
      <c r="B1701" s="1" t="s">
        <v>289</v>
      </c>
      <c r="C1701" s="1" t="s">
        <v>108</v>
      </c>
      <c r="D1701" s="1" t="s">
        <v>19</v>
      </c>
      <c r="E1701" s="3">
        <v>44360</v>
      </c>
      <c r="F1701" s="1" t="s">
        <v>115</v>
      </c>
      <c r="G1701" s="1" t="s">
        <v>421</v>
      </c>
      <c r="H1701" s="7">
        <v>250</v>
      </c>
      <c r="I1701" s="7">
        <v>243</v>
      </c>
      <c r="J1701" s="2">
        <v>2.8000000000000001E-2</v>
      </c>
      <c r="K1701" s="7">
        <f>Table1[[#This Row],[List Price]]-Table1[[#This Row],[Actual Price]]</f>
        <v>7</v>
      </c>
      <c r="L1701" s="13">
        <f>YEAR(Table1[[#This Row],[Date]])</f>
        <v>2021</v>
      </c>
      <c r="M1701" s="13" t="str">
        <f t="shared" si="26"/>
        <v>Jun</v>
      </c>
      <c r="N1701" s="18">
        <f>DATE(YEAR(Table1[[#This Row],[Date]])+6, MONTH(Table1[[#This Row],[Date]]), DAY(Table1[[#This Row],[Date]]))</f>
        <v>46551</v>
      </c>
    </row>
    <row r="1702" spans="1:14" x14ac:dyDescent="0.35">
      <c r="A1702" t="s">
        <v>2290</v>
      </c>
      <c r="B1702" s="1" t="s">
        <v>22</v>
      </c>
      <c r="C1702" s="1" t="s">
        <v>23</v>
      </c>
      <c r="D1702" s="1" t="s">
        <v>24</v>
      </c>
      <c r="E1702" s="3">
        <v>44895</v>
      </c>
      <c r="F1702" s="1" t="s">
        <v>104</v>
      </c>
      <c r="G1702" s="1" t="s">
        <v>310</v>
      </c>
      <c r="H1702" s="7">
        <v>70</v>
      </c>
      <c r="I1702" s="7">
        <v>69</v>
      </c>
      <c r="J1702" s="2">
        <v>1.43E-2</v>
      </c>
      <c r="K1702" s="7">
        <f>Table1[[#This Row],[List Price]]-Table1[[#This Row],[Actual Price]]</f>
        <v>1</v>
      </c>
      <c r="L1702" s="13">
        <f>YEAR(Table1[[#This Row],[Date]])</f>
        <v>2022</v>
      </c>
      <c r="M1702" s="13" t="str">
        <f t="shared" si="26"/>
        <v>Nov</v>
      </c>
      <c r="N1702" s="18">
        <f>DATE(YEAR(Table1[[#This Row],[Date]])+6, MONTH(Table1[[#This Row],[Date]]), DAY(Table1[[#This Row],[Date]]))</f>
        <v>47087</v>
      </c>
    </row>
    <row r="1703" spans="1:14" x14ac:dyDescent="0.35">
      <c r="A1703" t="s">
        <v>2291</v>
      </c>
      <c r="B1703" s="1" t="s">
        <v>118</v>
      </c>
      <c r="C1703" s="1" t="s">
        <v>119</v>
      </c>
      <c r="D1703" s="1" t="s">
        <v>35</v>
      </c>
      <c r="E1703" s="3">
        <v>44177</v>
      </c>
      <c r="F1703" s="1" t="s">
        <v>46</v>
      </c>
      <c r="G1703" s="1" t="s">
        <v>1079</v>
      </c>
      <c r="H1703" s="7">
        <v>500</v>
      </c>
      <c r="I1703" s="7">
        <v>495</v>
      </c>
      <c r="J1703" s="2">
        <v>0.01</v>
      </c>
      <c r="K1703" s="7">
        <f>Table1[[#This Row],[List Price]]-Table1[[#This Row],[Actual Price]]</f>
        <v>5</v>
      </c>
      <c r="L1703" s="13">
        <f>YEAR(Table1[[#This Row],[Date]])</f>
        <v>2020</v>
      </c>
      <c r="M1703" s="13" t="str">
        <f t="shared" si="26"/>
        <v>Dec</v>
      </c>
      <c r="N1703" s="18">
        <f>DATE(YEAR(Table1[[#This Row],[Date]])+6, MONTH(Table1[[#This Row],[Date]]), DAY(Table1[[#This Row],[Date]]))</f>
        <v>46368</v>
      </c>
    </row>
    <row r="1704" spans="1:14" x14ac:dyDescent="0.35">
      <c r="A1704" t="s">
        <v>2292</v>
      </c>
      <c r="B1704" s="1" t="s">
        <v>127</v>
      </c>
      <c r="C1704" s="1" t="s">
        <v>128</v>
      </c>
      <c r="D1704" s="1" t="s">
        <v>13</v>
      </c>
      <c r="E1704" s="3">
        <v>45339</v>
      </c>
      <c r="F1704" s="1" t="s">
        <v>55</v>
      </c>
      <c r="G1704" s="1" t="s">
        <v>129</v>
      </c>
      <c r="H1704" s="7">
        <v>800</v>
      </c>
      <c r="I1704" s="7">
        <v>440</v>
      </c>
      <c r="J1704" s="2">
        <v>0.45</v>
      </c>
      <c r="K1704" s="7">
        <f>Table1[[#This Row],[List Price]]-Table1[[#This Row],[Actual Price]]</f>
        <v>360</v>
      </c>
      <c r="L1704" s="13">
        <f>YEAR(Table1[[#This Row],[Date]])</f>
        <v>2024</v>
      </c>
      <c r="M1704" s="13" t="str">
        <f t="shared" si="26"/>
        <v>Feb</v>
      </c>
      <c r="N1704" s="18">
        <f>DATE(YEAR(Table1[[#This Row],[Date]])+6, MONTH(Table1[[#This Row],[Date]]), DAY(Table1[[#This Row],[Date]]))</f>
        <v>47531</v>
      </c>
    </row>
    <row r="1705" spans="1:14" x14ac:dyDescent="0.35">
      <c r="A1705" t="s">
        <v>2293</v>
      </c>
      <c r="B1705" s="1" t="s">
        <v>114</v>
      </c>
      <c r="C1705" s="1" t="s">
        <v>54</v>
      </c>
      <c r="D1705" s="1" t="s">
        <v>13</v>
      </c>
      <c r="E1705" s="3">
        <v>45361</v>
      </c>
      <c r="F1705" s="1" t="s">
        <v>122</v>
      </c>
      <c r="G1705" s="1" t="s">
        <v>885</v>
      </c>
      <c r="H1705" s="7">
        <v>50</v>
      </c>
      <c r="I1705" s="7">
        <v>44</v>
      </c>
      <c r="J1705" s="2">
        <v>0.12</v>
      </c>
      <c r="K1705" s="7">
        <f>Table1[[#This Row],[List Price]]-Table1[[#This Row],[Actual Price]]</f>
        <v>6</v>
      </c>
      <c r="L1705" s="13">
        <f>YEAR(Table1[[#This Row],[Date]])</f>
        <v>2024</v>
      </c>
      <c r="M1705" s="13" t="str">
        <f t="shared" si="26"/>
        <v>Mar</v>
      </c>
      <c r="N1705" s="18">
        <f>DATE(YEAR(Table1[[#This Row],[Date]])+6, MONTH(Table1[[#This Row],[Date]]), DAY(Table1[[#This Row],[Date]]))</f>
        <v>47552</v>
      </c>
    </row>
    <row r="1706" spans="1:14" x14ac:dyDescent="0.35">
      <c r="A1706" t="s">
        <v>2294</v>
      </c>
      <c r="B1706" s="1" t="s">
        <v>70</v>
      </c>
      <c r="C1706" s="1" t="s">
        <v>71</v>
      </c>
      <c r="D1706" s="1" t="s">
        <v>35</v>
      </c>
      <c r="E1706" s="3">
        <v>45320</v>
      </c>
      <c r="F1706" s="1" t="s">
        <v>61</v>
      </c>
      <c r="G1706" s="1" t="s">
        <v>2295</v>
      </c>
      <c r="H1706" s="7">
        <v>1000</v>
      </c>
      <c r="I1706" s="7">
        <v>790</v>
      </c>
      <c r="J1706" s="2">
        <v>0.21</v>
      </c>
      <c r="K1706" s="7">
        <f>Table1[[#This Row],[List Price]]-Table1[[#This Row],[Actual Price]]</f>
        <v>210</v>
      </c>
      <c r="L1706" s="13">
        <f>YEAR(Table1[[#This Row],[Date]])</f>
        <v>2024</v>
      </c>
      <c r="M1706" s="13" t="str">
        <f t="shared" si="26"/>
        <v>Jan</v>
      </c>
      <c r="N1706" s="18">
        <f>DATE(YEAR(Table1[[#This Row],[Date]])+6, MONTH(Table1[[#This Row],[Date]]), DAY(Table1[[#This Row],[Date]]))</f>
        <v>47512</v>
      </c>
    </row>
    <row r="1707" spans="1:14" x14ac:dyDescent="0.35">
      <c r="A1707" t="s">
        <v>2296</v>
      </c>
      <c r="B1707" s="1" t="s">
        <v>22</v>
      </c>
      <c r="C1707" s="1" t="s">
        <v>23</v>
      </c>
      <c r="D1707" s="1" t="s">
        <v>24</v>
      </c>
      <c r="E1707" s="3">
        <v>44629</v>
      </c>
      <c r="F1707" s="1" t="s">
        <v>25</v>
      </c>
      <c r="G1707" s="1" t="s">
        <v>483</v>
      </c>
      <c r="H1707" s="7">
        <v>700</v>
      </c>
      <c r="I1707" s="7">
        <v>609</v>
      </c>
      <c r="J1707" s="2">
        <v>0.13</v>
      </c>
      <c r="K1707" s="7">
        <f>Table1[[#This Row],[List Price]]-Table1[[#This Row],[Actual Price]]</f>
        <v>91</v>
      </c>
      <c r="L1707" s="13">
        <f>YEAR(Table1[[#This Row],[Date]])</f>
        <v>2022</v>
      </c>
      <c r="M1707" s="13" t="str">
        <f t="shared" si="26"/>
        <v>Mar</v>
      </c>
      <c r="N1707" s="18">
        <f>DATE(YEAR(Table1[[#This Row],[Date]])+6, MONTH(Table1[[#This Row],[Date]]), DAY(Table1[[#This Row],[Date]]))</f>
        <v>46821</v>
      </c>
    </row>
    <row r="1708" spans="1:14" x14ac:dyDescent="0.35">
      <c r="A1708" t="s">
        <v>2297</v>
      </c>
      <c r="B1708" s="1" t="s">
        <v>114</v>
      </c>
      <c r="C1708" s="1" t="s">
        <v>54</v>
      </c>
      <c r="D1708" s="1" t="s">
        <v>13</v>
      </c>
      <c r="E1708" s="3">
        <v>44821</v>
      </c>
      <c r="F1708" s="1" t="s">
        <v>46</v>
      </c>
      <c r="G1708" s="1" t="s">
        <v>1068</v>
      </c>
      <c r="H1708" s="7">
        <v>500</v>
      </c>
      <c r="I1708" s="7">
        <v>425</v>
      </c>
      <c r="J1708" s="2">
        <v>0.15</v>
      </c>
      <c r="K1708" s="7">
        <f>Table1[[#This Row],[List Price]]-Table1[[#This Row],[Actual Price]]</f>
        <v>75</v>
      </c>
      <c r="L1708" s="13">
        <f>YEAR(Table1[[#This Row],[Date]])</f>
        <v>2022</v>
      </c>
      <c r="M1708" s="13" t="str">
        <f t="shared" si="26"/>
        <v>Sep</v>
      </c>
      <c r="N1708" s="18">
        <f>DATE(YEAR(Table1[[#This Row],[Date]])+6, MONTH(Table1[[#This Row],[Date]]), DAY(Table1[[#This Row],[Date]]))</f>
        <v>47013</v>
      </c>
    </row>
    <row r="1709" spans="1:14" x14ac:dyDescent="0.35">
      <c r="A1709" t="s">
        <v>2298</v>
      </c>
      <c r="B1709" s="1" t="s">
        <v>127</v>
      </c>
      <c r="C1709" s="1" t="s">
        <v>128</v>
      </c>
      <c r="D1709" s="1" t="s">
        <v>13</v>
      </c>
      <c r="E1709" s="3">
        <v>44364</v>
      </c>
      <c r="F1709" s="1" t="s">
        <v>104</v>
      </c>
      <c r="G1709" s="1" t="s">
        <v>920</v>
      </c>
      <c r="H1709" s="7">
        <v>70</v>
      </c>
      <c r="I1709" s="7">
        <v>45</v>
      </c>
      <c r="J1709" s="2">
        <v>0.35709999999999997</v>
      </c>
      <c r="K1709" s="7">
        <f>Table1[[#This Row],[List Price]]-Table1[[#This Row],[Actual Price]]</f>
        <v>25</v>
      </c>
      <c r="L1709" s="13">
        <f>YEAR(Table1[[#This Row],[Date]])</f>
        <v>2021</v>
      </c>
      <c r="M1709" s="13" t="str">
        <f t="shared" si="26"/>
        <v>Jun</v>
      </c>
      <c r="N1709" s="18">
        <f>DATE(YEAR(Table1[[#This Row],[Date]])+6, MONTH(Table1[[#This Row],[Date]]), DAY(Table1[[#This Row],[Date]]))</f>
        <v>46555</v>
      </c>
    </row>
    <row r="1710" spans="1:14" x14ac:dyDescent="0.35">
      <c r="A1710" t="s">
        <v>2299</v>
      </c>
      <c r="B1710" s="1" t="s">
        <v>170</v>
      </c>
      <c r="C1710" s="1" t="s">
        <v>171</v>
      </c>
      <c r="D1710" s="1" t="s">
        <v>13</v>
      </c>
      <c r="E1710" s="3">
        <v>45138</v>
      </c>
      <c r="F1710" s="1" t="s">
        <v>41</v>
      </c>
      <c r="G1710" s="1" t="s">
        <v>411</v>
      </c>
      <c r="H1710" s="7">
        <v>30</v>
      </c>
      <c r="I1710" s="7">
        <v>25</v>
      </c>
      <c r="J1710" s="2">
        <v>0.16669999999999999</v>
      </c>
      <c r="K1710" s="7">
        <f>Table1[[#This Row],[List Price]]-Table1[[#This Row],[Actual Price]]</f>
        <v>5</v>
      </c>
      <c r="L1710" s="13">
        <f>YEAR(Table1[[#This Row],[Date]])</f>
        <v>2023</v>
      </c>
      <c r="M1710" s="13" t="str">
        <f t="shared" si="26"/>
        <v>Jul</v>
      </c>
      <c r="N1710" s="18">
        <f>DATE(YEAR(Table1[[#This Row],[Date]])+6, MONTH(Table1[[#This Row],[Date]]), DAY(Table1[[#This Row],[Date]]))</f>
        <v>47330</v>
      </c>
    </row>
    <row r="1711" spans="1:14" x14ac:dyDescent="0.35">
      <c r="A1711" t="s">
        <v>2300</v>
      </c>
      <c r="B1711" s="1" t="s">
        <v>170</v>
      </c>
      <c r="C1711" s="1" t="s">
        <v>171</v>
      </c>
      <c r="D1711" s="1" t="s">
        <v>13</v>
      </c>
      <c r="E1711" s="3">
        <v>44288</v>
      </c>
      <c r="F1711" s="1" t="s">
        <v>25</v>
      </c>
      <c r="G1711" s="1" t="s">
        <v>172</v>
      </c>
      <c r="H1711" s="7">
        <v>700</v>
      </c>
      <c r="I1711" s="7">
        <v>476</v>
      </c>
      <c r="J1711" s="2">
        <v>0.32</v>
      </c>
      <c r="K1711" s="7">
        <f>Table1[[#This Row],[List Price]]-Table1[[#This Row],[Actual Price]]</f>
        <v>224</v>
      </c>
      <c r="L1711" s="13">
        <f>YEAR(Table1[[#This Row],[Date]])</f>
        <v>2021</v>
      </c>
      <c r="M1711" s="13" t="str">
        <f t="shared" si="26"/>
        <v>Apr</v>
      </c>
      <c r="N1711" s="18">
        <f>DATE(YEAR(Table1[[#This Row],[Date]])+6, MONTH(Table1[[#This Row],[Date]]), DAY(Table1[[#This Row],[Date]]))</f>
        <v>46479</v>
      </c>
    </row>
    <row r="1712" spans="1:14" x14ac:dyDescent="0.35">
      <c r="A1712" t="s">
        <v>2301</v>
      </c>
      <c r="B1712" s="1" t="s">
        <v>49</v>
      </c>
      <c r="C1712" s="1" t="s">
        <v>50</v>
      </c>
      <c r="D1712" s="1" t="s">
        <v>24</v>
      </c>
      <c r="E1712" s="3">
        <v>44789</v>
      </c>
      <c r="F1712" s="1" t="s">
        <v>122</v>
      </c>
      <c r="G1712" s="1" t="s">
        <v>51</v>
      </c>
      <c r="H1712" s="7">
        <v>50</v>
      </c>
      <c r="I1712" s="7">
        <v>43</v>
      </c>
      <c r="J1712" s="2">
        <v>0.14000000000000001</v>
      </c>
      <c r="K1712" s="7">
        <f>Table1[[#This Row],[List Price]]-Table1[[#This Row],[Actual Price]]</f>
        <v>7</v>
      </c>
      <c r="L1712" s="13">
        <f>YEAR(Table1[[#This Row],[Date]])</f>
        <v>2022</v>
      </c>
      <c r="M1712" s="13" t="str">
        <f t="shared" si="26"/>
        <v>Aug</v>
      </c>
      <c r="N1712" s="18">
        <f>DATE(YEAR(Table1[[#This Row],[Date]])+6, MONTH(Table1[[#This Row],[Date]]), DAY(Table1[[#This Row],[Date]]))</f>
        <v>46981</v>
      </c>
    </row>
    <row r="1713" spans="1:14" x14ac:dyDescent="0.35">
      <c r="A1713" t="s">
        <v>2302</v>
      </c>
      <c r="B1713" s="1" t="s">
        <v>114</v>
      </c>
      <c r="C1713" s="1" t="s">
        <v>54</v>
      </c>
      <c r="D1713" s="1" t="s">
        <v>13</v>
      </c>
      <c r="E1713" s="3">
        <v>45553</v>
      </c>
      <c r="F1713" s="1" t="s">
        <v>61</v>
      </c>
      <c r="G1713" s="1" t="s">
        <v>1221</v>
      </c>
      <c r="H1713" s="7">
        <v>1000</v>
      </c>
      <c r="I1713" s="7">
        <v>930</v>
      </c>
      <c r="J1713" s="2">
        <v>7.0000000000000007E-2</v>
      </c>
      <c r="K1713" s="7">
        <f>Table1[[#This Row],[List Price]]-Table1[[#This Row],[Actual Price]]</f>
        <v>70</v>
      </c>
      <c r="L1713" s="13">
        <f>YEAR(Table1[[#This Row],[Date]])</f>
        <v>2024</v>
      </c>
      <c r="M1713" s="13" t="str">
        <f t="shared" si="26"/>
        <v>Sep</v>
      </c>
      <c r="N1713" s="18">
        <f>DATE(YEAR(Table1[[#This Row],[Date]])+6, MONTH(Table1[[#This Row],[Date]]), DAY(Table1[[#This Row],[Date]]))</f>
        <v>47744</v>
      </c>
    </row>
    <row r="1714" spans="1:14" x14ac:dyDescent="0.35">
      <c r="A1714" t="s">
        <v>2303</v>
      </c>
      <c r="B1714" s="1" t="s">
        <v>49</v>
      </c>
      <c r="C1714" s="1" t="s">
        <v>50</v>
      </c>
      <c r="D1714" s="1" t="s">
        <v>24</v>
      </c>
      <c r="E1714" s="3">
        <v>44122</v>
      </c>
      <c r="F1714" s="1" t="s">
        <v>36</v>
      </c>
      <c r="G1714" s="1" t="s">
        <v>68</v>
      </c>
      <c r="H1714" s="7">
        <v>50</v>
      </c>
      <c r="I1714" s="7">
        <v>43</v>
      </c>
      <c r="J1714" s="2">
        <v>0.14000000000000001</v>
      </c>
      <c r="K1714" s="7">
        <f>Table1[[#This Row],[List Price]]-Table1[[#This Row],[Actual Price]]</f>
        <v>7</v>
      </c>
      <c r="L1714" s="13">
        <f>YEAR(Table1[[#This Row],[Date]])</f>
        <v>2020</v>
      </c>
      <c r="M1714" s="13" t="str">
        <f t="shared" si="26"/>
        <v>Oct</v>
      </c>
      <c r="N1714" s="18">
        <f>DATE(YEAR(Table1[[#This Row],[Date]])+6, MONTH(Table1[[#This Row],[Date]]), DAY(Table1[[#This Row],[Date]]))</f>
        <v>46313</v>
      </c>
    </row>
    <row r="1715" spans="1:14" x14ac:dyDescent="0.35">
      <c r="A1715" t="s">
        <v>2304</v>
      </c>
      <c r="B1715" s="1" t="s">
        <v>187</v>
      </c>
      <c r="C1715" s="1" t="s">
        <v>188</v>
      </c>
      <c r="D1715" s="1" t="s">
        <v>13</v>
      </c>
      <c r="E1715" s="3">
        <v>44415</v>
      </c>
      <c r="F1715" s="1" t="s">
        <v>36</v>
      </c>
      <c r="G1715" s="1" t="s">
        <v>741</v>
      </c>
      <c r="H1715" s="7">
        <v>50</v>
      </c>
      <c r="I1715" s="7">
        <v>34</v>
      </c>
      <c r="J1715" s="2">
        <v>0.32</v>
      </c>
      <c r="K1715" s="7">
        <f>Table1[[#This Row],[List Price]]-Table1[[#This Row],[Actual Price]]</f>
        <v>16</v>
      </c>
      <c r="L1715" s="13">
        <f>YEAR(Table1[[#This Row],[Date]])</f>
        <v>2021</v>
      </c>
      <c r="M1715" s="13" t="str">
        <f t="shared" si="26"/>
        <v>Aug</v>
      </c>
      <c r="N1715" s="18">
        <f>DATE(YEAR(Table1[[#This Row],[Date]])+6, MONTH(Table1[[#This Row],[Date]]), DAY(Table1[[#This Row],[Date]]))</f>
        <v>46606</v>
      </c>
    </row>
    <row r="1716" spans="1:14" x14ac:dyDescent="0.35">
      <c r="A1716" t="s">
        <v>2305</v>
      </c>
      <c r="B1716" s="1" t="s">
        <v>154</v>
      </c>
      <c r="C1716" s="1" t="s">
        <v>108</v>
      </c>
      <c r="D1716" s="1" t="s">
        <v>19</v>
      </c>
      <c r="E1716" s="3">
        <v>44018</v>
      </c>
      <c r="F1716" s="1" t="s">
        <v>36</v>
      </c>
      <c r="G1716" s="1" t="s">
        <v>490</v>
      </c>
      <c r="H1716" s="7">
        <v>50</v>
      </c>
      <c r="I1716" s="7">
        <v>46</v>
      </c>
      <c r="J1716" s="2">
        <v>0.08</v>
      </c>
      <c r="K1716" s="7">
        <f>Table1[[#This Row],[List Price]]-Table1[[#This Row],[Actual Price]]</f>
        <v>4</v>
      </c>
      <c r="L1716" s="13">
        <f>YEAR(Table1[[#This Row],[Date]])</f>
        <v>2020</v>
      </c>
      <c r="M1716" s="13" t="str">
        <f t="shared" si="26"/>
        <v>Jul</v>
      </c>
      <c r="N1716" s="18">
        <f>DATE(YEAR(Table1[[#This Row],[Date]])+6, MONTH(Table1[[#This Row],[Date]]), DAY(Table1[[#This Row],[Date]]))</f>
        <v>46209</v>
      </c>
    </row>
    <row r="1717" spans="1:14" x14ac:dyDescent="0.35">
      <c r="A1717" t="s">
        <v>2306</v>
      </c>
      <c r="B1717" s="1" t="s">
        <v>22</v>
      </c>
      <c r="C1717" s="1" t="s">
        <v>23</v>
      </c>
      <c r="D1717" s="1" t="s">
        <v>24</v>
      </c>
      <c r="E1717" s="3">
        <v>44329</v>
      </c>
      <c r="F1717" s="1" t="s">
        <v>46</v>
      </c>
      <c r="G1717" s="1" t="s">
        <v>26</v>
      </c>
      <c r="H1717" s="7">
        <v>500</v>
      </c>
      <c r="I1717" s="7">
        <v>355</v>
      </c>
      <c r="J1717" s="2">
        <v>0.28999999999999998</v>
      </c>
      <c r="K1717" s="7">
        <f>Table1[[#This Row],[List Price]]-Table1[[#This Row],[Actual Price]]</f>
        <v>145</v>
      </c>
      <c r="L1717" s="13">
        <f>YEAR(Table1[[#This Row],[Date]])</f>
        <v>2021</v>
      </c>
      <c r="M1717" s="13" t="str">
        <f t="shared" si="26"/>
        <v>May</v>
      </c>
      <c r="N1717" s="18">
        <f>DATE(YEAR(Table1[[#This Row],[Date]])+6, MONTH(Table1[[#This Row],[Date]]), DAY(Table1[[#This Row],[Date]]))</f>
        <v>46520</v>
      </c>
    </row>
    <row r="1718" spans="1:14" x14ac:dyDescent="0.35">
      <c r="A1718" t="s">
        <v>2307</v>
      </c>
      <c r="B1718" s="1" t="s">
        <v>28</v>
      </c>
      <c r="C1718" s="1" t="s">
        <v>29</v>
      </c>
      <c r="D1718" s="1" t="s">
        <v>13</v>
      </c>
      <c r="E1718" s="3">
        <v>44480</v>
      </c>
      <c r="F1718" s="1" t="s">
        <v>36</v>
      </c>
      <c r="G1718" s="1" t="s">
        <v>445</v>
      </c>
      <c r="H1718" s="7">
        <v>50</v>
      </c>
      <c r="I1718" s="7">
        <v>40</v>
      </c>
      <c r="J1718" s="2">
        <v>0.2</v>
      </c>
      <c r="K1718" s="7">
        <f>Table1[[#This Row],[List Price]]-Table1[[#This Row],[Actual Price]]</f>
        <v>10</v>
      </c>
      <c r="L1718" s="13">
        <f>YEAR(Table1[[#This Row],[Date]])</f>
        <v>2021</v>
      </c>
      <c r="M1718" s="13" t="str">
        <f t="shared" si="26"/>
        <v>Oct</v>
      </c>
      <c r="N1718" s="18">
        <f>DATE(YEAR(Table1[[#This Row],[Date]])+6, MONTH(Table1[[#This Row],[Date]]), DAY(Table1[[#This Row],[Date]]))</f>
        <v>46671</v>
      </c>
    </row>
    <row r="1719" spans="1:14" x14ac:dyDescent="0.35">
      <c r="A1719" t="s">
        <v>2308</v>
      </c>
      <c r="B1719" s="1" t="s">
        <v>59</v>
      </c>
      <c r="C1719" s="1" t="s">
        <v>60</v>
      </c>
      <c r="D1719" s="1" t="s">
        <v>13</v>
      </c>
      <c r="E1719" s="3">
        <v>44676</v>
      </c>
      <c r="F1719" s="1" t="s">
        <v>46</v>
      </c>
      <c r="G1719" s="1" t="s">
        <v>62</v>
      </c>
      <c r="H1719" s="7">
        <v>500</v>
      </c>
      <c r="I1719" s="7">
        <v>450</v>
      </c>
      <c r="J1719" s="2">
        <v>0.1</v>
      </c>
      <c r="K1719" s="7">
        <f>Table1[[#This Row],[List Price]]-Table1[[#This Row],[Actual Price]]</f>
        <v>50</v>
      </c>
      <c r="L1719" s="13">
        <f>YEAR(Table1[[#This Row],[Date]])</f>
        <v>2022</v>
      </c>
      <c r="M1719" s="13" t="str">
        <f t="shared" si="26"/>
        <v>Apr</v>
      </c>
      <c r="N1719" s="18">
        <f>DATE(YEAR(Table1[[#This Row],[Date]])+6, MONTH(Table1[[#This Row],[Date]]), DAY(Table1[[#This Row],[Date]]))</f>
        <v>46868</v>
      </c>
    </row>
    <row r="1720" spans="1:14" x14ac:dyDescent="0.35">
      <c r="A1720" t="s">
        <v>2309</v>
      </c>
      <c r="B1720" s="1" t="s">
        <v>2243</v>
      </c>
      <c r="C1720" s="1" t="s">
        <v>108</v>
      </c>
      <c r="D1720" s="1" t="s">
        <v>19</v>
      </c>
      <c r="E1720" s="3">
        <v>45070</v>
      </c>
      <c r="F1720" s="1" t="s">
        <v>122</v>
      </c>
      <c r="G1720" s="1" t="s">
        <v>2310</v>
      </c>
      <c r="H1720" s="7">
        <v>50</v>
      </c>
      <c r="I1720" s="7">
        <v>47</v>
      </c>
      <c r="J1720" s="2">
        <v>0.06</v>
      </c>
      <c r="K1720" s="7">
        <f>Table1[[#This Row],[List Price]]-Table1[[#This Row],[Actual Price]]</f>
        <v>3</v>
      </c>
      <c r="L1720" s="13">
        <f>YEAR(Table1[[#This Row],[Date]])</f>
        <v>2023</v>
      </c>
      <c r="M1720" s="13" t="str">
        <f t="shared" si="26"/>
        <v>May</v>
      </c>
      <c r="N1720" s="18">
        <f>DATE(YEAR(Table1[[#This Row],[Date]])+6, MONTH(Table1[[#This Row],[Date]]), DAY(Table1[[#This Row],[Date]]))</f>
        <v>47262</v>
      </c>
    </row>
    <row r="1721" spans="1:14" x14ac:dyDescent="0.35">
      <c r="A1721" t="s">
        <v>2311</v>
      </c>
      <c r="B1721" s="1" t="s">
        <v>85</v>
      </c>
      <c r="C1721" s="1" t="s">
        <v>86</v>
      </c>
      <c r="D1721" s="1" t="s">
        <v>13</v>
      </c>
      <c r="E1721" s="3">
        <v>45464</v>
      </c>
      <c r="F1721" s="1" t="s">
        <v>55</v>
      </c>
      <c r="G1721" s="1" t="s">
        <v>340</v>
      </c>
      <c r="H1721" s="7">
        <v>800</v>
      </c>
      <c r="I1721" s="7">
        <v>456</v>
      </c>
      <c r="J1721" s="2">
        <v>0.43</v>
      </c>
      <c r="K1721" s="7">
        <f>Table1[[#This Row],[List Price]]-Table1[[#This Row],[Actual Price]]</f>
        <v>344</v>
      </c>
      <c r="L1721" s="13">
        <f>YEAR(Table1[[#This Row],[Date]])</f>
        <v>2024</v>
      </c>
      <c r="M1721" s="13" t="str">
        <f t="shared" si="26"/>
        <v>Jun</v>
      </c>
      <c r="N1721" s="18">
        <f>DATE(YEAR(Table1[[#This Row],[Date]])+6, MONTH(Table1[[#This Row],[Date]]), DAY(Table1[[#This Row],[Date]]))</f>
        <v>47655</v>
      </c>
    </row>
    <row r="1722" spans="1:14" x14ac:dyDescent="0.35">
      <c r="A1722" t="s">
        <v>2312</v>
      </c>
      <c r="B1722" s="1" t="s">
        <v>99</v>
      </c>
      <c r="C1722" s="1" t="s">
        <v>100</v>
      </c>
      <c r="D1722" s="1" t="s">
        <v>13</v>
      </c>
      <c r="E1722" s="3">
        <v>45064</v>
      </c>
      <c r="F1722" s="1" t="s">
        <v>41</v>
      </c>
      <c r="G1722" s="1" t="s">
        <v>911</v>
      </c>
      <c r="H1722" s="7">
        <v>30</v>
      </c>
      <c r="I1722" s="7">
        <v>28</v>
      </c>
      <c r="J1722" s="2">
        <v>6.6699999999999995E-2</v>
      </c>
      <c r="K1722" s="7">
        <f>Table1[[#This Row],[List Price]]-Table1[[#This Row],[Actual Price]]</f>
        <v>2</v>
      </c>
      <c r="L1722" s="13">
        <f>YEAR(Table1[[#This Row],[Date]])</f>
        <v>2023</v>
      </c>
      <c r="M1722" s="13" t="str">
        <f t="shared" si="26"/>
        <v>May</v>
      </c>
      <c r="N1722" s="18">
        <f>DATE(YEAR(Table1[[#This Row],[Date]])+6, MONTH(Table1[[#This Row],[Date]]), DAY(Table1[[#This Row],[Date]]))</f>
        <v>47256</v>
      </c>
    </row>
    <row r="1723" spans="1:14" x14ac:dyDescent="0.35">
      <c r="A1723" t="s">
        <v>2313</v>
      </c>
      <c r="B1723" s="1" t="s">
        <v>157</v>
      </c>
      <c r="C1723" s="1" t="s">
        <v>108</v>
      </c>
      <c r="D1723" s="1" t="s">
        <v>19</v>
      </c>
      <c r="E1723" s="3">
        <v>43914</v>
      </c>
      <c r="F1723" s="1" t="s">
        <v>41</v>
      </c>
      <c r="G1723" s="1" t="s">
        <v>571</v>
      </c>
      <c r="H1723" s="7">
        <v>30</v>
      </c>
      <c r="I1723" s="7">
        <v>26</v>
      </c>
      <c r="J1723" s="2">
        <v>0.1333</v>
      </c>
      <c r="K1723" s="7">
        <f>Table1[[#This Row],[List Price]]-Table1[[#This Row],[Actual Price]]</f>
        <v>4</v>
      </c>
      <c r="L1723" s="13">
        <f>YEAR(Table1[[#This Row],[Date]])</f>
        <v>2020</v>
      </c>
      <c r="M1723" s="13" t="str">
        <f t="shared" si="26"/>
        <v>Mar</v>
      </c>
      <c r="N1723" s="18">
        <f>DATE(YEAR(Table1[[#This Row],[Date]])+6, MONTH(Table1[[#This Row],[Date]]), DAY(Table1[[#This Row],[Date]]))</f>
        <v>46105</v>
      </c>
    </row>
    <row r="1724" spans="1:14" x14ac:dyDescent="0.35">
      <c r="A1724" t="s">
        <v>2314</v>
      </c>
      <c r="B1724" s="1" t="s">
        <v>241</v>
      </c>
      <c r="C1724" s="1" t="s">
        <v>242</v>
      </c>
      <c r="D1724" s="1" t="s">
        <v>13</v>
      </c>
      <c r="E1724" s="3">
        <v>43956</v>
      </c>
      <c r="F1724" s="1" t="s">
        <v>14</v>
      </c>
      <c r="G1724" s="1" t="s">
        <v>626</v>
      </c>
      <c r="H1724" s="7">
        <v>80</v>
      </c>
      <c r="I1724" s="7">
        <v>56</v>
      </c>
      <c r="J1724" s="2">
        <v>0.3</v>
      </c>
      <c r="K1724" s="7">
        <f>Table1[[#This Row],[List Price]]-Table1[[#This Row],[Actual Price]]</f>
        <v>24</v>
      </c>
      <c r="L1724" s="13">
        <f>YEAR(Table1[[#This Row],[Date]])</f>
        <v>2020</v>
      </c>
      <c r="M1724" s="13" t="str">
        <f t="shared" si="26"/>
        <v>May</v>
      </c>
      <c r="N1724" s="18">
        <f>DATE(YEAR(Table1[[#This Row],[Date]])+6, MONTH(Table1[[#This Row],[Date]]), DAY(Table1[[#This Row],[Date]]))</f>
        <v>46147</v>
      </c>
    </row>
    <row r="1725" spans="1:14" x14ac:dyDescent="0.35">
      <c r="A1725" t="s">
        <v>2315</v>
      </c>
      <c r="B1725" s="1" t="s">
        <v>53</v>
      </c>
      <c r="C1725" s="1" t="s">
        <v>54</v>
      </c>
      <c r="D1725" s="1" t="s">
        <v>13</v>
      </c>
      <c r="E1725" s="3">
        <v>45209</v>
      </c>
      <c r="F1725" s="1" t="s">
        <v>72</v>
      </c>
      <c r="G1725" s="1" t="s">
        <v>56</v>
      </c>
      <c r="H1725" s="7">
        <v>500</v>
      </c>
      <c r="I1725" s="7">
        <v>490</v>
      </c>
      <c r="J1725" s="2">
        <v>0.02</v>
      </c>
      <c r="K1725" s="7">
        <f>Table1[[#This Row],[List Price]]-Table1[[#This Row],[Actual Price]]</f>
        <v>10</v>
      </c>
      <c r="L1725" s="13">
        <f>YEAR(Table1[[#This Row],[Date]])</f>
        <v>2023</v>
      </c>
      <c r="M1725" s="13" t="str">
        <f t="shared" si="26"/>
        <v>Oct</v>
      </c>
      <c r="N1725" s="18">
        <f>DATE(YEAR(Table1[[#This Row],[Date]])+6, MONTH(Table1[[#This Row],[Date]]), DAY(Table1[[#This Row],[Date]]))</f>
        <v>47401</v>
      </c>
    </row>
    <row r="1726" spans="1:14" x14ac:dyDescent="0.35">
      <c r="A1726" t="s">
        <v>2316</v>
      </c>
      <c r="B1726" s="1" t="s">
        <v>154</v>
      </c>
      <c r="C1726" s="1" t="s">
        <v>108</v>
      </c>
      <c r="D1726" s="1" t="s">
        <v>19</v>
      </c>
      <c r="E1726" s="3">
        <v>45551</v>
      </c>
      <c r="F1726" s="1" t="s">
        <v>72</v>
      </c>
      <c r="G1726" s="1" t="s">
        <v>1411</v>
      </c>
      <c r="H1726" s="7">
        <v>500</v>
      </c>
      <c r="I1726" s="7">
        <v>490</v>
      </c>
      <c r="J1726" s="2">
        <v>0.02</v>
      </c>
      <c r="K1726" s="7">
        <f>Table1[[#This Row],[List Price]]-Table1[[#This Row],[Actual Price]]</f>
        <v>10</v>
      </c>
      <c r="L1726" s="13">
        <f>YEAR(Table1[[#This Row],[Date]])</f>
        <v>2024</v>
      </c>
      <c r="M1726" s="13" t="str">
        <f t="shared" si="26"/>
        <v>Sep</v>
      </c>
      <c r="N1726" s="18">
        <f>DATE(YEAR(Table1[[#This Row],[Date]])+6, MONTH(Table1[[#This Row],[Date]]), DAY(Table1[[#This Row],[Date]]))</f>
        <v>47742</v>
      </c>
    </row>
    <row r="1727" spans="1:14" x14ac:dyDescent="0.35">
      <c r="A1727" t="s">
        <v>2317</v>
      </c>
      <c r="B1727" s="1" t="s">
        <v>134</v>
      </c>
      <c r="C1727" s="1" t="s">
        <v>92</v>
      </c>
      <c r="D1727" s="1" t="s">
        <v>35</v>
      </c>
      <c r="E1727" s="3">
        <v>44585</v>
      </c>
      <c r="F1727" s="1" t="s">
        <v>104</v>
      </c>
      <c r="G1727" s="1" t="s">
        <v>807</v>
      </c>
      <c r="H1727" s="7">
        <v>70</v>
      </c>
      <c r="I1727" s="7">
        <v>61</v>
      </c>
      <c r="J1727" s="2">
        <v>0.12859999999999999</v>
      </c>
      <c r="K1727" s="7">
        <f>Table1[[#This Row],[List Price]]-Table1[[#This Row],[Actual Price]]</f>
        <v>9</v>
      </c>
      <c r="L1727" s="13">
        <f>YEAR(Table1[[#This Row],[Date]])</f>
        <v>2022</v>
      </c>
      <c r="M1727" s="13" t="str">
        <f t="shared" si="26"/>
        <v>Jan</v>
      </c>
      <c r="N1727" s="18">
        <f>DATE(YEAR(Table1[[#This Row],[Date]])+6, MONTH(Table1[[#This Row],[Date]]), DAY(Table1[[#This Row],[Date]]))</f>
        <v>46776</v>
      </c>
    </row>
    <row r="1728" spans="1:14" x14ac:dyDescent="0.35">
      <c r="A1728" t="s">
        <v>2318</v>
      </c>
      <c r="B1728" s="1" t="s">
        <v>2170</v>
      </c>
      <c r="C1728" s="1" t="s">
        <v>18</v>
      </c>
      <c r="D1728" s="1" t="s">
        <v>19</v>
      </c>
      <c r="E1728" s="3">
        <v>44205</v>
      </c>
      <c r="F1728" s="1" t="s">
        <v>115</v>
      </c>
      <c r="G1728" s="1" t="s">
        <v>2238</v>
      </c>
      <c r="H1728" s="7">
        <v>250</v>
      </c>
      <c r="I1728" s="7">
        <v>220</v>
      </c>
      <c r="J1728" s="2">
        <v>0.12</v>
      </c>
      <c r="K1728" s="7">
        <f>Table1[[#This Row],[List Price]]-Table1[[#This Row],[Actual Price]]</f>
        <v>30</v>
      </c>
      <c r="L1728" s="13">
        <f>YEAR(Table1[[#This Row],[Date]])</f>
        <v>2021</v>
      </c>
      <c r="M1728" s="13" t="str">
        <f t="shared" si="26"/>
        <v>Jan</v>
      </c>
      <c r="N1728" s="18">
        <f>DATE(YEAR(Table1[[#This Row],[Date]])+6, MONTH(Table1[[#This Row],[Date]]), DAY(Table1[[#This Row],[Date]]))</f>
        <v>46396</v>
      </c>
    </row>
    <row r="1729" spans="1:14" x14ac:dyDescent="0.35">
      <c r="A1729" t="s">
        <v>2319</v>
      </c>
      <c r="B1729" s="1" t="s">
        <v>434</v>
      </c>
      <c r="C1729" s="1" t="s">
        <v>435</v>
      </c>
      <c r="D1729" s="1" t="s">
        <v>24</v>
      </c>
      <c r="E1729" s="3">
        <v>44620</v>
      </c>
      <c r="F1729" s="1" t="s">
        <v>104</v>
      </c>
      <c r="G1729" s="1" t="s">
        <v>858</v>
      </c>
      <c r="H1729" s="7">
        <v>70</v>
      </c>
      <c r="I1729" s="7">
        <v>67</v>
      </c>
      <c r="J1729" s="2">
        <v>4.2900000000000001E-2</v>
      </c>
      <c r="K1729" s="7">
        <f>Table1[[#This Row],[List Price]]-Table1[[#This Row],[Actual Price]]</f>
        <v>3</v>
      </c>
      <c r="L1729" s="13">
        <f>YEAR(Table1[[#This Row],[Date]])</f>
        <v>2022</v>
      </c>
      <c r="M1729" s="13" t="str">
        <f t="shared" si="26"/>
        <v>Feb</v>
      </c>
      <c r="N1729" s="18">
        <f>DATE(YEAR(Table1[[#This Row],[Date]])+6, MONTH(Table1[[#This Row],[Date]]), DAY(Table1[[#This Row],[Date]]))</f>
        <v>46811</v>
      </c>
    </row>
    <row r="1730" spans="1:14" x14ac:dyDescent="0.35">
      <c r="A1730" t="s">
        <v>2320</v>
      </c>
      <c r="B1730" s="1" t="s">
        <v>157</v>
      </c>
      <c r="C1730" s="1" t="s">
        <v>108</v>
      </c>
      <c r="D1730" s="1" t="s">
        <v>19</v>
      </c>
      <c r="E1730" s="3">
        <v>45052</v>
      </c>
      <c r="F1730" s="1" t="s">
        <v>72</v>
      </c>
      <c r="G1730" s="1" t="s">
        <v>1870</v>
      </c>
      <c r="H1730" s="7">
        <v>500</v>
      </c>
      <c r="I1730" s="7">
        <v>495</v>
      </c>
      <c r="J1730" s="2">
        <v>0.01</v>
      </c>
      <c r="K1730" s="7">
        <f>Table1[[#This Row],[List Price]]-Table1[[#This Row],[Actual Price]]</f>
        <v>5</v>
      </c>
      <c r="L1730" s="13">
        <f>YEAR(Table1[[#This Row],[Date]])</f>
        <v>2023</v>
      </c>
      <c r="M1730" s="13" t="str">
        <f t="shared" ref="M1730:M1793" si="27">TEXT(E:E, "mmm")</f>
        <v>May</v>
      </c>
      <c r="N1730" s="18">
        <f>DATE(YEAR(Table1[[#This Row],[Date]])+6, MONTH(Table1[[#This Row],[Date]]), DAY(Table1[[#This Row],[Date]]))</f>
        <v>47244</v>
      </c>
    </row>
    <row r="1731" spans="1:14" x14ac:dyDescent="0.35">
      <c r="A1731" t="s">
        <v>2321</v>
      </c>
      <c r="B1731" s="1" t="s">
        <v>39</v>
      </c>
      <c r="C1731" s="1" t="s">
        <v>40</v>
      </c>
      <c r="D1731" s="1" t="s">
        <v>35</v>
      </c>
      <c r="E1731" s="3">
        <v>44108</v>
      </c>
      <c r="F1731" s="1" t="s">
        <v>46</v>
      </c>
      <c r="G1731" s="1" t="s">
        <v>1707</v>
      </c>
      <c r="H1731" s="7">
        <v>500</v>
      </c>
      <c r="I1731" s="7">
        <v>190</v>
      </c>
      <c r="J1731" s="2">
        <v>0.62</v>
      </c>
      <c r="K1731" s="7">
        <f>Table1[[#This Row],[List Price]]-Table1[[#This Row],[Actual Price]]</f>
        <v>310</v>
      </c>
      <c r="L1731" s="13">
        <f>YEAR(Table1[[#This Row],[Date]])</f>
        <v>2020</v>
      </c>
      <c r="M1731" s="13" t="str">
        <f t="shared" si="27"/>
        <v>Oct</v>
      </c>
      <c r="N1731" s="18">
        <f>DATE(YEAR(Table1[[#This Row],[Date]])+6, MONTH(Table1[[#This Row],[Date]]), DAY(Table1[[#This Row],[Date]]))</f>
        <v>46299</v>
      </c>
    </row>
    <row r="1732" spans="1:14" x14ac:dyDescent="0.35">
      <c r="A1732" t="s">
        <v>2322</v>
      </c>
      <c r="B1732" s="1" t="s">
        <v>70</v>
      </c>
      <c r="C1732" s="1" t="s">
        <v>71</v>
      </c>
      <c r="D1732" s="1" t="s">
        <v>35</v>
      </c>
      <c r="E1732" s="3">
        <v>44656</v>
      </c>
      <c r="F1732" s="1" t="s">
        <v>25</v>
      </c>
      <c r="G1732" s="1" t="s">
        <v>1414</v>
      </c>
      <c r="H1732" s="7">
        <v>700</v>
      </c>
      <c r="I1732" s="7">
        <v>686</v>
      </c>
      <c r="J1732" s="2">
        <v>0.02</v>
      </c>
      <c r="K1732" s="7">
        <f>Table1[[#This Row],[List Price]]-Table1[[#This Row],[Actual Price]]</f>
        <v>14</v>
      </c>
      <c r="L1732" s="13">
        <f>YEAR(Table1[[#This Row],[Date]])</f>
        <v>2022</v>
      </c>
      <c r="M1732" s="13" t="str">
        <f t="shared" si="27"/>
        <v>Apr</v>
      </c>
      <c r="N1732" s="18">
        <f>DATE(YEAR(Table1[[#This Row],[Date]])+6, MONTH(Table1[[#This Row],[Date]]), DAY(Table1[[#This Row],[Date]]))</f>
        <v>46848</v>
      </c>
    </row>
    <row r="1733" spans="1:14" x14ac:dyDescent="0.35">
      <c r="A1733" t="s">
        <v>2323</v>
      </c>
      <c r="B1733" s="1" t="s">
        <v>53</v>
      </c>
      <c r="C1733" s="1" t="s">
        <v>54</v>
      </c>
      <c r="D1733" s="1" t="s">
        <v>13</v>
      </c>
      <c r="E1733" s="3">
        <v>44929</v>
      </c>
      <c r="F1733" s="1" t="s">
        <v>115</v>
      </c>
      <c r="G1733" s="1" t="s">
        <v>404</v>
      </c>
      <c r="H1733" s="7">
        <v>250</v>
      </c>
      <c r="I1733" s="7">
        <v>240</v>
      </c>
      <c r="J1733" s="2">
        <v>0.04</v>
      </c>
      <c r="K1733" s="7">
        <f>Table1[[#This Row],[List Price]]-Table1[[#This Row],[Actual Price]]</f>
        <v>10</v>
      </c>
      <c r="L1733" s="13">
        <f>YEAR(Table1[[#This Row],[Date]])</f>
        <v>2023</v>
      </c>
      <c r="M1733" s="13" t="str">
        <f t="shared" si="27"/>
        <v>Jan</v>
      </c>
      <c r="N1733" s="18">
        <f>DATE(YEAR(Table1[[#This Row],[Date]])+6, MONTH(Table1[[#This Row],[Date]]), DAY(Table1[[#This Row],[Date]]))</f>
        <v>47121</v>
      </c>
    </row>
    <row r="1734" spans="1:14" x14ac:dyDescent="0.35">
      <c r="A1734" t="s">
        <v>2324</v>
      </c>
      <c r="B1734" s="1" t="s">
        <v>224</v>
      </c>
      <c r="C1734" s="1" t="s">
        <v>50</v>
      </c>
      <c r="D1734" s="1" t="s">
        <v>24</v>
      </c>
      <c r="E1734" s="3">
        <v>44156</v>
      </c>
      <c r="F1734" s="1" t="s">
        <v>61</v>
      </c>
      <c r="G1734" s="1" t="s">
        <v>1038</v>
      </c>
      <c r="H1734" s="7">
        <v>1000</v>
      </c>
      <c r="I1734" s="7">
        <v>600</v>
      </c>
      <c r="J1734" s="2">
        <v>0.4</v>
      </c>
      <c r="K1734" s="7">
        <f>Table1[[#This Row],[List Price]]-Table1[[#This Row],[Actual Price]]</f>
        <v>400</v>
      </c>
      <c r="L1734" s="13">
        <f>YEAR(Table1[[#This Row],[Date]])</f>
        <v>2020</v>
      </c>
      <c r="M1734" s="13" t="str">
        <f t="shared" si="27"/>
        <v>Nov</v>
      </c>
      <c r="N1734" s="18">
        <f>DATE(YEAR(Table1[[#This Row],[Date]])+6, MONTH(Table1[[#This Row],[Date]]), DAY(Table1[[#This Row],[Date]]))</f>
        <v>46347</v>
      </c>
    </row>
    <row r="1735" spans="1:14" x14ac:dyDescent="0.35">
      <c r="A1735" t="s">
        <v>2325</v>
      </c>
      <c r="B1735" s="1" t="s">
        <v>22</v>
      </c>
      <c r="C1735" s="1" t="s">
        <v>23</v>
      </c>
      <c r="D1735" s="1" t="s">
        <v>24</v>
      </c>
      <c r="E1735" s="3">
        <v>43834</v>
      </c>
      <c r="F1735" s="1" t="s">
        <v>36</v>
      </c>
      <c r="G1735" s="1" t="s">
        <v>144</v>
      </c>
      <c r="H1735" s="7">
        <v>50</v>
      </c>
      <c r="I1735" s="7">
        <v>41</v>
      </c>
      <c r="J1735" s="2">
        <v>0.18</v>
      </c>
      <c r="K1735" s="7">
        <f>Table1[[#This Row],[List Price]]-Table1[[#This Row],[Actual Price]]</f>
        <v>9</v>
      </c>
      <c r="L1735" s="13">
        <f>YEAR(Table1[[#This Row],[Date]])</f>
        <v>2020</v>
      </c>
      <c r="M1735" s="13" t="str">
        <f t="shared" si="27"/>
        <v>Jan</v>
      </c>
      <c r="N1735" s="18">
        <f>DATE(YEAR(Table1[[#This Row],[Date]])+6, MONTH(Table1[[#This Row],[Date]]), DAY(Table1[[#This Row],[Date]]))</f>
        <v>46026</v>
      </c>
    </row>
    <row r="1736" spans="1:14" x14ac:dyDescent="0.35">
      <c r="A1736" t="s">
        <v>2326</v>
      </c>
      <c r="B1736" s="1" t="s">
        <v>227</v>
      </c>
      <c r="C1736" s="1" t="s">
        <v>228</v>
      </c>
      <c r="D1736" s="1" t="s">
        <v>24</v>
      </c>
      <c r="E1736" s="3">
        <v>44315</v>
      </c>
      <c r="F1736" s="1" t="s">
        <v>115</v>
      </c>
      <c r="G1736" s="1" t="s">
        <v>438</v>
      </c>
      <c r="H1736" s="7">
        <v>250</v>
      </c>
      <c r="I1736" s="7">
        <v>230</v>
      </c>
      <c r="J1736" s="2">
        <v>0.08</v>
      </c>
      <c r="K1736" s="7">
        <f>Table1[[#This Row],[List Price]]-Table1[[#This Row],[Actual Price]]</f>
        <v>20</v>
      </c>
      <c r="L1736" s="13">
        <f>YEAR(Table1[[#This Row],[Date]])</f>
        <v>2021</v>
      </c>
      <c r="M1736" s="13" t="str">
        <f t="shared" si="27"/>
        <v>Apr</v>
      </c>
      <c r="N1736" s="18">
        <f>DATE(YEAR(Table1[[#This Row],[Date]])+6, MONTH(Table1[[#This Row],[Date]]), DAY(Table1[[#This Row],[Date]]))</f>
        <v>46506</v>
      </c>
    </row>
    <row r="1737" spans="1:14" x14ac:dyDescent="0.35">
      <c r="A1737" t="s">
        <v>2327</v>
      </c>
      <c r="B1737" s="1" t="s">
        <v>111</v>
      </c>
      <c r="C1737" s="1" t="s">
        <v>82</v>
      </c>
      <c r="D1737" s="1" t="s">
        <v>13</v>
      </c>
      <c r="E1737" s="3">
        <v>43887</v>
      </c>
      <c r="F1737" s="1" t="s">
        <v>46</v>
      </c>
      <c r="G1737" s="1" t="s">
        <v>610</v>
      </c>
      <c r="H1737" s="7">
        <v>500</v>
      </c>
      <c r="I1737" s="7">
        <v>380</v>
      </c>
      <c r="J1737" s="2">
        <v>0.24</v>
      </c>
      <c r="K1737" s="7">
        <f>Table1[[#This Row],[List Price]]-Table1[[#This Row],[Actual Price]]</f>
        <v>120</v>
      </c>
      <c r="L1737" s="13">
        <f>YEAR(Table1[[#This Row],[Date]])</f>
        <v>2020</v>
      </c>
      <c r="M1737" s="13" t="str">
        <f t="shared" si="27"/>
        <v>Feb</v>
      </c>
      <c r="N1737" s="18">
        <f>DATE(YEAR(Table1[[#This Row],[Date]])+6, MONTH(Table1[[#This Row],[Date]]), DAY(Table1[[#This Row],[Date]]))</f>
        <v>46079</v>
      </c>
    </row>
    <row r="1738" spans="1:14" x14ac:dyDescent="0.35">
      <c r="A1738" t="s">
        <v>2328</v>
      </c>
      <c r="B1738" s="1" t="s">
        <v>2243</v>
      </c>
      <c r="C1738" s="1" t="s">
        <v>108</v>
      </c>
      <c r="D1738" s="1" t="s">
        <v>19</v>
      </c>
      <c r="E1738" s="3">
        <v>44858</v>
      </c>
      <c r="F1738" s="1" t="s">
        <v>122</v>
      </c>
      <c r="G1738" s="1" t="s">
        <v>2329</v>
      </c>
      <c r="H1738" s="7">
        <v>50</v>
      </c>
      <c r="I1738" s="7">
        <v>49</v>
      </c>
      <c r="J1738" s="2">
        <v>0.02</v>
      </c>
      <c r="K1738" s="7">
        <f>Table1[[#This Row],[List Price]]-Table1[[#This Row],[Actual Price]]</f>
        <v>1</v>
      </c>
      <c r="L1738" s="13">
        <f>YEAR(Table1[[#This Row],[Date]])</f>
        <v>2022</v>
      </c>
      <c r="M1738" s="13" t="str">
        <f t="shared" si="27"/>
        <v>Oct</v>
      </c>
      <c r="N1738" s="18">
        <f>DATE(YEAR(Table1[[#This Row],[Date]])+6, MONTH(Table1[[#This Row],[Date]]), DAY(Table1[[#This Row],[Date]]))</f>
        <v>47050</v>
      </c>
    </row>
    <row r="1739" spans="1:14" x14ac:dyDescent="0.35">
      <c r="A1739" t="s">
        <v>2330</v>
      </c>
      <c r="B1739" s="1" t="s">
        <v>103</v>
      </c>
      <c r="C1739" s="1" t="s">
        <v>71</v>
      </c>
      <c r="D1739" s="1" t="s">
        <v>35</v>
      </c>
      <c r="E1739" s="3">
        <v>45562</v>
      </c>
      <c r="F1739" s="1" t="s">
        <v>41</v>
      </c>
      <c r="G1739" s="1" t="s">
        <v>603</v>
      </c>
      <c r="H1739" s="7">
        <v>30</v>
      </c>
      <c r="I1739" s="7">
        <v>26</v>
      </c>
      <c r="J1739" s="2">
        <v>0.1333</v>
      </c>
      <c r="K1739" s="7">
        <f>Table1[[#This Row],[List Price]]-Table1[[#This Row],[Actual Price]]</f>
        <v>4</v>
      </c>
      <c r="L1739" s="13">
        <f>YEAR(Table1[[#This Row],[Date]])</f>
        <v>2024</v>
      </c>
      <c r="M1739" s="13" t="str">
        <f t="shared" si="27"/>
        <v>Sep</v>
      </c>
      <c r="N1739" s="18">
        <f>DATE(YEAR(Table1[[#This Row],[Date]])+6, MONTH(Table1[[#This Row],[Date]]), DAY(Table1[[#This Row],[Date]]))</f>
        <v>47753</v>
      </c>
    </row>
    <row r="1740" spans="1:14" x14ac:dyDescent="0.35">
      <c r="A1740" t="s">
        <v>2331</v>
      </c>
      <c r="B1740" s="1" t="s">
        <v>154</v>
      </c>
      <c r="C1740" s="1" t="s">
        <v>108</v>
      </c>
      <c r="D1740" s="1" t="s">
        <v>19</v>
      </c>
      <c r="E1740" s="3">
        <v>45117</v>
      </c>
      <c r="F1740" s="1" t="s">
        <v>30</v>
      </c>
      <c r="G1740" s="1" t="s">
        <v>1185</v>
      </c>
      <c r="H1740" s="7">
        <v>150</v>
      </c>
      <c r="I1740" s="7">
        <v>141</v>
      </c>
      <c r="J1740" s="2">
        <v>0.06</v>
      </c>
      <c r="K1740" s="7">
        <f>Table1[[#This Row],[List Price]]-Table1[[#This Row],[Actual Price]]</f>
        <v>9</v>
      </c>
      <c r="L1740" s="13">
        <f>YEAR(Table1[[#This Row],[Date]])</f>
        <v>2023</v>
      </c>
      <c r="M1740" s="13" t="str">
        <f t="shared" si="27"/>
        <v>Jul</v>
      </c>
      <c r="N1740" s="18">
        <f>DATE(YEAR(Table1[[#This Row],[Date]])+6, MONTH(Table1[[#This Row],[Date]]), DAY(Table1[[#This Row],[Date]]))</f>
        <v>47309</v>
      </c>
    </row>
    <row r="1741" spans="1:14" x14ac:dyDescent="0.35">
      <c r="A1741" t="s">
        <v>2332</v>
      </c>
      <c r="B1741" s="1" t="s">
        <v>255</v>
      </c>
      <c r="C1741" s="1" t="s">
        <v>256</v>
      </c>
      <c r="D1741" s="1" t="s">
        <v>13</v>
      </c>
      <c r="E1741" s="3">
        <v>44996</v>
      </c>
      <c r="F1741" s="1" t="s">
        <v>61</v>
      </c>
      <c r="G1741" s="1" t="s">
        <v>805</v>
      </c>
      <c r="H1741" s="7">
        <v>1000</v>
      </c>
      <c r="I1741" s="7">
        <v>960</v>
      </c>
      <c r="J1741" s="2">
        <v>0.04</v>
      </c>
      <c r="K1741" s="7">
        <f>Table1[[#This Row],[List Price]]-Table1[[#This Row],[Actual Price]]</f>
        <v>40</v>
      </c>
      <c r="L1741" s="13">
        <f>YEAR(Table1[[#This Row],[Date]])</f>
        <v>2023</v>
      </c>
      <c r="M1741" s="13" t="str">
        <f t="shared" si="27"/>
        <v>Mar</v>
      </c>
      <c r="N1741" s="18">
        <f>DATE(YEAR(Table1[[#This Row],[Date]])+6, MONTH(Table1[[#This Row],[Date]]), DAY(Table1[[#This Row],[Date]]))</f>
        <v>47188</v>
      </c>
    </row>
    <row r="1742" spans="1:14" x14ac:dyDescent="0.35">
      <c r="A1742" t="s">
        <v>2333</v>
      </c>
      <c r="B1742" s="1" t="s">
        <v>77</v>
      </c>
      <c r="C1742" s="1" t="s">
        <v>78</v>
      </c>
      <c r="D1742" s="1" t="s">
        <v>35</v>
      </c>
      <c r="E1742" s="3">
        <v>44654</v>
      </c>
      <c r="F1742" s="1" t="s">
        <v>122</v>
      </c>
      <c r="G1742" s="1" t="s">
        <v>2334</v>
      </c>
      <c r="H1742" s="7">
        <v>50</v>
      </c>
      <c r="I1742" s="7">
        <v>48</v>
      </c>
      <c r="J1742" s="2">
        <v>0.04</v>
      </c>
      <c r="K1742" s="7">
        <f>Table1[[#This Row],[List Price]]-Table1[[#This Row],[Actual Price]]</f>
        <v>2</v>
      </c>
      <c r="L1742" s="13">
        <f>YEAR(Table1[[#This Row],[Date]])</f>
        <v>2022</v>
      </c>
      <c r="M1742" s="13" t="str">
        <f t="shared" si="27"/>
        <v>Apr</v>
      </c>
      <c r="N1742" s="18">
        <f>DATE(YEAR(Table1[[#This Row],[Date]])+6, MONTH(Table1[[#This Row],[Date]]), DAY(Table1[[#This Row],[Date]]))</f>
        <v>46846</v>
      </c>
    </row>
    <row r="1743" spans="1:14" x14ac:dyDescent="0.35">
      <c r="A1743" t="s">
        <v>2335</v>
      </c>
      <c r="B1743" s="1" t="s">
        <v>221</v>
      </c>
      <c r="C1743" s="1" t="s">
        <v>40</v>
      </c>
      <c r="D1743" s="1" t="s">
        <v>35</v>
      </c>
      <c r="E1743" s="3">
        <v>43953</v>
      </c>
      <c r="F1743" s="1" t="s">
        <v>41</v>
      </c>
      <c r="G1743" s="1" t="s">
        <v>2336</v>
      </c>
      <c r="H1743" s="7">
        <v>30</v>
      </c>
      <c r="I1743" s="7">
        <v>26</v>
      </c>
      <c r="J1743" s="2">
        <v>0.1333</v>
      </c>
      <c r="K1743" s="7">
        <f>Table1[[#This Row],[List Price]]-Table1[[#This Row],[Actual Price]]</f>
        <v>4</v>
      </c>
      <c r="L1743" s="13">
        <f>YEAR(Table1[[#This Row],[Date]])</f>
        <v>2020</v>
      </c>
      <c r="M1743" s="13" t="str">
        <f t="shared" si="27"/>
        <v>May</v>
      </c>
      <c r="N1743" s="18">
        <f>DATE(YEAR(Table1[[#This Row],[Date]])+6, MONTH(Table1[[#This Row],[Date]]), DAY(Table1[[#This Row],[Date]]))</f>
        <v>46144</v>
      </c>
    </row>
    <row r="1744" spans="1:14" x14ac:dyDescent="0.35">
      <c r="A1744" t="s">
        <v>2337</v>
      </c>
      <c r="B1744" s="1" t="s">
        <v>107</v>
      </c>
      <c r="C1744" s="1" t="s">
        <v>108</v>
      </c>
      <c r="D1744" s="1" t="s">
        <v>19</v>
      </c>
      <c r="E1744" s="3">
        <v>44807</v>
      </c>
      <c r="F1744" s="1" t="s">
        <v>30</v>
      </c>
      <c r="G1744" s="1" t="s">
        <v>354</v>
      </c>
      <c r="H1744" s="7">
        <v>150</v>
      </c>
      <c r="I1744" s="7">
        <v>128</v>
      </c>
      <c r="J1744" s="2">
        <v>0.1467</v>
      </c>
      <c r="K1744" s="7">
        <f>Table1[[#This Row],[List Price]]-Table1[[#This Row],[Actual Price]]</f>
        <v>22</v>
      </c>
      <c r="L1744" s="13">
        <f>YEAR(Table1[[#This Row],[Date]])</f>
        <v>2022</v>
      </c>
      <c r="M1744" s="13" t="str">
        <f t="shared" si="27"/>
        <v>Sep</v>
      </c>
      <c r="N1744" s="18">
        <f>DATE(YEAR(Table1[[#This Row],[Date]])+6, MONTH(Table1[[#This Row],[Date]]), DAY(Table1[[#This Row],[Date]]))</f>
        <v>46999</v>
      </c>
    </row>
    <row r="1745" spans="1:14" x14ac:dyDescent="0.35">
      <c r="A1745" t="s">
        <v>2338</v>
      </c>
      <c r="B1745" s="1" t="s">
        <v>131</v>
      </c>
      <c r="C1745" s="1" t="s">
        <v>108</v>
      </c>
      <c r="D1745" s="1" t="s">
        <v>19</v>
      </c>
      <c r="E1745" s="3">
        <v>44804</v>
      </c>
      <c r="F1745" s="1" t="s">
        <v>41</v>
      </c>
      <c r="G1745" s="1" t="s">
        <v>793</v>
      </c>
      <c r="H1745" s="7">
        <v>30</v>
      </c>
      <c r="I1745" s="7">
        <v>30</v>
      </c>
      <c r="J1745" s="2">
        <v>0</v>
      </c>
      <c r="K1745" s="7">
        <f>Table1[[#This Row],[List Price]]-Table1[[#This Row],[Actual Price]]</f>
        <v>0</v>
      </c>
      <c r="L1745" s="13">
        <f>YEAR(Table1[[#This Row],[Date]])</f>
        <v>2022</v>
      </c>
      <c r="M1745" s="13" t="str">
        <f t="shared" si="27"/>
        <v>Aug</v>
      </c>
      <c r="N1745" s="18">
        <f>DATE(YEAR(Table1[[#This Row],[Date]])+6, MONTH(Table1[[#This Row],[Date]]), DAY(Table1[[#This Row],[Date]]))</f>
        <v>46996</v>
      </c>
    </row>
    <row r="1746" spans="1:14" x14ac:dyDescent="0.35">
      <c r="A1746" t="s">
        <v>2339</v>
      </c>
      <c r="B1746" s="1" t="s">
        <v>28</v>
      </c>
      <c r="C1746" s="1" t="s">
        <v>29</v>
      </c>
      <c r="D1746" s="1" t="s">
        <v>13</v>
      </c>
      <c r="E1746" s="3">
        <v>45306</v>
      </c>
      <c r="F1746" s="1" t="s">
        <v>122</v>
      </c>
      <c r="G1746" s="1" t="s">
        <v>249</v>
      </c>
      <c r="H1746" s="7">
        <v>50</v>
      </c>
      <c r="I1746" s="7">
        <v>45</v>
      </c>
      <c r="J1746" s="2">
        <v>0.1</v>
      </c>
      <c r="K1746" s="7">
        <f>Table1[[#This Row],[List Price]]-Table1[[#This Row],[Actual Price]]</f>
        <v>5</v>
      </c>
      <c r="L1746" s="13">
        <f>YEAR(Table1[[#This Row],[Date]])</f>
        <v>2024</v>
      </c>
      <c r="M1746" s="13" t="str">
        <f t="shared" si="27"/>
        <v>Jan</v>
      </c>
      <c r="N1746" s="18">
        <f>DATE(YEAR(Table1[[#This Row],[Date]])+6, MONTH(Table1[[#This Row],[Date]]), DAY(Table1[[#This Row],[Date]]))</f>
        <v>47498</v>
      </c>
    </row>
    <row r="1747" spans="1:14" x14ac:dyDescent="0.35">
      <c r="A1747" t="s">
        <v>2340</v>
      </c>
      <c r="B1747" s="1" t="s">
        <v>70</v>
      </c>
      <c r="C1747" s="1" t="s">
        <v>71</v>
      </c>
      <c r="D1747" s="1" t="s">
        <v>35</v>
      </c>
      <c r="E1747" s="3">
        <v>45431</v>
      </c>
      <c r="F1747" s="1" t="s">
        <v>46</v>
      </c>
      <c r="G1747" s="1" t="s">
        <v>670</v>
      </c>
      <c r="H1747" s="7">
        <v>500</v>
      </c>
      <c r="I1747" s="7">
        <v>445</v>
      </c>
      <c r="J1747" s="2">
        <v>0.11</v>
      </c>
      <c r="K1747" s="7">
        <f>Table1[[#This Row],[List Price]]-Table1[[#This Row],[Actual Price]]</f>
        <v>55</v>
      </c>
      <c r="L1747" s="13">
        <f>YEAR(Table1[[#This Row],[Date]])</f>
        <v>2024</v>
      </c>
      <c r="M1747" s="13" t="str">
        <f t="shared" si="27"/>
        <v>May</v>
      </c>
      <c r="N1747" s="18">
        <f>DATE(YEAR(Table1[[#This Row],[Date]])+6, MONTH(Table1[[#This Row],[Date]]), DAY(Table1[[#This Row],[Date]]))</f>
        <v>47622</v>
      </c>
    </row>
    <row r="1748" spans="1:14" x14ac:dyDescent="0.35">
      <c r="A1748" t="s">
        <v>2341</v>
      </c>
      <c r="B1748" s="1" t="s">
        <v>99</v>
      </c>
      <c r="C1748" s="1" t="s">
        <v>100</v>
      </c>
      <c r="D1748" s="1" t="s">
        <v>13</v>
      </c>
      <c r="E1748" s="3">
        <v>44927</v>
      </c>
      <c r="F1748" s="1" t="s">
        <v>115</v>
      </c>
      <c r="G1748" s="1" t="s">
        <v>1825</v>
      </c>
      <c r="H1748" s="7">
        <v>250</v>
      </c>
      <c r="I1748" s="7">
        <v>228</v>
      </c>
      <c r="J1748" s="2">
        <v>8.7999999999999995E-2</v>
      </c>
      <c r="K1748" s="7">
        <f>Table1[[#This Row],[List Price]]-Table1[[#This Row],[Actual Price]]</f>
        <v>22</v>
      </c>
      <c r="L1748" s="13">
        <f>YEAR(Table1[[#This Row],[Date]])</f>
        <v>2023</v>
      </c>
      <c r="M1748" s="13" t="str">
        <f t="shared" si="27"/>
        <v>Jan</v>
      </c>
      <c r="N1748" s="18">
        <f>DATE(YEAR(Table1[[#This Row],[Date]])+6, MONTH(Table1[[#This Row],[Date]]), DAY(Table1[[#This Row],[Date]]))</f>
        <v>47119</v>
      </c>
    </row>
    <row r="1749" spans="1:14" x14ac:dyDescent="0.35">
      <c r="A1749" t="s">
        <v>2342</v>
      </c>
      <c r="B1749" s="1" t="s">
        <v>270</v>
      </c>
      <c r="C1749" s="1" t="s">
        <v>271</v>
      </c>
      <c r="D1749" s="1" t="s">
        <v>35</v>
      </c>
      <c r="E1749" s="3">
        <v>44460</v>
      </c>
      <c r="F1749" s="1" t="s">
        <v>104</v>
      </c>
      <c r="G1749" s="1" t="s">
        <v>1827</v>
      </c>
      <c r="H1749" s="7">
        <v>70</v>
      </c>
      <c r="I1749" s="7">
        <v>47</v>
      </c>
      <c r="J1749" s="2">
        <v>0.3286</v>
      </c>
      <c r="K1749" s="7">
        <f>Table1[[#This Row],[List Price]]-Table1[[#This Row],[Actual Price]]</f>
        <v>23</v>
      </c>
      <c r="L1749" s="13">
        <f>YEAR(Table1[[#This Row],[Date]])</f>
        <v>2021</v>
      </c>
      <c r="M1749" s="13" t="str">
        <f t="shared" si="27"/>
        <v>Sep</v>
      </c>
      <c r="N1749" s="18">
        <f>DATE(YEAR(Table1[[#This Row],[Date]])+6, MONTH(Table1[[#This Row],[Date]]), DAY(Table1[[#This Row],[Date]]))</f>
        <v>46651</v>
      </c>
    </row>
    <row r="1750" spans="1:14" x14ac:dyDescent="0.35">
      <c r="A1750" t="s">
        <v>2343</v>
      </c>
      <c r="B1750" s="1" t="s">
        <v>270</v>
      </c>
      <c r="C1750" s="1" t="s">
        <v>271</v>
      </c>
      <c r="D1750" s="1" t="s">
        <v>35</v>
      </c>
      <c r="E1750" s="3">
        <v>44214</v>
      </c>
      <c r="F1750" s="1" t="s">
        <v>122</v>
      </c>
      <c r="G1750" s="1" t="s">
        <v>1827</v>
      </c>
      <c r="H1750" s="7">
        <v>50</v>
      </c>
      <c r="I1750" s="7">
        <v>36</v>
      </c>
      <c r="J1750" s="2">
        <v>0.28000000000000003</v>
      </c>
      <c r="K1750" s="7">
        <f>Table1[[#This Row],[List Price]]-Table1[[#This Row],[Actual Price]]</f>
        <v>14</v>
      </c>
      <c r="L1750" s="13">
        <f>YEAR(Table1[[#This Row],[Date]])</f>
        <v>2021</v>
      </c>
      <c r="M1750" s="13" t="str">
        <f t="shared" si="27"/>
        <v>Jan</v>
      </c>
      <c r="N1750" s="18">
        <f>DATE(YEAR(Table1[[#This Row],[Date]])+6, MONTH(Table1[[#This Row],[Date]]), DAY(Table1[[#This Row],[Date]]))</f>
        <v>46405</v>
      </c>
    </row>
    <row r="1751" spans="1:14" x14ac:dyDescent="0.35">
      <c r="A1751" t="s">
        <v>2344</v>
      </c>
      <c r="B1751" s="1" t="s">
        <v>241</v>
      </c>
      <c r="C1751" s="1" t="s">
        <v>242</v>
      </c>
      <c r="D1751" s="1" t="s">
        <v>13</v>
      </c>
      <c r="E1751" s="3">
        <v>44568</v>
      </c>
      <c r="F1751" s="1" t="s">
        <v>72</v>
      </c>
      <c r="G1751" s="1" t="s">
        <v>331</v>
      </c>
      <c r="H1751" s="7">
        <v>500</v>
      </c>
      <c r="I1751" s="7">
        <v>500</v>
      </c>
      <c r="J1751" s="2">
        <v>0</v>
      </c>
      <c r="K1751" s="7">
        <f>Table1[[#This Row],[List Price]]-Table1[[#This Row],[Actual Price]]</f>
        <v>0</v>
      </c>
      <c r="L1751" s="13">
        <f>YEAR(Table1[[#This Row],[Date]])</f>
        <v>2022</v>
      </c>
      <c r="M1751" s="13" t="str">
        <f t="shared" si="27"/>
        <v>Jan</v>
      </c>
      <c r="N1751" s="18">
        <f>DATE(YEAR(Table1[[#This Row],[Date]])+6, MONTH(Table1[[#This Row],[Date]]), DAY(Table1[[#This Row],[Date]]))</f>
        <v>46759</v>
      </c>
    </row>
    <row r="1752" spans="1:14" x14ac:dyDescent="0.35">
      <c r="A1752" t="s">
        <v>2345</v>
      </c>
      <c r="B1752" s="1" t="s">
        <v>70</v>
      </c>
      <c r="C1752" s="1" t="s">
        <v>71</v>
      </c>
      <c r="D1752" s="1" t="s">
        <v>35</v>
      </c>
      <c r="E1752" s="3">
        <v>44698</v>
      </c>
      <c r="F1752" s="1" t="s">
        <v>104</v>
      </c>
      <c r="G1752" s="1" t="s">
        <v>1810</v>
      </c>
      <c r="H1752" s="7">
        <v>70</v>
      </c>
      <c r="I1752" s="7">
        <v>68</v>
      </c>
      <c r="J1752" s="2">
        <v>2.86E-2</v>
      </c>
      <c r="K1752" s="7">
        <f>Table1[[#This Row],[List Price]]-Table1[[#This Row],[Actual Price]]</f>
        <v>2</v>
      </c>
      <c r="L1752" s="13">
        <f>YEAR(Table1[[#This Row],[Date]])</f>
        <v>2022</v>
      </c>
      <c r="M1752" s="13" t="str">
        <f t="shared" si="27"/>
        <v>May</v>
      </c>
      <c r="N1752" s="18">
        <f>DATE(YEAR(Table1[[#This Row],[Date]])+6, MONTH(Table1[[#This Row],[Date]]), DAY(Table1[[#This Row],[Date]]))</f>
        <v>46890</v>
      </c>
    </row>
    <row r="1753" spans="1:14" x14ac:dyDescent="0.35">
      <c r="A1753" t="s">
        <v>2346</v>
      </c>
      <c r="B1753" s="1" t="s">
        <v>264</v>
      </c>
      <c r="C1753" s="1" t="s">
        <v>265</v>
      </c>
      <c r="D1753" s="1" t="s">
        <v>13</v>
      </c>
      <c r="E1753" s="3">
        <v>44242</v>
      </c>
      <c r="F1753" s="1" t="s">
        <v>25</v>
      </c>
      <c r="G1753" s="1" t="s">
        <v>308</v>
      </c>
      <c r="H1753" s="7">
        <v>700</v>
      </c>
      <c r="I1753" s="7">
        <v>567</v>
      </c>
      <c r="J1753" s="2">
        <v>0.19</v>
      </c>
      <c r="K1753" s="7">
        <f>Table1[[#This Row],[List Price]]-Table1[[#This Row],[Actual Price]]</f>
        <v>133</v>
      </c>
      <c r="L1753" s="13">
        <f>YEAR(Table1[[#This Row],[Date]])</f>
        <v>2021</v>
      </c>
      <c r="M1753" s="13" t="str">
        <f t="shared" si="27"/>
        <v>Feb</v>
      </c>
      <c r="N1753" s="18">
        <f>DATE(YEAR(Table1[[#This Row],[Date]])+6, MONTH(Table1[[#This Row],[Date]]), DAY(Table1[[#This Row],[Date]]))</f>
        <v>46433</v>
      </c>
    </row>
    <row r="1754" spans="1:14" x14ac:dyDescent="0.35">
      <c r="A1754" t="s">
        <v>2347</v>
      </c>
      <c r="B1754" s="1" t="s">
        <v>154</v>
      </c>
      <c r="C1754" s="1" t="s">
        <v>108</v>
      </c>
      <c r="D1754" s="1" t="s">
        <v>19</v>
      </c>
      <c r="E1754" s="3">
        <v>44948</v>
      </c>
      <c r="F1754" s="1" t="s">
        <v>41</v>
      </c>
      <c r="G1754" s="1" t="s">
        <v>1411</v>
      </c>
      <c r="H1754" s="7">
        <v>30</v>
      </c>
      <c r="I1754" s="7">
        <v>29</v>
      </c>
      <c r="J1754" s="2">
        <v>3.3300000000000003E-2</v>
      </c>
      <c r="K1754" s="7">
        <f>Table1[[#This Row],[List Price]]-Table1[[#This Row],[Actual Price]]</f>
        <v>1</v>
      </c>
      <c r="L1754" s="13">
        <f>YEAR(Table1[[#This Row],[Date]])</f>
        <v>2023</v>
      </c>
      <c r="M1754" s="13" t="str">
        <f t="shared" si="27"/>
        <v>Jan</v>
      </c>
      <c r="N1754" s="18">
        <f>DATE(YEAR(Table1[[#This Row],[Date]])+6, MONTH(Table1[[#This Row],[Date]]), DAY(Table1[[#This Row],[Date]]))</f>
        <v>47140</v>
      </c>
    </row>
    <row r="1755" spans="1:14" x14ac:dyDescent="0.35">
      <c r="A1755" t="s">
        <v>2348</v>
      </c>
      <c r="B1755" s="1" t="s">
        <v>22</v>
      </c>
      <c r="C1755" s="1" t="s">
        <v>23</v>
      </c>
      <c r="D1755" s="1" t="s">
        <v>24</v>
      </c>
      <c r="E1755" s="3">
        <v>44541</v>
      </c>
      <c r="F1755" s="1" t="s">
        <v>14</v>
      </c>
      <c r="G1755" s="1" t="s">
        <v>144</v>
      </c>
      <c r="H1755" s="7">
        <v>80</v>
      </c>
      <c r="I1755" s="7">
        <v>52</v>
      </c>
      <c r="J1755" s="2">
        <v>0.35</v>
      </c>
      <c r="K1755" s="7">
        <f>Table1[[#This Row],[List Price]]-Table1[[#This Row],[Actual Price]]</f>
        <v>28</v>
      </c>
      <c r="L1755" s="13">
        <f>YEAR(Table1[[#This Row],[Date]])</f>
        <v>2021</v>
      </c>
      <c r="M1755" s="13" t="str">
        <f t="shared" si="27"/>
        <v>Dec</v>
      </c>
      <c r="N1755" s="18">
        <f>DATE(YEAR(Table1[[#This Row],[Date]])+6, MONTH(Table1[[#This Row],[Date]]), DAY(Table1[[#This Row],[Date]]))</f>
        <v>46732</v>
      </c>
    </row>
    <row r="1756" spans="1:14" x14ac:dyDescent="0.35">
      <c r="A1756" t="s">
        <v>2349</v>
      </c>
      <c r="B1756" s="1" t="s">
        <v>434</v>
      </c>
      <c r="C1756" s="1" t="s">
        <v>435</v>
      </c>
      <c r="D1756" s="1" t="s">
        <v>24</v>
      </c>
      <c r="E1756" s="3">
        <v>44704</v>
      </c>
      <c r="F1756" s="1" t="s">
        <v>46</v>
      </c>
      <c r="G1756" s="1" t="s">
        <v>436</v>
      </c>
      <c r="H1756" s="7">
        <v>500</v>
      </c>
      <c r="I1756" s="7">
        <v>440</v>
      </c>
      <c r="J1756" s="2">
        <v>0.12</v>
      </c>
      <c r="K1756" s="7">
        <f>Table1[[#This Row],[List Price]]-Table1[[#This Row],[Actual Price]]</f>
        <v>60</v>
      </c>
      <c r="L1756" s="13">
        <f>YEAR(Table1[[#This Row],[Date]])</f>
        <v>2022</v>
      </c>
      <c r="M1756" s="13" t="str">
        <f t="shared" si="27"/>
        <v>May</v>
      </c>
      <c r="N1756" s="18">
        <f>DATE(YEAR(Table1[[#This Row],[Date]])+6, MONTH(Table1[[#This Row],[Date]]), DAY(Table1[[#This Row],[Date]]))</f>
        <v>46896</v>
      </c>
    </row>
    <row r="1757" spans="1:14" x14ac:dyDescent="0.35">
      <c r="A1757" t="s">
        <v>2350</v>
      </c>
      <c r="B1757" s="1" t="s">
        <v>91</v>
      </c>
      <c r="C1757" s="1" t="s">
        <v>92</v>
      </c>
      <c r="D1757" s="1" t="s">
        <v>35</v>
      </c>
      <c r="E1757" s="3">
        <v>44019</v>
      </c>
      <c r="F1757" s="1" t="s">
        <v>25</v>
      </c>
      <c r="G1757" s="1" t="s">
        <v>2351</v>
      </c>
      <c r="H1757" s="7">
        <v>700</v>
      </c>
      <c r="I1757" s="7">
        <v>147</v>
      </c>
      <c r="J1757" s="2">
        <v>0.79</v>
      </c>
      <c r="K1757" s="7">
        <f>Table1[[#This Row],[List Price]]-Table1[[#This Row],[Actual Price]]</f>
        <v>553</v>
      </c>
      <c r="L1757" s="13">
        <f>YEAR(Table1[[#This Row],[Date]])</f>
        <v>2020</v>
      </c>
      <c r="M1757" s="13" t="str">
        <f t="shared" si="27"/>
        <v>Jul</v>
      </c>
      <c r="N1757" s="18">
        <f>DATE(YEAR(Table1[[#This Row],[Date]])+6, MONTH(Table1[[#This Row],[Date]]), DAY(Table1[[#This Row],[Date]]))</f>
        <v>46210</v>
      </c>
    </row>
    <row r="1758" spans="1:14" x14ac:dyDescent="0.35">
      <c r="A1758" t="s">
        <v>2352</v>
      </c>
      <c r="B1758" s="1" t="s">
        <v>17</v>
      </c>
      <c r="C1758" s="1" t="s">
        <v>18</v>
      </c>
      <c r="D1758" s="1" t="s">
        <v>19</v>
      </c>
      <c r="E1758" s="3">
        <v>44286</v>
      </c>
      <c r="F1758" s="1" t="s">
        <v>46</v>
      </c>
      <c r="G1758" s="1" t="s">
        <v>913</v>
      </c>
      <c r="H1758" s="7">
        <v>500</v>
      </c>
      <c r="I1758" s="7">
        <v>400</v>
      </c>
      <c r="J1758" s="2">
        <v>0.2</v>
      </c>
      <c r="K1758" s="7">
        <f>Table1[[#This Row],[List Price]]-Table1[[#This Row],[Actual Price]]</f>
        <v>100</v>
      </c>
      <c r="L1758" s="13">
        <f>YEAR(Table1[[#This Row],[Date]])</f>
        <v>2021</v>
      </c>
      <c r="M1758" s="13" t="str">
        <f t="shared" si="27"/>
        <v>Mar</v>
      </c>
      <c r="N1758" s="18">
        <f>DATE(YEAR(Table1[[#This Row],[Date]])+6, MONTH(Table1[[#This Row],[Date]]), DAY(Table1[[#This Row],[Date]]))</f>
        <v>46477</v>
      </c>
    </row>
    <row r="1759" spans="1:14" x14ac:dyDescent="0.35">
      <c r="A1759" t="s">
        <v>2353</v>
      </c>
      <c r="B1759" s="1" t="s">
        <v>434</v>
      </c>
      <c r="C1759" s="1" t="s">
        <v>435</v>
      </c>
      <c r="D1759" s="1" t="s">
        <v>24</v>
      </c>
      <c r="E1759" s="3">
        <v>44616</v>
      </c>
      <c r="F1759" s="1" t="s">
        <v>30</v>
      </c>
      <c r="G1759" s="1" t="s">
        <v>550</v>
      </c>
      <c r="H1759" s="7">
        <v>150</v>
      </c>
      <c r="I1759" s="7">
        <v>140</v>
      </c>
      <c r="J1759" s="2">
        <v>6.6699999999999995E-2</v>
      </c>
      <c r="K1759" s="7">
        <f>Table1[[#This Row],[List Price]]-Table1[[#This Row],[Actual Price]]</f>
        <v>10</v>
      </c>
      <c r="L1759" s="13">
        <f>YEAR(Table1[[#This Row],[Date]])</f>
        <v>2022</v>
      </c>
      <c r="M1759" s="13" t="str">
        <f t="shared" si="27"/>
        <v>Feb</v>
      </c>
      <c r="N1759" s="18">
        <f>DATE(YEAR(Table1[[#This Row],[Date]])+6, MONTH(Table1[[#This Row],[Date]]), DAY(Table1[[#This Row],[Date]]))</f>
        <v>46807</v>
      </c>
    </row>
    <row r="1760" spans="1:14" x14ac:dyDescent="0.35">
      <c r="A1760" t="s">
        <v>2354</v>
      </c>
      <c r="B1760" s="1" t="s">
        <v>434</v>
      </c>
      <c r="C1760" s="1" t="s">
        <v>435</v>
      </c>
      <c r="D1760" s="1" t="s">
        <v>24</v>
      </c>
      <c r="E1760" s="3">
        <v>44753</v>
      </c>
      <c r="F1760" s="1" t="s">
        <v>46</v>
      </c>
      <c r="G1760" s="1" t="s">
        <v>828</v>
      </c>
      <c r="H1760" s="7">
        <v>500</v>
      </c>
      <c r="I1760" s="7">
        <v>450</v>
      </c>
      <c r="J1760" s="2">
        <v>0.1</v>
      </c>
      <c r="K1760" s="7">
        <f>Table1[[#This Row],[List Price]]-Table1[[#This Row],[Actual Price]]</f>
        <v>50</v>
      </c>
      <c r="L1760" s="13">
        <f>YEAR(Table1[[#This Row],[Date]])</f>
        <v>2022</v>
      </c>
      <c r="M1760" s="13" t="str">
        <f t="shared" si="27"/>
        <v>Jul</v>
      </c>
      <c r="N1760" s="18">
        <f>DATE(YEAR(Table1[[#This Row],[Date]])+6, MONTH(Table1[[#This Row],[Date]]), DAY(Table1[[#This Row],[Date]]))</f>
        <v>46945</v>
      </c>
    </row>
    <row r="1761" spans="1:14" x14ac:dyDescent="0.35">
      <c r="A1761" t="s">
        <v>2355</v>
      </c>
      <c r="B1761" s="1" t="s">
        <v>224</v>
      </c>
      <c r="C1761" s="1" t="s">
        <v>50</v>
      </c>
      <c r="D1761" s="1" t="s">
        <v>24</v>
      </c>
      <c r="E1761" s="3">
        <v>45141</v>
      </c>
      <c r="F1761" s="1" t="s">
        <v>25</v>
      </c>
      <c r="G1761" s="1" t="s">
        <v>1038</v>
      </c>
      <c r="H1761" s="7">
        <v>700</v>
      </c>
      <c r="I1761" s="7">
        <v>679</v>
      </c>
      <c r="J1761" s="2">
        <v>0.03</v>
      </c>
      <c r="K1761" s="7">
        <f>Table1[[#This Row],[List Price]]-Table1[[#This Row],[Actual Price]]</f>
        <v>21</v>
      </c>
      <c r="L1761" s="13">
        <f>YEAR(Table1[[#This Row],[Date]])</f>
        <v>2023</v>
      </c>
      <c r="M1761" s="13" t="str">
        <f t="shared" si="27"/>
        <v>Aug</v>
      </c>
      <c r="N1761" s="18">
        <f>DATE(YEAR(Table1[[#This Row],[Date]])+6, MONTH(Table1[[#This Row],[Date]]), DAY(Table1[[#This Row],[Date]]))</f>
        <v>47333</v>
      </c>
    </row>
    <row r="1762" spans="1:14" x14ac:dyDescent="0.35">
      <c r="A1762" t="s">
        <v>2356</v>
      </c>
      <c r="B1762" s="1" t="s">
        <v>131</v>
      </c>
      <c r="C1762" s="1" t="s">
        <v>108</v>
      </c>
      <c r="D1762" s="1" t="s">
        <v>19</v>
      </c>
      <c r="E1762" s="3">
        <v>45087</v>
      </c>
      <c r="F1762" s="1" t="s">
        <v>104</v>
      </c>
      <c r="G1762" s="1" t="s">
        <v>793</v>
      </c>
      <c r="H1762" s="7">
        <v>70</v>
      </c>
      <c r="I1762" s="7">
        <v>69</v>
      </c>
      <c r="J1762" s="2">
        <v>1.43E-2</v>
      </c>
      <c r="K1762" s="7">
        <f>Table1[[#This Row],[List Price]]-Table1[[#This Row],[Actual Price]]</f>
        <v>1</v>
      </c>
      <c r="L1762" s="13">
        <f>YEAR(Table1[[#This Row],[Date]])</f>
        <v>2023</v>
      </c>
      <c r="M1762" s="13" t="str">
        <f t="shared" si="27"/>
        <v>Jun</v>
      </c>
      <c r="N1762" s="18">
        <f>DATE(YEAR(Table1[[#This Row],[Date]])+6, MONTH(Table1[[#This Row],[Date]]), DAY(Table1[[#This Row],[Date]]))</f>
        <v>47279</v>
      </c>
    </row>
    <row r="1763" spans="1:14" x14ac:dyDescent="0.35">
      <c r="A1763" t="s">
        <v>2357</v>
      </c>
      <c r="B1763" s="1" t="s">
        <v>33</v>
      </c>
      <c r="C1763" s="1" t="s">
        <v>34</v>
      </c>
      <c r="D1763" s="1" t="s">
        <v>35</v>
      </c>
      <c r="E1763" s="3">
        <v>44440</v>
      </c>
      <c r="F1763" s="1" t="s">
        <v>72</v>
      </c>
      <c r="G1763" s="1" t="s">
        <v>160</v>
      </c>
      <c r="H1763" s="7">
        <v>500</v>
      </c>
      <c r="I1763" s="7">
        <v>495</v>
      </c>
      <c r="J1763" s="2">
        <v>0.01</v>
      </c>
      <c r="K1763" s="7">
        <f>Table1[[#This Row],[List Price]]-Table1[[#This Row],[Actual Price]]</f>
        <v>5</v>
      </c>
      <c r="L1763" s="13">
        <f>YEAR(Table1[[#This Row],[Date]])</f>
        <v>2021</v>
      </c>
      <c r="M1763" s="13" t="str">
        <f t="shared" si="27"/>
        <v>Sep</v>
      </c>
      <c r="N1763" s="18">
        <f>DATE(YEAR(Table1[[#This Row],[Date]])+6, MONTH(Table1[[#This Row],[Date]]), DAY(Table1[[#This Row],[Date]]))</f>
        <v>46631</v>
      </c>
    </row>
    <row r="1764" spans="1:14" x14ac:dyDescent="0.35">
      <c r="A1764" t="s">
        <v>2358</v>
      </c>
      <c r="B1764" s="1" t="s">
        <v>99</v>
      </c>
      <c r="C1764" s="1" t="s">
        <v>100</v>
      </c>
      <c r="D1764" s="1" t="s">
        <v>13</v>
      </c>
      <c r="E1764" s="3">
        <v>45346</v>
      </c>
      <c r="F1764" s="1" t="s">
        <v>46</v>
      </c>
      <c r="G1764" s="1" t="s">
        <v>1090</v>
      </c>
      <c r="H1764" s="7">
        <v>500</v>
      </c>
      <c r="I1764" s="7">
        <v>455</v>
      </c>
      <c r="J1764" s="2">
        <v>0.09</v>
      </c>
      <c r="K1764" s="7">
        <f>Table1[[#This Row],[List Price]]-Table1[[#This Row],[Actual Price]]</f>
        <v>45</v>
      </c>
      <c r="L1764" s="13">
        <f>YEAR(Table1[[#This Row],[Date]])</f>
        <v>2024</v>
      </c>
      <c r="M1764" s="13" t="str">
        <f t="shared" si="27"/>
        <v>Feb</v>
      </c>
      <c r="N1764" s="18">
        <f>DATE(YEAR(Table1[[#This Row],[Date]])+6, MONTH(Table1[[#This Row],[Date]]), DAY(Table1[[#This Row],[Date]]))</f>
        <v>47538</v>
      </c>
    </row>
    <row r="1765" spans="1:14" x14ac:dyDescent="0.35">
      <c r="A1765" t="s">
        <v>2359</v>
      </c>
      <c r="B1765" s="1" t="s">
        <v>17</v>
      </c>
      <c r="C1765" s="1" t="s">
        <v>18</v>
      </c>
      <c r="D1765" s="1" t="s">
        <v>19</v>
      </c>
      <c r="E1765" s="3">
        <v>44179</v>
      </c>
      <c r="F1765" s="1" t="s">
        <v>104</v>
      </c>
      <c r="G1765" s="1" t="s">
        <v>178</v>
      </c>
      <c r="H1765" s="7">
        <v>70</v>
      </c>
      <c r="I1765" s="7">
        <v>56</v>
      </c>
      <c r="J1765" s="2">
        <v>0.2</v>
      </c>
      <c r="K1765" s="7">
        <f>Table1[[#This Row],[List Price]]-Table1[[#This Row],[Actual Price]]</f>
        <v>14</v>
      </c>
      <c r="L1765" s="13">
        <f>YEAR(Table1[[#This Row],[Date]])</f>
        <v>2020</v>
      </c>
      <c r="M1765" s="13" t="str">
        <f t="shared" si="27"/>
        <v>Dec</v>
      </c>
      <c r="N1765" s="18">
        <f>DATE(YEAR(Table1[[#This Row],[Date]])+6, MONTH(Table1[[#This Row],[Date]]), DAY(Table1[[#This Row],[Date]]))</f>
        <v>46370</v>
      </c>
    </row>
    <row r="1766" spans="1:14" x14ac:dyDescent="0.35">
      <c r="A1766" t="s">
        <v>2360</v>
      </c>
      <c r="B1766" s="1" t="s">
        <v>59</v>
      </c>
      <c r="C1766" s="1" t="s">
        <v>60</v>
      </c>
      <c r="D1766" s="1" t="s">
        <v>13</v>
      </c>
      <c r="E1766" s="3">
        <v>44859</v>
      </c>
      <c r="F1766" s="1" t="s">
        <v>104</v>
      </c>
      <c r="G1766" s="1" t="s">
        <v>1014</v>
      </c>
      <c r="H1766" s="7">
        <v>70</v>
      </c>
      <c r="I1766" s="7">
        <v>62</v>
      </c>
      <c r="J1766" s="2">
        <v>0.1143</v>
      </c>
      <c r="K1766" s="7">
        <f>Table1[[#This Row],[List Price]]-Table1[[#This Row],[Actual Price]]</f>
        <v>8</v>
      </c>
      <c r="L1766" s="13">
        <f>YEAR(Table1[[#This Row],[Date]])</f>
        <v>2022</v>
      </c>
      <c r="M1766" s="13" t="str">
        <f t="shared" si="27"/>
        <v>Oct</v>
      </c>
      <c r="N1766" s="18">
        <f>DATE(YEAR(Table1[[#This Row],[Date]])+6, MONTH(Table1[[#This Row],[Date]]), DAY(Table1[[#This Row],[Date]]))</f>
        <v>47051</v>
      </c>
    </row>
    <row r="1767" spans="1:14" x14ac:dyDescent="0.35">
      <c r="A1767" t="s">
        <v>2361</v>
      </c>
      <c r="B1767" s="1" t="s">
        <v>157</v>
      </c>
      <c r="C1767" s="1" t="s">
        <v>108</v>
      </c>
      <c r="D1767" s="1" t="s">
        <v>19</v>
      </c>
      <c r="E1767" s="3">
        <v>45307</v>
      </c>
      <c r="F1767" s="1" t="s">
        <v>30</v>
      </c>
      <c r="G1767" s="1" t="s">
        <v>1286</v>
      </c>
      <c r="H1767" s="7">
        <v>150</v>
      </c>
      <c r="I1767" s="7">
        <v>128</v>
      </c>
      <c r="J1767" s="2">
        <v>0.1467</v>
      </c>
      <c r="K1767" s="7">
        <f>Table1[[#This Row],[List Price]]-Table1[[#This Row],[Actual Price]]</f>
        <v>22</v>
      </c>
      <c r="L1767" s="13">
        <f>YEAR(Table1[[#This Row],[Date]])</f>
        <v>2024</v>
      </c>
      <c r="M1767" s="13" t="str">
        <f t="shared" si="27"/>
        <v>Jan</v>
      </c>
      <c r="N1767" s="18">
        <f>DATE(YEAR(Table1[[#This Row],[Date]])+6, MONTH(Table1[[#This Row],[Date]]), DAY(Table1[[#This Row],[Date]]))</f>
        <v>47499</v>
      </c>
    </row>
    <row r="1768" spans="1:14" x14ac:dyDescent="0.35">
      <c r="A1768" t="s">
        <v>2362</v>
      </c>
      <c r="B1768" s="1" t="s">
        <v>2170</v>
      </c>
      <c r="C1768" s="1" t="s">
        <v>18</v>
      </c>
      <c r="D1768" s="1" t="s">
        <v>19</v>
      </c>
      <c r="E1768" s="3">
        <v>45505</v>
      </c>
      <c r="F1768" s="1" t="s">
        <v>30</v>
      </c>
      <c r="G1768" s="1" t="s">
        <v>2363</v>
      </c>
      <c r="H1768" s="7">
        <v>150</v>
      </c>
      <c r="I1768" s="7">
        <v>131</v>
      </c>
      <c r="J1768" s="2">
        <v>0.12670000000000001</v>
      </c>
      <c r="K1768" s="7">
        <f>Table1[[#This Row],[List Price]]-Table1[[#This Row],[Actual Price]]</f>
        <v>19</v>
      </c>
      <c r="L1768" s="13">
        <f>YEAR(Table1[[#This Row],[Date]])</f>
        <v>2024</v>
      </c>
      <c r="M1768" s="13" t="str">
        <f t="shared" si="27"/>
        <v>Aug</v>
      </c>
      <c r="N1768" s="18">
        <f>DATE(YEAR(Table1[[#This Row],[Date]])+6, MONTH(Table1[[#This Row],[Date]]), DAY(Table1[[#This Row],[Date]]))</f>
        <v>47696</v>
      </c>
    </row>
    <row r="1769" spans="1:14" x14ac:dyDescent="0.35">
      <c r="A1769" t="s">
        <v>2364</v>
      </c>
      <c r="B1769" s="1" t="s">
        <v>182</v>
      </c>
      <c r="C1769" s="1" t="s">
        <v>108</v>
      </c>
      <c r="D1769" s="1" t="s">
        <v>19</v>
      </c>
      <c r="E1769" s="3">
        <v>45353</v>
      </c>
      <c r="F1769" s="1" t="s">
        <v>41</v>
      </c>
      <c r="G1769" s="1" t="s">
        <v>2235</v>
      </c>
      <c r="H1769" s="7">
        <v>30</v>
      </c>
      <c r="I1769" s="7">
        <v>30</v>
      </c>
      <c r="J1769" s="2">
        <v>0</v>
      </c>
      <c r="K1769" s="7">
        <f>Table1[[#This Row],[List Price]]-Table1[[#This Row],[Actual Price]]</f>
        <v>0</v>
      </c>
      <c r="L1769" s="13">
        <f>YEAR(Table1[[#This Row],[Date]])</f>
        <v>2024</v>
      </c>
      <c r="M1769" s="13" t="str">
        <f t="shared" si="27"/>
        <v>Mar</v>
      </c>
      <c r="N1769" s="18">
        <f>DATE(YEAR(Table1[[#This Row],[Date]])+6, MONTH(Table1[[#This Row],[Date]]), DAY(Table1[[#This Row],[Date]]))</f>
        <v>47544</v>
      </c>
    </row>
    <row r="1770" spans="1:14" x14ac:dyDescent="0.35">
      <c r="A1770" t="s">
        <v>2365</v>
      </c>
      <c r="B1770" s="1" t="s">
        <v>22</v>
      </c>
      <c r="C1770" s="1" t="s">
        <v>23</v>
      </c>
      <c r="D1770" s="1" t="s">
        <v>24</v>
      </c>
      <c r="E1770" s="3">
        <v>44399</v>
      </c>
      <c r="F1770" s="1" t="s">
        <v>46</v>
      </c>
      <c r="G1770" s="1" t="s">
        <v>483</v>
      </c>
      <c r="H1770" s="7">
        <v>500</v>
      </c>
      <c r="I1770" s="7">
        <v>460</v>
      </c>
      <c r="J1770" s="2">
        <v>0.08</v>
      </c>
      <c r="K1770" s="7">
        <f>Table1[[#This Row],[List Price]]-Table1[[#This Row],[Actual Price]]</f>
        <v>40</v>
      </c>
      <c r="L1770" s="13">
        <f>YEAR(Table1[[#This Row],[Date]])</f>
        <v>2021</v>
      </c>
      <c r="M1770" s="13" t="str">
        <f t="shared" si="27"/>
        <v>Jul</v>
      </c>
      <c r="N1770" s="18">
        <f>DATE(YEAR(Table1[[#This Row],[Date]])+6, MONTH(Table1[[#This Row],[Date]]), DAY(Table1[[#This Row],[Date]]))</f>
        <v>46590</v>
      </c>
    </row>
    <row r="1771" spans="1:14" x14ac:dyDescent="0.35">
      <c r="A1771" t="s">
        <v>2366</v>
      </c>
      <c r="B1771" s="1" t="s">
        <v>270</v>
      </c>
      <c r="C1771" s="1" t="s">
        <v>271</v>
      </c>
      <c r="D1771" s="1" t="s">
        <v>35</v>
      </c>
      <c r="E1771" s="3">
        <v>44307</v>
      </c>
      <c r="F1771" s="1" t="s">
        <v>30</v>
      </c>
      <c r="G1771" s="1" t="s">
        <v>713</v>
      </c>
      <c r="H1771" s="7">
        <v>150</v>
      </c>
      <c r="I1771" s="7">
        <v>120</v>
      </c>
      <c r="J1771" s="2">
        <v>0.2</v>
      </c>
      <c r="K1771" s="7">
        <f>Table1[[#This Row],[List Price]]-Table1[[#This Row],[Actual Price]]</f>
        <v>30</v>
      </c>
      <c r="L1771" s="13">
        <f>YEAR(Table1[[#This Row],[Date]])</f>
        <v>2021</v>
      </c>
      <c r="M1771" s="13" t="str">
        <f t="shared" si="27"/>
        <v>Apr</v>
      </c>
      <c r="N1771" s="18">
        <f>DATE(YEAR(Table1[[#This Row],[Date]])+6, MONTH(Table1[[#This Row],[Date]]), DAY(Table1[[#This Row],[Date]]))</f>
        <v>46498</v>
      </c>
    </row>
    <row r="1772" spans="1:14" x14ac:dyDescent="0.35">
      <c r="A1772" t="s">
        <v>2367</v>
      </c>
      <c r="B1772" s="1" t="s">
        <v>182</v>
      </c>
      <c r="C1772" s="1" t="s">
        <v>108</v>
      </c>
      <c r="D1772" s="1" t="s">
        <v>19</v>
      </c>
      <c r="E1772" s="3">
        <v>45574</v>
      </c>
      <c r="F1772" s="1" t="s">
        <v>55</v>
      </c>
      <c r="G1772" s="1" t="s">
        <v>1432</v>
      </c>
      <c r="H1772" s="7">
        <v>800</v>
      </c>
      <c r="I1772" s="7">
        <v>544</v>
      </c>
      <c r="J1772" s="2">
        <v>0.32</v>
      </c>
      <c r="K1772" s="7">
        <f>Table1[[#This Row],[List Price]]-Table1[[#This Row],[Actual Price]]</f>
        <v>256</v>
      </c>
      <c r="L1772" s="13">
        <f>YEAR(Table1[[#This Row],[Date]])</f>
        <v>2024</v>
      </c>
      <c r="M1772" s="13" t="str">
        <f t="shared" si="27"/>
        <v>Oct</v>
      </c>
      <c r="N1772" s="18">
        <f>DATE(YEAR(Table1[[#This Row],[Date]])+6, MONTH(Table1[[#This Row],[Date]]), DAY(Table1[[#This Row],[Date]]))</f>
        <v>47765</v>
      </c>
    </row>
    <row r="1773" spans="1:14" x14ac:dyDescent="0.35">
      <c r="A1773" t="s">
        <v>2368</v>
      </c>
      <c r="B1773" s="1" t="s">
        <v>241</v>
      </c>
      <c r="C1773" s="1" t="s">
        <v>242</v>
      </c>
      <c r="D1773" s="1" t="s">
        <v>13</v>
      </c>
      <c r="E1773" s="3">
        <v>44324</v>
      </c>
      <c r="F1773" s="1" t="s">
        <v>30</v>
      </c>
      <c r="G1773" s="1" t="s">
        <v>1152</v>
      </c>
      <c r="H1773" s="7">
        <v>150</v>
      </c>
      <c r="I1773" s="7">
        <v>132</v>
      </c>
      <c r="J1773" s="2">
        <v>0.12</v>
      </c>
      <c r="K1773" s="7">
        <f>Table1[[#This Row],[List Price]]-Table1[[#This Row],[Actual Price]]</f>
        <v>18</v>
      </c>
      <c r="L1773" s="13">
        <f>YEAR(Table1[[#This Row],[Date]])</f>
        <v>2021</v>
      </c>
      <c r="M1773" s="13" t="str">
        <f t="shared" si="27"/>
        <v>May</v>
      </c>
      <c r="N1773" s="18">
        <f>DATE(YEAR(Table1[[#This Row],[Date]])+6, MONTH(Table1[[#This Row],[Date]]), DAY(Table1[[#This Row],[Date]]))</f>
        <v>46515</v>
      </c>
    </row>
    <row r="1774" spans="1:14" x14ac:dyDescent="0.35">
      <c r="A1774" t="s">
        <v>2369</v>
      </c>
      <c r="B1774" s="1" t="s">
        <v>111</v>
      </c>
      <c r="C1774" s="1" t="s">
        <v>82</v>
      </c>
      <c r="D1774" s="1" t="s">
        <v>13</v>
      </c>
      <c r="E1774" s="3">
        <v>44917</v>
      </c>
      <c r="F1774" s="1" t="s">
        <v>46</v>
      </c>
      <c r="G1774" s="1" t="s">
        <v>610</v>
      </c>
      <c r="H1774" s="7">
        <v>500</v>
      </c>
      <c r="I1774" s="7">
        <v>435</v>
      </c>
      <c r="J1774" s="2">
        <v>0.13</v>
      </c>
      <c r="K1774" s="7">
        <f>Table1[[#This Row],[List Price]]-Table1[[#This Row],[Actual Price]]</f>
        <v>65</v>
      </c>
      <c r="L1774" s="13">
        <f>YEAR(Table1[[#This Row],[Date]])</f>
        <v>2022</v>
      </c>
      <c r="M1774" s="13" t="str">
        <f t="shared" si="27"/>
        <v>Dec</v>
      </c>
      <c r="N1774" s="18">
        <f>DATE(YEAR(Table1[[#This Row],[Date]])+6, MONTH(Table1[[#This Row],[Date]]), DAY(Table1[[#This Row],[Date]]))</f>
        <v>47109</v>
      </c>
    </row>
    <row r="1775" spans="1:14" x14ac:dyDescent="0.35">
      <c r="A1775" t="s">
        <v>2370</v>
      </c>
      <c r="B1775" s="1" t="s">
        <v>2170</v>
      </c>
      <c r="C1775" s="1" t="s">
        <v>18</v>
      </c>
      <c r="D1775" s="1" t="s">
        <v>19</v>
      </c>
      <c r="E1775" s="3">
        <v>44328</v>
      </c>
      <c r="F1775" s="1" t="s">
        <v>55</v>
      </c>
      <c r="G1775" s="1" t="s">
        <v>2371</v>
      </c>
      <c r="H1775" s="7">
        <v>800</v>
      </c>
      <c r="I1775" s="7">
        <v>448</v>
      </c>
      <c r="J1775" s="2">
        <v>0.44</v>
      </c>
      <c r="K1775" s="7">
        <f>Table1[[#This Row],[List Price]]-Table1[[#This Row],[Actual Price]]</f>
        <v>352</v>
      </c>
      <c r="L1775" s="13">
        <f>YEAR(Table1[[#This Row],[Date]])</f>
        <v>2021</v>
      </c>
      <c r="M1775" s="13" t="str">
        <f t="shared" si="27"/>
        <v>May</v>
      </c>
      <c r="N1775" s="18">
        <f>DATE(YEAR(Table1[[#This Row],[Date]])+6, MONTH(Table1[[#This Row],[Date]]), DAY(Table1[[#This Row],[Date]]))</f>
        <v>46519</v>
      </c>
    </row>
    <row r="1776" spans="1:14" x14ac:dyDescent="0.35">
      <c r="A1776" t="s">
        <v>2372</v>
      </c>
      <c r="B1776" s="1" t="s">
        <v>131</v>
      </c>
      <c r="C1776" s="1" t="s">
        <v>108</v>
      </c>
      <c r="D1776" s="1" t="s">
        <v>19</v>
      </c>
      <c r="E1776" s="3">
        <v>45492</v>
      </c>
      <c r="F1776" s="1" t="s">
        <v>72</v>
      </c>
      <c r="G1776" s="1" t="s">
        <v>382</v>
      </c>
      <c r="H1776" s="7">
        <v>500</v>
      </c>
      <c r="I1776" s="7">
        <v>500</v>
      </c>
      <c r="J1776" s="2">
        <v>0</v>
      </c>
      <c r="K1776" s="7">
        <f>Table1[[#This Row],[List Price]]-Table1[[#This Row],[Actual Price]]</f>
        <v>0</v>
      </c>
      <c r="L1776" s="13">
        <f>YEAR(Table1[[#This Row],[Date]])</f>
        <v>2024</v>
      </c>
      <c r="M1776" s="13" t="str">
        <f t="shared" si="27"/>
        <v>Jul</v>
      </c>
      <c r="N1776" s="18">
        <f>DATE(YEAR(Table1[[#This Row],[Date]])+6, MONTH(Table1[[#This Row],[Date]]), DAY(Table1[[#This Row],[Date]]))</f>
        <v>47683</v>
      </c>
    </row>
    <row r="1777" spans="1:14" x14ac:dyDescent="0.35">
      <c r="A1777" t="s">
        <v>2373</v>
      </c>
      <c r="B1777" s="1" t="s">
        <v>224</v>
      </c>
      <c r="C1777" s="1" t="s">
        <v>50</v>
      </c>
      <c r="D1777" s="1" t="s">
        <v>24</v>
      </c>
      <c r="E1777" s="3">
        <v>45066</v>
      </c>
      <c r="F1777" s="1" t="s">
        <v>122</v>
      </c>
      <c r="G1777" s="1" t="s">
        <v>1239</v>
      </c>
      <c r="H1777" s="7">
        <v>50</v>
      </c>
      <c r="I1777" s="7">
        <v>47</v>
      </c>
      <c r="J1777" s="2">
        <v>0.06</v>
      </c>
      <c r="K1777" s="7">
        <f>Table1[[#This Row],[List Price]]-Table1[[#This Row],[Actual Price]]</f>
        <v>3</v>
      </c>
      <c r="L1777" s="13">
        <f>YEAR(Table1[[#This Row],[Date]])</f>
        <v>2023</v>
      </c>
      <c r="M1777" s="13" t="str">
        <f t="shared" si="27"/>
        <v>May</v>
      </c>
      <c r="N1777" s="18">
        <f>DATE(YEAR(Table1[[#This Row],[Date]])+6, MONTH(Table1[[#This Row],[Date]]), DAY(Table1[[#This Row],[Date]]))</f>
        <v>47258</v>
      </c>
    </row>
    <row r="1778" spans="1:14" x14ac:dyDescent="0.35">
      <c r="A1778" t="s">
        <v>2374</v>
      </c>
      <c r="B1778" s="1" t="s">
        <v>182</v>
      </c>
      <c r="C1778" s="1" t="s">
        <v>108</v>
      </c>
      <c r="D1778" s="1" t="s">
        <v>19</v>
      </c>
      <c r="E1778" s="3">
        <v>45038</v>
      </c>
      <c r="F1778" s="1" t="s">
        <v>36</v>
      </c>
      <c r="G1778" s="1" t="s">
        <v>183</v>
      </c>
      <c r="H1778" s="7">
        <v>50</v>
      </c>
      <c r="I1778" s="7">
        <v>46</v>
      </c>
      <c r="J1778" s="2">
        <v>0.08</v>
      </c>
      <c r="K1778" s="7">
        <f>Table1[[#This Row],[List Price]]-Table1[[#This Row],[Actual Price]]</f>
        <v>4</v>
      </c>
      <c r="L1778" s="13">
        <f>YEAR(Table1[[#This Row],[Date]])</f>
        <v>2023</v>
      </c>
      <c r="M1778" s="13" t="str">
        <f t="shared" si="27"/>
        <v>Apr</v>
      </c>
      <c r="N1778" s="18">
        <f>DATE(YEAR(Table1[[#This Row],[Date]])+6, MONTH(Table1[[#This Row],[Date]]), DAY(Table1[[#This Row],[Date]]))</f>
        <v>47230</v>
      </c>
    </row>
    <row r="1779" spans="1:14" x14ac:dyDescent="0.35">
      <c r="A1779" t="s">
        <v>2375</v>
      </c>
      <c r="B1779" s="1" t="s">
        <v>49</v>
      </c>
      <c r="C1779" s="1" t="s">
        <v>50</v>
      </c>
      <c r="D1779" s="1" t="s">
        <v>24</v>
      </c>
      <c r="E1779" s="3">
        <v>44061</v>
      </c>
      <c r="F1779" s="1" t="s">
        <v>30</v>
      </c>
      <c r="G1779" s="1" t="s">
        <v>1000</v>
      </c>
      <c r="H1779" s="7">
        <v>150</v>
      </c>
      <c r="I1779" s="7">
        <v>126</v>
      </c>
      <c r="J1779" s="2">
        <v>0.16</v>
      </c>
      <c r="K1779" s="7">
        <f>Table1[[#This Row],[List Price]]-Table1[[#This Row],[Actual Price]]</f>
        <v>24</v>
      </c>
      <c r="L1779" s="13">
        <f>YEAR(Table1[[#This Row],[Date]])</f>
        <v>2020</v>
      </c>
      <c r="M1779" s="13" t="str">
        <f t="shared" si="27"/>
        <v>Aug</v>
      </c>
      <c r="N1779" s="18">
        <f>DATE(YEAR(Table1[[#This Row],[Date]])+6, MONTH(Table1[[#This Row],[Date]]), DAY(Table1[[#This Row],[Date]]))</f>
        <v>46252</v>
      </c>
    </row>
    <row r="1780" spans="1:14" x14ac:dyDescent="0.35">
      <c r="A1780" t="s">
        <v>2376</v>
      </c>
      <c r="B1780" s="1" t="s">
        <v>174</v>
      </c>
      <c r="C1780" s="1" t="s">
        <v>175</v>
      </c>
      <c r="D1780" s="1" t="s">
        <v>13</v>
      </c>
      <c r="E1780" s="3">
        <v>44079</v>
      </c>
      <c r="F1780" s="1" t="s">
        <v>41</v>
      </c>
      <c r="G1780" s="1" t="s">
        <v>788</v>
      </c>
      <c r="H1780" s="7">
        <v>30</v>
      </c>
      <c r="I1780" s="7">
        <v>23</v>
      </c>
      <c r="J1780" s="2">
        <v>0.23330000000000001</v>
      </c>
      <c r="K1780" s="7">
        <f>Table1[[#This Row],[List Price]]-Table1[[#This Row],[Actual Price]]</f>
        <v>7</v>
      </c>
      <c r="L1780" s="13">
        <f>YEAR(Table1[[#This Row],[Date]])</f>
        <v>2020</v>
      </c>
      <c r="M1780" s="13" t="str">
        <f t="shared" si="27"/>
        <v>Sep</v>
      </c>
      <c r="N1780" s="18">
        <f>DATE(YEAR(Table1[[#This Row],[Date]])+6, MONTH(Table1[[#This Row],[Date]]), DAY(Table1[[#This Row],[Date]]))</f>
        <v>46270</v>
      </c>
    </row>
    <row r="1781" spans="1:14" x14ac:dyDescent="0.35">
      <c r="A1781" t="s">
        <v>2377</v>
      </c>
      <c r="B1781" s="1" t="s">
        <v>227</v>
      </c>
      <c r="C1781" s="1" t="s">
        <v>228</v>
      </c>
      <c r="D1781" s="1" t="s">
        <v>24</v>
      </c>
      <c r="E1781" s="3">
        <v>44415</v>
      </c>
      <c r="F1781" s="1" t="s">
        <v>115</v>
      </c>
      <c r="G1781" s="1" t="s">
        <v>2378</v>
      </c>
      <c r="H1781" s="7">
        <v>250</v>
      </c>
      <c r="I1781" s="7">
        <v>230</v>
      </c>
      <c r="J1781" s="2">
        <v>0.08</v>
      </c>
      <c r="K1781" s="7">
        <f>Table1[[#This Row],[List Price]]-Table1[[#This Row],[Actual Price]]</f>
        <v>20</v>
      </c>
      <c r="L1781" s="13">
        <f>YEAR(Table1[[#This Row],[Date]])</f>
        <v>2021</v>
      </c>
      <c r="M1781" s="13" t="str">
        <f t="shared" si="27"/>
        <v>Aug</v>
      </c>
      <c r="N1781" s="18">
        <f>DATE(YEAR(Table1[[#This Row],[Date]])+6, MONTH(Table1[[#This Row],[Date]]), DAY(Table1[[#This Row],[Date]]))</f>
        <v>46606</v>
      </c>
    </row>
    <row r="1782" spans="1:14" x14ac:dyDescent="0.35">
      <c r="A1782" t="s">
        <v>2379</v>
      </c>
      <c r="B1782" s="1" t="s">
        <v>241</v>
      </c>
      <c r="C1782" s="1" t="s">
        <v>242</v>
      </c>
      <c r="D1782" s="1" t="s">
        <v>13</v>
      </c>
      <c r="E1782" s="3">
        <v>43939</v>
      </c>
      <c r="F1782" s="1" t="s">
        <v>41</v>
      </c>
      <c r="G1782" s="1" t="s">
        <v>331</v>
      </c>
      <c r="H1782" s="7">
        <v>30</v>
      </c>
      <c r="I1782" s="7">
        <v>29</v>
      </c>
      <c r="J1782" s="2">
        <v>3.3300000000000003E-2</v>
      </c>
      <c r="K1782" s="7">
        <f>Table1[[#This Row],[List Price]]-Table1[[#This Row],[Actual Price]]</f>
        <v>1</v>
      </c>
      <c r="L1782" s="13">
        <f>YEAR(Table1[[#This Row],[Date]])</f>
        <v>2020</v>
      </c>
      <c r="M1782" s="13" t="str">
        <f t="shared" si="27"/>
        <v>Apr</v>
      </c>
      <c r="N1782" s="18">
        <f>DATE(YEAR(Table1[[#This Row],[Date]])+6, MONTH(Table1[[#This Row],[Date]]), DAY(Table1[[#This Row],[Date]]))</f>
        <v>46130</v>
      </c>
    </row>
    <row r="1783" spans="1:14" x14ac:dyDescent="0.35">
      <c r="A1783" t="s">
        <v>2380</v>
      </c>
      <c r="B1783" s="1" t="s">
        <v>114</v>
      </c>
      <c r="C1783" s="1" t="s">
        <v>54</v>
      </c>
      <c r="D1783" s="1" t="s">
        <v>13</v>
      </c>
      <c r="E1783" s="3">
        <v>43933</v>
      </c>
      <c r="F1783" s="1" t="s">
        <v>41</v>
      </c>
      <c r="G1783" s="1" t="s">
        <v>885</v>
      </c>
      <c r="H1783" s="7">
        <v>30</v>
      </c>
      <c r="I1783" s="7">
        <v>24</v>
      </c>
      <c r="J1783" s="2">
        <v>0.2</v>
      </c>
      <c r="K1783" s="7">
        <f>Table1[[#This Row],[List Price]]-Table1[[#This Row],[Actual Price]]</f>
        <v>6</v>
      </c>
      <c r="L1783" s="13">
        <f>YEAR(Table1[[#This Row],[Date]])</f>
        <v>2020</v>
      </c>
      <c r="M1783" s="13" t="str">
        <f t="shared" si="27"/>
        <v>Apr</v>
      </c>
      <c r="N1783" s="18">
        <f>DATE(YEAR(Table1[[#This Row],[Date]])+6, MONTH(Table1[[#This Row],[Date]]), DAY(Table1[[#This Row],[Date]]))</f>
        <v>46124</v>
      </c>
    </row>
    <row r="1784" spans="1:14" x14ac:dyDescent="0.35">
      <c r="A1784" t="s">
        <v>2381</v>
      </c>
      <c r="B1784" s="1" t="s">
        <v>134</v>
      </c>
      <c r="C1784" s="1" t="s">
        <v>92</v>
      </c>
      <c r="D1784" s="1" t="s">
        <v>35</v>
      </c>
      <c r="E1784" s="3">
        <v>45648</v>
      </c>
      <c r="F1784" s="1" t="s">
        <v>46</v>
      </c>
      <c r="G1784" s="1" t="s">
        <v>538</v>
      </c>
      <c r="H1784" s="7">
        <v>500</v>
      </c>
      <c r="I1784" s="7">
        <v>490</v>
      </c>
      <c r="J1784" s="2">
        <v>0.02</v>
      </c>
      <c r="K1784" s="7">
        <f>Table1[[#This Row],[List Price]]-Table1[[#This Row],[Actual Price]]</f>
        <v>10</v>
      </c>
      <c r="L1784" s="13">
        <f>YEAR(Table1[[#This Row],[Date]])</f>
        <v>2024</v>
      </c>
      <c r="M1784" s="13" t="str">
        <f t="shared" si="27"/>
        <v>Dec</v>
      </c>
      <c r="N1784" s="18">
        <f>DATE(YEAR(Table1[[#This Row],[Date]])+6, MONTH(Table1[[#This Row],[Date]]), DAY(Table1[[#This Row],[Date]]))</f>
        <v>47839</v>
      </c>
    </row>
    <row r="1785" spans="1:14" x14ac:dyDescent="0.35">
      <c r="A1785" t="s">
        <v>2382</v>
      </c>
      <c r="B1785" s="1" t="s">
        <v>400</v>
      </c>
      <c r="C1785" s="1" t="s">
        <v>401</v>
      </c>
      <c r="D1785" s="1" t="s">
        <v>13</v>
      </c>
      <c r="E1785" s="3">
        <v>45424</v>
      </c>
      <c r="F1785" s="1" t="s">
        <v>36</v>
      </c>
      <c r="G1785" s="1" t="s">
        <v>711</v>
      </c>
      <c r="H1785" s="7">
        <v>50</v>
      </c>
      <c r="I1785" s="7">
        <v>47</v>
      </c>
      <c r="J1785" s="2">
        <v>0.06</v>
      </c>
      <c r="K1785" s="7">
        <f>Table1[[#This Row],[List Price]]-Table1[[#This Row],[Actual Price]]</f>
        <v>3</v>
      </c>
      <c r="L1785" s="13">
        <f>YEAR(Table1[[#This Row],[Date]])</f>
        <v>2024</v>
      </c>
      <c r="M1785" s="13" t="str">
        <f t="shared" si="27"/>
        <v>May</v>
      </c>
      <c r="N1785" s="18">
        <f>DATE(YEAR(Table1[[#This Row],[Date]])+6, MONTH(Table1[[#This Row],[Date]]), DAY(Table1[[#This Row],[Date]]))</f>
        <v>47615</v>
      </c>
    </row>
    <row r="1786" spans="1:14" x14ac:dyDescent="0.35">
      <c r="A1786" t="s">
        <v>2383</v>
      </c>
      <c r="B1786" s="1" t="s">
        <v>70</v>
      </c>
      <c r="C1786" s="1" t="s">
        <v>71</v>
      </c>
      <c r="D1786" s="1" t="s">
        <v>35</v>
      </c>
      <c r="E1786" s="3">
        <v>45449</v>
      </c>
      <c r="F1786" s="1" t="s">
        <v>61</v>
      </c>
      <c r="G1786" s="1" t="s">
        <v>1414</v>
      </c>
      <c r="H1786" s="7">
        <v>1000</v>
      </c>
      <c r="I1786" s="7">
        <v>740</v>
      </c>
      <c r="J1786" s="2">
        <v>0.26</v>
      </c>
      <c r="K1786" s="7">
        <f>Table1[[#This Row],[List Price]]-Table1[[#This Row],[Actual Price]]</f>
        <v>260</v>
      </c>
      <c r="L1786" s="13">
        <f>YEAR(Table1[[#This Row],[Date]])</f>
        <v>2024</v>
      </c>
      <c r="M1786" s="13" t="str">
        <f t="shared" si="27"/>
        <v>Jun</v>
      </c>
      <c r="N1786" s="18">
        <f>DATE(YEAR(Table1[[#This Row],[Date]])+6, MONTH(Table1[[#This Row],[Date]]), DAY(Table1[[#This Row],[Date]]))</f>
        <v>47640</v>
      </c>
    </row>
    <row r="1787" spans="1:14" x14ac:dyDescent="0.35">
      <c r="A1787" t="s">
        <v>2384</v>
      </c>
      <c r="B1787" s="1" t="s">
        <v>107</v>
      </c>
      <c r="C1787" s="1" t="s">
        <v>108</v>
      </c>
      <c r="D1787" s="1" t="s">
        <v>19</v>
      </c>
      <c r="E1787" s="3">
        <v>45579</v>
      </c>
      <c r="F1787" s="1" t="s">
        <v>122</v>
      </c>
      <c r="G1787" s="1" t="s">
        <v>109</v>
      </c>
      <c r="H1787" s="7">
        <v>50</v>
      </c>
      <c r="I1787" s="7">
        <v>45</v>
      </c>
      <c r="J1787" s="2">
        <v>0.1</v>
      </c>
      <c r="K1787" s="7">
        <f>Table1[[#This Row],[List Price]]-Table1[[#This Row],[Actual Price]]</f>
        <v>5</v>
      </c>
      <c r="L1787" s="13">
        <f>YEAR(Table1[[#This Row],[Date]])</f>
        <v>2024</v>
      </c>
      <c r="M1787" s="13" t="str">
        <f t="shared" si="27"/>
        <v>Oct</v>
      </c>
      <c r="N1787" s="18">
        <f>DATE(YEAR(Table1[[#This Row],[Date]])+6, MONTH(Table1[[#This Row],[Date]]), DAY(Table1[[#This Row],[Date]]))</f>
        <v>47770</v>
      </c>
    </row>
    <row r="1788" spans="1:14" x14ac:dyDescent="0.35">
      <c r="A1788" t="s">
        <v>2385</v>
      </c>
      <c r="B1788" s="1" t="s">
        <v>2243</v>
      </c>
      <c r="C1788" s="1" t="s">
        <v>108</v>
      </c>
      <c r="D1788" s="1" t="s">
        <v>19</v>
      </c>
      <c r="E1788" s="3">
        <v>45425</v>
      </c>
      <c r="F1788" s="1" t="s">
        <v>25</v>
      </c>
      <c r="G1788" s="1" t="s">
        <v>2386</v>
      </c>
      <c r="H1788" s="7">
        <v>700</v>
      </c>
      <c r="I1788" s="7">
        <v>658</v>
      </c>
      <c r="J1788" s="2">
        <v>0.06</v>
      </c>
      <c r="K1788" s="7">
        <f>Table1[[#This Row],[List Price]]-Table1[[#This Row],[Actual Price]]</f>
        <v>42</v>
      </c>
      <c r="L1788" s="13">
        <f>YEAR(Table1[[#This Row],[Date]])</f>
        <v>2024</v>
      </c>
      <c r="M1788" s="13" t="str">
        <f t="shared" si="27"/>
        <v>May</v>
      </c>
      <c r="N1788" s="18">
        <f>DATE(YEAR(Table1[[#This Row],[Date]])+6, MONTH(Table1[[#This Row],[Date]]), DAY(Table1[[#This Row],[Date]]))</f>
        <v>47616</v>
      </c>
    </row>
    <row r="1789" spans="1:14" x14ac:dyDescent="0.35">
      <c r="A1789" t="s">
        <v>2387</v>
      </c>
      <c r="B1789" s="1" t="s">
        <v>157</v>
      </c>
      <c r="C1789" s="1" t="s">
        <v>108</v>
      </c>
      <c r="D1789" s="1" t="s">
        <v>19</v>
      </c>
      <c r="E1789" s="3">
        <v>43984</v>
      </c>
      <c r="F1789" s="1" t="s">
        <v>41</v>
      </c>
      <c r="G1789" s="1" t="s">
        <v>158</v>
      </c>
      <c r="H1789" s="7">
        <v>30</v>
      </c>
      <c r="I1789" s="7">
        <v>26</v>
      </c>
      <c r="J1789" s="2">
        <v>0.1333</v>
      </c>
      <c r="K1789" s="7">
        <f>Table1[[#This Row],[List Price]]-Table1[[#This Row],[Actual Price]]</f>
        <v>4</v>
      </c>
      <c r="L1789" s="13">
        <f>YEAR(Table1[[#This Row],[Date]])</f>
        <v>2020</v>
      </c>
      <c r="M1789" s="13" t="str">
        <f t="shared" si="27"/>
        <v>Jun</v>
      </c>
      <c r="N1789" s="18">
        <f>DATE(YEAR(Table1[[#This Row],[Date]])+6, MONTH(Table1[[#This Row],[Date]]), DAY(Table1[[#This Row],[Date]]))</f>
        <v>46175</v>
      </c>
    </row>
    <row r="1790" spans="1:14" x14ac:dyDescent="0.35">
      <c r="A1790" t="s">
        <v>2388</v>
      </c>
      <c r="B1790" s="1" t="s">
        <v>33</v>
      </c>
      <c r="C1790" s="1" t="s">
        <v>34</v>
      </c>
      <c r="D1790" s="1" t="s">
        <v>35</v>
      </c>
      <c r="E1790" s="3">
        <v>44597</v>
      </c>
      <c r="F1790" s="1" t="s">
        <v>72</v>
      </c>
      <c r="G1790" s="1" t="s">
        <v>160</v>
      </c>
      <c r="H1790" s="7">
        <v>500</v>
      </c>
      <c r="I1790" s="7">
        <v>500</v>
      </c>
      <c r="J1790" s="2">
        <v>0</v>
      </c>
      <c r="K1790" s="7">
        <f>Table1[[#This Row],[List Price]]-Table1[[#This Row],[Actual Price]]</f>
        <v>0</v>
      </c>
      <c r="L1790" s="13">
        <f>YEAR(Table1[[#This Row],[Date]])</f>
        <v>2022</v>
      </c>
      <c r="M1790" s="13" t="str">
        <f t="shared" si="27"/>
        <v>Feb</v>
      </c>
      <c r="N1790" s="18">
        <f>DATE(YEAR(Table1[[#This Row],[Date]])+6, MONTH(Table1[[#This Row],[Date]]), DAY(Table1[[#This Row],[Date]]))</f>
        <v>46788</v>
      </c>
    </row>
    <row r="1791" spans="1:14" x14ac:dyDescent="0.35">
      <c r="A1791" t="s">
        <v>2389</v>
      </c>
      <c r="B1791" s="1" t="s">
        <v>11</v>
      </c>
      <c r="C1791" s="1" t="s">
        <v>12</v>
      </c>
      <c r="D1791" s="1" t="s">
        <v>13</v>
      </c>
      <c r="E1791" s="3">
        <v>45611</v>
      </c>
      <c r="F1791" s="1" t="s">
        <v>55</v>
      </c>
      <c r="G1791" s="1" t="s">
        <v>137</v>
      </c>
      <c r="H1791" s="7">
        <v>800</v>
      </c>
      <c r="I1791" s="7">
        <v>480</v>
      </c>
      <c r="J1791" s="2">
        <v>0.4</v>
      </c>
      <c r="K1791" s="7">
        <f>Table1[[#This Row],[List Price]]-Table1[[#This Row],[Actual Price]]</f>
        <v>320</v>
      </c>
      <c r="L1791" s="13">
        <f>YEAR(Table1[[#This Row],[Date]])</f>
        <v>2024</v>
      </c>
      <c r="M1791" s="13" t="str">
        <f t="shared" si="27"/>
        <v>Nov</v>
      </c>
      <c r="N1791" s="18">
        <f>DATE(YEAR(Table1[[#This Row],[Date]])+6, MONTH(Table1[[#This Row],[Date]]), DAY(Table1[[#This Row],[Date]]))</f>
        <v>47802</v>
      </c>
    </row>
    <row r="1792" spans="1:14" x14ac:dyDescent="0.35">
      <c r="A1792" t="s">
        <v>2390</v>
      </c>
      <c r="B1792" s="1" t="s">
        <v>205</v>
      </c>
      <c r="C1792" s="1" t="s">
        <v>206</v>
      </c>
      <c r="D1792" s="1" t="s">
        <v>24</v>
      </c>
      <c r="E1792" s="3">
        <v>44408</v>
      </c>
      <c r="F1792" s="1" t="s">
        <v>41</v>
      </c>
      <c r="G1792" s="1" t="s">
        <v>635</v>
      </c>
      <c r="H1792" s="7">
        <v>30</v>
      </c>
      <c r="I1792" s="7">
        <v>21</v>
      </c>
      <c r="J1792" s="2">
        <v>0.3</v>
      </c>
      <c r="K1792" s="7">
        <f>Table1[[#This Row],[List Price]]-Table1[[#This Row],[Actual Price]]</f>
        <v>9</v>
      </c>
      <c r="L1792" s="13">
        <f>YEAR(Table1[[#This Row],[Date]])</f>
        <v>2021</v>
      </c>
      <c r="M1792" s="13" t="str">
        <f t="shared" si="27"/>
        <v>Jul</v>
      </c>
      <c r="N1792" s="18">
        <f>DATE(YEAR(Table1[[#This Row],[Date]])+6, MONTH(Table1[[#This Row],[Date]]), DAY(Table1[[#This Row],[Date]]))</f>
        <v>46599</v>
      </c>
    </row>
    <row r="1793" spans="1:14" x14ac:dyDescent="0.35">
      <c r="A1793" t="s">
        <v>2391</v>
      </c>
      <c r="B1793" s="1" t="s">
        <v>103</v>
      </c>
      <c r="C1793" s="1" t="s">
        <v>71</v>
      </c>
      <c r="D1793" s="1" t="s">
        <v>35</v>
      </c>
      <c r="E1793" s="3">
        <v>44872</v>
      </c>
      <c r="F1793" s="1" t="s">
        <v>14</v>
      </c>
      <c r="G1793" s="1" t="s">
        <v>727</v>
      </c>
      <c r="H1793" s="7">
        <v>80</v>
      </c>
      <c r="I1793" s="7">
        <v>79</v>
      </c>
      <c r="J1793" s="2">
        <v>1.2500000000000001E-2</v>
      </c>
      <c r="K1793" s="7">
        <f>Table1[[#This Row],[List Price]]-Table1[[#This Row],[Actual Price]]</f>
        <v>1</v>
      </c>
      <c r="L1793" s="13">
        <f>YEAR(Table1[[#This Row],[Date]])</f>
        <v>2022</v>
      </c>
      <c r="M1793" s="13" t="str">
        <f t="shared" si="27"/>
        <v>Nov</v>
      </c>
      <c r="N1793" s="18">
        <f>DATE(YEAR(Table1[[#This Row],[Date]])+6, MONTH(Table1[[#This Row],[Date]]), DAY(Table1[[#This Row],[Date]]))</f>
        <v>47064</v>
      </c>
    </row>
    <row r="1794" spans="1:14" x14ac:dyDescent="0.35">
      <c r="A1794" t="s">
        <v>2392</v>
      </c>
      <c r="B1794" s="1" t="s">
        <v>99</v>
      </c>
      <c r="C1794" s="1" t="s">
        <v>100</v>
      </c>
      <c r="D1794" s="1" t="s">
        <v>13</v>
      </c>
      <c r="E1794" s="3">
        <v>44381</v>
      </c>
      <c r="F1794" s="1" t="s">
        <v>30</v>
      </c>
      <c r="G1794" s="1" t="s">
        <v>1090</v>
      </c>
      <c r="H1794" s="7">
        <v>150</v>
      </c>
      <c r="I1794" s="7">
        <v>149</v>
      </c>
      <c r="J1794" s="2">
        <v>6.7000000000000002E-3</v>
      </c>
      <c r="K1794" s="7">
        <f>Table1[[#This Row],[List Price]]-Table1[[#This Row],[Actual Price]]</f>
        <v>1</v>
      </c>
      <c r="L1794" s="13">
        <f>YEAR(Table1[[#This Row],[Date]])</f>
        <v>2021</v>
      </c>
      <c r="M1794" s="13" t="str">
        <f t="shared" ref="M1794:M1857" si="28">TEXT(E:E, "mmm")</f>
        <v>Jul</v>
      </c>
      <c r="N1794" s="18">
        <f>DATE(YEAR(Table1[[#This Row],[Date]])+6, MONTH(Table1[[#This Row],[Date]]), DAY(Table1[[#This Row],[Date]]))</f>
        <v>46572</v>
      </c>
    </row>
    <row r="1795" spans="1:14" x14ac:dyDescent="0.35">
      <c r="A1795" t="s">
        <v>2393</v>
      </c>
      <c r="B1795" s="1" t="s">
        <v>11</v>
      </c>
      <c r="C1795" s="1" t="s">
        <v>12</v>
      </c>
      <c r="D1795" s="1" t="s">
        <v>13</v>
      </c>
      <c r="E1795" s="3">
        <v>44325</v>
      </c>
      <c r="F1795" s="1" t="s">
        <v>25</v>
      </c>
      <c r="G1795" s="1" t="s">
        <v>348</v>
      </c>
      <c r="H1795" s="7">
        <v>700</v>
      </c>
      <c r="I1795" s="7">
        <v>700</v>
      </c>
      <c r="J1795" s="2">
        <v>0</v>
      </c>
      <c r="K1795" s="7">
        <f>Table1[[#This Row],[List Price]]-Table1[[#This Row],[Actual Price]]</f>
        <v>0</v>
      </c>
      <c r="L1795" s="13">
        <f>YEAR(Table1[[#This Row],[Date]])</f>
        <v>2021</v>
      </c>
      <c r="M1795" s="13" t="str">
        <f t="shared" si="28"/>
        <v>May</v>
      </c>
      <c r="N1795" s="18">
        <f>DATE(YEAR(Table1[[#This Row],[Date]])+6, MONTH(Table1[[#This Row],[Date]]), DAY(Table1[[#This Row],[Date]]))</f>
        <v>46516</v>
      </c>
    </row>
    <row r="1796" spans="1:14" x14ac:dyDescent="0.35">
      <c r="A1796" t="s">
        <v>2394</v>
      </c>
      <c r="B1796" s="1" t="s">
        <v>49</v>
      </c>
      <c r="C1796" s="1" t="s">
        <v>50</v>
      </c>
      <c r="D1796" s="1" t="s">
        <v>24</v>
      </c>
      <c r="E1796" s="3">
        <v>45440</v>
      </c>
      <c r="F1796" s="1" t="s">
        <v>61</v>
      </c>
      <c r="G1796" s="1" t="s">
        <v>398</v>
      </c>
      <c r="H1796" s="7">
        <v>1000</v>
      </c>
      <c r="I1796" s="7">
        <v>920</v>
      </c>
      <c r="J1796" s="2">
        <v>0.08</v>
      </c>
      <c r="K1796" s="7">
        <f>Table1[[#This Row],[List Price]]-Table1[[#This Row],[Actual Price]]</f>
        <v>80</v>
      </c>
      <c r="L1796" s="13">
        <f>YEAR(Table1[[#This Row],[Date]])</f>
        <v>2024</v>
      </c>
      <c r="M1796" s="13" t="str">
        <f t="shared" si="28"/>
        <v>May</v>
      </c>
      <c r="N1796" s="18">
        <f>DATE(YEAR(Table1[[#This Row],[Date]])+6, MONTH(Table1[[#This Row],[Date]]), DAY(Table1[[#This Row],[Date]]))</f>
        <v>47631</v>
      </c>
    </row>
    <row r="1797" spans="1:14" x14ac:dyDescent="0.35">
      <c r="A1797" t="s">
        <v>2395</v>
      </c>
      <c r="B1797" s="1" t="s">
        <v>270</v>
      </c>
      <c r="C1797" s="1" t="s">
        <v>271</v>
      </c>
      <c r="D1797" s="1" t="s">
        <v>35</v>
      </c>
      <c r="E1797" s="3">
        <v>44296</v>
      </c>
      <c r="F1797" s="1" t="s">
        <v>122</v>
      </c>
      <c r="G1797" s="1" t="s">
        <v>713</v>
      </c>
      <c r="H1797" s="7">
        <v>50</v>
      </c>
      <c r="I1797" s="7">
        <v>40</v>
      </c>
      <c r="J1797" s="2">
        <v>0.2</v>
      </c>
      <c r="K1797" s="7">
        <f>Table1[[#This Row],[List Price]]-Table1[[#This Row],[Actual Price]]</f>
        <v>10</v>
      </c>
      <c r="L1797" s="13">
        <f>YEAR(Table1[[#This Row],[Date]])</f>
        <v>2021</v>
      </c>
      <c r="M1797" s="13" t="str">
        <f t="shared" si="28"/>
        <v>Apr</v>
      </c>
      <c r="N1797" s="18">
        <f>DATE(YEAR(Table1[[#This Row],[Date]])+6, MONTH(Table1[[#This Row],[Date]]), DAY(Table1[[#This Row],[Date]]))</f>
        <v>46487</v>
      </c>
    </row>
    <row r="1798" spans="1:14" x14ac:dyDescent="0.35">
      <c r="A1798" t="s">
        <v>2396</v>
      </c>
      <c r="B1798" s="1" t="s">
        <v>241</v>
      </c>
      <c r="C1798" s="1" t="s">
        <v>242</v>
      </c>
      <c r="D1798" s="1" t="s">
        <v>13</v>
      </c>
      <c r="E1798" s="3">
        <v>44199</v>
      </c>
      <c r="F1798" s="1" t="s">
        <v>55</v>
      </c>
      <c r="G1798" s="1" t="s">
        <v>779</v>
      </c>
      <c r="H1798" s="7">
        <v>800</v>
      </c>
      <c r="I1798" s="7">
        <v>784</v>
      </c>
      <c r="J1798" s="2">
        <v>0.02</v>
      </c>
      <c r="K1798" s="7">
        <f>Table1[[#This Row],[List Price]]-Table1[[#This Row],[Actual Price]]</f>
        <v>16</v>
      </c>
      <c r="L1798" s="13">
        <f>YEAR(Table1[[#This Row],[Date]])</f>
        <v>2021</v>
      </c>
      <c r="M1798" s="13" t="str">
        <f t="shared" si="28"/>
        <v>Jan</v>
      </c>
      <c r="N1798" s="18">
        <f>DATE(YEAR(Table1[[#This Row],[Date]])+6, MONTH(Table1[[#This Row],[Date]]), DAY(Table1[[#This Row],[Date]]))</f>
        <v>46390</v>
      </c>
    </row>
    <row r="1799" spans="1:14" x14ac:dyDescent="0.35">
      <c r="A1799" t="s">
        <v>2397</v>
      </c>
      <c r="B1799" s="1" t="s">
        <v>70</v>
      </c>
      <c r="C1799" s="1" t="s">
        <v>71</v>
      </c>
      <c r="D1799" s="1" t="s">
        <v>35</v>
      </c>
      <c r="E1799" s="3">
        <v>44129</v>
      </c>
      <c r="F1799" s="1" t="s">
        <v>55</v>
      </c>
      <c r="G1799" s="1" t="s">
        <v>142</v>
      </c>
      <c r="H1799" s="7">
        <v>800</v>
      </c>
      <c r="I1799" s="7">
        <v>488</v>
      </c>
      <c r="J1799" s="2">
        <v>0.39</v>
      </c>
      <c r="K1799" s="7">
        <f>Table1[[#This Row],[List Price]]-Table1[[#This Row],[Actual Price]]</f>
        <v>312</v>
      </c>
      <c r="L1799" s="13">
        <f>YEAR(Table1[[#This Row],[Date]])</f>
        <v>2020</v>
      </c>
      <c r="M1799" s="13" t="str">
        <f t="shared" si="28"/>
        <v>Oct</v>
      </c>
      <c r="N1799" s="18">
        <f>DATE(YEAR(Table1[[#This Row],[Date]])+6, MONTH(Table1[[#This Row],[Date]]), DAY(Table1[[#This Row],[Date]]))</f>
        <v>46320</v>
      </c>
    </row>
    <row r="1800" spans="1:14" x14ac:dyDescent="0.35">
      <c r="A1800" t="s">
        <v>2398</v>
      </c>
      <c r="B1800" s="1" t="s">
        <v>154</v>
      </c>
      <c r="C1800" s="1" t="s">
        <v>108</v>
      </c>
      <c r="D1800" s="1" t="s">
        <v>19</v>
      </c>
      <c r="E1800" s="3">
        <v>44696</v>
      </c>
      <c r="F1800" s="1" t="s">
        <v>46</v>
      </c>
      <c r="G1800" s="1" t="s">
        <v>490</v>
      </c>
      <c r="H1800" s="7">
        <v>500</v>
      </c>
      <c r="I1800" s="7">
        <v>450</v>
      </c>
      <c r="J1800" s="2">
        <v>0.1</v>
      </c>
      <c r="K1800" s="7">
        <f>Table1[[#This Row],[List Price]]-Table1[[#This Row],[Actual Price]]</f>
        <v>50</v>
      </c>
      <c r="L1800" s="13">
        <f>YEAR(Table1[[#This Row],[Date]])</f>
        <v>2022</v>
      </c>
      <c r="M1800" s="13" t="str">
        <f t="shared" si="28"/>
        <v>May</v>
      </c>
      <c r="N1800" s="18">
        <f>DATE(YEAR(Table1[[#This Row],[Date]])+6, MONTH(Table1[[#This Row],[Date]]), DAY(Table1[[#This Row],[Date]]))</f>
        <v>46888</v>
      </c>
    </row>
    <row r="1801" spans="1:14" x14ac:dyDescent="0.35">
      <c r="A1801" t="s">
        <v>2399</v>
      </c>
      <c r="B1801" s="1" t="s">
        <v>264</v>
      </c>
      <c r="C1801" s="1" t="s">
        <v>265</v>
      </c>
      <c r="D1801" s="1" t="s">
        <v>13</v>
      </c>
      <c r="E1801" s="3">
        <v>45384</v>
      </c>
      <c r="F1801" s="1" t="s">
        <v>41</v>
      </c>
      <c r="G1801" s="1" t="s">
        <v>308</v>
      </c>
      <c r="H1801" s="7">
        <v>30</v>
      </c>
      <c r="I1801" s="7">
        <v>29</v>
      </c>
      <c r="J1801" s="2">
        <v>3.3300000000000003E-2</v>
      </c>
      <c r="K1801" s="7">
        <f>Table1[[#This Row],[List Price]]-Table1[[#This Row],[Actual Price]]</f>
        <v>1</v>
      </c>
      <c r="L1801" s="13">
        <f>YEAR(Table1[[#This Row],[Date]])</f>
        <v>2024</v>
      </c>
      <c r="M1801" s="13" t="str">
        <f t="shared" si="28"/>
        <v>Apr</v>
      </c>
      <c r="N1801" s="18">
        <f>DATE(YEAR(Table1[[#This Row],[Date]])+6, MONTH(Table1[[#This Row],[Date]]), DAY(Table1[[#This Row],[Date]]))</f>
        <v>47575</v>
      </c>
    </row>
    <row r="1802" spans="1:14" x14ac:dyDescent="0.35">
      <c r="A1802" t="s">
        <v>2400</v>
      </c>
      <c r="B1802" s="1" t="s">
        <v>33</v>
      </c>
      <c r="C1802" s="1" t="s">
        <v>34</v>
      </c>
      <c r="D1802" s="1" t="s">
        <v>35</v>
      </c>
      <c r="E1802" s="3">
        <v>45254</v>
      </c>
      <c r="F1802" s="1" t="s">
        <v>72</v>
      </c>
      <c r="G1802" s="1" t="s">
        <v>1243</v>
      </c>
      <c r="H1802" s="7">
        <v>500</v>
      </c>
      <c r="I1802" s="7">
        <v>490</v>
      </c>
      <c r="J1802" s="2">
        <v>0.02</v>
      </c>
      <c r="K1802" s="7">
        <f>Table1[[#This Row],[List Price]]-Table1[[#This Row],[Actual Price]]</f>
        <v>10</v>
      </c>
      <c r="L1802" s="13">
        <f>YEAR(Table1[[#This Row],[Date]])</f>
        <v>2023</v>
      </c>
      <c r="M1802" s="13" t="str">
        <f t="shared" si="28"/>
        <v>Nov</v>
      </c>
      <c r="N1802" s="18">
        <f>DATE(YEAR(Table1[[#This Row],[Date]])+6, MONTH(Table1[[#This Row],[Date]]), DAY(Table1[[#This Row],[Date]]))</f>
        <v>47446</v>
      </c>
    </row>
    <row r="1803" spans="1:14" x14ac:dyDescent="0.35">
      <c r="A1803" t="s">
        <v>2401</v>
      </c>
      <c r="B1803" s="1" t="s">
        <v>70</v>
      </c>
      <c r="C1803" s="1" t="s">
        <v>71</v>
      </c>
      <c r="D1803" s="1" t="s">
        <v>35</v>
      </c>
      <c r="E1803" s="3">
        <v>45572</v>
      </c>
      <c r="F1803" s="1" t="s">
        <v>115</v>
      </c>
      <c r="G1803" s="1" t="s">
        <v>73</v>
      </c>
      <c r="H1803" s="7">
        <v>250</v>
      </c>
      <c r="I1803" s="7">
        <v>240</v>
      </c>
      <c r="J1803" s="2">
        <v>0.04</v>
      </c>
      <c r="K1803" s="7">
        <f>Table1[[#This Row],[List Price]]-Table1[[#This Row],[Actual Price]]</f>
        <v>10</v>
      </c>
      <c r="L1803" s="13">
        <f>YEAR(Table1[[#This Row],[Date]])</f>
        <v>2024</v>
      </c>
      <c r="M1803" s="13" t="str">
        <f t="shared" si="28"/>
        <v>Oct</v>
      </c>
      <c r="N1803" s="18">
        <f>DATE(YEAR(Table1[[#This Row],[Date]])+6, MONTH(Table1[[#This Row],[Date]]), DAY(Table1[[#This Row],[Date]]))</f>
        <v>47763</v>
      </c>
    </row>
    <row r="1804" spans="1:14" x14ac:dyDescent="0.35">
      <c r="A1804" t="s">
        <v>2402</v>
      </c>
      <c r="B1804" s="1" t="s">
        <v>434</v>
      </c>
      <c r="C1804" s="1" t="s">
        <v>435</v>
      </c>
      <c r="D1804" s="1" t="s">
        <v>24</v>
      </c>
      <c r="E1804" s="3">
        <v>45643</v>
      </c>
      <c r="F1804" s="1" t="s">
        <v>41</v>
      </c>
      <c r="G1804" s="1" t="s">
        <v>585</v>
      </c>
      <c r="H1804" s="7">
        <v>30</v>
      </c>
      <c r="I1804" s="7">
        <v>29</v>
      </c>
      <c r="J1804" s="2">
        <v>3.3300000000000003E-2</v>
      </c>
      <c r="K1804" s="7">
        <f>Table1[[#This Row],[List Price]]-Table1[[#This Row],[Actual Price]]</f>
        <v>1</v>
      </c>
      <c r="L1804" s="13">
        <f>YEAR(Table1[[#This Row],[Date]])</f>
        <v>2024</v>
      </c>
      <c r="M1804" s="13" t="str">
        <f t="shared" si="28"/>
        <v>Dec</v>
      </c>
      <c r="N1804" s="18">
        <f>DATE(YEAR(Table1[[#This Row],[Date]])+6, MONTH(Table1[[#This Row],[Date]]), DAY(Table1[[#This Row],[Date]]))</f>
        <v>47834</v>
      </c>
    </row>
    <row r="1805" spans="1:14" x14ac:dyDescent="0.35">
      <c r="A1805" t="s">
        <v>2403</v>
      </c>
      <c r="B1805" s="1" t="s">
        <v>81</v>
      </c>
      <c r="C1805" s="1" t="s">
        <v>82</v>
      </c>
      <c r="D1805" s="1" t="s">
        <v>13</v>
      </c>
      <c r="E1805" s="3">
        <v>44656</v>
      </c>
      <c r="F1805" s="1" t="s">
        <v>115</v>
      </c>
      <c r="G1805" s="1" t="s">
        <v>282</v>
      </c>
      <c r="H1805" s="7">
        <v>250</v>
      </c>
      <c r="I1805" s="7">
        <v>240</v>
      </c>
      <c r="J1805" s="2">
        <v>0.04</v>
      </c>
      <c r="K1805" s="7">
        <f>Table1[[#This Row],[List Price]]-Table1[[#This Row],[Actual Price]]</f>
        <v>10</v>
      </c>
      <c r="L1805" s="13">
        <f>YEAR(Table1[[#This Row],[Date]])</f>
        <v>2022</v>
      </c>
      <c r="M1805" s="13" t="str">
        <f t="shared" si="28"/>
        <v>Apr</v>
      </c>
      <c r="N1805" s="18">
        <f>DATE(YEAR(Table1[[#This Row],[Date]])+6, MONTH(Table1[[#This Row],[Date]]), DAY(Table1[[#This Row],[Date]]))</f>
        <v>46848</v>
      </c>
    </row>
    <row r="1806" spans="1:14" x14ac:dyDescent="0.35">
      <c r="A1806" t="s">
        <v>2404</v>
      </c>
      <c r="B1806" s="1" t="s">
        <v>324</v>
      </c>
      <c r="C1806" s="1" t="s">
        <v>325</v>
      </c>
      <c r="D1806" s="1" t="s">
        <v>13</v>
      </c>
      <c r="E1806" s="3">
        <v>43921</v>
      </c>
      <c r="F1806" s="1" t="s">
        <v>61</v>
      </c>
      <c r="G1806" s="1" t="s">
        <v>1192</v>
      </c>
      <c r="H1806" s="7">
        <v>1000</v>
      </c>
      <c r="I1806" s="7">
        <v>670</v>
      </c>
      <c r="J1806" s="2">
        <v>0.33</v>
      </c>
      <c r="K1806" s="7">
        <f>Table1[[#This Row],[List Price]]-Table1[[#This Row],[Actual Price]]</f>
        <v>330</v>
      </c>
      <c r="L1806" s="13">
        <f>YEAR(Table1[[#This Row],[Date]])</f>
        <v>2020</v>
      </c>
      <c r="M1806" s="13" t="str">
        <f t="shared" si="28"/>
        <v>Mar</v>
      </c>
      <c r="N1806" s="18">
        <f>DATE(YEAR(Table1[[#This Row],[Date]])+6, MONTH(Table1[[#This Row],[Date]]), DAY(Table1[[#This Row],[Date]]))</f>
        <v>46112</v>
      </c>
    </row>
    <row r="1807" spans="1:14" x14ac:dyDescent="0.35">
      <c r="A1807" t="s">
        <v>2405</v>
      </c>
      <c r="B1807" s="1" t="s">
        <v>103</v>
      </c>
      <c r="C1807" s="1" t="s">
        <v>71</v>
      </c>
      <c r="D1807" s="1" t="s">
        <v>35</v>
      </c>
      <c r="E1807" s="3">
        <v>45267</v>
      </c>
      <c r="F1807" s="1" t="s">
        <v>55</v>
      </c>
      <c r="G1807" s="1" t="s">
        <v>247</v>
      </c>
      <c r="H1807" s="7">
        <v>800</v>
      </c>
      <c r="I1807" s="7">
        <v>448</v>
      </c>
      <c r="J1807" s="2">
        <v>0.44</v>
      </c>
      <c r="K1807" s="7">
        <f>Table1[[#This Row],[List Price]]-Table1[[#This Row],[Actual Price]]</f>
        <v>352</v>
      </c>
      <c r="L1807" s="13">
        <f>YEAR(Table1[[#This Row],[Date]])</f>
        <v>2023</v>
      </c>
      <c r="M1807" s="13" t="str">
        <f t="shared" si="28"/>
        <v>Dec</v>
      </c>
      <c r="N1807" s="18">
        <f>DATE(YEAR(Table1[[#This Row],[Date]])+6, MONTH(Table1[[#This Row],[Date]]), DAY(Table1[[#This Row],[Date]]))</f>
        <v>47459</v>
      </c>
    </row>
    <row r="1808" spans="1:14" x14ac:dyDescent="0.35">
      <c r="A1808" t="s">
        <v>2406</v>
      </c>
      <c r="B1808" s="1" t="s">
        <v>28</v>
      </c>
      <c r="C1808" s="1" t="s">
        <v>29</v>
      </c>
      <c r="D1808" s="1" t="s">
        <v>13</v>
      </c>
      <c r="E1808" s="3">
        <v>44456</v>
      </c>
      <c r="F1808" s="1" t="s">
        <v>36</v>
      </c>
      <c r="G1808" s="1" t="s">
        <v>445</v>
      </c>
      <c r="H1808" s="7">
        <v>50</v>
      </c>
      <c r="I1808" s="7">
        <v>31</v>
      </c>
      <c r="J1808" s="2">
        <v>0.38</v>
      </c>
      <c r="K1808" s="7">
        <f>Table1[[#This Row],[List Price]]-Table1[[#This Row],[Actual Price]]</f>
        <v>19</v>
      </c>
      <c r="L1808" s="13">
        <f>YEAR(Table1[[#This Row],[Date]])</f>
        <v>2021</v>
      </c>
      <c r="M1808" s="13" t="str">
        <f t="shared" si="28"/>
        <v>Sep</v>
      </c>
      <c r="N1808" s="18">
        <f>DATE(YEAR(Table1[[#This Row],[Date]])+6, MONTH(Table1[[#This Row],[Date]]), DAY(Table1[[#This Row],[Date]]))</f>
        <v>46647</v>
      </c>
    </row>
    <row r="1809" spans="1:14" x14ac:dyDescent="0.35">
      <c r="A1809" t="s">
        <v>2407</v>
      </c>
      <c r="B1809" s="1" t="s">
        <v>270</v>
      </c>
      <c r="C1809" s="1" t="s">
        <v>271</v>
      </c>
      <c r="D1809" s="1" t="s">
        <v>35</v>
      </c>
      <c r="E1809" s="3">
        <v>44932</v>
      </c>
      <c r="F1809" s="1" t="s">
        <v>36</v>
      </c>
      <c r="G1809" s="1" t="s">
        <v>713</v>
      </c>
      <c r="H1809" s="7">
        <v>50</v>
      </c>
      <c r="I1809" s="7">
        <v>46</v>
      </c>
      <c r="J1809" s="2">
        <v>0.08</v>
      </c>
      <c r="K1809" s="7">
        <f>Table1[[#This Row],[List Price]]-Table1[[#This Row],[Actual Price]]</f>
        <v>4</v>
      </c>
      <c r="L1809" s="13">
        <f>YEAR(Table1[[#This Row],[Date]])</f>
        <v>2023</v>
      </c>
      <c r="M1809" s="13" t="str">
        <f t="shared" si="28"/>
        <v>Jan</v>
      </c>
      <c r="N1809" s="18">
        <f>DATE(YEAR(Table1[[#This Row],[Date]])+6, MONTH(Table1[[#This Row],[Date]]), DAY(Table1[[#This Row],[Date]]))</f>
        <v>47124</v>
      </c>
    </row>
    <row r="1810" spans="1:14" x14ac:dyDescent="0.35">
      <c r="A1810" t="s">
        <v>2408</v>
      </c>
      <c r="B1810" s="1" t="s">
        <v>118</v>
      </c>
      <c r="C1810" s="1" t="s">
        <v>119</v>
      </c>
      <c r="D1810" s="1" t="s">
        <v>35</v>
      </c>
      <c r="E1810" s="3">
        <v>44428</v>
      </c>
      <c r="F1810" s="1" t="s">
        <v>122</v>
      </c>
      <c r="G1810" s="1" t="s">
        <v>1110</v>
      </c>
      <c r="H1810" s="7">
        <v>50</v>
      </c>
      <c r="I1810" s="7">
        <v>49</v>
      </c>
      <c r="J1810" s="2">
        <v>0.02</v>
      </c>
      <c r="K1810" s="7">
        <f>Table1[[#This Row],[List Price]]-Table1[[#This Row],[Actual Price]]</f>
        <v>1</v>
      </c>
      <c r="L1810" s="13">
        <f>YEAR(Table1[[#This Row],[Date]])</f>
        <v>2021</v>
      </c>
      <c r="M1810" s="13" t="str">
        <f t="shared" si="28"/>
        <v>Aug</v>
      </c>
      <c r="N1810" s="18">
        <f>DATE(YEAR(Table1[[#This Row],[Date]])+6, MONTH(Table1[[#This Row],[Date]]), DAY(Table1[[#This Row],[Date]]))</f>
        <v>46619</v>
      </c>
    </row>
    <row r="1811" spans="1:14" x14ac:dyDescent="0.35">
      <c r="A1811" t="s">
        <v>2409</v>
      </c>
      <c r="B1811" s="1" t="s">
        <v>59</v>
      </c>
      <c r="C1811" s="1" t="s">
        <v>60</v>
      </c>
      <c r="D1811" s="1" t="s">
        <v>13</v>
      </c>
      <c r="E1811" s="3">
        <v>45157</v>
      </c>
      <c r="F1811" s="1" t="s">
        <v>104</v>
      </c>
      <c r="G1811" s="1" t="s">
        <v>1750</v>
      </c>
      <c r="H1811" s="7">
        <v>70</v>
      </c>
      <c r="I1811" s="7">
        <v>63</v>
      </c>
      <c r="J1811" s="2">
        <v>0.1</v>
      </c>
      <c r="K1811" s="7">
        <f>Table1[[#This Row],[List Price]]-Table1[[#This Row],[Actual Price]]</f>
        <v>7</v>
      </c>
      <c r="L1811" s="13">
        <f>YEAR(Table1[[#This Row],[Date]])</f>
        <v>2023</v>
      </c>
      <c r="M1811" s="13" t="str">
        <f t="shared" si="28"/>
        <v>Aug</v>
      </c>
      <c r="N1811" s="18">
        <f>DATE(YEAR(Table1[[#This Row],[Date]])+6, MONTH(Table1[[#This Row],[Date]]), DAY(Table1[[#This Row],[Date]]))</f>
        <v>47349</v>
      </c>
    </row>
    <row r="1812" spans="1:14" x14ac:dyDescent="0.35">
      <c r="A1812" t="s">
        <v>2410</v>
      </c>
      <c r="B1812" s="1" t="s">
        <v>99</v>
      </c>
      <c r="C1812" s="1" t="s">
        <v>100</v>
      </c>
      <c r="D1812" s="1" t="s">
        <v>13</v>
      </c>
      <c r="E1812" s="3">
        <v>45045</v>
      </c>
      <c r="F1812" s="1" t="s">
        <v>25</v>
      </c>
      <c r="G1812" s="1" t="s">
        <v>911</v>
      </c>
      <c r="H1812" s="7">
        <v>700</v>
      </c>
      <c r="I1812" s="7">
        <v>686</v>
      </c>
      <c r="J1812" s="2">
        <v>0.02</v>
      </c>
      <c r="K1812" s="7">
        <f>Table1[[#This Row],[List Price]]-Table1[[#This Row],[Actual Price]]</f>
        <v>14</v>
      </c>
      <c r="L1812" s="13">
        <f>YEAR(Table1[[#This Row],[Date]])</f>
        <v>2023</v>
      </c>
      <c r="M1812" s="13" t="str">
        <f t="shared" si="28"/>
        <v>Apr</v>
      </c>
      <c r="N1812" s="18">
        <f>DATE(YEAR(Table1[[#This Row],[Date]])+6, MONTH(Table1[[#This Row],[Date]]), DAY(Table1[[#This Row],[Date]]))</f>
        <v>47237</v>
      </c>
    </row>
    <row r="1813" spans="1:14" x14ac:dyDescent="0.35">
      <c r="A1813" t="s">
        <v>2411</v>
      </c>
      <c r="B1813" s="1" t="s">
        <v>17</v>
      </c>
      <c r="C1813" s="1" t="s">
        <v>18</v>
      </c>
      <c r="D1813" s="1" t="s">
        <v>19</v>
      </c>
      <c r="E1813" s="3">
        <v>45540</v>
      </c>
      <c r="F1813" s="1" t="s">
        <v>46</v>
      </c>
      <c r="G1813" s="1" t="s">
        <v>20</v>
      </c>
      <c r="H1813" s="7">
        <v>500</v>
      </c>
      <c r="I1813" s="7">
        <v>425</v>
      </c>
      <c r="J1813" s="2">
        <v>0.15</v>
      </c>
      <c r="K1813" s="7">
        <f>Table1[[#This Row],[List Price]]-Table1[[#This Row],[Actual Price]]</f>
        <v>75</v>
      </c>
      <c r="L1813" s="13">
        <f>YEAR(Table1[[#This Row],[Date]])</f>
        <v>2024</v>
      </c>
      <c r="M1813" s="13" t="str">
        <f t="shared" si="28"/>
        <v>Sep</v>
      </c>
      <c r="N1813" s="18">
        <f>DATE(YEAR(Table1[[#This Row],[Date]])+6, MONTH(Table1[[#This Row],[Date]]), DAY(Table1[[#This Row],[Date]]))</f>
        <v>47731</v>
      </c>
    </row>
    <row r="1814" spans="1:14" x14ac:dyDescent="0.35">
      <c r="A1814" t="s">
        <v>2412</v>
      </c>
      <c r="B1814" s="1" t="s">
        <v>33</v>
      </c>
      <c r="C1814" s="1" t="s">
        <v>34</v>
      </c>
      <c r="D1814" s="1" t="s">
        <v>35</v>
      </c>
      <c r="E1814" s="3">
        <v>44726</v>
      </c>
      <c r="F1814" s="1" t="s">
        <v>55</v>
      </c>
      <c r="G1814" s="1" t="s">
        <v>75</v>
      </c>
      <c r="H1814" s="7">
        <v>800</v>
      </c>
      <c r="I1814" s="7">
        <v>784</v>
      </c>
      <c r="J1814" s="2">
        <v>0.02</v>
      </c>
      <c r="K1814" s="7">
        <f>Table1[[#This Row],[List Price]]-Table1[[#This Row],[Actual Price]]</f>
        <v>16</v>
      </c>
      <c r="L1814" s="13">
        <f>YEAR(Table1[[#This Row],[Date]])</f>
        <v>2022</v>
      </c>
      <c r="M1814" s="13" t="str">
        <f t="shared" si="28"/>
        <v>Jun</v>
      </c>
      <c r="N1814" s="18">
        <f>DATE(YEAR(Table1[[#This Row],[Date]])+6, MONTH(Table1[[#This Row],[Date]]), DAY(Table1[[#This Row],[Date]]))</f>
        <v>46918</v>
      </c>
    </row>
    <row r="1815" spans="1:14" x14ac:dyDescent="0.35">
      <c r="A1815" t="s">
        <v>2413</v>
      </c>
      <c r="B1815" s="1" t="s">
        <v>205</v>
      </c>
      <c r="C1815" s="1" t="s">
        <v>206</v>
      </c>
      <c r="D1815" s="1" t="s">
        <v>24</v>
      </c>
      <c r="E1815" s="3">
        <v>44271</v>
      </c>
      <c r="F1815" s="1" t="s">
        <v>122</v>
      </c>
      <c r="G1815" s="1" t="s">
        <v>1478</v>
      </c>
      <c r="H1815" s="7">
        <v>50</v>
      </c>
      <c r="I1815" s="7">
        <v>43</v>
      </c>
      <c r="J1815" s="2">
        <v>0.14000000000000001</v>
      </c>
      <c r="K1815" s="7">
        <f>Table1[[#This Row],[List Price]]-Table1[[#This Row],[Actual Price]]</f>
        <v>7</v>
      </c>
      <c r="L1815" s="13">
        <f>YEAR(Table1[[#This Row],[Date]])</f>
        <v>2021</v>
      </c>
      <c r="M1815" s="13" t="str">
        <f t="shared" si="28"/>
        <v>Mar</v>
      </c>
      <c r="N1815" s="18">
        <f>DATE(YEAR(Table1[[#This Row],[Date]])+6, MONTH(Table1[[#This Row],[Date]]), DAY(Table1[[#This Row],[Date]]))</f>
        <v>46462</v>
      </c>
    </row>
    <row r="1816" spans="1:14" x14ac:dyDescent="0.35">
      <c r="A1816" t="s">
        <v>2414</v>
      </c>
      <c r="B1816" s="1" t="s">
        <v>205</v>
      </c>
      <c r="C1816" s="1" t="s">
        <v>206</v>
      </c>
      <c r="D1816" s="1" t="s">
        <v>24</v>
      </c>
      <c r="E1816" s="3">
        <v>45254</v>
      </c>
      <c r="F1816" s="1" t="s">
        <v>14</v>
      </c>
      <c r="G1816" s="1" t="s">
        <v>361</v>
      </c>
      <c r="H1816" s="7">
        <v>80</v>
      </c>
      <c r="I1816" s="7">
        <v>74</v>
      </c>
      <c r="J1816" s="2">
        <v>7.4999999999999997E-2</v>
      </c>
      <c r="K1816" s="7">
        <f>Table1[[#This Row],[List Price]]-Table1[[#This Row],[Actual Price]]</f>
        <v>6</v>
      </c>
      <c r="L1816" s="13">
        <f>YEAR(Table1[[#This Row],[Date]])</f>
        <v>2023</v>
      </c>
      <c r="M1816" s="13" t="str">
        <f t="shared" si="28"/>
        <v>Nov</v>
      </c>
      <c r="N1816" s="18">
        <f>DATE(YEAR(Table1[[#This Row],[Date]])+6, MONTH(Table1[[#This Row],[Date]]), DAY(Table1[[#This Row],[Date]]))</f>
        <v>47446</v>
      </c>
    </row>
    <row r="1817" spans="1:14" x14ac:dyDescent="0.35">
      <c r="A1817" t="s">
        <v>2415</v>
      </c>
      <c r="B1817" s="1" t="s">
        <v>59</v>
      </c>
      <c r="C1817" s="1" t="s">
        <v>60</v>
      </c>
      <c r="D1817" s="1" t="s">
        <v>13</v>
      </c>
      <c r="E1817" s="3">
        <v>44293</v>
      </c>
      <c r="F1817" s="1" t="s">
        <v>36</v>
      </c>
      <c r="G1817" s="1" t="s">
        <v>1778</v>
      </c>
      <c r="H1817" s="7">
        <v>50</v>
      </c>
      <c r="I1817" s="7">
        <v>46</v>
      </c>
      <c r="J1817" s="2">
        <v>0.08</v>
      </c>
      <c r="K1817" s="7">
        <f>Table1[[#This Row],[List Price]]-Table1[[#This Row],[Actual Price]]</f>
        <v>4</v>
      </c>
      <c r="L1817" s="13">
        <f>YEAR(Table1[[#This Row],[Date]])</f>
        <v>2021</v>
      </c>
      <c r="M1817" s="13" t="str">
        <f t="shared" si="28"/>
        <v>Apr</v>
      </c>
      <c r="N1817" s="18">
        <f>DATE(YEAR(Table1[[#This Row],[Date]])+6, MONTH(Table1[[#This Row],[Date]]), DAY(Table1[[#This Row],[Date]]))</f>
        <v>46484</v>
      </c>
    </row>
    <row r="1818" spans="1:14" x14ac:dyDescent="0.35">
      <c r="A1818" t="s">
        <v>2416</v>
      </c>
      <c r="B1818" s="1" t="s">
        <v>114</v>
      </c>
      <c r="C1818" s="1" t="s">
        <v>54</v>
      </c>
      <c r="D1818" s="1" t="s">
        <v>13</v>
      </c>
      <c r="E1818" s="3">
        <v>44167</v>
      </c>
      <c r="F1818" s="1" t="s">
        <v>115</v>
      </c>
      <c r="G1818" s="1" t="s">
        <v>887</v>
      </c>
      <c r="H1818" s="7">
        <v>250</v>
      </c>
      <c r="I1818" s="7">
        <v>223</v>
      </c>
      <c r="J1818" s="2">
        <v>0.108</v>
      </c>
      <c r="K1818" s="7">
        <f>Table1[[#This Row],[List Price]]-Table1[[#This Row],[Actual Price]]</f>
        <v>27</v>
      </c>
      <c r="L1818" s="13">
        <f>YEAR(Table1[[#This Row],[Date]])</f>
        <v>2020</v>
      </c>
      <c r="M1818" s="13" t="str">
        <f t="shared" si="28"/>
        <v>Dec</v>
      </c>
      <c r="N1818" s="18">
        <f>DATE(YEAR(Table1[[#This Row],[Date]])+6, MONTH(Table1[[#This Row],[Date]]), DAY(Table1[[#This Row],[Date]]))</f>
        <v>46358</v>
      </c>
    </row>
    <row r="1819" spans="1:14" x14ac:dyDescent="0.35">
      <c r="A1819" t="s">
        <v>2417</v>
      </c>
      <c r="B1819" s="1" t="s">
        <v>187</v>
      </c>
      <c r="C1819" s="1" t="s">
        <v>188</v>
      </c>
      <c r="D1819" s="1" t="s">
        <v>13</v>
      </c>
      <c r="E1819" s="3">
        <v>44559</v>
      </c>
      <c r="F1819" s="1" t="s">
        <v>115</v>
      </c>
      <c r="G1819" s="1" t="s">
        <v>791</v>
      </c>
      <c r="H1819" s="7">
        <v>250</v>
      </c>
      <c r="I1819" s="7">
        <v>225</v>
      </c>
      <c r="J1819" s="2">
        <v>0.1</v>
      </c>
      <c r="K1819" s="7">
        <f>Table1[[#This Row],[List Price]]-Table1[[#This Row],[Actual Price]]</f>
        <v>25</v>
      </c>
      <c r="L1819" s="13">
        <f>YEAR(Table1[[#This Row],[Date]])</f>
        <v>2021</v>
      </c>
      <c r="M1819" s="13" t="str">
        <f t="shared" si="28"/>
        <v>Dec</v>
      </c>
      <c r="N1819" s="18">
        <f>DATE(YEAR(Table1[[#This Row],[Date]])+6, MONTH(Table1[[#This Row],[Date]]), DAY(Table1[[#This Row],[Date]]))</f>
        <v>46750</v>
      </c>
    </row>
    <row r="1820" spans="1:14" x14ac:dyDescent="0.35">
      <c r="A1820" t="s">
        <v>2418</v>
      </c>
      <c r="B1820" s="1" t="s">
        <v>146</v>
      </c>
      <c r="C1820" s="1" t="s">
        <v>147</v>
      </c>
      <c r="D1820" s="1" t="s">
        <v>13</v>
      </c>
      <c r="E1820" s="3">
        <v>45144</v>
      </c>
      <c r="F1820" s="1" t="s">
        <v>104</v>
      </c>
      <c r="G1820" s="1" t="s">
        <v>830</v>
      </c>
      <c r="H1820" s="7">
        <v>70</v>
      </c>
      <c r="I1820" s="7">
        <v>69</v>
      </c>
      <c r="J1820" s="2">
        <v>1.43E-2</v>
      </c>
      <c r="K1820" s="7">
        <f>Table1[[#This Row],[List Price]]-Table1[[#This Row],[Actual Price]]</f>
        <v>1</v>
      </c>
      <c r="L1820" s="13">
        <f>YEAR(Table1[[#This Row],[Date]])</f>
        <v>2023</v>
      </c>
      <c r="M1820" s="13" t="str">
        <f t="shared" si="28"/>
        <v>Aug</v>
      </c>
      <c r="N1820" s="18">
        <f>DATE(YEAR(Table1[[#This Row],[Date]])+6, MONTH(Table1[[#This Row],[Date]]), DAY(Table1[[#This Row],[Date]]))</f>
        <v>47336</v>
      </c>
    </row>
    <row r="1821" spans="1:14" x14ac:dyDescent="0.35">
      <c r="A1821" t="s">
        <v>2419</v>
      </c>
      <c r="B1821" s="1" t="s">
        <v>22</v>
      </c>
      <c r="C1821" s="1" t="s">
        <v>23</v>
      </c>
      <c r="D1821" s="1" t="s">
        <v>24</v>
      </c>
      <c r="E1821" s="3">
        <v>45076</v>
      </c>
      <c r="F1821" s="1" t="s">
        <v>72</v>
      </c>
      <c r="G1821" s="1" t="s">
        <v>483</v>
      </c>
      <c r="H1821" s="7">
        <v>500</v>
      </c>
      <c r="I1821" s="7">
        <v>490</v>
      </c>
      <c r="J1821" s="2">
        <v>0.02</v>
      </c>
      <c r="K1821" s="7">
        <f>Table1[[#This Row],[List Price]]-Table1[[#This Row],[Actual Price]]</f>
        <v>10</v>
      </c>
      <c r="L1821" s="13">
        <f>YEAR(Table1[[#This Row],[Date]])</f>
        <v>2023</v>
      </c>
      <c r="M1821" s="13" t="str">
        <f t="shared" si="28"/>
        <v>May</v>
      </c>
      <c r="N1821" s="18">
        <f>DATE(YEAR(Table1[[#This Row],[Date]])+6, MONTH(Table1[[#This Row],[Date]]), DAY(Table1[[#This Row],[Date]]))</f>
        <v>47268</v>
      </c>
    </row>
    <row r="1822" spans="1:14" x14ac:dyDescent="0.35">
      <c r="A1822" t="s">
        <v>2420</v>
      </c>
      <c r="B1822" s="1" t="s">
        <v>270</v>
      </c>
      <c r="C1822" s="1" t="s">
        <v>271</v>
      </c>
      <c r="D1822" s="1" t="s">
        <v>35</v>
      </c>
      <c r="E1822" s="3">
        <v>45395</v>
      </c>
      <c r="F1822" s="1" t="s">
        <v>115</v>
      </c>
      <c r="G1822" s="1" t="s">
        <v>1827</v>
      </c>
      <c r="H1822" s="7">
        <v>250</v>
      </c>
      <c r="I1822" s="7">
        <v>220</v>
      </c>
      <c r="J1822" s="2">
        <v>0.12</v>
      </c>
      <c r="K1822" s="7">
        <f>Table1[[#This Row],[List Price]]-Table1[[#This Row],[Actual Price]]</f>
        <v>30</v>
      </c>
      <c r="L1822" s="13">
        <f>YEAR(Table1[[#This Row],[Date]])</f>
        <v>2024</v>
      </c>
      <c r="M1822" s="13" t="str">
        <f t="shared" si="28"/>
        <v>Apr</v>
      </c>
      <c r="N1822" s="18">
        <f>DATE(YEAR(Table1[[#This Row],[Date]])+6, MONTH(Table1[[#This Row],[Date]]), DAY(Table1[[#This Row],[Date]]))</f>
        <v>47586</v>
      </c>
    </row>
    <row r="1823" spans="1:14" x14ac:dyDescent="0.35">
      <c r="A1823" t="s">
        <v>2421</v>
      </c>
      <c r="B1823" s="1" t="s">
        <v>33</v>
      </c>
      <c r="C1823" s="1" t="s">
        <v>34</v>
      </c>
      <c r="D1823" s="1" t="s">
        <v>35</v>
      </c>
      <c r="E1823" s="3">
        <v>44441</v>
      </c>
      <c r="F1823" s="1" t="s">
        <v>122</v>
      </c>
      <c r="G1823" s="1" t="s">
        <v>2422</v>
      </c>
      <c r="H1823" s="7">
        <v>50</v>
      </c>
      <c r="I1823" s="7">
        <v>33</v>
      </c>
      <c r="J1823" s="2">
        <v>0.34</v>
      </c>
      <c r="K1823" s="7">
        <f>Table1[[#This Row],[List Price]]-Table1[[#This Row],[Actual Price]]</f>
        <v>17</v>
      </c>
      <c r="L1823" s="13">
        <f>YEAR(Table1[[#This Row],[Date]])</f>
        <v>2021</v>
      </c>
      <c r="M1823" s="13" t="str">
        <f t="shared" si="28"/>
        <v>Sep</v>
      </c>
      <c r="N1823" s="18">
        <f>DATE(YEAR(Table1[[#This Row],[Date]])+6, MONTH(Table1[[#This Row],[Date]]), DAY(Table1[[#This Row],[Date]]))</f>
        <v>46632</v>
      </c>
    </row>
    <row r="1824" spans="1:14" x14ac:dyDescent="0.35">
      <c r="A1824" t="s">
        <v>2423</v>
      </c>
      <c r="B1824" s="1" t="s">
        <v>270</v>
      </c>
      <c r="C1824" s="1" t="s">
        <v>271</v>
      </c>
      <c r="D1824" s="1" t="s">
        <v>35</v>
      </c>
      <c r="E1824" s="3">
        <v>44344</v>
      </c>
      <c r="F1824" s="1" t="s">
        <v>104</v>
      </c>
      <c r="G1824" s="1" t="s">
        <v>272</v>
      </c>
      <c r="H1824" s="7">
        <v>70</v>
      </c>
      <c r="I1824" s="7">
        <v>46</v>
      </c>
      <c r="J1824" s="2">
        <v>0.34289999999999998</v>
      </c>
      <c r="K1824" s="7">
        <f>Table1[[#This Row],[List Price]]-Table1[[#This Row],[Actual Price]]</f>
        <v>24</v>
      </c>
      <c r="L1824" s="13">
        <f>YEAR(Table1[[#This Row],[Date]])</f>
        <v>2021</v>
      </c>
      <c r="M1824" s="13" t="str">
        <f t="shared" si="28"/>
        <v>May</v>
      </c>
      <c r="N1824" s="18">
        <f>DATE(YEAR(Table1[[#This Row],[Date]])+6, MONTH(Table1[[#This Row],[Date]]), DAY(Table1[[#This Row],[Date]]))</f>
        <v>46535</v>
      </c>
    </row>
    <row r="1825" spans="1:14" x14ac:dyDescent="0.35">
      <c r="A1825" t="s">
        <v>2424</v>
      </c>
      <c r="B1825" s="1" t="s">
        <v>221</v>
      </c>
      <c r="C1825" s="1" t="s">
        <v>40</v>
      </c>
      <c r="D1825" s="1" t="s">
        <v>35</v>
      </c>
      <c r="E1825" s="3">
        <v>44219</v>
      </c>
      <c r="F1825" s="1" t="s">
        <v>41</v>
      </c>
      <c r="G1825" s="1" t="s">
        <v>2425</v>
      </c>
      <c r="H1825" s="7">
        <v>30</v>
      </c>
      <c r="I1825" s="7">
        <v>20</v>
      </c>
      <c r="J1825" s="2">
        <v>0.33329999999999999</v>
      </c>
      <c r="K1825" s="7">
        <f>Table1[[#This Row],[List Price]]-Table1[[#This Row],[Actual Price]]</f>
        <v>10</v>
      </c>
      <c r="L1825" s="13">
        <f>YEAR(Table1[[#This Row],[Date]])</f>
        <v>2021</v>
      </c>
      <c r="M1825" s="13" t="str">
        <f t="shared" si="28"/>
        <v>Jan</v>
      </c>
      <c r="N1825" s="18">
        <f>DATE(YEAR(Table1[[#This Row],[Date]])+6, MONTH(Table1[[#This Row],[Date]]), DAY(Table1[[#This Row],[Date]]))</f>
        <v>46410</v>
      </c>
    </row>
    <row r="1826" spans="1:14" x14ac:dyDescent="0.35">
      <c r="A1826" t="s">
        <v>2426</v>
      </c>
      <c r="B1826" s="1" t="s">
        <v>107</v>
      </c>
      <c r="C1826" s="1" t="s">
        <v>108</v>
      </c>
      <c r="D1826" s="1" t="s">
        <v>19</v>
      </c>
      <c r="E1826" s="3">
        <v>45478</v>
      </c>
      <c r="F1826" s="1" t="s">
        <v>72</v>
      </c>
      <c r="G1826" s="1" t="s">
        <v>239</v>
      </c>
      <c r="H1826" s="7">
        <v>500</v>
      </c>
      <c r="I1826" s="7">
        <v>500</v>
      </c>
      <c r="J1826" s="2">
        <v>0</v>
      </c>
      <c r="K1826" s="7">
        <f>Table1[[#This Row],[List Price]]-Table1[[#This Row],[Actual Price]]</f>
        <v>0</v>
      </c>
      <c r="L1826" s="13">
        <f>YEAR(Table1[[#This Row],[Date]])</f>
        <v>2024</v>
      </c>
      <c r="M1826" s="13" t="str">
        <f t="shared" si="28"/>
        <v>Jul</v>
      </c>
      <c r="N1826" s="18">
        <f>DATE(YEAR(Table1[[#This Row],[Date]])+6, MONTH(Table1[[#This Row],[Date]]), DAY(Table1[[#This Row],[Date]]))</f>
        <v>47669</v>
      </c>
    </row>
    <row r="1827" spans="1:14" x14ac:dyDescent="0.35">
      <c r="A1827" t="s">
        <v>2427</v>
      </c>
      <c r="B1827" s="1" t="s">
        <v>154</v>
      </c>
      <c r="C1827" s="1" t="s">
        <v>108</v>
      </c>
      <c r="D1827" s="1" t="s">
        <v>19</v>
      </c>
      <c r="E1827" s="3">
        <v>45635</v>
      </c>
      <c r="F1827" s="1" t="s">
        <v>72</v>
      </c>
      <c r="G1827" s="1" t="s">
        <v>1411</v>
      </c>
      <c r="H1827" s="7">
        <v>500</v>
      </c>
      <c r="I1827" s="7">
        <v>500</v>
      </c>
      <c r="J1827" s="2">
        <v>0</v>
      </c>
      <c r="K1827" s="7">
        <f>Table1[[#This Row],[List Price]]-Table1[[#This Row],[Actual Price]]</f>
        <v>0</v>
      </c>
      <c r="L1827" s="13">
        <f>YEAR(Table1[[#This Row],[Date]])</f>
        <v>2024</v>
      </c>
      <c r="M1827" s="13" t="str">
        <f t="shared" si="28"/>
        <v>Dec</v>
      </c>
      <c r="N1827" s="18">
        <f>DATE(YEAR(Table1[[#This Row],[Date]])+6, MONTH(Table1[[#This Row],[Date]]), DAY(Table1[[#This Row],[Date]]))</f>
        <v>47826</v>
      </c>
    </row>
    <row r="1828" spans="1:14" x14ac:dyDescent="0.35">
      <c r="A1828" t="s">
        <v>2428</v>
      </c>
      <c r="B1828" s="1" t="s">
        <v>182</v>
      </c>
      <c r="C1828" s="1" t="s">
        <v>108</v>
      </c>
      <c r="D1828" s="1" t="s">
        <v>19</v>
      </c>
      <c r="E1828" s="3">
        <v>43878</v>
      </c>
      <c r="F1828" s="1" t="s">
        <v>46</v>
      </c>
      <c r="G1828" s="1" t="s">
        <v>1043</v>
      </c>
      <c r="H1828" s="7">
        <v>500</v>
      </c>
      <c r="I1828" s="7">
        <v>350</v>
      </c>
      <c r="J1828" s="2">
        <v>0.3</v>
      </c>
      <c r="K1828" s="7">
        <f>Table1[[#This Row],[List Price]]-Table1[[#This Row],[Actual Price]]</f>
        <v>150</v>
      </c>
      <c r="L1828" s="13">
        <f>YEAR(Table1[[#This Row],[Date]])</f>
        <v>2020</v>
      </c>
      <c r="M1828" s="13" t="str">
        <f t="shared" si="28"/>
        <v>Feb</v>
      </c>
      <c r="N1828" s="18">
        <f>DATE(YEAR(Table1[[#This Row],[Date]])+6, MONTH(Table1[[#This Row],[Date]]), DAY(Table1[[#This Row],[Date]]))</f>
        <v>46070</v>
      </c>
    </row>
    <row r="1829" spans="1:14" x14ac:dyDescent="0.35">
      <c r="A1829" t="s">
        <v>2429</v>
      </c>
      <c r="B1829" s="1" t="s">
        <v>17</v>
      </c>
      <c r="C1829" s="1" t="s">
        <v>18</v>
      </c>
      <c r="D1829" s="1" t="s">
        <v>19</v>
      </c>
      <c r="E1829" s="3">
        <v>43865</v>
      </c>
      <c r="F1829" s="1" t="s">
        <v>72</v>
      </c>
      <c r="G1829" s="1" t="s">
        <v>913</v>
      </c>
      <c r="H1829" s="7">
        <v>500</v>
      </c>
      <c r="I1829" s="7">
        <v>500</v>
      </c>
      <c r="J1829" s="2">
        <v>0</v>
      </c>
      <c r="K1829" s="7">
        <f>Table1[[#This Row],[List Price]]-Table1[[#This Row],[Actual Price]]</f>
        <v>0</v>
      </c>
      <c r="L1829" s="13">
        <f>YEAR(Table1[[#This Row],[Date]])</f>
        <v>2020</v>
      </c>
      <c r="M1829" s="13" t="str">
        <f t="shared" si="28"/>
        <v>Feb</v>
      </c>
      <c r="N1829" s="18">
        <f>DATE(YEAR(Table1[[#This Row],[Date]])+6, MONTH(Table1[[#This Row],[Date]]), DAY(Table1[[#This Row],[Date]]))</f>
        <v>46057</v>
      </c>
    </row>
    <row r="1830" spans="1:14" x14ac:dyDescent="0.35">
      <c r="A1830" t="s">
        <v>2430</v>
      </c>
      <c r="B1830" s="1" t="s">
        <v>81</v>
      </c>
      <c r="C1830" s="1" t="s">
        <v>82</v>
      </c>
      <c r="D1830" s="1" t="s">
        <v>13</v>
      </c>
      <c r="E1830" s="3">
        <v>45518</v>
      </c>
      <c r="F1830" s="1" t="s">
        <v>41</v>
      </c>
      <c r="G1830" s="1" t="s">
        <v>195</v>
      </c>
      <c r="H1830" s="7">
        <v>30</v>
      </c>
      <c r="I1830" s="7">
        <v>29</v>
      </c>
      <c r="J1830" s="2">
        <v>3.3300000000000003E-2</v>
      </c>
      <c r="K1830" s="7">
        <f>Table1[[#This Row],[List Price]]-Table1[[#This Row],[Actual Price]]</f>
        <v>1</v>
      </c>
      <c r="L1830" s="13">
        <f>YEAR(Table1[[#This Row],[Date]])</f>
        <v>2024</v>
      </c>
      <c r="M1830" s="13" t="str">
        <f t="shared" si="28"/>
        <v>Aug</v>
      </c>
      <c r="N1830" s="18">
        <f>DATE(YEAR(Table1[[#This Row],[Date]])+6, MONTH(Table1[[#This Row],[Date]]), DAY(Table1[[#This Row],[Date]]))</f>
        <v>47709</v>
      </c>
    </row>
    <row r="1831" spans="1:14" x14ac:dyDescent="0.35">
      <c r="A1831" t="s">
        <v>2431</v>
      </c>
      <c r="B1831" s="1" t="s">
        <v>400</v>
      </c>
      <c r="C1831" s="1" t="s">
        <v>401</v>
      </c>
      <c r="D1831" s="1" t="s">
        <v>13</v>
      </c>
      <c r="E1831" s="3">
        <v>44168</v>
      </c>
      <c r="F1831" s="1" t="s">
        <v>46</v>
      </c>
      <c r="G1831" s="1" t="s">
        <v>443</v>
      </c>
      <c r="H1831" s="7">
        <v>500</v>
      </c>
      <c r="I1831" s="7">
        <v>300</v>
      </c>
      <c r="J1831" s="2">
        <v>0.4</v>
      </c>
      <c r="K1831" s="7">
        <f>Table1[[#This Row],[List Price]]-Table1[[#This Row],[Actual Price]]</f>
        <v>200</v>
      </c>
      <c r="L1831" s="13">
        <f>YEAR(Table1[[#This Row],[Date]])</f>
        <v>2020</v>
      </c>
      <c r="M1831" s="13" t="str">
        <f t="shared" si="28"/>
        <v>Dec</v>
      </c>
      <c r="N1831" s="18">
        <f>DATE(YEAR(Table1[[#This Row],[Date]])+6, MONTH(Table1[[#This Row],[Date]]), DAY(Table1[[#This Row],[Date]]))</f>
        <v>46359</v>
      </c>
    </row>
    <row r="1832" spans="1:14" x14ac:dyDescent="0.35">
      <c r="A1832" t="s">
        <v>2432</v>
      </c>
      <c r="B1832" s="1" t="s">
        <v>39</v>
      </c>
      <c r="C1832" s="1" t="s">
        <v>40</v>
      </c>
      <c r="D1832" s="1" t="s">
        <v>35</v>
      </c>
      <c r="E1832" s="3">
        <v>45136</v>
      </c>
      <c r="F1832" s="1" t="s">
        <v>104</v>
      </c>
      <c r="G1832" s="1" t="s">
        <v>1631</v>
      </c>
      <c r="H1832" s="7">
        <v>70</v>
      </c>
      <c r="I1832" s="7">
        <v>67</v>
      </c>
      <c r="J1832" s="2">
        <v>4.2900000000000001E-2</v>
      </c>
      <c r="K1832" s="7">
        <f>Table1[[#This Row],[List Price]]-Table1[[#This Row],[Actual Price]]</f>
        <v>3</v>
      </c>
      <c r="L1832" s="13">
        <f>YEAR(Table1[[#This Row],[Date]])</f>
        <v>2023</v>
      </c>
      <c r="M1832" s="13" t="str">
        <f t="shared" si="28"/>
        <v>Jul</v>
      </c>
      <c r="N1832" s="18">
        <f>DATE(YEAR(Table1[[#This Row],[Date]])+6, MONTH(Table1[[#This Row],[Date]]), DAY(Table1[[#This Row],[Date]]))</f>
        <v>47328</v>
      </c>
    </row>
    <row r="1833" spans="1:14" x14ac:dyDescent="0.35">
      <c r="A1833" t="s">
        <v>2433</v>
      </c>
      <c r="B1833" s="1" t="s">
        <v>134</v>
      </c>
      <c r="C1833" s="1" t="s">
        <v>92</v>
      </c>
      <c r="D1833" s="1" t="s">
        <v>35</v>
      </c>
      <c r="E1833" s="3">
        <v>44596</v>
      </c>
      <c r="F1833" s="1" t="s">
        <v>104</v>
      </c>
      <c r="G1833" s="1" t="s">
        <v>849</v>
      </c>
      <c r="H1833" s="7">
        <v>70</v>
      </c>
      <c r="I1833" s="7">
        <v>61</v>
      </c>
      <c r="J1833" s="2">
        <v>0.12859999999999999</v>
      </c>
      <c r="K1833" s="7">
        <f>Table1[[#This Row],[List Price]]-Table1[[#This Row],[Actual Price]]</f>
        <v>9</v>
      </c>
      <c r="L1833" s="13">
        <f>YEAR(Table1[[#This Row],[Date]])</f>
        <v>2022</v>
      </c>
      <c r="M1833" s="13" t="str">
        <f t="shared" si="28"/>
        <v>Feb</v>
      </c>
      <c r="N1833" s="18">
        <f>DATE(YEAR(Table1[[#This Row],[Date]])+6, MONTH(Table1[[#This Row],[Date]]), DAY(Table1[[#This Row],[Date]]))</f>
        <v>46787</v>
      </c>
    </row>
    <row r="1834" spans="1:14" x14ac:dyDescent="0.35">
      <c r="A1834" t="s">
        <v>2434</v>
      </c>
      <c r="B1834" s="1" t="s">
        <v>114</v>
      </c>
      <c r="C1834" s="1" t="s">
        <v>54</v>
      </c>
      <c r="D1834" s="1" t="s">
        <v>13</v>
      </c>
      <c r="E1834" s="3">
        <v>45058</v>
      </c>
      <c r="F1834" s="1" t="s">
        <v>30</v>
      </c>
      <c r="G1834" s="1" t="s">
        <v>367</v>
      </c>
      <c r="H1834" s="7">
        <v>150</v>
      </c>
      <c r="I1834" s="7">
        <v>140</v>
      </c>
      <c r="J1834" s="2">
        <v>6.6699999999999995E-2</v>
      </c>
      <c r="K1834" s="7">
        <f>Table1[[#This Row],[List Price]]-Table1[[#This Row],[Actual Price]]</f>
        <v>10</v>
      </c>
      <c r="L1834" s="13">
        <f>YEAR(Table1[[#This Row],[Date]])</f>
        <v>2023</v>
      </c>
      <c r="M1834" s="13" t="str">
        <f t="shared" si="28"/>
        <v>May</v>
      </c>
      <c r="N1834" s="18">
        <f>DATE(YEAR(Table1[[#This Row],[Date]])+6, MONTH(Table1[[#This Row],[Date]]), DAY(Table1[[#This Row],[Date]]))</f>
        <v>47250</v>
      </c>
    </row>
    <row r="1835" spans="1:14" x14ac:dyDescent="0.35">
      <c r="A1835" t="s">
        <v>2435</v>
      </c>
      <c r="B1835" s="1" t="s">
        <v>70</v>
      </c>
      <c r="C1835" s="1" t="s">
        <v>71</v>
      </c>
      <c r="D1835" s="1" t="s">
        <v>35</v>
      </c>
      <c r="E1835" s="3">
        <v>44709</v>
      </c>
      <c r="F1835" s="1" t="s">
        <v>25</v>
      </c>
      <c r="G1835" s="1" t="s">
        <v>670</v>
      </c>
      <c r="H1835" s="7">
        <v>700</v>
      </c>
      <c r="I1835" s="7">
        <v>602</v>
      </c>
      <c r="J1835" s="2">
        <v>0.14000000000000001</v>
      </c>
      <c r="K1835" s="7">
        <f>Table1[[#This Row],[List Price]]-Table1[[#This Row],[Actual Price]]</f>
        <v>98</v>
      </c>
      <c r="L1835" s="13">
        <f>YEAR(Table1[[#This Row],[Date]])</f>
        <v>2022</v>
      </c>
      <c r="M1835" s="13" t="str">
        <f t="shared" si="28"/>
        <v>May</v>
      </c>
      <c r="N1835" s="18">
        <f>DATE(YEAR(Table1[[#This Row],[Date]])+6, MONTH(Table1[[#This Row],[Date]]), DAY(Table1[[#This Row],[Date]]))</f>
        <v>46901</v>
      </c>
    </row>
    <row r="1836" spans="1:14" x14ac:dyDescent="0.35">
      <c r="A1836" t="s">
        <v>2436</v>
      </c>
      <c r="B1836" s="1" t="s">
        <v>2170</v>
      </c>
      <c r="C1836" s="1" t="s">
        <v>18</v>
      </c>
      <c r="D1836" s="1" t="s">
        <v>19</v>
      </c>
      <c r="E1836" s="3">
        <v>45535</v>
      </c>
      <c r="F1836" s="1" t="s">
        <v>14</v>
      </c>
      <c r="G1836" s="1" t="s">
        <v>2221</v>
      </c>
      <c r="H1836" s="7">
        <v>80</v>
      </c>
      <c r="I1836" s="7">
        <v>74</v>
      </c>
      <c r="J1836" s="2">
        <v>7.4999999999999997E-2</v>
      </c>
      <c r="K1836" s="7">
        <f>Table1[[#This Row],[List Price]]-Table1[[#This Row],[Actual Price]]</f>
        <v>6</v>
      </c>
      <c r="L1836" s="13">
        <f>YEAR(Table1[[#This Row],[Date]])</f>
        <v>2024</v>
      </c>
      <c r="M1836" s="13" t="str">
        <f t="shared" si="28"/>
        <v>Aug</v>
      </c>
      <c r="N1836" s="18">
        <f>DATE(YEAR(Table1[[#This Row],[Date]])+6, MONTH(Table1[[#This Row],[Date]]), DAY(Table1[[#This Row],[Date]]))</f>
        <v>47726</v>
      </c>
    </row>
    <row r="1837" spans="1:14" x14ac:dyDescent="0.35">
      <c r="A1837" t="s">
        <v>2437</v>
      </c>
      <c r="B1837" s="1" t="s">
        <v>49</v>
      </c>
      <c r="C1837" s="1" t="s">
        <v>50</v>
      </c>
      <c r="D1837" s="1" t="s">
        <v>24</v>
      </c>
      <c r="E1837" s="3">
        <v>45591</v>
      </c>
      <c r="F1837" s="1" t="s">
        <v>25</v>
      </c>
      <c r="G1837" s="1" t="s">
        <v>1000</v>
      </c>
      <c r="H1837" s="7">
        <v>700</v>
      </c>
      <c r="I1837" s="7">
        <v>623</v>
      </c>
      <c r="J1837" s="2">
        <v>0.11</v>
      </c>
      <c r="K1837" s="7">
        <f>Table1[[#This Row],[List Price]]-Table1[[#This Row],[Actual Price]]</f>
        <v>77</v>
      </c>
      <c r="L1837" s="13">
        <f>YEAR(Table1[[#This Row],[Date]])</f>
        <v>2024</v>
      </c>
      <c r="M1837" s="13" t="str">
        <f t="shared" si="28"/>
        <v>Oct</v>
      </c>
      <c r="N1837" s="18">
        <f>DATE(YEAR(Table1[[#This Row],[Date]])+6, MONTH(Table1[[#This Row],[Date]]), DAY(Table1[[#This Row],[Date]]))</f>
        <v>47782</v>
      </c>
    </row>
    <row r="1838" spans="1:14" x14ac:dyDescent="0.35">
      <c r="A1838" t="s">
        <v>2438</v>
      </c>
      <c r="B1838" s="1" t="s">
        <v>77</v>
      </c>
      <c r="C1838" s="1" t="s">
        <v>78</v>
      </c>
      <c r="D1838" s="1" t="s">
        <v>35</v>
      </c>
      <c r="E1838" s="3">
        <v>44055</v>
      </c>
      <c r="F1838" s="1" t="s">
        <v>46</v>
      </c>
      <c r="G1838" s="1" t="s">
        <v>2439</v>
      </c>
      <c r="H1838" s="7">
        <v>500</v>
      </c>
      <c r="I1838" s="7">
        <v>365</v>
      </c>
      <c r="J1838" s="2">
        <v>0.27</v>
      </c>
      <c r="K1838" s="7">
        <f>Table1[[#This Row],[List Price]]-Table1[[#This Row],[Actual Price]]</f>
        <v>135</v>
      </c>
      <c r="L1838" s="13">
        <f>YEAR(Table1[[#This Row],[Date]])</f>
        <v>2020</v>
      </c>
      <c r="M1838" s="13" t="str">
        <f t="shared" si="28"/>
        <v>Aug</v>
      </c>
      <c r="N1838" s="18">
        <f>DATE(YEAR(Table1[[#This Row],[Date]])+6, MONTH(Table1[[#This Row],[Date]]), DAY(Table1[[#This Row],[Date]]))</f>
        <v>46246</v>
      </c>
    </row>
    <row r="1839" spans="1:14" x14ac:dyDescent="0.35">
      <c r="A1839" t="s">
        <v>2440</v>
      </c>
      <c r="B1839" s="1" t="s">
        <v>221</v>
      </c>
      <c r="C1839" s="1" t="s">
        <v>40</v>
      </c>
      <c r="D1839" s="1" t="s">
        <v>35</v>
      </c>
      <c r="E1839" s="3">
        <v>44059</v>
      </c>
      <c r="F1839" s="1" t="s">
        <v>115</v>
      </c>
      <c r="G1839" s="1" t="s">
        <v>262</v>
      </c>
      <c r="H1839" s="7">
        <v>250</v>
      </c>
      <c r="I1839" s="7">
        <v>193</v>
      </c>
      <c r="J1839" s="2">
        <v>0.22800000000000001</v>
      </c>
      <c r="K1839" s="7">
        <f>Table1[[#This Row],[List Price]]-Table1[[#This Row],[Actual Price]]</f>
        <v>57</v>
      </c>
      <c r="L1839" s="13">
        <f>YEAR(Table1[[#This Row],[Date]])</f>
        <v>2020</v>
      </c>
      <c r="M1839" s="13" t="str">
        <f t="shared" si="28"/>
        <v>Aug</v>
      </c>
      <c r="N1839" s="18">
        <f>DATE(YEAR(Table1[[#This Row],[Date]])+6, MONTH(Table1[[#This Row],[Date]]), DAY(Table1[[#This Row],[Date]]))</f>
        <v>46250</v>
      </c>
    </row>
    <row r="1840" spans="1:14" x14ac:dyDescent="0.35">
      <c r="A1840" t="s">
        <v>2441</v>
      </c>
      <c r="B1840" s="1" t="s">
        <v>2243</v>
      </c>
      <c r="C1840" s="1" t="s">
        <v>108</v>
      </c>
      <c r="D1840" s="1" t="s">
        <v>19</v>
      </c>
      <c r="E1840" s="3">
        <v>44110</v>
      </c>
      <c r="F1840" s="1" t="s">
        <v>36</v>
      </c>
      <c r="G1840" s="1" t="s">
        <v>2442</v>
      </c>
      <c r="H1840" s="7">
        <v>50</v>
      </c>
      <c r="I1840" s="7">
        <v>50</v>
      </c>
      <c r="J1840" s="2">
        <v>0</v>
      </c>
      <c r="K1840" s="7">
        <f>Table1[[#This Row],[List Price]]-Table1[[#This Row],[Actual Price]]</f>
        <v>0</v>
      </c>
      <c r="L1840" s="13">
        <f>YEAR(Table1[[#This Row],[Date]])</f>
        <v>2020</v>
      </c>
      <c r="M1840" s="13" t="str">
        <f t="shared" si="28"/>
        <v>Oct</v>
      </c>
      <c r="N1840" s="18">
        <f>DATE(YEAR(Table1[[#This Row],[Date]])+6, MONTH(Table1[[#This Row],[Date]]), DAY(Table1[[#This Row],[Date]]))</f>
        <v>46301</v>
      </c>
    </row>
    <row r="1841" spans="1:14" x14ac:dyDescent="0.35">
      <c r="A1841" t="s">
        <v>2443</v>
      </c>
      <c r="B1841" s="1" t="s">
        <v>2243</v>
      </c>
      <c r="C1841" s="1" t="s">
        <v>108</v>
      </c>
      <c r="D1841" s="1" t="s">
        <v>19</v>
      </c>
      <c r="E1841" s="3">
        <v>44618</v>
      </c>
      <c r="F1841" s="1" t="s">
        <v>25</v>
      </c>
      <c r="G1841" s="1" t="s">
        <v>2244</v>
      </c>
      <c r="H1841" s="7">
        <v>700</v>
      </c>
      <c r="I1841" s="7">
        <v>644</v>
      </c>
      <c r="J1841" s="2">
        <v>0.08</v>
      </c>
      <c r="K1841" s="7">
        <f>Table1[[#This Row],[List Price]]-Table1[[#This Row],[Actual Price]]</f>
        <v>56</v>
      </c>
      <c r="L1841" s="13">
        <f>YEAR(Table1[[#This Row],[Date]])</f>
        <v>2022</v>
      </c>
      <c r="M1841" s="13" t="str">
        <f t="shared" si="28"/>
        <v>Feb</v>
      </c>
      <c r="N1841" s="18">
        <f>DATE(YEAR(Table1[[#This Row],[Date]])+6, MONTH(Table1[[#This Row],[Date]]), DAY(Table1[[#This Row],[Date]]))</f>
        <v>46809</v>
      </c>
    </row>
    <row r="1842" spans="1:14" x14ac:dyDescent="0.35">
      <c r="A1842" t="s">
        <v>2444</v>
      </c>
      <c r="B1842" s="1" t="s">
        <v>127</v>
      </c>
      <c r="C1842" s="1" t="s">
        <v>128</v>
      </c>
      <c r="D1842" s="1" t="s">
        <v>13</v>
      </c>
      <c r="E1842" s="3">
        <v>45119</v>
      </c>
      <c r="F1842" s="1" t="s">
        <v>25</v>
      </c>
      <c r="G1842" s="1" t="s">
        <v>385</v>
      </c>
      <c r="H1842" s="7">
        <v>700</v>
      </c>
      <c r="I1842" s="7">
        <v>686</v>
      </c>
      <c r="J1842" s="2">
        <v>0.02</v>
      </c>
      <c r="K1842" s="7">
        <f>Table1[[#This Row],[List Price]]-Table1[[#This Row],[Actual Price]]</f>
        <v>14</v>
      </c>
      <c r="L1842" s="13">
        <f>YEAR(Table1[[#This Row],[Date]])</f>
        <v>2023</v>
      </c>
      <c r="M1842" s="13" t="str">
        <f t="shared" si="28"/>
        <v>Jul</v>
      </c>
      <c r="N1842" s="18">
        <f>DATE(YEAR(Table1[[#This Row],[Date]])+6, MONTH(Table1[[#This Row],[Date]]), DAY(Table1[[#This Row],[Date]]))</f>
        <v>47311</v>
      </c>
    </row>
    <row r="1843" spans="1:14" x14ac:dyDescent="0.35">
      <c r="A1843" t="s">
        <v>2445</v>
      </c>
      <c r="B1843" s="1" t="s">
        <v>49</v>
      </c>
      <c r="C1843" s="1" t="s">
        <v>50</v>
      </c>
      <c r="D1843" s="1" t="s">
        <v>24</v>
      </c>
      <c r="E1843" s="3">
        <v>45558</v>
      </c>
      <c r="F1843" s="1" t="s">
        <v>115</v>
      </c>
      <c r="G1843" s="1" t="s">
        <v>658</v>
      </c>
      <c r="H1843" s="7">
        <v>250</v>
      </c>
      <c r="I1843" s="7">
        <v>220</v>
      </c>
      <c r="J1843" s="2">
        <v>0.12</v>
      </c>
      <c r="K1843" s="7">
        <f>Table1[[#This Row],[List Price]]-Table1[[#This Row],[Actual Price]]</f>
        <v>30</v>
      </c>
      <c r="L1843" s="13">
        <f>YEAR(Table1[[#This Row],[Date]])</f>
        <v>2024</v>
      </c>
      <c r="M1843" s="13" t="str">
        <f t="shared" si="28"/>
        <v>Sep</v>
      </c>
      <c r="N1843" s="18">
        <f>DATE(YEAR(Table1[[#This Row],[Date]])+6, MONTH(Table1[[#This Row],[Date]]), DAY(Table1[[#This Row],[Date]]))</f>
        <v>47749</v>
      </c>
    </row>
    <row r="1844" spans="1:14" x14ac:dyDescent="0.35">
      <c r="A1844" t="s">
        <v>2446</v>
      </c>
      <c r="B1844" s="1" t="s">
        <v>64</v>
      </c>
      <c r="C1844" s="1" t="s">
        <v>65</v>
      </c>
      <c r="D1844" s="1" t="s">
        <v>35</v>
      </c>
      <c r="E1844" s="3">
        <v>44077</v>
      </c>
      <c r="F1844" s="1" t="s">
        <v>55</v>
      </c>
      <c r="G1844" s="1" t="s">
        <v>872</v>
      </c>
      <c r="H1844" s="7">
        <v>800</v>
      </c>
      <c r="I1844" s="7">
        <v>688</v>
      </c>
      <c r="J1844" s="2">
        <v>0.14000000000000001</v>
      </c>
      <c r="K1844" s="7">
        <f>Table1[[#This Row],[List Price]]-Table1[[#This Row],[Actual Price]]</f>
        <v>112</v>
      </c>
      <c r="L1844" s="13">
        <f>YEAR(Table1[[#This Row],[Date]])</f>
        <v>2020</v>
      </c>
      <c r="M1844" s="13" t="str">
        <f t="shared" si="28"/>
        <v>Sep</v>
      </c>
      <c r="N1844" s="18">
        <f>DATE(YEAR(Table1[[#This Row],[Date]])+6, MONTH(Table1[[#This Row],[Date]]), DAY(Table1[[#This Row],[Date]]))</f>
        <v>46268</v>
      </c>
    </row>
    <row r="1845" spans="1:14" x14ac:dyDescent="0.35">
      <c r="A1845" t="s">
        <v>2447</v>
      </c>
      <c r="B1845" s="1" t="s">
        <v>127</v>
      </c>
      <c r="C1845" s="1" t="s">
        <v>128</v>
      </c>
      <c r="D1845" s="1" t="s">
        <v>13</v>
      </c>
      <c r="E1845" s="3">
        <v>44394</v>
      </c>
      <c r="F1845" s="1" t="s">
        <v>72</v>
      </c>
      <c r="G1845" s="1" t="s">
        <v>233</v>
      </c>
      <c r="H1845" s="7">
        <v>500</v>
      </c>
      <c r="I1845" s="7">
        <v>490</v>
      </c>
      <c r="J1845" s="2">
        <v>0.02</v>
      </c>
      <c r="K1845" s="7">
        <f>Table1[[#This Row],[List Price]]-Table1[[#This Row],[Actual Price]]</f>
        <v>10</v>
      </c>
      <c r="L1845" s="13">
        <f>YEAR(Table1[[#This Row],[Date]])</f>
        <v>2021</v>
      </c>
      <c r="M1845" s="13" t="str">
        <f t="shared" si="28"/>
        <v>Jul</v>
      </c>
      <c r="N1845" s="18">
        <f>DATE(YEAR(Table1[[#This Row],[Date]])+6, MONTH(Table1[[#This Row],[Date]]), DAY(Table1[[#This Row],[Date]]))</f>
        <v>46585</v>
      </c>
    </row>
    <row r="1846" spans="1:14" x14ac:dyDescent="0.35">
      <c r="A1846" t="s">
        <v>2448</v>
      </c>
      <c r="B1846" s="1" t="s">
        <v>22</v>
      </c>
      <c r="C1846" s="1" t="s">
        <v>23</v>
      </c>
      <c r="D1846" s="1" t="s">
        <v>24</v>
      </c>
      <c r="E1846" s="3">
        <v>45360</v>
      </c>
      <c r="F1846" s="1" t="s">
        <v>30</v>
      </c>
      <c r="G1846" s="1" t="s">
        <v>624</v>
      </c>
      <c r="H1846" s="7">
        <v>150</v>
      </c>
      <c r="I1846" s="7">
        <v>144</v>
      </c>
      <c r="J1846" s="2">
        <v>0.04</v>
      </c>
      <c r="K1846" s="7">
        <f>Table1[[#This Row],[List Price]]-Table1[[#This Row],[Actual Price]]</f>
        <v>6</v>
      </c>
      <c r="L1846" s="13">
        <f>YEAR(Table1[[#This Row],[Date]])</f>
        <v>2024</v>
      </c>
      <c r="M1846" s="13" t="str">
        <f t="shared" si="28"/>
        <v>Mar</v>
      </c>
      <c r="N1846" s="18">
        <f>DATE(YEAR(Table1[[#This Row],[Date]])+6, MONTH(Table1[[#This Row],[Date]]), DAY(Table1[[#This Row],[Date]]))</f>
        <v>47551</v>
      </c>
    </row>
    <row r="1847" spans="1:14" x14ac:dyDescent="0.35">
      <c r="A1847" t="s">
        <v>2449</v>
      </c>
      <c r="B1847" s="1" t="s">
        <v>154</v>
      </c>
      <c r="C1847" s="1" t="s">
        <v>108</v>
      </c>
      <c r="D1847" s="1" t="s">
        <v>19</v>
      </c>
      <c r="E1847" s="3">
        <v>44009</v>
      </c>
      <c r="F1847" s="1" t="s">
        <v>25</v>
      </c>
      <c r="G1847" s="1" t="s">
        <v>1004</v>
      </c>
      <c r="H1847" s="7">
        <v>700</v>
      </c>
      <c r="I1847" s="7">
        <v>525</v>
      </c>
      <c r="J1847" s="2">
        <v>0.25</v>
      </c>
      <c r="K1847" s="7">
        <f>Table1[[#This Row],[List Price]]-Table1[[#This Row],[Actual Price]]</f>
        <v>175</v>
      </c>
      <c r="L1847" s="13">
        <f>YEAR(Table1[[#This Row],[Date]])</f>
        <v>2020</v>
      </c>
      <c r="M1847" s="13" t="str">
        <f t="shared" si="28"/>
        <v>Jun</v>
      </c>
      <c r="N1847" s="18">
        <f>DATE(YEAR(Table1[[#This Row],[Date]])+6, MONTH(Table1[[#This Row],[Date]]), DAY(Table1[[#This Row],[Date]]))</f>
        <v>46200</v>
      </c>
    </row>
    <row r="1848" spans="1:14" x14ac:dyDescent="0.35">
      <c r="A1848" t="s">
        <v>2450</v>
      </c>
      <c r="B1848" s="1" t="s">
        <v>81</v>
      </c>
      <c r="C1848" s="1" t="s">
        <v>82</v>
      </c>
      <c r="D1848" s="1" t="s">
        <v>13</v>
      </c>
      <c r="E1848" s="3">
        <v>43881</v>
      </c>
      <c r="F1848" s="1" t="s">
        <v>72</v>
      </c>
      <c r="G1848" s="1" t="s">
        <v>1047</v>
      </c>
      <c r="H1848" s="7">
        <v>500</v>
      </c>
      <c r="I1848" s="7">
        <v>490</v>
      </c>
      <c r="J1848" s="2">
        <v>0.02</v>
      </c>
      <c r="K1848" s="7">
        <f>Table1[[#This Row],[List Price]]-Table1[[#This Row],[Actual Price]]</f>
        <v>10</v>
      </c>
      <c r="L1848" s="13">
        <f>YEAR(Table1[[#This Row],[Date]])</f>
        <v>2020</v>
      </c>
      <c r="M1848" s="13" t="str">
        <f t="shared" si="28"/>
        <v>Feb</v>
      </c>
      <c r="N1848" s="18">
        <f>DATE(YEAR(Table1[[#This Row],[Date]])+6, MONTH(Table1[[#This Row],[Date]]), DAY(Table1[[#This Row],[Date]]))</f>
        <v>46073</v>
      </c>
    </row>
    <row r="1849" spans="1:14" x14ac:dyDescent="0.35">
      <c r="A1849" t="s">
        <v>2451</v>
      </c>
      <c r="B1849" s="1" t="s">
        <v>255</v>
      </c>
      <c r="C1849" s="1" t="s">
        <v>256</v>
      </c>
      <c r="D1849" s="1" t="s">
        <v>13</v>
      </c>
      <c r="E1849" s="3">
        <v>45052</v>
      </c>
      <c r="F1849" s="1" t="s">
        <v>30</v>
      </c>
      <c r="G1849" s="1" t="s">
        <v>257</v>
      </c>
      <c r="H1849" s="7">
        <v>150</v>
      </c>
      <c r="I1849" s="7">
        <v>144</v>
      </c>
      <c r="J1849" s="2">
        <v>0.04</v>
      </c>
      <c r="K1849" s="7">
        <f>Table1[[#This Row],[List Price]]-Table1[[#This Row],[Actual Price]]</f>
        <v>6</v>
      </c>
      <c r="L1849" s="13">
        <f>YEAR(Table1[[#This Row],[Date]])</f>
        <v>2023</v>
      </c>
      <c r="M1849" s="13" t="str">
        <f t="shared" si="28"/>
        <v>May</v>
      </c>
      <c r="N1849" s="18">
        <f>DATE(YEAR(Table1[[#This Row],[Date]])+6, MONTH(Table1[[#This Row],[Date]]), DAY(Table1[[#This Row],[Date]]))</f>
        <v>47244</v>
      </c>
    </row>
    <row r="1850" spans="1:14" x14ac:dyDescent="0.35">
      <c r="A1850" t="s">
        <v>2452</v>
      </c>
      <c r="B1850" s="1" t="s">
        <v>59</v>
      </c>
      <c r="C1850" s="1" t="s">
        <v>60</v>
      </c>
      <c r="D1850" s="1" t="s">
        <v>13</v>
      </c>
      <c r="E1850" s="3">
        <v>45038</v>
      </c>
      <c r="F1850" s="1" t="s">
        <v>55</v>
      </c>
      <c r="G1850" s="1" t="s">
        <v>312</v>
      </c>
      <c r="H1850" s="7">
        <v>800</v>
      </c>
      <c r="I1850" s="7">
        <v>456</v>
      </c>
      <c r="J1850" s="2">
        <v>0.43</v>
      </c>
      <c r="K1850" s="7">
        <f>Table1[[#This Row],[List Price]]-Table1[[#This Row],[Actual Price]]</f>
        <v>344</v>
      </c>
      <c r="L1850" s="13">
        <f>YEAR(Table1[[#This Row],[Date]])</f>
        <v>2023</v>
      </c>
      <c r="M1850" s="13" t="str">
        <f t="shared" si="28"/>
        <v>Apr</v>
      </c>
      <c r="N1850" s="18">
        <f>DATE(YEAR(Table1[[#This Row],[Date]])+6, MONTH(Table1[[#This Row],[Date]]), DAY(Table1[[#This Row],[Date]]))</f>
        <v>47230</v>
      </c>
    </row>
    <row r="1851" spans="1:14" x14ac:dyDescent="0.35">
      <c r="A1851" t="s">
        <v>2453</v>
      </c>
      <c r="B1851" s="1" t="s">
        <v>85</v>
      </c>
      <c r="C1851" s="1" t="s">
        <v>86</v>
      </c>
      <c r="D1851" s="1" t="s">
        <v>13</v>
      </c>
      <c r="E1851" s="3">
        <v>44581</v>
      </c>
      <c r="F1851" s="1" t="s">
        <v>46</v>
      </c>
      <c r="G1851" s="1" t="s">
        <v>1249</v>
      </c>
      <c r="H1851" s="7">
        <v>500</v>
      </c>
      <c r="I1851" s="7">
        <v>465</v>
      </c>
      <c r="J1851" s="2">
        <v>7.0000000000000007E-2</v>
      </c>
      <c r="K1851" s="7">
        <f>Table1[[#This Row],[List Price]]-Table1[[#This Row],[Actual Price]]</f>
        <v>35</v>
      </c>
      <c r="L1851" s="13">
        <f>YEAR(Table1[[#This Row],[Date]])</f>
        <v>2022</v>
      </c>
      <c r="M1851" s="13" t="str">
        <f t="shared" si="28"/>
        <v>Jan</v>
      </c>
      <c r="N1851" s="18">
        <f>DATE(YEAR(Table1[[#This Row],[Date]])+6, MONTH(Table1[[#This Row],[Date]]), DAY(Table1[[#This Row],[Date]]))</f>
        <v>46772</v>
      </c>
    </row>
    <row r="1852" spans="1:14" x14ac:dyDescent="0.35">
      <c r="A1852" t="s">
        <v>2454</v>
      </c>
      <c r="B1852" s="1" t="s">
        <v>150</v>
      </c>
      <c r="C1852" s="1" t="s">
        <v>151</v>
      </c>
      <c r="D1852" s="1" t="s">
        <v>13</v>
      </c>
      <c r="E1852" s="3">
        <v>44270</v>
      </c>
      <c r="F1852" s="1" t="s">
        <v>72</v>
      </c>
      <c r="G1852" s="1" t="s">
        <v>824</v>
      </c>
      <c r="H1852" s="7">
        <v>500</v>
      </c>
      <c r="I1852" s="7">
        <v>495</v>
      </c>
      <c r="J1852" s="2">
        <v>0.01</v>
      </c>
      <c r="K1852" s="7">
        <f>Table1[[#This Row],[List Price]]-Table1[[#This Row],[Actual Price]]</f>
        <v>5</v>
      </c>
      <c r="L1852" s="13">
        <f>YEAR(Table1[[#This Row],[Date]])</f>
        <v>2021</v>
      </c>
      <c r="M1852" s="13" t="str">
        <f t="shared" si="28"/>
        <v>Mar</v>
      </c>
      <c r="N1852" s="18">
        <f>DATE(YEAR(Table1[[#This Row],[Date]])+6, MONTH(Table1[[#This Row],[Date]]), DAY(Table1[[#This Row],[Date]]))</f>
        <v>46461</v>
      </c>
    </row>
    <row r="1853" spans="1:14" x14ac:dyDescent="0.35">
      <c r="A1853" t="s">
        <v>2455</v>
      </c>
      <c r="B1853" s="1" t="s">
        <v>11</v>
      </c>
      <c r="C1853" s="1" t="s">
        <v>12</v>
      </c>
      <c r="D1853" s="1" t="s">
        <v>13</v>
      </c>
      <c r="E1853" s="3">
        <v>44312</v>
      </c>
      <c r="F1853" s="1" t="s">
        <v>36</v>
      </c>
      <c r="G1853" s="1" t="s">
        <v>276</v>
      </c>
      <c r="H1853" s="7">
        <v>50</v>
      </c>
      <c r="I1853" s="7">
        <v>49</v>
      </c>
      <c r="J1853" s="2">
        <v>0.02</v>
      </c>
      <c r="K1853" s="7">
        <f>Table1[[#This Row],[List Price]]-Table1[[#This Row],[Actual Price]]</f>
        <v>1</v>
      </c>
      <c r="L1853" s="13">
        <f>YEAR(Table1[[#This Row],[Date]])</f>
        <v>2021</v>
      </c>
      <c r="M1853" s="13" t="str">
        <f t="shared" si="28"/>
        <v>Apr</v>
      </c>
      <c r="N1853" s="18">
        <f>DATE(YEAR(Table1[[#This Row],[Date]])+6, MONTH(Table1[[#This Row],[Date]]), DAY(Table1[[#This Row],[Date]]))</f>
        <v>46503</v>
      </c>
    </row>
    <row r="1854" spans="1:14" x14ac:dyDescent="0.35">
      <c r="A1854" t="s">
        <v>2456</v>
      </c>
      <c r="B1854" s="1" t="s">
        <v>2170</v>
      </c>
      <c r="C1854" s="1" t="s">
        <v>18</v>
      </c>
      <c r="D1854" s="1" t="s">
        <v>19</v>
      </c>
      <c r="E1854" s="3">
        <v>44916</v>
      </c>
      <c r="F1854" s="1" t="s">
        <v>14</v>
      </c>
      <c r="G1854" s="1" t="s">
        <v>2457</v>
      </c>
      <c r="H1854" s="7">
        <v>80</v>
      </c>
      <c r="I1854" s="7">
        <v>78</v>
      </c>
      <c r="J1854" s="2">
        <v>2.5000000000000001E-2</v>
      </c>
      <c r="K1854" s="7">
        <f>Table1[[#This Row],[List Price]]-Table1[[#This Row],[Actual Price]]</f>
        <v>2</v>
      </c>
      <c r="L1854" s="13">
        <f>YEAR(Table1[[#This Row],[Date]])</f>
        <v>2022</v>
      </c>
      <c r="M1854" s="13" t="str">
        <f t="shared" si="28"/>
        <v>Dec</v>
      </c>
      <c r="N1854" s="18">
        <f>DATE(YEAR(Table1[[#This Row],[Date]])+6, MONTH(Table1[[#This Row],[Date]]), DAY(Table1[[#This Row],[Date]]))</f>
        <v>47108</v>
      </c>
    </row>
    <row r="1855" spans="1:14" x14ac:dyDescent="0.35">
      <c r="A1855" t="s">
        <v>2458</v>
      </c>
      <c r="B1855" s="1" t="s">
        <v>205</v>
      </c>
      <c r="C1855" s="1" t="s">
        <v>206</v>
      </c>
      <c r="D1855" s="1" t="s">
        <v>24</v>
      </c>
      <c r="E1855" s="3">
        <v>43991</v>
      </c>
      <c r="F1855" s="1" t="s">
        <v>104</v>
      </c>
      <c r="G1855" s="1" t="s">
        <v>596</v>
      </c>
      <c r="H1855" s="7">
        <v>70</v>
      </c>
      <c r="I1855" s="7">
        <v>52</v>
      </c>
      <c r="J1855" s="2">
        <v>0.2571</v>
      </c>
      <c r="K1855" s="7">
        <f>Table1[[#This Row],[List Price]]-Table1[[#This Row],[Actual Price]]</f>
        <v>18</v>
      </c>
      <c r="L1855" s="13">
        <f>YEAR(Table1[[#This Row],[Date]])</f>
        <v>2020</v>
      </c>
      <c r="M1855" s="13" t="str">
        <f t="shared" si="28"/>
        <v>Jun</v>
      </c>
      <c r="N1855" s="18">
        <f>DATE(YEAR(Table1[[#This Row],[Date]])+6, MONTH(Table1[[#This Row],[Date]]), DAY(Table1[[#This Row],[Date]]))</f>
        <v>46182</v>
      </c>
    </row>
    <row r="1856" spans="1:14" x14ac:dyDescent="0.35">
      <c r="A1856" t="s">
        <v>2459</v>
      </c>
      <c r="B1856" s="1" t="s">
        <v>270</v>
      </c>
      <c r="C1856" s="1" t="s">
        <v>271</v>
      </c>
      <c r="D1856" s="1" t="s">
        <v>35</v>
      </c>
      <c r="E1856" s="3">
        <v>45102</v>
      </c>
      <c r="F1856" s="1" t="s">
        <v>30</v>
      </c>
      <c r="G1856" s="1" t="s">
        <v>715</v>
      </c>
      <c r="H1856" s="7">
        <v>150</v>
      </c>
      <c r="I1856" s="7">
        <v>144</v>
      </c>
      <c r="J1856" s="2">
        <v>0.04</v>
      </c>
      <c r="K1856" s="7">
        <f>Table1[[#This Row],[List Price]]-Table1[[#This Row],[Actual Price]]</f>
        <v>6</v>
      </c>
      <c r="L1856" s="13">
        <f>YEAR(Table1[[#This Row],[Date]])</f>
        <v>2023</v>
      </c>
      <c r="M1856" s="13" t="str">
        <f t="shared" si="28"/>
        <v>Jun</v>
      </c>
      <c r="N1856" s="18">
        <f>DATE(YEAR(Table1[[#This Row],[Date]])+6, MONTH(Table1[[#This Row],[Date]]), DAY(Table1[[#This Row],[Date]]))</f>
        <v>47294</v>
      </c>
    </row>
    <row r="1857" spans="1:14" x14ac:dyDescent="0.35">
      <c r="A1857" t="s">
        <v>2460</v>
      </c>
      <c r="B1857" s="1" t="s">
        <v>85</v>
      </c>
      <c r="C1857" s="1" t="s">
        <v>86</v>
      </c>
      <c r="D1857" s="1" t="s">
        <v>13</v>
      </c>
      <c r="E1857" s="3">
        <v>44784</v>
      </c>
      <c r="F1857" s="1" t="s">
        <v>61</v>
      </c>
      <c r="G1857" s="1" t="s">
        <v>87</v>
      </c>
      <c r="H1857" s="7">
        <v>1000</v>
      </c>
      <c r="I1857" s="7">
        <v>560</v>
      </c>
      <c r="J1857" s="2">
        <v>0.44</v>
      </c>
      <c r="K1857" s="7">
        <f>Table1[[#This Row],[List Price]]-Table1[[#This Row],[Actual Price]]</f>
        <v>440</v>
      </c>
      <c r="L1857" s="13">
        <f>YEAR(Table1[[#This Row],[Date]])</f>
        <v>2022</v>
      </c>
      <c r="M1857" s="13" t="str">
        <f t="shared" si="28"/>
        <v>Aug</v>
      </c>
      <c r="N1857" s="18">
        <f>DATE(YEAR(Table1[[#This Row],[Date]])+6, MONTH(Table1[[#This Row],[Date]]), DAY(Table1[[#This Row],[Date]]))</f>
        <v>46976</v>
      </c>
    </row>
    <row r="1858" spans="1:14" x14ac:dyDescent="0.35">
      <c r="A1858" t="s">
        <v>2461</v>
      </c>
      <c r="B1858" s="1" t="s">
        <v>324</v>
      </c>
      <c r="C1858" s="1" t="s">
        <v>325</v>
      </c>
      <c r="D1858" s="1" t="s">
        <v>13</v>
      </c>
      <c r="E1858" s="3">
        <v>45320</v>
      </c>
      <c r="F1858" s="1" t="s">
        <v>46</v>
      </c>
      <c r="G1858" s="1" t="s">
        <v>453</v>
      </c>
      <c r="H1858" s="7">
        <v>500</v>
      </c>
      <c r="I1858" s="7">
        <v>490</v>
      </c>
      <c r="J1858" s="2">
        <v>0.02</v>
      </c>
      <c r="K1858" s="7">
        <f>Table1[[#This Row],[List Price]]-Table1[[#This Row],[Actual Price]]</f>
        <v>10</v>
      </c>
      <c r="L1858" s="13">
        <f>YEAR(Table1[[#This Row],[Date]])</f>
        <v>2024</v>
      </c>
      <c r="M1858" s="13" t="str">
        <f t="shared" ref="M1858:M1921" si="29">TEXT(E:E, "mmm")</f>
        <v>Jan</v>
      </c>
      <c r="N1858" s="18">
        <f>DATE(YEAR(Table1[[#This Row],[Date]])+6, MONTH(Table1[[#This Row],[Date]]), DAY(Table1[[#This Row],[Date]]))</f>
        <v>47512</v>
      </c>
    </row>
    <row r="1859" spans="1:14" x14ac:dyDescent="0.35">
      <c r="A1859" t="s">
        <v>2462</v>
      </c>
      <c r="B1859" s="1" t="s">
        <v>103</v>
      </c>
      <c r="C1859" s="1" t="s">
        <v>71</v>
      </c>
      <c r="D1859" s="1" t="s">
        <v>35</v>
      </c>
      <c r="E1859" s="3">
        <v>45657</v>
      </c>
      <c r="F1859" s="1" t="s">
        <v>14</v>
      </c>
      <c r="G1859" s="1" t="s">
        <v>727</v>
      </c>
      <c r="H1859" s="7">
        <v>80</v>
      </c>
      <c r="I1859" s="7">
        <v>76</v>
      </c>
      <c r="J1859" s="2">
        <v>0.05</v>
      </c>
      <c r="K1859" s="7">
        <f>Table1[[#This Row],[List Price]]-Table1[[#This Row],[Actual Price]]</f>
        <v>4</v>
      </c>
      <c r="L1859" s="13">
        <f>YEAR(Table1[[#This Row],[Date]])</f>
        <v>2024</v>
      </c>
      <c r="M1859" s="13" t="str">
        <f t="shared" si="29"/>
        <v>Dec</v>
      </c>
      <c r="N1859" s="18">
        <f>DATE(YEAR(Table1[[#This Row],[Date]])+6, MONTH(Table1[[#This Row],[Date]]), DAY(Table1[[#This Row],[Date]]))</f>
        <v>47848</v>
      </c>
    </row>
    <row r="1860" spans="1:14" x14ac:dyDescent="0.35">
      <c r="A1860" t="s">
        <v>2463</v>
      </c>
      <c r="B1860" s="1" t="s">
        <v>241</v>
      </c>
      <c r="C1860" s="1" t="s">
        <v>242</v>
      </c>
      <c r="D1860" s="1" t="s">
        <v>13</v>
      </c>
      <c r="E1860" s="3">
        <v>45216</v>
      </c>
      <c r="F1860" s="1" t="s">
        <v>122</v>
      </c>
      <c r="G1860" s="1" t="s">
        <v>626</v>
      </c>
      <c r="H1860" s="7">
        <v>50</v>
      </c>
      <c r="I1860" s="7">
        <v>45</v>
      </c>
      <c r="J1860" s="2">
        <v>0.1</v>
      </c>
      <c r="K1860" s="7">
        <f>Table1[[#This Row],[List Price]]-Table1[[#This Row],[Actual Price]]</f>
        <v>5</v>
      </c>
      <c r="L1860" s="13">
        <f>YEAR(Table1[[#This Row],[Date]])</f>
        <v>2023</v>
      </c>
      <c r="M1860" s="13" t="str">
        <f t="shared" si="29"/>
        <v>Oct</v>
      </c>
      <c r="N1860" s="18">
        <f>DATE(YEAR(Table1[[#This Row],[Date]])+6, MONTH(Table1[[#This Row],[Date]]), DAY(Table1[[#This Row],[Date]]))</f>
        <v>47408</v>
      </c>
    </row>
    <row r="1861" spans="1:14" x14ac:dyDescent="0.35">
      <c r="A1861" t="s">
        <v>2464</v>
      </c>
      <c r="B1861" s="1" t="s">
        <v>99</v>
      </c>
      <c r="C1861" s="1" t="s">
        <v>100</v>
      </c>
      <c r="D1861" s="1" t="s">
        <v>13</v>
      </c>
      <c r="E1861" s="3">
        <v>44701</v>
      </c>
      <c r="F1861" s="1" t="s">
        <v>25</v>
      </c>
      <c r="G1861" s="1" t="s">
        <v>948</v>
      </c>
      <c r="H1861" s="7">
        <v>700</v>
      </c>
      <c r="I1861" s="7">
        <v>630</v>
      </c>
      <c r="J1861" s="2">
        <v>0.1</v>
      </c>
      <c r="K1861" s="7">
        <f>Table1[[#This Row],[List Price]]-Table1[[#This Row],[Actual Price]]</f>
        <v>70</v>
      </c>
      <c r="L1861" s="13">
        <f>YEAR(Table1[[#This Row],[Date]])</f>
        <v>2022</v>
      </c>
      <c r="M1861" s="13" t="str">
        <f t="shared" si="29"/>
        <v>May</v>
      </c>
      <c r="N1861" s="18">
        <f>DATE(YEAR(Table1[[#This Row],[Date]])+6, MONTH(Table1[[#This Row],[Date]]), DAY(Table1[[#This Row],[Date]]))</f>
        <v>46893</v>
      </c>
    </row>
    <row r="1862" spans="1:14" x14ac:dyDescent="0.35">
      <c r="A1862" t="s">
        <v>2465</v>
      </c>
      <c r="B1862" s="1" t="s">
        <v>131</v>
      </c>
      <c r="C1862" s="1" t="s">
        <v>108</v>
      </c>
      <c r="D1862" s="1" t="s">
        <v>19</v>
      </c>
      <c r="E1862" s="3">
        <v>45384</v>
      </c>
      <c r="F1862" s="1" t="s">
        <v>36</v>
      </c>
      <c r="G1862" s="1" t="s">
        <v>546</v>
      </c>
      <c r="H1862" s="7">
        <v>50</v>
      </c>
      <c r="I1862" s="7">
        <v>45</v>
      </c>
      <c r="J1862" s="2">
        <v>0.1</v>
      </c>
      <c r="K1862" s="7">
        <f>Table1[[#This Row],[List Price]]-Table1[[#This Row],[Actual Price]]</f>
        <v>5</v>
      </c>
      <c r="L1862" s="13">
        <f>YEAR(Table1[[#This Row],[Date]])</f>
        <v>2024</v>
      </c>
      <c r="M1862" s="13" t="str">
        <f t="shared" si="29"/>
        <v>Apr</v>
      </c>
      <c r="N1862" s="18">
        <f>DATE(YEAR(Table1[[#This Row],[Date]])+6, MONTH(Table1[[#This Row],[Date]]), DAY(Table1[[#This Row],[Date]]))</f>
        <v>47575</v>
      </c>
    </row>
    <row r="1863" spans="1:14" x14ac:dyDescent="0.35">
      <c r="A1863" t="s">
        <v>2466</v>
      </c>
      <c r="B1863" s="1" t="s">
        <v>170</v>
      </c>
      <c r="C1863" s="1" t="s">
        <v>171</v>
      </c>
      <c r="D1863" s="1" t="s">
        <v>13</v>
      </c>
      <c r="E1863" s="3">
        <v>45521</v>
      </c>
      <c r="F1863" s="1" t="s">
        <v>72</v>
      </c>
      <c r="G1863" s="1" t="s">
        <v>274</v>
      </c>
      <c r="H1863" s="7">
        <v>500</v>
      </c>
      <c r="I1863" s="7">
        <v>500</v>
      </c>
      <c r="J1863" s="2">
        <v>0</v>
      </c>
      <c r="K1863" s="7">
        <f>Table1[[#This Row],[List Price]]-Table1[[#This Row],[Actual Price]]</f>
        <v>0</v>
      </c>
      <c r="L1863" s="13">
        <f>YEAR(Table1[[#This Row],[Date]])</f>
        <v>2024</v>
      </c>
      <c r="M1863" s="13" t="str">
        <f t="shared" si="29"/>
        <v>Aug</v>
      </c>
      <c r="N1863" s="18">
        <f>DATE(YEAR(Table1[[#This Row],[Date]])+6, MONTH(Table1[[#This Row],[Date]]), DAY(Table1[[#This Row],[Date]]))</f>
        <v>47712</v>
      </c>
    </row>
    <row r="1864" spans="1:14" x14ac:dyDescent="0.35">
      <c r="A1864" t="s">
        <v>2467</v>
      </c>
      <c r="B1864" s="1" t="s">
        <v>107</v>
      </c>
      <c r="C1864" s="1" t="s">
        <v>108</v>
      </c>
      <c r="D1864" s="1" t="s">
        <v>19</v>
      </c>
      <c r="E1864" s="3">
        <v>45534</v>
      </c>
      <c r="F1864" s="1" t="s">
        <v>36</v>
      </c>
      <c r="G1864" s="1" t="s">
        <v>946</v>
      </c>
      <c r="H1864" s="7">
        <v>50</v>
      </c>
      <c r="I1864" s="7">
        <v>46</v>
      </c>
      <c r="J1864" s="2">
        <v>0.08</v>
      </c>
      <c r="K1864" s="7">
        <f>Table1[[#This Row],[List Price]]-Table1[[#This Row],[Actual Price]]</f>
        <v>4</v>
      </c>
      <c r="L1864" s="13">
        <f>YEAR(Table1[[#This Row],[Date]])</f>
        <v>2024</v>
      </c>
      <c r="M1864" s="13" t="str">
        <f t="shared" si="29"/>
        <v>Aug</v>
      </c>
      <c r="N1864" s="18">
        <f>DATE(YEAR(Table1[[#This Row],[Date]])+6, MONTH(Table1[[#This Row],[Date]]), DAY(Table1[[#This Row],[Date]]))</f>
        <v>47725</v>
      </c>
    </row>
    <row r="1865" spans="1:14" x14ac:dyDescent="0.35">
      <c r="A1865" t="s">
        <v>2468</v>
      </c>
      <c r="B1865" s="1" t="s">
        <v>64</v>
      </c>
      <c r="C1865" s="1" t="s">
        <v>65</v>
      </c>
      <c r="D1865" s="1" t="s">
        <v>35</v>
      </c>
      <c r="E1865" s="3">
        <v>44061</v>
      </c>
      <c r="F1865" s="1" t="s">
        <v>72</v>
      </c>
      <c r="G1865" s="1" t="s">
        <v>2469</v>
      </c>
      <c r="H1865" s="7">
        <v>500</v>
      </c>
      <c r="I1865" s="7">
        <v>490</v>
      </c>
      <c r="J1865" s="2">
        <v>0.02</v>
      </c>
      <c r="K1865" s="7">
        <f>Table1[[#This Row],[List Price]]-Table1[[#This Row],[Actual Price]]</f>
        <v>10</v>
      </c>
      <c r="L1865" s="13">
        <f>YEAR(Table1[[#This Row],[Date]])</f>
        <v>2020</v>
      </c>
      <c r="M1865" s="13" t="str">
        <f t="shared" si="29"/>
        <v>Aug</v>
      </c>
      <c r="N1865" s="18">
        <f>DATE(YEAR(Table1[[#This Row],[Date]])+6, MONTH(Table1[[#This Row],[Date]]), DAY(Table1[[#This Row],[Date]]))</f>
        <v>46252</v>
      </c>
    </row>
    <row r="1866" spans="1:14" x14ac:dyDescent="0.35">
      <c r="A1866" t="s">
        <v>2470</v>
      </c>
      <c r="B1866" s="1" t="s">
        <v>289</v>
      </c>
      <c r="C1866" s="1" t="s">
        <v>108</v>
      </c>
      <c r="D1866" s="1" t="s">
        <v>19</v>
      </c>
      <c r="E1866" s="3">
        <v>44044</v>
      </c>
      <c r="F1866" s="1" t="s">
        <v>25</v>
      </c>
      <c r="G1866" s="1" t="s">
        <v>1129</v>
      </c>
      <c r="H1866" s="7">
        <v>700</v>
      </c>
      <c r="I1866" s="7">
        <v>686</v>
      </c>
      <c r="J1866" s="2">
        <v>0.02</v>
      </c>
      <c r="K1866" s="7">
        <f>Table1[[#This Row],[List Price]]-Table1[[#This Row],[Actual Price]]</f>
        <v>14</v>
      </c>
      <c r="L1866" s="13">
        <f>YEAR(Table1[[#This Row],[Date]])</f>
        <v>2020</v>
      </c>
      <c r="M1866" s="13" t="str">
        <f t="shared" si="29"/>
        <v>Aug</v>
      </c>
      <c r="N1866" s="18">
        <f>DATE(YEAR(Table1[[#This Row],[Date]])+6, MONTH(Table1[[#This Row],[Date]]), DAY(Table1[[#This Row],[Date]]))</f>
        <v>46235</v>
      </c>
    </row>
    <row r="1867" spans="1:14" x14ac:dyDescent="0.35">
      <c r="A1867" t="s">
        <v>2471</v>
      </c>
      <c r="B1867" s="1" t="s">
        <v>154</v>
      </c>
      <c r="C1867" s="1" t="s">
        <v>108</v>
      </c>
      <c r="D1867" s="1" t="s">
        <v>19</v>
      </c>
      <c r="E1867" s="3">
        <v>44396</v>
      </c>
      <c r="F1867" s="1" t="s">
        <v>41</v>
      </c>
      <c r="G1867" s="1" t="s">
        <v>1292</v>
      </c>
      <c r="H1867" s="7">
        <v>30</v>
      </c>
      <c r="I1867" s="7">
        <v>25</v>
      </c>
      <c r="J1867" s="2">
        <v>0.16669999999999999</v>
      </c>
      <c r="K1867" s="7">
        <f>Table1[[#This Row],[List Price]]-Table1[[#This Row],[Actual Price]]</f>
        <v>5</v>
      </c>
      <c r="L1867" s="13">
        <f>YEAR(Table1[[#This Row],[Date]])</f>
        <v>2021</v>
      </c>
      <c r="M1867" s="13" t="str">
        <f t="shared" si="29"/>
        <v>Jul</v>
      </c>
      <c r="N1867" s="18">
        <f>DATE(YEAR(Table1[[#This Row],[Date]])+6, MONTH(Table1[[#This Row],[Date]]), DAY(Table1[[#This Row],[Date]]))</f>
        <v>46587</v>
      </c>
    </row>
    <row r="1868" spans="1:14" x14ac:dyDescent="0.35">
      <c r="A1868" t="s">
        <v>2472</v>
      </c>
      <c r="B1868" s="1" t="s">
        <v>157</v>
      </c>
      <c r="C1868" s="1" t="s">
        <v>108</v>
      </c>
      <c r="D1868" s="1" t="s">
        <v>19</v>
      </c>
      <c r="E1868" s="3">
        <v>44558</v>
      </c>
      <c r="F1868" s="1" t="s">
        <v>61</v>
      </c>
      <c r="G1868" s="1" t="s">
        <v>158</v>
      </c>
      <c r="H1868" s="7">
        <v>1000</v>
      </c>
      <c r="I1868" s="7">
        <v>600</v>
      </c>
      <c r="J1868" s="2">
        <v>0.4</v>
      </c>
      <c r="K1868" s="7">
        <f>Table1[[#This Row],[List Price]]-Table1[[#This Row],[Actual Price]]</f>
        <v>400</v>
      </c>
      <c r="L1868" s="13">
        <f>YEAR(Table1[[#This Row],[Date]])</f>
        <v>2021</v>
      </c>
      <c r="M1868" s="13" t="str">
        <f t="shared" si="29"/>
        <v>Dec</v>
      </c>
      <c r="N1868" s="18">
        <f>DATE(YEAR(Table1[[#This Row],[Date]])+6, MONTH(Table1[[#This Row],[Date]]), DAY(Table1[[#This Row],[Date]]))</f>
        <v>46749</v>
      </c>
    </row>
    <row r="1869" spans="1:14" x14ac:dyDescent="0.35">
      <c r="A1869" t="s">
        <v>2473</v>
      </c>
      <c r="B1869" s="1" t="s">
        <v>221</v>
      </c>
      <c r="C1869" s="1" t="s">
        <v>40</v>
      </c>
      <c r="D1869" s="1" t="s">
        <v>35</v>
      </c>
      <c r="E1869" s="3">
        <v>44859</v>
      </c>
      <c r="F1869" s="1" t="s">
        <v>104</v>
      </c>
      <c r="G1869" s="1" t="s">
        <v>2425</v>
      </c>
      <c r="H1869" s="7">
        <v>70</v>
      </c>
      <c r="I1869" s="7">
        <v>63</v>
      </c>
      <c r="J1869" s="2">
        <v>0.1</v>
      </c>
      <c r="K1869" s="7">
        <f>Table1[[#This Row],[List Price]]-Table1[[#This Row],[Actual Price]]</f>
        <v>7</v>
      </c>
      <c r="L1869" s="13">
        <f>YEAR(Table1[[#This Row],[Date]])</f>
        <v>2022</v>
      </c>
      <c r="M1869" s="13" t="str">
        <f t="shared" si="29"/>
        <v>Oct</v>
      </c>
      <c r="N1869" s="18">
        <f>DATE(YEAR(Table1[[#This Row],[Date]])+6, MONTH(Table1[[#This Row],[Date]]), DAY(Table1[[#This Row],[Date]]))</f>
        <v>47051</v>
      </c>
    </row>
    <row r="1870" spans="1:14" x14ac:dyDescent="0.35">
      <c r="A1870" t="s">
        <v>2474</v>
      </c>
      <c r="B1870" s="1" t="s">
        <v>59</v>
      </c>
      <c r="C1870" s="1" t="s">
        <v>60</v>
      </c>
      <c r="D1870" s="1" t="s">
        <v>13</v>
      </c>
      <c r="E1870" s="3">
        <v>44083</v>
      </c>
      <c r="F1870" s="1" t="s">
        <v>115</v>
      </c>
      <c r="G1870" s="1" t="s">
        <v>1778</v>
      </c>
      <c r="H1870" s="7">
        <v>250</v>
      </c>
      <c r="I1870" s="7">
        <v>245</v>
      </c>
      <c r="J1870" s="2">
        <v>0.02</v>
      </c>
      <c r="K1870" s="7">
        <f>Table1[[#This Row],[List Price]]-Table1[[#This Row],[Actual Price]]</f>
        <v>5</v>
      </c>
      <c r="L1870" s="13">
        <f>YEAR(Table1[[#This Row],[Date]])</f>
        <v>2020</v>
      </c>
      <c r="M1870" s="13" t="str">
        <f t="shared" si="29"/>
        <v>Sep</v>
      </c>
      <c r="N1870" s="18">
        <f>DATE(YEAR(Table1[[#This Row],[Date]])+6, MONTH(Table1[[#This Row],[Date]]), DAY(Table1[[#This Row],[Date]]))</f>
        <v>46274</v>
      </c>
    </row>
    <row r="1871" spans="1:14" x14ac:dyDescent="0.35">
      <c r="A1871" t="s">
        <v>2475</v>
      </c>
      <c r="B1871" s="1" t="s">
        <v>134</v>
      </c>
      <c r="C1871" s="1" t="s">
        <v>92</v>
      </c>
      <c r="D1871" s="1" t="s">
        <v>35</v>
      </c>
      <c r="E1871" s="3">
        <v>44577</v>
      </c>
      <c r="F1871" s="1" t="s">
        <v>14</v>
      </c>
      <c r="G1871" s="1" t="s">
        <v>135</v>
      </c>
      <c r="H1871" s="7">
        <v>80</v>
      </c>
      <c r="I1871" s="7">
        <v>74</v>
      </c>
      <c r="J1871" s="2">
        <v>7.4999999999999997E-2</v>
      </c>
      <c r="K1871" s="7">
        <f>Table1[[#This Row],[List Price]]-Table1[[#This Row],[Actual Price]]</f>
        <v>6</v>
      </c>
      <c r="L1871" s="13">
        <f>YEAR(Table1[[#This Row],[Date]])</f>
        <v>2022</v>
      </c>
      <c r="M1871" s="13" t="str">
        <f t="shared" si="29"/>
        <v>Jan</v>
      </c>
      <c r="N1871" s="18">
        <f>DATE(YEAR(Table1[[#This Row],[Date]])+6, MONTH(Table1[[#This Row],[Date]]), DAY(Table1[[#This Row],[Date]]))</f>
        <v>46768</v>
      </c>
    </row>
    <row r="1872" spans="1:14" x14ac:dyDescent="0.35">
      <c r="A1872" t="s">
        <v>2476</v>
      </c>
      <c r="B1872" s="1" t="s">
        <v>85</v>
      </c>
      <c r="C1872" s="1" t="s">
        <v>86</v>
      </c>
      <c r="D1872" s="1" t="s">
        <v>13</v>
      </c>
      <c r="E1872" s="3">
        <v>44934</v>
      </c>
      <c r="F1872" s="1" t="s">
        <v>46</v>
      </c>
      <c r="G1872" s="1" t="s">
        <v>1249</v>
      </c>
      <c r="H1872" s="7">
        <v>500</v>
      </c>
      <c r="I1872" s="7">
        <v>465</v>
      </c>
      <c r="J1872" s="2">
        <v>7.0000000000000007E-2</v>
      </c>
      <c r="K1872" s="7">
        <f>Table1[[#This Row],[List Price]]-Table1[[#This Row],[Actual Price]]</f>
        <v>35</v>
      </c>
      <c r="L1872" s="13">
        <f>YEAR(Table1[[#This Row],[Date]])</f>
        <v>2023</v>
      </c>
      <c r="M1872" s="13" t="str">
        <f t="shared" si="29"/>
        <v>Jan</v>
      </c>
      <c r="N1872" s="18">
        <f>DATE(YEAR(Table1[[#This Row],[Date]])+6, MONTH(Table1[[#This Row],[Date]]), DAY(Table1[[#This Row],[Date]]))</f>
        <v>47126</v>
      </c>
    </row>
    <row r="1873" spans="1:14" x14ac:dyDescent="0.35">
      <c r="A1873" t="s">
        <v>2477</v>
      </c>
      <c r="B1873" s="1" t="s">
        <v>99</v>
      </c>
      <c r="C1873" s="1" t="s">
        <v>100</v>
      </c>
      <c r="D1873" s="1" t="s">
        <v>13</v>
      </c>
      <c r="E1873" s="3">
        <v>44461</v>
      </c>
      <c r="F1873" s="1" t="s">
        <v>30</v>
      </c>
      <c r="G1873" s="1" t="s">
        <v>948</v>
      </c>
      <c r="H1873" s="7">
        <v>150</v>
      </c>
      <c r="I1873" s="7">
        <v>110</v>
      </c>
      <c r="J1873" s="2">
        <v>0.26669999999999999</v>
      </c>
      <c r="K1873" s="7">
        <f>Table1[[#This Row],[List Price]]-Table1[[#This Row],[Actual Price]]</f>
        <v>40</v>
      </c>
      <c r="L1873" s="13">
        <f>YEAR(Table1[[#This Row],[Date]])</f>
        <v>2021</v>
      </c>
      <c r="M1873" s="13" t="str">
        <f t="shared" si="29"/>
        <v>Sep</v>
      </c>
      <c r="N1873" s="18">
        <f>DATE(YEAR(Table1[[#This Row],[Date]])+6, MONTH(Table1[[#This Row],[Date]]), DAY(Table1[[#This Row],[Date]]))</f>
        <v>46652</v>
      </c>
    </row>
    <row r="1874" spans="1:14" x14ac:dyDescent="0.35">
      <c r="A1874" t="s">
        <v>2478</v>
      </c>
      <c r="B1874" s="1" t="s">
        <v>264</v>
      </c>
      <c r="C1874" s="1" t="s">
        <v>265</v>
      </c>
      <c r="D1874" s="1" t="s">
        <v>13</v>
      </c>
      <c r="E1874" s="3">
        <v>45457</v>
      </c>
      <c r="F1874" s="1" t="s">
        <v>72</v>
      </c>
      <c r="G1874" s="1" t="s">
        <v>308</v>
      </c>
      <c r="H1874" s="7">
        <v>500</v>
      </c>
      <c r="I1874" s="7">
        <v>500</v>
      </c>
      <c r="J1874" s="2">
        <v>0</v>
      </c>
      <c r="K1874" s="7">
        <f>Table1[[#This Row],[List Price]]-Table1[[#This Row],[Actual Price]]</f>
        <v>0</v>
      </c>
      <c r="L1874" s="13">
        <f>YEAR(Table1[[#This Row],[Date]])</f>
        <v>2024</v>
      </c>
      <c r="M1874" s="13" t="str">
        <f t="shared" si="29"/>
        <v>Jun</v>
      </c>
      <c r="N1874" s="18">
        <f>DATE(YEAR(Table1[[#This Row],[Date]])+6, MONTH(Table1[[#This Row],[Date]]), DAY(Table1[[#This Row],[Date]]))</f>
        <v>47648</v>
      </c>
    </row>
    <row r="1875" spans="1:14" x14ac:dyDescent="0.35">
      <c r="A1875" t="s">
        <v>2479</v>
      </c>
      <c r="B1875" s="1" t="s">
        <v>154</v>
      </c>
      <c r="C1875" s="1" t="s">
        <v>108</v>
      </c>
      <c r="D1875" s="1" t="s">
        <v>19</v>
      </c>
      <c r="E1875" s="3">
        <v>44652</v>
      </c>
      <c r="F1875" s="1" t="s">
        <v>25</v>
      </c>
      <c r="G1875" s="1" t="s">
        <v>1292</v>
      </c>
      <c r="H1875" s="7">
        <v>700</v>
      </c>
      <c r="I1875" s="7">
        <v>700</v>
      </c>
      <c r="J1875" s="2">
        <v>0</v>
      </c>
      <c r="K1875" s="7">
        <f>Table1[[#This Row],[List Price]]-Table1[[#This Row],[Actual Price]]</f>
        <v>0</v>
      </c>
      <c r="L1875" s="13">
        <f>YEAR(Table1[[#This Row],[Date]])</f>
        <v>2022</v>
      </c>
      <c r="M1875" s="13" t="str">
        <f t="shared" si="29"/>
        <v>Apr</v>
      </c>
      <c r="N1875" s="18">
        <f>DATE(YEAR(Table1[[#This Row],[Date]])+6, MONTH(Table1[[#This Row],[Date]]), DAY(Table1[[#This Row],[Date]]))</f>
        <v>46844</v>
      </c>
    </row>
    <row r="1876" spans="1:14" x14ac:dyDescent="0.35">
      <c r="A1876" t="s">
        <v>2480</v>
      </c>
      <c r="B1876" s="1" t="s">
        <v>146</v>
      </c>
      <c r="C1876" s="1" t="s">
        <v>147</v>
      </c>
      <c r="D1876" s="1" t="s">
        <v>13</v>
      </c>
      <c r="E1876" s="3">
        <v>45449</v>
      </c>
      <c r="F1876" s="1" t="s">
        <v>122</v>
      </c>
      <c r="G1876" s="1" t="s">
        <v>358</v>
      </c>
      <c r="H1876" s="7">
        <v>50</v>
      </c>
      <c r="I1876" s="7">
        <v>50</v>
      </c>
      <c r="J1876" s="2">
        <v>0</v>
      </c>
      <c r="K1876" s="7">
        <f>Table1[[#This Row],[List Price]]-Table1[[#This Row],[Actual Price]]</f>
        <v>0</v>
      </c>
      <c r="L1876" s="13">
        <f>YEAR(Table1[[#This Row],[Date]])</f>
        <v>2024</v>
      </c>
      <c r="M1876" s="13" t="str">
        <f t="shared" si="29"/>
        <v>Jun</v>
      </c>
      <c r="N1876" s="18">
        <f>DATE(YEAR(Table1[[#This Row],[Date]])+6, MONTH(Table1[[#This Row],[Date]]), DAY(Table1[[#This Row],[Date]]))</f>
        <v>47640</v>
      </c>
    </row>
    <row r="1877" spans="1:14" x14ac:dyDescent="0.35">
      <c r="A1877" t="s">
        <v>2481</v>
      </c>
      <c r="B1877" s="1" t="s">
        <v>221</v>
      </c>
      <c r="C1877" s="1" t="s">
        <v>40</v>
      </c>
      <c r="D1877" s="1" t="s">
        <v>35</v>
      </c>
      <c r="E1877" s="3">
        <v>43928</v>
      </c>
      <c r="F1877" s="1" t="s">
        <v>72</v>
      </c>
      <c r="G1877" s="1" t="s">
        <v>1920</v>
      </c>
      <c r="H1877" s="7">
        <v>500</v>
      </c>
      <c r="I1877" s="7">
        <v>490</v>
      </c>
      <c r="J1877" s="2">
        <v>0.02</v>
      </c>
      <c r="K1877" s="7">
        <f>Table1[[#This Row],[List Price]]-Table1[[#This Row],[Actual Price]]</f>
        <v>10</v>
      </c>
      <c r="L1877" s="13">
        <f>YEAR(Table1[[#This Row],[Date]])</f>
        <v>2020</v>
      </c>
      <c r="M1877" s="13" t="str">
        <f t="shared" si="29"/>
        <v>Apr</v>
      </c>
      <c r="N1877" s="18">
        <f>DATE(YEAR(Table1[[#This Row],[Date]])+6, MONTH(Table1[[#This Row],[Date]]), DAY(Table1[[#This Row],[Date]]))</f>
        <v>46119</v>
      </c>
    </row>
    <row r="1878" spans="1:14" x14ac:dyDescent="0.35">
      <c r="A1878" t="s">
        <v>2482</v>
      </c>
      <c r="B1878" s="1" t="s">
        <v>28</v>
      </c>
      <c r="C1878" s="1" t="s">
        <v>29</v>
      </c>
      <c r="D1878" s="1" t="s">
        <v>13</v>
      </c>
      <c r="E1878" s="3">
        <v>44571</v>
      </c>
      <c r="F1878" s="1" t="s">
        <v>61</v>
      </c>
      <c r="G1878" s="1" t="s">
        <v>396</v>
      </c>
      <c r="H1878" s="7">
        <v>1000</v>
      </c>
      <c r="I1878" s="7">
        <v>920</v>
      </c>
      <c r="J1878" s="2">
        <v>0.08</v>
      </c>
      <c r="K1878" s="7">
        <f>Table1[[#This Row],[List Price]]-Table1[[#This Row],[Actual Price]]</f>
        <v>80</v>
      </c>
      <c r="L1878" s="13">
        <f>YEAR(Table1[[#This Row],[Date]])</f>
        <v>2022</v>
      </c>
      <c r="M1878" s="13" t="str">
        <f t="shared" si="29"/>
        <v>Jan</v>
      </c>
      <c r="N1878" s="18">
        <f>DATE(YEAR(Table1[[#This Row],[Date]])+6, MONTH(Table1[[#This Row],[Date]]), DAY(Table1[[#This Row],[Date]]))</f>
        <v>46762</v>
      </c>
    </row>
    <row r="1879" spans="1:14" x14ac:dyDescent="0.35">
      <c r="A1879" t="s">
        <v>2483</v>
      </c>
      <c r="B1879" s="1" t="s">
        <v>85</v>
      </c>
      <c r="C1879" s="1" t="s">
        <v>86</v>
      </c>
      <c r="D1879" s="1" t="s">
        <v>13</v>
      </c>
      <c r="E1879" s="3">
        <v>44729</v>
      </c>
      <c r="F1879" s="1" t="s">
        <v>72</v>
      </c>
      <c r="G1879" s="1" t="s">
        <v>166</v>
      </c>
      <c r="H1879" s="7">
        <v>500</v>
      </c>
      <c r="I1879" s="7">
        <v>500</v>
      </c>
      <c r="J1879" s="2">
        <v>0</v>
      </c>
      <c r="K1879" s="7">
        <f>Table1[[#This Row],[List Price]]-Table1[[#This Row],[Actual Price]]</f>
        <v>0</v>
      </c>
      <c r="L1879" s="13">
        <f>YEAR(Table1[[#This Row],[Date]])</f>
        <v>2022</v>
      </c>
      <c r="M1879" s="13" t="str">
        <f t="shared" si="29"/>
        <v>Jun</v>
      </c>
      <c r="N1879" s="18">
        <f>DATE(YEAR(Table1[[#This Row],[Date]])+6, MONTH(Table1[[#This Row],[Date]]), DAY(Table1[[#This Row],[Date]]))</f>
        <v>46921</v>
      </c>
    </row>
    <row r="1880" spans="1:14" x14ac:dyDescent="0.35">
      <c r="A1880" t="s">
        <v>2484</v>
      </c>
      <c r="B1880" s="1" t="s">
        <v>400</v>
      </c>
      <c r="C1880" s="1" t="s">
        <v>401</v>
      </c>
      <c r="D1880" s="1" t="s">
        <v>13</v>
      </c>
      <c r="E1880" s="3">
        <v>45088</v>
      </c>
      <c r="F1880" s="1" t="s">
        <v>41</v>
      </c>
      <c r="G1880" s="1" t="s">
        <v>1281</v>
      </c>
      <c r="H1880" s="7">
        <v>30</v>
      </c>
      <c r="I1880" s="7">
        <v>30</v>
      </c>
      <c r="J1880" s="2">
        <v>0</v>
      </c>
      <c r="K1880" s="7">
        <f>Table1[[#This Row],[List Price]]-Table1[[#This Row],[Actual Price]]</f>
        <v>0</v>
      </c>
      <c r="L1880" s="13">
        <f>YEAR(Table1[[#This Row],[Date]])</f>
        <v>2023</v>
      </c>
      <c r="M1880" s="13" t="str">
        <f t="shared" si="29"/>
        <v>Jun</v>
      </c>
      <c r="N1880" s="18">
        <f>DATE(YEAR(Table1[[#This Row],[Date]])+6, MONTH(Table1[[#This Row],[Date]]), DAY(Table1[[#This Row],[Date]]))</f>
        <v>47280</v>
      </c>
    </row>
    <row r="1881" spans="1:14" x14ac:dyDescent="0.35">
      <c r="A1881" t="s">
        <v>2485</v>
      </c>
      <c r="B1881" s="1" t="s">
        <v>95</v>
      </c>
      <c r="C1881" s="1" t="s">
        <v>96</v>
      </c>
      <c r="D1881" s="1" t="s">
        <v>13</v>
      </c>
      <c r="E1881" s="3">
        <v>44572</v>
      </c>
      <c r="F1881" s="1" t="s">
        <v>14</v>
      </c>
      <c r="G1881" s="1" t="s">
        <v>2486</v>
      </c>
      <c r="H1881" s="7">
        <v>80</v>
      </c>
      <c r="I1881" s="7">
        <v>77</v>
      </c>
      <c r="J1881" s="2">
        <v>3.7499999999999999E-2</v>
      </c>
      <c r="K1881" s="7">
        <f>Table1[[#This Row],[List Price]]-Table1[[#This Row],[Actual Price]]</f>
        <v>3</v>
      </c>
      <c r="L1881" s="13">
        <f>YEAR(Table1[[#This Row],[Date]])</f>
        <v>2022</v>
      </c>
      <c r="M1881" s="13" t="str">
        <f t="shared" si="29"/>
        <v>Jan</v>
      </c>
      <c r="N1881" s="18">
        <f>DATE(YEAR(Table1[[#This Row],[Date]])+6, MONTH(Table1[[#This Row],[Date]]), DAY(Table1[[#This Row],[Date]]))</f>
        <v>46763</v>
      </c>
    </row>
    <row r="1882" spans="1:14" x14ac:dyDescent="0.35">
      <c r="A1882" t="s">
        <v>2487</v>
      </c>
      <c r="B1882" s="1" t="s">
        <v>114</v>
      </c>
      <c r="C1882" s="1" t="s">
        <v>54</v>
      </c>
      <c r="D1882" s="1" t="s">
        <v>13</v>
      </c>
      <c r="E1882" s="3">
        <v>44551</v>
      </c>
      <c r="F1882" s="1" t="s">
        <v>61</v>
      </c>
      <c r="G1882" s="1" t="s">
        <v>367</v>
      </c>
      <c r="H1882" s="7">
        <v>1000</v>
      </c>
      <c r="I1882" s="7">
        <v>920</v>
      </c>
      <c r="J1882" s="2">
        <v>0.08</v>
      </c>
      <c r="K1882" s="7">
        <f>Table1[[#This Row],[List Price]]-Table1[[#This Row],[Actual Price]]</f>
        <v>80</v>
      </c>
      <c r="L1882" s="13">
        <f>YEAR(Table1[[#This Row],[Date]])</f>
        <v>2021</v>
      </c>
      <c r="M1882" s="13" t="str">
        <f t="shared" si="29"/>
        <v>Dec</v>
      </c>
      <c r="N1882" s="18">
        <f>DATE(YEAR(Table1[[#This Row],[Date]])+6, MONTH(Table1[[#This Row],[Date]]), DAY(Table1[[#This Row],[Date]]))</f>
        <v>46742</v>
      </c>
    </row>
    <row r="1883" spans="1:14" x14ac:dyDescent="0.35">
      <c r="A1883" t="s">
        <v>2488</v>
      </c>
      <c r="B1883" s="1" t="s">
        <v>241</v>
      </c>
      <c r="C1883" s="1" t="s">
        <v>242</v>
      </c>
      <c r="D1883" s="1" t="s">
        <v>13</v>
      </c>
      <c r="E1883" s="3">
        <v>44740</v>
      </c>
      <c r="F1883" s="1" t="s">
        <v>14</v>
      </c>
      <c r="G1883" s="1" t="s">
        <v>243</v>
      </c>
      <c r="H1883" s="7">
        <v>80</v>
      </c>
      <c r="I1883" s="7">
        <v>76</v>
      </c>
      <c r="J1883" s="2">
        <v>0.05</v>
      </c>
      <c r="K1883" s="7">
        <f>Table1[[#This Row],[List Price]]-Table1[[#This Row],[Actual Price]]</f>
        <v>4</v>
      </c>
      <c r="L1883" s="13">
        <f>YEAR(Table1[[#This Row],[Date]])</f>
        <v>2022</v>
      </c>
      <c r="M1883" s="13" t="str">
        <f t="shared" si="29"/>
        <v>Jun</v>
      </c>
      <c r="N1883" s="18">
        <f>DATE(YEAR(Table1[[#This Row],[Date]])+6, MONTH(Table1[[#This Row],[Date]]), DAY(Table1[[#This Row],[Date]]))</f>
        <v>46932</v>
      </c>
    </row>
    <row r="1884" spans="1:14" x14ac:dyDescent="0.35">
      <c r="A1884" t="s">
        <v>2489</v>
      </c>
      <c r="B1884" s="1" t="s">
        <v>91</v>
      </c>
      <c r="C1884" s="1" t="s">
        <v>92</v>
      </c>
      <c r="D1884" s="1" t="s">
        <v>35</v>
      </c>
      <c r="E1884" s="3">
        <v>44816</v>
      </c>
      <c r="F1884" s="1" t="s">
        <v>61</v>
      </c>
      <c r="G1884" s="1" t="s">
        <v>507</v>
      </c>
      <c r="H1884" s="7">
        <v>1000</v>
      </c>
      <c r="I1884" s="7">
        <v>740</v>
      </c>
      <c r="J1884" s="2">
        <v>0.26</v>
      </c>
      <c r="K1884" s="7">
        <f>Table1[[#This Row],[List Price]]-Table1[[#This Row],[Actual Price]]</f>
        <v>260</v>
      </c>
      <c r="L1884" s="13">
        <f>YEAR(Table1[[#This Row],[Date]])</f>
        <v>2022</v>
      </c>
      <c r="M1884" s="13" t="str">
        <f t="shared" si="29"/>
        <v>Sep</v>
      </c>
      <c r="N1884" s="18">
        <f>DATE(YEAR(Table1[[#This Row],[Date]])+6, MONTH(Table1[[#This Row],[Date]]), DAY(Table1[[#This Row],[Date]]))</f>
        <v>47008</v>
      </c>
    </row>
    <row r="1885" spans="1:14" x14ac:dyDescent="0.35">
      <c r="A1885" t="s">
        <v>2490</v>
      </c>
      <c r="B1885" s="1" t="s">
        <v>33</v>
      </c>
      <c r="C1885" s="1" t="s">
        <v>34</v>
      </c>
      <c r="D1885" s="1" t="s">
        <v>35</v>
      </c>
      <c r="E1885" s="3">
        <v>45044</v>
      </c>
      <c r="F1885" s="1" t="s">
        <v>14</v>
      </c>
      <c r="G1885" s="1" t="s">
        <v>451</v>
      </c>
      <c r="H1885" s="7">
        <v>80</v>
      </c>
      <c r="I1885" s="7">
        <v>80</v>
      </c>
      <c r="J1885" s="2">
        <v>0</v>
      </c>
      <c r="K1885" s="7">
        <f>Table1[[#This Row],[List Price]]-Table1[[#This Row],[Actual Price]]</f>
        <v>0</v>
      </c>
      <c r="L1885" s="13">
        <f>YEAR(Table1[[#This Row],[Date]])</f>
        <v>2023</v>
      </c>
      <c r="M1885" s="13" t="str">
        <f t="shared" si="29"/>
        <v>Apr</v>
      </c>
      <c r="N1885" s="18">
        <f>DATE(YEAR(Table1[[#This Row],[Date]])+6, MONTH(Table1[[#This Row],[Date]]), DAY(Table1[[#This Row],[Date]]))</f>
        <v>47236</v>
      </c>
    </row>
    <row r="1886" spans="1:14" x14ac:dyDescent="0.35">
      <c r="A1886" t="s">
        <v>2491</v>
      </c>
      <c r="B1886" s="1" t="s">
        <v>114</v>
      </c>
      <c r="C1886" s="1" t="s">
        <v>54</v>
      </c>
      <c r="D1886" s="1" t="s">
        <v>13</v>
      </c>
      <c r="E1886" s="3">
        <v>43861</v>
      </c>
      <c r="F1886" s="1" t="s">
        <v>14</v>
      </c>
      <c r="G1886" s="1" t="s">
        <v>885</v>
      </c>
      <c r="H1886" s="7">
        <v>80</v>
      </c>
      <c r="I1886" s="7">
        <v>61</v>
      </c>
      <c r="J1886" s="2">
        <v>0.23749999999999999</v>
      </c>
      <c r="K1886" s="7">
        <f>Table1[[#This Row],[List Price]]-Table1[[#This Row],[Actual Price]]</f>
        <v>19</v>
      </c>
      <c r="L1886" s="13">
        <f>YEAR(Table1[[#This Row],[Date]])</f>
        <v>2020</v>
      </c>
      <c r="M1886" s="13" t="str">
        <f t="shared" si="29"/>
        <v>Jan</v>
      </c>
      <c r="N1886" s="18">
        <f>DATE(YEAR(Table1[[#This Row],[Date]])+6, MONTH(Table1[[#This Row],[Date]]), DAY(Table1[[#This Row],[Date]]))</f>
        <v>46053</v>
      </c>
    </row>
    <row r="1887" spans="1:14" x14ac:dyDescent="0.35">
      <c r="A1887" t="s">
        <v>2492</v>
      </c>
      <c r="B1887" s="1" t="s">
        <v>81</v>
      </c>
      <c r="C1887" s="1" t="s">
        <v>82</v>
      </c>
      <c r="D1887" s="1" t="s">
        <v>13</v>
      </c>
      <c r="E1887" s="3">
        <v>44297</v>
      </c>
      <c r="F1887" s="1" t="s">
        <v>61</v>
      </c>
      <c r="G1887" s="1" t="s">
        <v>1232</v>
      </c>
      <c r="H1887" s="7">
        <v>1000</v>
      </c>
      <c r="I1887" s="7">
        <v>610</v>
      </c>
      <c r="J1887" s="2">
        <v>0.39</v>
      </c>
      <c r="K1887" s="7">
        <f>Table1[[#This Row],[List Price]]-Table1[[#This Row],[Actual Price]]</f>
        <v>390</v>
      </c>
      <c r="L1887" s="13">
        <f>YEAR(Table1[[#This Row],[Date]])</f>
        <v>2021</v>
      </c>
      <c r="M1887" s="13" t="str">
        <f t="shared" si="29"/>
        <v>Apr</v>
      </c>
      <c r="N1887" s="18">
        <f>DATE(YEAR(Table1[[#This Row],[Date]])+6, MONTH(Table1[[#This Row],[Date]]), DAY(Table1[[#This Row],[Date]]))</f>
        <v>46488</v>
      </c>
    </row>
    <row r="1888" spans="1:14" x14ac:dyDescent="0.35">
      <c r="A1888" t="s">
        <v>2493</v>
      </c>
      <c r="B1888" s="1" t="s">
        <v>103</v>
      </c>
      <c r="C1888" s="1" t="s">
        <v>71</v>
      </c>
      <c r="D1888" s="1" t="s">
        <v>35</v>
      </c>
      <c r="E1888" s="3">
        <v>44776</v>
      </c>
      <c r="F1888" s="1" t="s">
        <v>41</v>
      </c>
      <c r="G1888" s="1" t="s">
        <v>191</v>
      </c>
      <c r="H1888" s="7">
        <v>30</v>
      </c>
      <c r="I1888" s="7">
        <v>30</v>
      </c>
      <c r="J1888" s="2">
        <v>0</v>
      </c>
      <c r="K1888" s="7">
        <f>Table1[[#This Row],[List Price]]-Table1[[#This Row],[Actual Price]]</f>
        <v>0</v>
      </c>
      <c r="L1888" s="13">
        <f>YEAR(Table1[[#This Row],[Date]])</f>
        <v>2022</v>
      </c>
      <c r="M1888" s="13" t="str">
        <f t="shared" si="29"/>
        <v>Aug</v>
      </c>
      <c r="N1888" s="18">
        <f>DATE(YEAR(Table1[[#This Row],[Date]])+6, MONTH(Table1[[#This Row],[Date]]), DAY(Table1[[#This Row],[Date]]))</f>
        <v>46968</v>
      </c>
    </row>
    <row r="1889" spans="1:14" x14ac:dyDescent="0.35">
      <c r="A1889" t="s">
        <v>2494</v>
      </c>
      <c r="B1889" s="1" t="s">
        <v>157</v>
      </c>
      <c r="C1889" s="1" t="s">
        <v>108</v>
      </c>
      <c r="D1889" s="1" t="s">
        <v>19</v>
      </c>
      <c r="E1889" s="3">
        <v>43962</v>
      </c>
      <c r="F1889" s="1" t="s">
        <v>46</v>
      </c>
      <c r="G1889" s="1" t="s">
        <v>1022</v>
      </c>
      <c r="H1889" s="7">
        <v>500</v>
      </c>
      <c r="I1889" s="7">
        <v>390</v>
      </c>
      <c r="J1889" s="2">
        <v>0.22</v>
      </c>
      <c r="K1889" s="7">
        <f>Table1[[#This Row],[List Price]]-Table1[[#This Row],[Actual Price]]</f>
        <v>110</v>
      </c>
      <c r="L1889" s="13">
        <f>YEAR(Table1[[#This Row],[Date]])</f>
        <v>2020</v>
      </c>
      <c r="M1889" s="13" t="str">
        <f t="shared" si="29"/>
        <v>May</v>
      </c>
      <c r="N1889" s="18">
        <f>DATE(YEAR(Table1[[#This Row],[Date]])+6, MONTH(Table1[[#This Row],[Date]]), DAY(Table1[[#This Row],[Date]]))</f>
        <v>46153</v>
      </c>
    </row>
    <row r="1890" spans="1:14" x14ac:dyDescent="0.35">
      <c r="A1890" t="s">
        <v>2495</v>
      </c>
      <c r="B1890" s="1" t="s">
        <v>124</v>
      </c>
      <c r="C1890" s="1" t="s">
        <v>40</v>
      </c>
      <c r="D1890" s="1" t="s">
        <v>35</v>
      </c>
      <c r="E1890" s="3">
        <v>44564</v>
      </c>
      <c r="F1890" s="1" t="s">
        <v>14</v>
      </c>
      <c r="G1890" s="1" t="s">
        <v>2496</v>
      </c>
      <c r="H1890" s="7">
        <v>80</v>
      </c>
      <c r="I1890" s="7">
        <v>70</v>
      </c>
      <c r="J1890" s="2">
        <v>0.125</v>
      </c>
      <c r="K1890" s="7">
        <f>Table1[[#This Row],[List Price]]-Table1[[#This Row],[Actual Price]]</f>
        <v>10</v>
      </c>
      <c r="L1890" s="13">
        <f>YEAR(Table1[[#This Row],[Date]])</f>
        <v>2022</v>
      </c>
      <c r="M1890" s="13" t="str">
        <f t="shared" si="29"/>
        <v>Jan</v>
      </c>
      <c r="N1890" s="18">
        <f>DATE(YEAR(Table1[[#This Row],[Date]])+6, MONTH(Table1[[#This Row],[Date]]), DAY(Table1[[#This Row],[Date]]))</f>
        <v>46755</v>
      </c>
    </row>
    <row r="1891" spans="1:14" x14ac:dyDescent="0.35">
      <c r="A1891" t="s">
        <v>2497</v>
      </c>
      <c r="B1891" s="1" t="s">
        <v>150</v>
      </c>
      <c r="C1891" s="1" t="s">
        <v>151</v>
      </c>
      <c r="D1891" s="1" t="s">
        <v>13</v>
      </c>
      <c r="E1891" s="3">
        <v>43988</v>
      </c>
      <c r="F1891" s="1" t="s">
        <v>46</v>
      </c>
      <c r="G1891" s="1" t="s">
        <v>306</v>
      </c>
      <c r="H1891" s="7">
        <v>500</v>
      </c>
      <c r="I1891" s="7">
        <v>420</v>
      </c>
      <c r="J1891" s="2">
        <v>0.16</v>
      </c>
      <c r="K1891" s="7">
        <f>Table1[[#This Row],[List Price]]-Table1[[#This Row],[Actual Price]]</f>
        <v>80</v>
      </c>
      <c r="L1891" s="13">
        <f>YEAR(Table1[[#This Row],[Date]])</f>
        <v>2020</v>
      </c>
      <c r="M1891" s="13" t="str">
        <f t="shared" si="29"/>
        <v>Jun</v>
      </c>
      <c r="N1891" s="18">
        <f>DATE(YEAR(Table1[[#This Row],[Date]])+6, MONTH(Table1[[#This Row],[Date]]), DAY(Table1[[#This Row],[Date]]))</f>
        <v>46179</v>
      </c>
    </row>
    <row r="1892" spans="1:14" x14ac:dyDescent="0.35">
      <c r="A1892" t="s">
        <v>2498</v>
      </c>
      <c r="B1892" s="1" t="s">
        <v>95</v>
      </c>
      <c r="C1892" s="1" t="s">
        <v>96</v>
      </c>
      <c r="D1892" s="1" t="s">
        <v>13</v>
      </c>
      <c r="E1892" s="3">
        <v>45056</v>
      </c>
      <c r="F1892" s="1" t="s">
        <v>104</v>
      </c>
      <c r="G1892" s="1" t="s">
        <v>1275</v>
      </c>
      <c r="H1892" s="7">
        <v>70</v>
      </c>
      <c r="I1892" s="7">
        <v>63</v>
      </c>
      <c r="J1892" s="2">
        <v>0.1</v>
      </c>
      <c r="K1892" s="7">
        <f>Table1[[#This Row],[List Price]]-Table1[[#This Row],[Actual Price]]</f>
        <v>7</v>
      </c>
      <c r="L1892" s="13">
        <f>YEAR(Table1[[#This Row],[Date]])</f>
        <v>2023</v>
      </c>
      <c r="M1892" s="13" t="str">
        <f t="shared" si="29"/>
        <v>May</v>
      </c>
      <c r="N1892" s="18">
        <f>DATE(YEAR(Table1[[#This Row],[Date]])+6, MONTH(Table1[[#This Row],[Date]]), DAY(Table1[[#This Row],[Date]]))</f>
        <v>47248</v>
      </c>
    </row>
    <row r="1893" spans="1:14" x14ac:dyDescent="0.35">
      <c r="A1893" t="s">
        <v>2499</v>
      </c>
      <c r="B1893" s="1" t="s">
        <v>221</v>
      </c>
      <c r="C1893" s="1" t="s">
        <v>40</v>
      </c>
      <c r="D1893" s="1" t="s">
        <v>35</v>
      </c>
      <c r="E1893" s="3">
        <v>44372</v>
      </c>
      <c r="F1893" s="1" t="s">
        <v>14</v>
      </c>
      <c r="G1893" s="1" t="s">
        <v>262</v>
      </c>
      <c r="H1893" s="7">
        <v>80</v>
      </c>
      <c r="I1893" s="7">
        <v>62</v>
      </c>
      <c r="J1893" s="2">
        <v>0.22500000000000001</v>
      </c>
      <c r="K1893" s="7">
        <f>Table1[[#This Row],[List Price]]-Table1[[#This Row],[Actual Price]]</f>
        <v>18</v>
      </c>
      <c r="L1893" s="13">
        <f>YEAR(Table1[[#This Row],[Date]])</f>
        <v>2021</v>
      </c>
      <c r="M1893" s="13" t="str">
        <f t="shared" si="29"/>
        <v>Jun</v>
      </c>
      <c r="N1893" s="18">
        <f>DATE(YEAR(Table1[[#This Row],[Date]])+6, MONTH(Table1[[#This Row],[Date]]), DAY(Table1[[#This Row],[Date]]))</f>
        <v>46563</v>
      </c>
    </row>
    <row r="1894" spans="1:14" x14ac:dyDescent="0.35">
      <c r="A1894" t="s">
        <v>2500</v>
      </c>
      <c r="B1894" s="1" t="s">
        <v>111</v>
      </c>
      <c r="C1894" s="1" t="s">
        <v>82</v>
      </c>
      <c r="D1894" s="1" t="s">
        <v>13</v>
      </c>
      <c r="E1894" s="3">
        <v>44143</v>
      </c>
      <c r="F1894" s="1" t="s">
        <v>122</v>
      </c>
      <c r="G1894" s="1" t="s">
        <v>826</v>
      </c>
      <c r="H1894" s="7">
        <v>50</v>
      </c>
      <c r="I1894" s="7">
        <v>49</v>
      </c>
      <c r="J1894" s="2">
        <v>0.02</v>
      </c>
      <c r="K1894" s="7">
        <f>Table1[[#This Row],[List Price]]-Table1[[#This Row],[Actual Price]]</f>
        <v>1</v>
      </c>
      <c r="L1894" s="13">
        <f>YEAR(Table1[[#This Row],[Date]])</f>
        <v>2020</v>
      </c>
      <c r="M1894" s="13" t="str">
        <f t="shared" si="29"/>
        <v>Nov</v>
      </c>
      <c r="N1894" s="18">
        <f>DATE(YEAR(Table1[[#This Row],[Date]])+6, MONTH(Table1[[#This Row],[Date]]), DAY(Table1[[#This Row],[Date]]))</f>
        <v>46334</v>
      </c>
    </row>
    <row r="1895" spans="1:14" x14ac:dyDescent="0.35">
      <c r="A1895" t="s">
        <v>2501</v>
      </c>
      <c r="B1895" s="1" t="s">
        <v>114</v>
      </c>
      <c r="C1895" s="1" t="s">
        <v>54</v>
      </c>
      <c r="D1895" s="1" t="s">
        <v>13</v>
      </c>
      <c r="E1895" s="3">
        <v>44060</v>
      </c>
      <c r="F1895" s="1" t="s">
        <v>55</v>
      </c>
      <c r="G1895" s="1" t="s">
        <v>168</v>
      </c>
      <c r="H1895" s="7">
        <v>800</v>
      </c>
      <c r="I1895" s="7">
        <v>592</v>
      </c>
      <c r="J1895" s="2">
        <v>0.26</v>
      </c>
      <c r="K1895" s="7">
        <f>Table1[[#This Row],[List Price]]-Table1[[#This Row],[Actual Price]]</f>
        <v>208</v>
      </c>
      <c r="L1895" s="13">
        <f>YEAR(Table1[[#This Row],[Date]])</f>
        <v>2020</v>
      </c>
      <c r="M1895" s="13" t="str">
        <f t="shared" si="29"/>
        <v>Aug</v>
      </c>
      <c r="N1895" s="18">
        <f>DATE(YEAR(Table1[[#This Row],[Date]])+6, MONTH(Table1[[#This Row],[Date]]), DAY(Table1[[#This Row],[Date]]))</f>
        <v>46251</v>
      </c>
    </row>
    <row r="1896" spans="1:14" x14ac:dyDescent="0.35">
      <c r="A1896" t="s">
        <v>2502</v>
      </c>
      <c r="B1896" s="1" t="s">
        <v>221</v>
      </c>
      <c r="C1896" s="1" t="s">
        <v>40</v>
      </c>
      <c r="D1896" s="1" t="s">
        <v>35</v>
      </c>
      <c r="E1896" s="3">
        <v>44692</v>
      </c>
      <c r="F1896" s="1" t="s">
        <v>30</v>
      </c>
      <c r="G1896" s="1" t="s">
        <v>1059</v>
      </c>
      <c r="H1896" s="7">
        <v>150</v>
      </c>
      <c r="I1896" s="7">
        <v>149</v>
      </c>
      <c r="J1896" s="2">
        <v>6.7000000000000002E-3</v>
      </c>
      <c r="K1896" s="7">
        <f>Table1[[#This Row],[List Price]]-Table1[[#This Row],[Actual Price]]</f>
        <v>1</v>
      </c>
      <c r="L1896" s="13">
        <f>YEAR(Table1[[#This Row],[Date]])</f>
        <v>2022</v>
      </c>
      <c r="M1896" s="13" t="str">
        <f t="shared" si="29"/>
        <v>May</v>
      </c>
      <c r="N1896" s="18">
        <f>DATE(YEAR(Table1[[#This Row],[Date]])+6, MONTH(Table1[[#This Row],[Date]]), DAY(Table1[[#This Row],[Date]]))</f>
        <v>46884</v>
      </c>
    </row>
    <row r="1897" spans="1:14" x14ac:dyDescent="0.35">
      <c r="A1897" t="s">
        <v>2503</v>
      </c>
      <c r="B1897" s="1" t="s">
        <v>227</v>
      </c>
      <c r="C1897" s="1" t="s">
        <v>228</v>
      </c>
      <c r="D1897" s="1" t="s">
        <v>24</v>
      </c>
      <c r="E1897" s="3">
        <v>44872</v>
      </c>
      <c r="F1897" s="1" t="s">
        <v>61</v>
      </c>
      <c r="G1897" s="1" t="s">
        <v>984</v>
      </c>
      <c r="H1897" s="7">
        <v>1000</v>
      </c>
      <c r="I1897" s="7">
        <v>900</v>
      </c>
      <c r="J1897" s="2">
        <v>0.1</v>
      </c>
      <c r="K1897" s="7">
        <f>Table1[[#This Row],[List Price]]-Table1[[#This Row],[Actual Price]]</f>
        <v>100</v>
      </c>
      <c r="L1897" s="13">
        <f>YEAR(Table1[[#This Row],[Date]])</f>
        <v>2022</v>
      </c>
      <c r="M1897" s="13" t="str">
        <f t="shared" si="29"/>
        <v>Nov</v>
      </c>
      <c r="N1897" s="18">
        <f>DATE(YEAR(Table1[[#This Row],[Date]])+6, MONTH(Table1[[#This Row],[Date]]), DAY(Table1[[#This Row],[Date]]))</f>
        <v>47064</v>
      </c>
    </row>
    <row r="1898" spans="1:14" x14ac:dyDescent="0.35">
      <c r="A1898" t="s">
        <v>2504</v>
      </c>
      <c r="B1898" s="1" t="s">
        <v>17</v>
      </c>
      <c r="C1898" s="1" t="s">
        <v>18</v>
      </c>
      <c r="D1898" s="1" t="s">
        <v>19</v>
      </c>
      <c r="E1898" s="3">
        <v>44331</v>
      </c>
      <c r="F1898" s="1" t="s">
        <v>25</v>
      </c>
      <c r="G1898" s="1" t="s">
        <v>478</v>
      </c>
      <c r="H1898" s="7">
        <v>700</v>
      </c>
      <c r="I1898" s="7">
        <v>651</v>
      </c>
      <c r="J1898" s="2">
        <v>7.0000000000000007E-2</v>
      </c>
      <c r="K1898" s="7">
        <f>Table1[[#This Row],[List Price]]-Table1[[#This Row],[Actual Price]]</f>
        <v>49</v>
      </c>
      <c r="L1898" s="13">
        <f>YEAR(Table1[[#This Row],[Date]])</f>
        <v>2021</v>
      </c>
      <c r="M1898" s="13" t="str">
        <f t="shared" si="29"/>
        <v>May</v>
      </c>
      <c r="N1898" s="18">
        <f>DATE(YEAR(Table1[[#This Row],[Date]])+6, MONTH(Table1[[#This Row],[Date]]), DAY(Table1[[#This Row],[Date]]))</f>
        <v>46522</v>
      </c>
    </row>
    <row r="1899" spans="1:14" x14ac:dyDescent="0.35">
      <c r="A1899" t="s">
        <v>2505</v>
      </c>
      <c r="B1899" s="1" t="s">
        <v>289</v>
      </c>
      <c r="C1899" s="1" t="s">
        <v>108</v>
      </c>
      <c r="D1899" s="1" t="s">
        <v>19</v>
      </c>
      <c r="E1899" s="3">
        <v>45265</v>
      </c>
      <c r="F1899" s="1" t="s">
        <v>36</v>
      </c>
      <c r="G1899" s="1" t="s">
        <v>346</v>
      </c>
      <c r="H1899" s="7">
        <v>50</v>
      </c>
      <c r="I1899" s="7">
        <v>48</v>
      </c>
      <c r="J1899" s="2">
        <v>0.04</v>
      </c>
      <c r="K1899" s="7">
        <f>Table1[[#This Row],[List Price]]-Table1[[#This Row],[Actual Price]]</f>
        <v>2</v>
      </c>
      <c r="L1899" s="13">
        <f>YEAR(Table1[[#This Row],[Date]])</f>
        <v>2023</v>
      </c>
      <c r="M1899" s="13" t="str">
        <f t="shared" si="29"/>
        <v>Dec</v>
      </c>
      <c r="N1899" s="18">
        <f>DATE(YEAR(Table1[[#This Row],[Date]])+6, MONTH(Table1[[#This Row],[Date]]), DAY(Table1[[#This Row],[Date]]))</f>
        <v>47457</v>
      </c>
    </row>
    <row r="1900" spans="1:14" x14ac:dyDescent="0.35">
      <c r="A1900" t="s">
        <v>2506</v>
      </c>
      <c r="B1900" s="1" t="s">
        <v>70</v>
      </c>
      <c r="C1900" s="1" t="s">
        <v>71</v>
      </c>
      <c r="D1900" s="1" t="s">
        <v>35</v>
      </c>
      <c r="E1900" s="3">
        <v>45064</v>
      </c>
      <c r="F1900" s="1" t="s">
        <v>55</v>
      </c>
      <c r="G1900" s="1" t="s">
        <v>417</v>
      </c>
      <c r="H1900" s="7">
        <v>800</v>
      </c>
      <c r="I1900" s="7">
        <v>592</v>
      </c>
      <c r="J1900" s="2">
        <v>0.26</v>
      </c>
      <c r="K1900" s="7">
        <f>Table1[[#This Row],[List Price]]-Table1[[#This Row],[Actual Price]]</f>
        <v>208</v>
      </c>
      <c r="L1900" s="13">
        <f>YEAR(Table1[[#This Row],[Date]])</f>
        <v>2023</v>
      </c>
      <c r="M1900" s="13" t="str">
        <f t="shared" si="29"/>
        <v>May</v>
      </c>
      <c r="N1900" s="18">
        <f>DATE(YEAR(Table1[[#This Row],[Date]])+6, MONTH(Table1[[#This Row],[Date]]), DAY(Table1[[#This Row],[Date]]))</f>
        <v>47256</v>
      </c>
    </row>
    <row r="1901" spans="1:14" x14ac:dyDescent="0.35">
      <c r="A1901" t="s">
        <v>2507</v>
      </c>
      <c r="B1901" s="1" t="s">
        <v>131</v>
      </c>
      <c r="C1901" s="1" t="s">
        <v>108</v>
      </c>
      <c r="D1901" s="1" t="s">
        <v>19</v>
      </c>
      <c r="E1901" s="3">
        <v>45341</v>
      </c>
      <c r="F1901" s="1" t="s">
        <v>30</v>
      </c>
      <c r="G1901" s="1" t="s">
        <v>536</v>
      </c>
      <c r="H1901" s="7">
        <v>150</v>
      </c>
      <c r="I1901" s="7">
        <v>137</v>
      </c>
      <c r="J1901" s="2">
        <v>8.6699999999999999E-2</v>
      </c>
      <c r="K1901" s="7">
        <f>Table1[[#This Row],[List Price]]-Table1[[#This Row],[Actual Price]]</f>
        <v>13</v>
      </c>
      <c r="L1901" s="13">
        <f>YEAR(Table1[[#This Row],[Date]])</f>
        <v>2024</v>
      </c>
      <c r="M1901" s="13" t="str">
        <f t="shared" si="29"/>
        <v>Feb</v>
      </c>
      <c r="N1901" s="18">
        <f>DATE(YEAR(Table1[[#This Row],[Date]])+6, MONTH(Table1[[#This Row],[Date]]), DAY(Table1[[#This Row],[Date]]))</f>
        <v>47533</v>
      </c>
    </row>
    <row r="1902" spans="1:14" x14ac:dyDescent="0.35">
      <c r="A1902" t="s">
        <v>2508</v>
      </c>
      <c r="B1902" s="1" t="s">
        <v>146</v>
      </c>
      <c r="C1902" s="1" t="s">
        <v>147</v>
      </c>
      <c r="D1902" s="1" t="s">
        <v>13</v>
      </c>
      <c r="E1902" s="3">
        <v>44951</v>
      </c>
      <c r="F1902" s="1" t="s">
        <v>46</v>
      </c>
      <c r="G1902" s="1" t="s">
        <v>1647</v>
      </c>
      <c r="H1902" s="7">
        <v>500</v>
      </c>
      <c r="I1902" s="7">
        <v>475</v>
      </c>
      <c r="J1902" s="2">
        <v>0.05</v>
      </c>
      <c r="K1902" s="7">
        <f>Table1[[#This Row],[List Price]]-Table1[[#This Row],[Actual Price]]</f>
        <v>25</v>
      </c>
      <c r="L1902" s="13">
        <f>YEAR(Table1[[#This Row],[Date]])</f>
        <v>2023</v>
      </c>
      <c r="M1902" s="13" t="str">
        <f t="shared" si="29"/>
        <v>Jan</v>
      </c>
      <c r="N1902" s="18">
        <f>DATE(YEAR(Table1[[#This Row],[Date]])+6, MONTH(Table1[[#This Row],[Date]]), DAY(Table1[[#This Row],[Date]]))</f>
        <v>47143</v>
      </c>
    </row>
    <row r="1903" spans="1:14" x14ac:dyDescent="0.35">
      <c r="A1903" t="s">
        <v>2509</v>
      </c>
      <c r="B1903" s="1" t="s">
        <v>95</v>
      </c>
      <c r="C1903" s="1" t="s">
        <v>96</v>
      </c>
      <c r="D1903" s="1" t="s">
        <v>13</v>
      </c>
      <c r="E1903" s="3">
        <v>44554</v>
      </c>
      <c r="F1903" s="1" t="s">
        <v>30</v>
      </c>
      <c r="G1903" s="1" t="s">
        <v>2138</v>
      </c>
      <c r="H1903" s="7">
        <v>150</v>
      </c>
      <c r="I1903" s="7">
        <v>105</v>
      </c>
      <c r="J1903" s="2">
        <v>0.3</v>
      </c>
      <c r="K1903" s="7">
        <f>Table1[[#This Row],[List Price]]-Table1[[#This Row],[Actual Price]]</f>
        <v>45</v>
      </c>
      <c r="L1903" s="13">
        <f>YEAR(Table1[[#This Row],[Date]])</f>
        <v>2021</v>
      </c>
      <c r="M1903" s="13" t="str">
        <f t="shared" si="29"/>
        <v>Dec</v>
      </c>
      <c r="N1903" s="18">
        <f>DATE(YEAR(Table1[[#This Row],[Date]])+6, MONTH(Table1[[#This Row],[Date]]), DAY(Table1[[#This Row],[Date]]))</f>
        <v>46745</v>
      </c>
    </row>
    <row r="1904" spans="1:14" x14ac:dyDescent="0.35">
      <c r="A1904" t="s">
        <v>2510</v>
      </c>
      <c r="B1904" s="1" t="s">
        <v>241</v>
      </c>
      <c r="C1904" s="1" t="s">
        <v>242</v>
      </c>
      <c r="D1904" s="1" t="s">
        <v>13</v>
      </c>
      <c r="E1904" s="3">
        <v>44821</v>
      </c>
      <c r="F1904" s="1" t="s">
        <v>25</v>
      </c>
      <c r="G1904" s="1" t="s">
        <v>243</v>
      </c>
      <c r="H1904" s="7">
        <v>700</v>
      </c>
      <c r="I1904" s="7">
        <v>602</v>
      </c>
      <c r="J1904" s="2">
        <v>0.14000000000000001</v>
      </c>
      <c r="K1904" s="7">
        <f>Table1[[#This Row],[List Price]]-Table1[[#This Row],[Actual Price]]</f>
        <v>98</v>
      </c>
      <c r="L1904" s="13">
        <f>YEAR(Table1[[#This Row],[Date]])</f>
        <v>2022</v>
      </c>
      <c r="M1904" s="13" t="str">
        <f t="shared" si="29"/>
        <v>Sep</v>
      </c>
      <c r="N1904" s="18">
        <f>DATE(YEAR(Table1[[#This Row],[Date]])+6, MONTH(Table1[[#This Row],[Date]]), DAY(Table1[[#This Row],[Date]]))</f>
        <v>47013</v>
      </c>
    </row>
    <row r="1905" spans="1:14" x14ac:dyDescent="0.35">
      <c r="A1905" t="s">
        <v>2511</v>
      </c>
      <c r="B1905" s="1" t="s">
        <v>91</v>
      </c>
      <c r="C1905" s="1" t="s">
        <v>92</v>
      </c>
      <c r="D1905" s="1" t="s">
        <v>35</v>
      </c>
      <c r="E1905" s="3">
        <v>44459</v>
      </c>
      <c r="F1905" s="1" t="s">
        <v>55</v>
      </c>
      <c r="G1905" s="1" t="s">
        <v>2351</v>
      </c>
      <c r="H1905" s="7">
        <v>800</v>
      </c>
      <c r="I1905" s="7">
        <v>672</v>
      </c>
      <c r="J1905" s="2">
        <v>0.16</v>
      </c>
      <c r="K1905" s="7">
        <f>Table1[[#This Row],[List Price]]-Table1[[#This Row],[Actual Price]]</f>
        <v>128</v>
      </c>
      <c r="L1905" s="13">
        <f>YEAR(Table1[[#This Row],[Date]])</f>
        <v>2021</v>
      </c>
      <c r="M1905" s="13" t="str">
        <f t="shared" si="29"/>
        <v>Sep</v>
      </c>
      <c r="N1905" s="18">
        <f>DATE(YEAR(Table1[[#This Row],[Date]])+6, MONTH(Table1[[#This Row],[Date]]), DAY(Table1[[#This Row],[Date]]))</f>
        <v>46650</v>
      </c>
    </row>
    <row r="1906" spans="1:14" x14ac:dyDescent="0.35">
      <c r="A1906" t="s">
        <v>2512</v>
      </c>
      <c r="B1906" s="1" t="s">
        <v>224</v>
      </c>
      <c r="C1906" s="1" t="s">
        <v>50</v>
      </c>
      <c r="D1906" s="1" t="s">
        <v>24</v>
      </c>
      <c r="E1906" s="3">
        <v>45606</v>
      </c>
      <c r="F1906" s="1" t="s">
        <v>41</v>
      </c>
      <c r="G1906" s="1" t="s">
        <v>1942</v>
      </c>
      <c r="H1906" s="7">
        <v>30</v>
      </c>
      <c r="I1906" s="7">
        <v>28</v>
      </c>
      <c r="J1906" s="2">
        <v>6.6699999999999995E-2</v>
      </c>
      <c r="K1906" s="7">
        <f>Table1[[#This Row],[List Price]]-Table1[[#This Row],[Actual Price]]</f>
        <v>2</v>
      </c>
      <c r="L1906" s="13">
        <f>YEAR(Table1[[#This Row],[Date]])</f>
        <v>2024</v>
      </c>
      <c r="M1906" s="13" t="str">
        <f t="shared" si="29"/>
        <v>Nov</v>
      </c>
      <c r="N1906" s="18">
        <f>DATE(YEAR(Table1[[#This Row],[Date]])+6, MONTH(Table1[[#This Row],[Date]]), DAY(Table1[[#This Row],[Date]]))</f>
        <v>47797</v>
      </c>
    </row>
    <row r="1907" spans="1:14" x14ac:dyDescent="0.35">
      <c r="A1907" t="s">
        <v>2513</v>
      </c>
      <c r="B1907" s="1" t="s">
        <v>44</v>
      </c>
      <c r="C1907" s="1" t="s">
        <v>45</v>
      </c>
      <c r="D1907" s="1" t="s">
        <v>24</v>
      </c>
      <c r="E1907" s="3">
        <v>44394</v>
      </c>
      <c r="F1907" s="1" t="s">
        <v>25</v>
      </c>
      <c r="G1907" s="1" t="s">
        <v>1177</v>
      </c>
      <c r="H1907" s="7">
        <v>700</v>
      </c>
      <c r="I1907" s="7">
        <v>420</v>
      </c>
      <c r="J1907" s="2">
        <v>0.4</v>
      </c>
      <c r="K1907" s="7">
        <f>Table1[[#This Row],[List Price]]-Table1[[#This Row],[Actual Price]]</f>
        <v>280</v>
      </c>
      <c r="L1907" s="13">
        <f>YEAR(Table1[[#This Row],[Date]])</f>
        <v>2021</v>
      </c>
      <c r="M1907" s="13" t="str">
        <f t="shared" si="29"/>
        <v>Jul</v>
      </c>
      <c r="N1907" s="18">
        <f>DATE(YEAR(Table1[[#This Row],[Date]])+6, MONTH(Table1[[#This Row],[Date]]), DAY(Table1[[#This Row],[Date]]))</f>
        <v>46585</v>
      </c>
    </row>
    <row r="1908" spans="1:14" x14ac:dyDescent="0.35">
      <c r="A1908" t="s">
        <v>2514</v>
      </c>
      <c r="B1908" s="1" t="s">
        <v>289</v>
      </c>
      <c r="C1908" s="1" t="s">
        <v>108</v>
      </c>
      <c r="D1908" s="1" t="s">
        <v>19</v>
      </c>
      <c r="E1908" s="3">
        <v>45488</v>
      </c>
      <c r="F1908" s="1" t="s">
        <v>41</v>
      </c>
      <c r="G1908" s="1" t="s">
        <v>1129</v>
      </c>
      <c r="H1908" s="7">
        <v>30</v>
      </c>
      <c r="I1908" s="7">
        <v>29</v>
      </c>
      <c r="J1908" s="2">
        <v>3.3300000000000003E-2</v>
      </c>
      <c r="K1908" s="7">
        <f>Table1[[#This Row],[List Price]]-Table1[[#This Row],[Actual Price]]</f>
        <v>1</v>
      </c>
      <c r="L1908" s="13">
        <f>YEAR(Table1[[#This Row],[Date]])</f>
        <v>2024</v>
      </c>
      <c r="M1908" s="13" t="str">
        <f t="shared" si="29"/>
        <v>Jul</v>
      </c>
      <c r="N1908" s="18">
        <f>DATE(YEAR(Table1[[#This Row],[Date]])+6, MONTH(Table1[[#This Row],[Date]]), DAY(Table1[[#This Row],[Date]]))</f>
        <v>47679</v>
      </c>
    </row>
    <row r="1909" spans="1:14" x14ac:dyDescent="0.35">
      <c r="A1909" t="s">
        <v>2515</v>
      </c>
      <c r="B1909" s="1" t="s">
        <v>255</v>
      </c>
      <c r="C1909" s="1" t="s">
        <v>256</v>
      </c>
      <c r="D1909" s="1" t="s">
        <v>13</v>
      </c>
      <c r="E1909" s="3">
        <v>44480</v>
      </c>
      <c r="F1909" s="1" t="s">
        <v>25</v>
      </c>
      <c r="G1909" s="1" t="s">
        <v>522</v>
      </c>
      <c r="H1909" s="7">
        <v>700</v>
      </c>
      <c r="I1909" s="7">
        <v>616</v>
      </c>
      <c r="J1909" s="2">
        <v>0.12</v>
      </c>
      <c r="K1909" s="7">
        <f>Table1[[#This Row],[List Price]]-Table1[[#This Row],[Actual Price]]</f>
        <v>84</v>
      </c>
      <c r="L1909" s="13">
        <f>YEAR(Table1[[#This Row],[Date]])</f>
        <v>2021</v>
      </c>
      <c r="M1909" s="13" t="str">
        <f t="shared" si="29"/>
        <v>Oct</v>
      </c>
      <c r="N1909" s="18">
        <f>DATE(YEAR(Table1[[#This Row],[Date]])+6, MONTH(Table1[[#This Row],[Date]]), DAY(Table1[[#This Row],[Date]]))</f>
        <v>46671</v>
      </c>
    </row>
    <row r="1910" spans="1:14" x14ac:dyDescent="0.35">
      <c r="A1910" t="s">
        <v>2516</v>
      </c>
      <c r="B1910" s="1" t="s">
        <v>434</v>
      </c>
      <c r="C1910" s="1" t="s">
        <v>435</v>
      </c>
      <c r="D1910" s="1" t="s">
        <v>24</v>
      </c>
      <c r="E1910" s="3">
        <v>45312</v>
      </c>
      <c r="F1910" s="1" t="s">
        <v>25</v>
      </c>
      <c r="G1910" s="1" t="s">
        <v>550</v>
      </c>
      <c r="H1910" s="7">
        <v>700</v>
      </c>
      <c r="I1910" s="7">
        <v>602</v>
      </c>
      <c r="J1910" s="2">
        <v>0.14000000000000001</v>
      </c>
      <c r="K1910" s="7">
        <f>Table1[[#This Row],[List Price]]-Table1[[#This Row],[Actual Price]]</f>
        <v>98</v>
      </c>
      <c r="L1910" s="13">
        <f>YEAR(Table1[[#This Row],[Date]])</f>
        <v>2024</v>
      </c>
      <c r="M1910" s="13" t="str">
        <f t="shared" si="29"/>
        <v>Jan</v>
      </c>
      <c r="N1910" s="18">
        <f>DATE(YEAR(Table1[[#This Row],[Date]])+6, MONTH(Table1[[#This Row],[Date]]), DAY(Table1[[#This Row],[Date]]))</f>
        <v>47504</v>
      </c>
    </row>
    <row r="1911" spans="1:14" x14ac:dyDescent="0.35">
      <c r="A1911" t="s">
        <v>2517</v>
      </c>
      <c r="B1911" s="1" t="s">
        <v>111</v>
      </c>
      <c r="C1911" s="1" t="s">
        <v>82</v>
      </c>
      <c r="D1911" s="1" t="s">
        <v>13</v>
      </c>
      <c r="E1911" s="3">
        <v>44232</v>
      </c>
      <c r="F1911" s="1" t="s">
        <v>55</v>
      </c>
      <c r="G1911" s="1" t="s">
        <v>610</v>
      </c>
      <c r="H1911" s="7">
        <v>800</v>
      </c>
      <c r="I1911" s="7">
        <v>704</v>
      </c>
      <c r="J1911" s="2">
        <v>0.12</v>
      </c>
      <c r="K1911" s="7">
        <f>Table1[[#This Row],[List Price]]-Table1[[#This Row],[Actual Price]]</f>
        <v>96</v>
      </c>
      <c r="L1911" s="13">
        <f>YEAR(Table1[[#This Row],[Date]])</f>
        <v>2021</v>
      </c>
      <c r="M1911" s="13" t="str">
        <f t="shared" si="29"/>
        <v>Feb</v>
      </c>
      <c r="N1911" s="18">
        <f>DATE(YEAR(Table1[[#This Row],[Date]])+6, MONTH(Table1[[#This Row],[Date]]), DAY(Table1[[#This Row],[Date]]))</f>
        <v>46423</v>
      </c>
    </row>
    <row r="1912" spans="1:14" x14ac:dyDescent="0.35">
      <c r="A1912" t="s">
        <v>2518</v>
      </c>
      <c r="B1912" s="1" t="s">
        <v>227</v>
      </c>
      <c r="C1912" s="1" t="s">
        <v>228</v>
      </c>
      <c r="D1912" s="1" t="s">
        <v>24</v>
      </c>
      <c r="E1912" s="3">
        <v>44688</v>
      </c>
      <c r="F1912" s="1" t="s">
        <v>72</v>
      </c>
      <c r="G1912" s="1" t="s">
        <v>836</v>
      </c>
      <c r="H1912" s="7">
        <v>500</v>
      </c>
      <c r="I1912" s="7">
        <v>500</v>
      </c>
      <c r="J1912" s="2">
        <v>0</v>
      </c>
      <c r="K1912" s="7">
        <f>Table1[[#This Row],[List Price]]-Table1[[#This Row],[Actual Price]]</f>
        <v>0</v>
      </c>
      <c r="L1912" s="13">
        <f>YEAR(Table1[[#This Row],[Date]])</f>
        <v>2022</v>
      </c>
      <c r="M1912" s="13" t="str">
        <f t="shared" si="29"/>
        <v>May</v>
      </c>
      <c r="N1912" s="18">
        <f>DATE(YEAR(Table1[[#This Row],[Date]])+6, MONTH(Table1[[#This Row],[Date]]), DAY(Table1[[#This Row],[Date]]))</f>
        <v>46880</v>
      </c>
    </row>
    <row r="1913" spans="1:14" x14ac:dyDescent="0.35">
      <c r="A1913" t="s">
        <v>2519</v>
      </c>
      <c r="B1913" s="1" t="s">
        <v>205</v>
      </c>
      <c r="C1913" s="1" t="s">
        <v>206</v>
      </c>
      <c r="D1913" s="1" t="s">
        <v>24</v>
      </c>
      <c r="E1913" s="3">
        <v>45243</v>
      </c>
      <c r="F1913" s="1" t="s">
        <v>30</v>
      </c>
      <c r="G1913" s="1" t="s">
        <v>1478</v>
      </c>
      <c r="H1913" s="7">
        <v>150</v>
      </c>
      <c r="I1913" s="7">
        <v>147</v>
      </c>
      <c r="J1913" s="2">
        <v>0.02</v>
      </c>
      <c r="K1913" s="7">
        <f>Table1[[#This Row],[List Price]]-Table1[[#This Row],[Actual Price]]</f>
        <v>3</v>
      </c>
      <c r="L1913" s="13">
        <f>YEAR(Table1[[#This Row],[Date]])</f>
        <v>2023</v>
      </c>
      <c r="M1913" s="13" t="str">
        <f t="shared" si="29"/>
        <v>Nov</v>
      </c>
      <c r="N1913" s="18">
        <f>DATE(YEAR(Table1[[#This Row],[Date]])+6, MONTH(Table1[[#This Row],[Date]]), DAY(Table1[[#This Row],[Date]]))</f>
        <v>47435</v>
      </c>
    </row>
    <row r="1914" spans="1:14" x14ac:dyDescent="0.35">
      <c r="A1914" t="s">
        <v>2520</v>
      </c>
      <c r="B1914" s="1" t="s">
        <v>17</v>
      </c>
      <c r="C1914" s="1" t="s">
        <v>18</v>
      </c>
      <c r="D1914" s="1" t="s">
        <v>19</v>
      </c>
      <c r="E1914" s="3">
        <v>45437</v>
      </c>
      <c r="F1914" s="1" t="s">
        <v>41</v>
      </c>
      <c r="G1914" s="1" t="s">
        <v>493</v>
      </c>
      <c r="H1914" s="7">
        <v>30</v>
      </c>
      <c r="I1914" s="7">
        <v>29</v>
      </c>
      <c r="J1914" s="2">
        <v>3.3300000000000003E-2</v>
      </c>
      <c r="K1914" s="7">
        <f>Table1[[#This Row],[List Price]]-Table1[[#This Row],[Actual Price]]</f>
        <v>1</v>
      </c>
      <c r="L1914" s="13">
        <f>YEAR(Table1[[#This Row],[Date]])</f>
        <v>2024</v>
      </c>
      <c r="M1914" s="13" t="str">
        <f t="shared" si="29"/>
        <v>May</v>
      </c>
      <c r="N1914" s="18">
        <f>DATE(YEAR(Table1[[#This Row],[Date]])+6, MONTH(Table1[[#This Row],[Date]]), DAY(Table1[[#This Row],[Date]]))</f>
        <v>47628</v>
      </c>
    </row>
    <row r="1915" spans="1:14" x14ac:dyDescent="0.35">
      <c r="A1915" t="s">
        <v>2521</v>
      </c>
      <c r="B1915" s="1" t="s">
        <v>221</v>
      </c>
      <c r="C1915" s="1" t="s">
        <v>40</v>
      </c>
      <c r="D1915" s="1" t="s">
        <v>35</v>
      </c>
      <c r="E1915" s="3">
        <v>44029</v>
      </c>
      <c r="F1915" s="1" t="s">
        <v>46</v>
      </c>
      <c r="G1915" s="1" t="s">
        <v>262</v>
      </c>
      <c r="H1915" s="7">
        <v>500</v>
      </c>
      <c r="I1915" s="7">
        <v>455</v>
      </c>
      <c r="J1915" s="2">
        <v>0.09</v>
      </c>
      <c r="K1915" s="7">
        <f>Table1[[#This Row],[List Price]]-Table1[[#This Row],[Actual Price]]</f>
        <v>45</v>
      </c>
      <c r="L1915" s="13">
        <f>YEAR(Table1[[#This Row],[Date]])</f>
        <v>2020</v>
      </c>
      <c r="M1915" s="13" t="str">
        <f t="shared" si="29"/>
        <v>Jul</v>
      </c>
      <c r="N1915" s="18">
        <f>DATE(YEAR(Table1[[#This Row],[Date]])+6, MONTH(Table1[[#This Row],[Date]]), DAY(Table1[[#This Row],[Date]]))</f>
        <v>46220</v>
      </c>
    </row>
    <row r="1916" spans="1:14" x14ac:dyDescent="0.35">
      <c r="A1916" t="s">
        <v>2522</v>
      </c>
      <c r="B1916" s="1" t="s">
        <v>270</v>
      </c>
      <c r="C1916" s="1" t="s">
        <v>271</v>
      </c>
      <c r="D1916" s="1" t="s">
        <v>35</v>
      </c>
      <c r="E1916" s="3">
        <v>44500</v>
      </c>
      <c r="F1916" s="1" t="s">
        <v>115</v>
      </c>
      <c r="G1916" s="1" t="s">
        <v>272</v>
      </c>
      <c r="H1916" s="7">
        <v>250</v>
      </c>
      <c r="I1916" s="7">
        <v>250</v>
      </c>
      <c r="J1916" s="2">
        <v>0</v>
      </c>
      <c r="K1916" s="7">
        <f>Table1[[#This Row],[List Price]]-Table1[[#This Row],[Actual Price]]</f>
        <v>0</v>
      </c>
      <c r="L1916" s="13">
        <f>YEAR(Table1[[#This Row],[Date]])</f>
        <v>2021</v>
      </c>
      <c r="M1916" s="13" t="str">
        <f t="shared" si="29"/>
        <v>Oct</v>
      </c>
      <c r="N1916" s="18">
        <f>DATE(YEAR(Table1[[#This Row],[Date]])+6, MONTH(Table1[[#This Row],[Date]]), DAY(Table1[[#This Row],[Date]]))</f>
        <v>46691</v>
      </c>
    </row>
    <row r="1917" spans="1:14" x14ac:dyDescent="0.35">
      <c r="A1917" t="s">
        <v>2523</v>
      </c>
      <c r="B1917" s="1" t="s">
        <v>11</v>
      </c>
      <c r="C1917" s="1" t="s">
        <v>12</v>
      </c>
      <c r="D1917" s="1" t="s">
        <v>13</v>
      </c>
      <c r="E1917" s="3">
        <v>44978</v>
      </c>
      <c r="F1917" s="1" t="s">
        <v>55</v>
      </c>
      <c r="G1917" s="1" t="s">
        <v>193</v>
      </c>
      <c r="H1917" s="7">
        <v>800</v>
      </c>
      <c r="I1917" s="7">
        <v>688</v>
      </c>
      <c r="J1917" s="2">
        <v>0.14000000000000001</v>
      </c>
      <c r="K1917" s="7">
        <f>Table1[[#This Row],[List Price]]-Table1[[#This Row],[Actual Price]]</f>
        <v>112</v>
      </c>
      <c r="L1917" s="13">
        <f>YEAR(Table1[[#This Row],[Date]])</f>
        <v>2023</v>
      </c>
      <c r="M1917" s="13" t="str">
        <f t="shared" si="29"/>
        <v>Feb</v>
      </c>
      <c r="N1917" s="18">
        <f>DATE(YEAR(Table1[[#This Row],[Date]])+6, MONTH(Table1[[#This Row],[Date]]), DAY(Table1[[#This Row],[Date]]))</f>
        <v>47170</v>
      </c>
    </row>
    <row r="1918" spans="1:14" x14ac:dyDescent="0.35">
      <c r="A1918" t="s">
        <v>2524</v>
      </c>
      <c r="B1918" s="1" t="s">
        <v>22</v>
      </c>
      <c r="C1918" s="1" t="s">
        <v>23</v>
      </c>
      <c r="D1918" s="1" t="s">
        <v>24</v>
      </c>
      <c r="E1918" s="3">
        <v>44896</v>
      </c>
      <c r="F1918" s="1" t="s">
        <v>36</v>
      </c>
      <c r="G1918" s="1" t="s">
        <v>310</v>
      </c>
      <c r="H1918" s="7">
        <v>50</v>
      </c>
      <c r="I1918" s="7">
        <v>44</v>
      </c>
      <c r="J1918" s="2">
        <v>0.12</v>
      </c>
      <c r="K1918" s="7">
        <f>Table1[[#This Row],[List Price]]-Table1[[#This Row],[Actual Price]]</f>
        <v>6</v>
      </c>
      <c r="L1918" s="13">
        <f>YEAR(Table1[[#This Row],[Date]])</f>
        <v>2022</v>
      </c>
      <c r="M1918" s="13" t="str">
        <f t="shared" si="29"/>
        <v>Dec</v>
      </c>
      <c r="N1918" s="18">
        <f>DATE(YEAR(Table1[[#This Row],[Date]])+6, MONTH(Table1[[#This Row],[Date]]), DAY(Table1[[#This Row],[Date]]))</f>
        <v>47088</v>
      </c>
    </row>
    <row r="1919" spans="1:14" x14ac:dyDescent="0.35">
      <c r="A1919" t="s">
        <v>2525</v>
      </c>
      <c r="B1919" s="1" t="s">
        <v>124</v>
      </c>
      <c r="C1919" s="1" t="s">
        <v>40</v>
      </c>
      <c r="D1919" s="1" t="s">
        <v>35</v>
      </c>
      <c r="E1919" s="3">
        <v>45055</v>
      </c>
      <c r="F1919" s="1" t="s">
        <v>72</v>
      </c>
      <c r="G1919" s="1" t="s">
        <v>863</v>
      </c>
      <c r="H1919" s="7">
        <v>500</v>
      </c>
      <c r="I1919" s="7">
        <v>495</v>
      </c>
      <c r="J1919" s="2">
        <v>0.01</v>
      </c>
      <c r="K1919" s="7">
        <f>Table1[[#This Row],[List Price]]-Table1[[#This Row],[Actual Price]]</f>
        <v>5</v>
      </c>
      <c r="L1919" s="13">
        <f>YEAR(Table1[[#This Row],[Date]])</f>
        <v>2023</v>
      </c>
      <c r="M1919" s="13" t="str">
        <f t="shared" si="29"/>
        <v>May</v>
      </c>
      <c r="N1919" s="18">
        <f>DATE(YEAR(Table1[[#This Row],[Date]])+6, MONTH(Table1[[#This Row],[Date]]), DAY(Table1[[#This Row],[Date]]))</f>
        <v>47247</v>
      </c>
    </row>
    <row r="1920" spans="1:14" x14ac:dyDescent="0.35">
      <c r="A1920" t="s">
        <v>2526</v>
      </c>
      <c r="B1920" s="1" t="s">
        <v>114</v>
      </c>
      <c r="C1920" s="1" t="s">
        <v>54</v>
      </c>
      <c r="D1920" s="1" t="s">
        <v>13</v>
      </c>
      <c r="E1920" s="3">
        <v>45085</v>
      </c>
      <c r="F1920" s="1" t="s">
        <v>41</v>
      </c>
      <c r="G1920" s="1" t="s">
        <v>476</v>
      </c>
      <c r="H1920" s="7">
        <v>30</v>
      </c>
      <c r="I1920" s="7">
        <v>30</v>
      </c>
      <c r="J1920" s="2">
        <v>0</v>
      </c>
      <c r="K1920" s="7">
        <f>Table1[[#This Row],[List Price]]-Table1[[#This Row],[Actual Price]]</f>
        <v>0</v>
      </c>
      <c r="L1920" s="13">
        <f>YEAR(Table1[[#This Row],[Date]])</f>
        <v>2023</v>
      </c>
      <c r="M1920" s="13" t="str">
        <f t="shared" si="29"/>
        <v>Jun</v>
      </c>
      <c r="N1920" s="18">
        <f>DATE(YEAR(Table1[[#This Row],[Date]])+6, MONTH(Table1[[#This Row],[Date]]), DAY(Table1[[#This Row],[Date]]))</f>
        <v>47277</v>
      </c>
    </row>
    <row r="1921" spans="1:14" x14ac:dyDescent="0.35">
      <c r="A1921" t="s">
        <v>2527</v>
      </c>
      <c r="B1921" s="1" t="s">
        <v>118</v>
      </c>
      <c r="C1921" s="1" t="s">
        <v>119</v>
      </c>
      <c r="D1921" s="1" t="s">
        <v>35</v>
      </c>
      <c r="E1921" s="3">
        <v>44147</v>
      </c>
      <c r="F1921" s="1" t="s">
        <v>61</v>
      </c>
      <c r="G1921" s="1" t="s">
        <v>847</v>
      </c>
      <c r="H1921" s="7">
        <v>1000</v>
      </c>
      <c r="I1921" s="7">
        <v>670</v>
      </c>
      <c r="J1921" s="2">
        <v>0.33</v>
      </c>
      <c r="K1921" s="7">
        <f>Table1[[#This Row],[List Price]]-Table1[[#This Row],[Actual Price]]</f>
        <v>330</v>
      </c>
      <c r="L1921" s="13">
        <f>YEAR(Table1[[#This Row],[Date]])</f>
        <v>2020</v>
      </c>
      <c r="M1921" s="13" t="str">
        <f t="shared" si="29"/>
        <v>Nov</v>
      </c>
      <c r="N1921" s="18">
        <f>DATE(YEAR(Table1[[#This Row],[Date]])+6, MONTH(Table1[[#This Row],[Date]]), DAY(Table1[[#This Row],[Date]]))</f>
        <v>46338</v>
      </c>
    </row>
    <row r="1922" spans="1:14" x14ac:dyDescent="0.35">
      <c r="A1922" t="s">
        <v>2528</v>
      </c>
      <c r="B1922" s="1" t="s">
        <v>44</v>
      </c>
      <c r="C1922" s="1" t="s">
        <v>45</v>
      </c>
      <c r="D1922" s="1" t="s">
        <v>24</v>
      </c>
      <c r="E1922" s="3">
        <v>45093</v>
      </c>
      <c r="F1922" s="1" t="s">
        <v>55</v>
      </c>
      <c r="G1922" s="1" t="s">
        <v>253</v>
      </c>
      <c r="H1922" s="7">
        <v>800</v>
      </c>
      <c r="I1922" s="7">
        <v>664</v>
      </c>
      <c r="J1922" s="2">
        <v>0.17</v>
      </c>
      <c r="K1922" s="7">
        <f>Table1[[#This Row],[List Price]]-Table1[[#This Row],[Actual Price]]</f>
        <v>136</v>
      </c>
      <c r="L1922" s="13">
        <f>YEAR(Table1[[#This Row],[Date]])</f>
        <v>2023</v>
      </c>
      <c r="M1922" s="13" t="str">
        <f t="shared" ref="M1922:M1985" si="30">TEXT(E:E, "mmm")</f>
        <v>Jun</v>
      </c>
      <c r="N1922" s="18">
        <f>DATE(YEAR(Table1[[#This Row],[Date]])+6, MONTH(Table1[[#This Row],[Date]]), DAY(Table1[[#This Row],[Date]]))</f>
        <v>47285</v>
      </c>
    </row>
    <row r="1923" spans="1:14" x14ac:dyDescent="0.35">
      <c r="A1923" t="s">
        <v>2529</v>
      </c>
      <c r="B1923" s="1" t="s">
        <v>39</v>
      </c>
      <c r="C1923" s="1" t="s">
        <v>40</v>
      </c>
      <c r="D1923" s="1" t="s">
        <v>35</v>
      </c>
      <c r="E1923" s="3">
        <v>43958</v>
      </c>
      <c r="F1923" s="1" t="s">
        <v>122</v>
      </c>
      <c r="G1923" s="1" t="s">
        <v>1631</v>
      </c>
      <c r="H1923" s="7">
        <v>50</v>
      </c>
      <c r="I1923" s="7">
        <v>40</v>
      </c>
      <c r="J1923" s="2">
        <v>0.2</v>
      </c>
      <c r="K1923" s="7">
        <f>Table1[[#This Row],[List Price]]-Table1[[#This Row],[Actual Price]]</f>
        <v>10</v>
      </c>
      <c r="L1923" s="13">
        <f>YEAR(Table1[[#This Row],[Date]])</f>
        <v>2020</v>
      </c>
      <c r="M1923" s="13" t="str">
        <f t="shared" si="30"/>
        <v>May</v>
      </c>
      <c r="N1923" s="18">
        <f>DATE(YEAR(Table1[[#This Row],[Date]])+6, MONTH(Table1[[#This Row],[Date]]), DAY(Table1[[#This Row],[Date]]))</f>
        <v>46149</v>
      </c>
    </row>
    <row r="1924" spans="1:14" x14ac:dyDescent="0.35">
      <c r="A1924" t="s">
        <v>2530</v>
      </c>
      <c r="B1924" s="1" t="s">
        <v>53</v>
      </c>
      <c r="C1924" s="1" t="s">
        <v>54</v>
      </c>
      <c r="D1924" s="1" t="s">
        <v>13</v>
      </c>
      <c r="E1924" s="3">
        <v>45178</v>
      </c>
      <c r="F1924" s="1" t="s">
        <v>61</v>
      </c>
      <c r="G1924" s="1" t="s">
        <v>56</v>
      </c>
      <c r="H1924" s="7">
        <v>1000</v>
      </c>
      <c r="I1924" s="7">
        <v>890</v>
      </c>
      <c r="J1924" s="2">
        <v>0.11</v>
      </c>
      <c r="K1924" s="7">
        <f>Table1[[#This Row],[List Price]]-Table1[[#This Row],[Actual Price]]</f>
        <v>110</v>
      </c>
      <c r="L1924" s="13">
        <f>YEAR(Table1[[#This Row],[Date]])</f>
        <v>2023</v>
      </c>
      <c r="M1924" s="13" t="str">
        <f t="shared" si="30"/>
        <v>Sep</v>
      </c>
      <c r="N1924" s="18">
        <f>DATE(YEAR(Table1[[#This Row],[Date]])+6, MONTH(Table1[[#This Row],[Date]]), DAY(Table1[[#This Row],[Date]]))</f>
        <v>47370</v>
      </c>
    </row>
    <row r="1925" spans="1:14" x14ac:dyDescent="0.35">
      <c r="A1925" t="s">
        <v>2531</v>
      </c>
      <c r="B1925" s="1" t="s">
        <v>95</v>
      </c>
      <c r="C1925" s="1" t="s">
        <v>96</v>
      </c>
      <c r="D1925" s="1" t="s">
        <v>13</v>
      </c>
      <c r="E1925" s="3">
        <v>44513</v>
      </c>
      <c r="F1925" s="1" t="s">
        <v>41</v>
      </c>
      <c r="G1925" s="1" t="s">
        <v>216</v>
      </c>
      <c r="H1925" s="7">
        <v>30</v>
      </c>
      <c r="I1925" s="7">
        <v>20</v>
      </c>
      <c r="J1925" s="2">
        <v>0.33329999999999999</v>
      </c>
      <c r="K1925" s="7">
        <f>Table1[[#This Row],[List Price]]-Table1[[#This Row],[Actual Price]]</f>
        <v>10</v>
      </c>
      <c r="L1925" s="13">
        <f>YEAR(Table1[[#This Row],[Date]])</f>
        <v>2021</v>
      </c>
      <c r="M1925" s="13" t="str">
        <f t="shared" si="30"/>
        <v>Nov</v>
      </c>
      <c r="N1925" s="18">
        <f>DATE(YEAR(Table1[[#This Row],[Date]])+6, MONTH(Table1[[#This Row],[Date]]), DAY(Table1[[#This Row],[Date]]))</f>
        <v>46704</v>
      </c>
    </row>
    <row r="1926" spans="1:14" x14ac:dyDescent="0.35">
      <c r="A1926" t="s">
        <v>2532</v>
      </c>
      <c r="B1926" s="1" t="s">
        <v>224</v>
      </c>
      <c r="C1926" s="1" t="s">
        <v>50</v>
      </c>
      <c r="D1926" s="1" t="s">
        <v>24</v>
      </c>
      <c r="E1926" s="3">
        <v>44575</v>
      </c>
      <c r="F1926" s="1" t="s">
        <v>115</v>
      </c>
      <c r="G1926" s="1" t="s">
        <v>413</v>
      </c>
      <c r="H1926" s="7">
        <v>250</v>
      </c>
      <c r="I1926" s="7">
        <v>245</v>
      </c>
      <c r="J1926" s="2">
        <v>0.02</v>
      </c>
      <c r="K1926" s="7">
        <f>Table1[[#This Row],[List Price]]-Table1[[#This Row],[Actual Price]]</f>
        <v>5</v>
      </c>
      <c r="L1926" s="13">
        <f>YEAR(Table1[[#This Row],[Date]])</f>
        <v>2022</v>
      </c>
      <c r="M1926" s="13" t="str">
        <f t="shared" si="30"/>
        <v>Jan</v>
      </c>
      <c r="N1926" s="18">
        <f>DATE(YEAR(Table1[[#This Row],[Date]])+6, MONTH(Table1[[#This Row],[Date]]), DAY(Table1[[#This Row],[Date]]))</f>
        <v>46766</v>
      </c>
    </row>
    <row r="1927" spans="1:14" x14ac:dyDescent="0.35">
      <c r="A1927" t="s">
        <v>2533</v>
      </c>
      <c r="B1927" s="1" t="s">
        <v>187</v>
      </c>
      <c r="C1927" s="1" t="s">
        <v>188</v>
      </c>
      <c r="D1927" s="1" t="s">
        <v>13</v>
      </c>
      <c r="E1927" s="3">
        <v>44179</v>
      </c>
      <c r="F1927" s="1" t="s">
        <v>36</v>
      </c>
      <c r="G1927" s="1" t="s">
        <v>237</v>
      </c>
      <c r="H1927" s="7">
        <v>50</v>
      </c>
      <c r="I1927" s="7">
        <v>47</v>
      </c>
      <c r="J1927" s="2">
        <v>0.06</v>
      </c>
      <c r="K1927" s="7">
        <f>Table1[[#This Row],[List Price]]-Table1[[#This Row],[Actual Price]]</f>
        <v>3</v>
      </c>
      <c r="L1927" s="13">
        <f>YEAR(Table1[[#This Row],[Date]])</f>
        <v>2020</v>
      </c>
      <c r="M1927" s="13" t="str">
        <f t="shared" si="30"/>
        <v>Dec</v>
      </c>
      <c r="N1927" s="18">
        <f>DATE(YEAR(Table1[[#This Row],[Date]])+6, MONTH(Table1[[#This Row],[Date]]), DAY(Table1[[#This Row],[Date]]))</f>
        <v>46370</v>
      </c>
    </row>
    <row r="1928" spans="1:14" x14ac:dyDescent="0.35">
      <c r="A1928" t="s">
        <v>2534</v>
      </c>
      <c r="B1928" s="1" t="s">
        <v>224</v>
      </c>
      <c r="C1928" s="1" t="s">
        <v>50</v>
      </c>
      <c r="D1928" s="1" t="s">
        <v>24</v>
      </c>
      <c r="E1928" s="3">
        <v>44606</v>
      </c>
      <c r="F1928" s="1" t="s">
        <v>14</v>
      </c>
      <c r="G1928" s="1" t="s">
        <v>631</v>
      </c>
      <c r="H1928" s="7">
        <v>80</v>
      </c>
      <c r="I1928" s="7">
        <v>73</v>
      </c>
      <c r="J1928" s="2">
        <v>8.7499999999999994E-2</v>
      </c>
      <c r="K1928" s="7">
        <f>Table1[[#This Row],[List Price]]-Table1[[#This Row],[Actual Price]]</f>
        <v>7</v>
      </c>
      <c r="L1928" s="13">
        <f>YEAR(Table1[[#This Row],[Date]])</f>
        <v>2022</v>
      </c>
      <c r="M1928" s="13" t="str">
        <f t="shared" si="30"/>
        <v>Feb</v>
      </c>
      <c r="N1928" s="18">
        <f>DATE(YEAR(Table1[[#This Row],[Date]])+6, MONTH(Table1[[#This Row],[Date]]), DAY(Table1[[#This Row],[Date]]))</f>
        <v>46797</v>
      </c>
    </row>
    <row r="1929" spans="1:14" x14ac:dyDescent="0.35">
      <c r="A1929" t="s">
        <v>2535</v>
      </c>
      <c r="B1929" s="1" t="s">
        <v>99</v>
      </c>
      <c r="C1929" s="1" t="s">
        <v>100</v>
      </c>
      <c r="D1929" s="1" t="s">
        <v>13</v>
      </c>
      <c r="E1929" s="3">
        <v>44173</v>
      </c>
      <c r="F1929" s="1" t="s">
        <v>72</v>
      </c>
      <c r="G1929" s="1" t="s">
        <v>752</v>
      </c>
      <c r="H1929" s="7">
        <v>500</v>
      </c>
      <c r="I1929" s="7">
        <v>490</v>
      </c>
      <c r="J1929" s="2">
        <v>0.02</v>
      </c>
      <c r="K1929" s="7">
        <f>Table1[[#This Row],[List Price]]-Table1[[#This Row],[Actual Price]]</f>
        <v>10</v>
      </c>
      <c r="L1929" s="13">
        <f>YEAR(Table1[[#This Row],[Date]])</f>
        <v>2020</v>
      </c>
      <c r="M1929" s="13" t="str">
        <f t="shared" si="30"/>
        <v>Dec</v>
      </c>
      <c r="N1929" s="18">
        <f>DATE(YEAR(Table1[[#This Row],[Date]])+6, MONTH(Table1[[#This Row],[Date]]), DAY(Table1[[#This Row],[Date]]))</f>
        <v>46364</v>
      </c>
    </row>
    <row r="1930" spans="1:14" x14ac:dyDescent="0.35">
      <c r="A1930" t="s">
        <v>2536</v>
      </c>
      <c r="B1930" s="1" t="s">
        <v>187</v>
      </c>
      <c r="C1930" s="1" t="s">
        <v>188</v>
      </c>
      <c r="D1930" s="1" t="s">
        <v>13</v>
      </c>
      <c r="E1930" s="3">
        <v>45489</v>
      </c>
      <c r="F1930" s="1" t="s">
        <v>55</v>
      </c>
      <c r="G1930" s="1" t="s">
        <v>415</v>
      </c>
      <c r="H1930" s="7">
        <v>800</v>
      </c>
      <c r="I1930" s="7">
        <v>712</v>
      </c>
      <c r="J1930" s="2">
        <v>0.11</v>
      </c>
      <c r="K1930" s="7">
        <f>Table1[[#This Row],[List Price]]-Table1[[#This Row],[Actual Price]]</f>
        <v>88</v>
      </c>
      <c r="L1930" s="13">
        <f>YEAR(Table1[[#This Row],[Date]])</f>
        <v>2024</v>
      </c>
      <c r="M1930" s="13" t="str">
        <f t="shared" si="30"/>
        <v>Jul</v>
      </c>
      <c r="N1930" s="18">
        <f>DATE(YEAR(Table1[[#This Row],[Date]])+6, MONTH(Table1[[#This Row],[Date]]), DAY(Table1[[#This Row],[Date]]))</f>
        <v>47680</v>
      </c>
    </row>
    <row r="1931" spans="1:14" x14ac:dyDescent="0.35">
      <c r="A1931" t="s">
        <v>2537</v>
      </c>
      <c r="B1931" s="1" t="s">
        <v>49</v>
      </c>
      <c r="C1931" s="1" t="s">
        <v>50</v>
      </c>
      <c r="D1931" s="1" t="s">
        <v>24</v>
      </c>
      <c r="E1931" s="3">
        <v>44093</v>
      </c>
      <c r="F1931" s="1" t="s">
        <v>61</v>
      </c>
      <c r="G1931" s="1" t="s">
        <v>699</v>
      </c>
      <c r="H1931" s="7">
        <v>1000</v>
      </c>
      <c r="I1931" s="7">
        <v>920</v>
      </c>
      <c r="J1931" s="2">
        <v>0.08</v>
      </c>
      <c r="K1931" s="7">
        <f>Table1[[#This Row],[List Price]]-Table1[[#This Row],[Actual Price]]</f>
        <v>80</v>
      </c>
      <c r="L1931" s="13">
        <f>YEAR(Table1[[#This Row],[Date]])</f>
        <v>2020</v>
      </c>
      <c r="M1931" s="13" t="str">
        <f t="shared" si="30"/>
        <v>Sep</v>
      </c>
      <c r="N1931" s="18">
        <f>DATE(YEAR(Table1[[#This Row],[Date]])+6, MONTH(Table1[[#This Row],[Date]]), DAY(Table1[[#This Row],[Date]]))</f>
        <v>46284</v>
      </c>
    </row>
    <row r="1932" spans="1:14" x14ac:dyDescent="0.35">
      <c r="A1932" t="s">
        <v>2538</v>
      </c>
      <c r="B1932" s="1" t="s">
        <v>205</v>
      </c>
      <c r="C1932" s="1" t="s">
        <v>206</v>
      </c>
      <c r="D1932" s="1" t="s">
        <v>24</v>
      </c>
      <c r="E1932" s="3">
        <v>44507</v>
      </c>
      <c r="F1932" s="1" t="s">
        <v>72</v>
      </c>
      <c r="G1932" s="1" t="s">
        <v>759</v>
      </c>
      <c r="H1932" s="7">
        <v>500</v>
      </c>
      <c r="I1932" s="7">
        <v>495</v>
      </c>
      <c r="J1932" s="2">
        <v>0.01</v>
      </c>
      <c r="K1932" s="7">
        <f>Table1[[#This Row],[List Price]]-Table1[[#This Row],[Actual Price]]</f>
        <v>5</v>
      </c>
      <c r="L1932" s="13">
        <f>YEAR(Table1[[#This Row],[Date]])</f>
        <v>2021</v>
      </c>
      <c r="M1932" s="13" t="str">
        <f t="shared" si="30"/>
        <v>Nov</v>
      </c>
      <c r="N1932" s="18">
        <f>DATE(YEAR(Table1[[#This Row],[Date]])+6, MONTH(Table1[[#This Row],[Date]]), DAY(Table1[[#This Row],[Date]]))</f>
        <v>46698</v>
      </c>
    </row>
    <row r="1933" spans="1:14" x14ac:dyDescent="0.35">
      <c r="A1933" t="s">
        <v>2539</v>
      </c>
      <c r="B1933" s="1" t="s">
        <v>49</v>
      </c>
      <c r="C1933" s="1" t="s">
        <v>50</v>
      </c>
      <c r="D1933" s="1" t="s">
        <v>24</v>
      </c>
      <c r="E1933" s="3">
        <v>45546</v>
      </c>
      <c r="F1933" s="1" t="s">
        <v>36</v>
      </c>
      <c r="G1933" s="1" t="s">
        <v>918</v>
      </c>
      <c r="H1933" s="7">
        <v>50</v>
      </c>
      <c r="I1933" s="7">
        <v>45</v>
      </c>
      <c r="J1933" s="2">
        <v>0.1</v>
      </c>
      <c r="K1933" s="7">
        <f>Table1[[#This Row],[List Price]]-Table1[[#This Row],[Actual Price]]</f>
        <v>5</v>
      </c>
      <c r="L1933" s="13">
        <f>YEAR(Table1[[#This Row],[Date]])</f>
        <v>2024</v>
      </c>
      <c r="M1933" s="13" t="str">
        <f t="shared" si="30"/>
        <v>Sep</v>
      </c>
      <c r="N1933" s="18">
        <f>DATE(YEAR(Table1[[#This Row],[Date]])+6, MONTH(Table1[[#This Row],[Date]]), DAY(Table1[[#This Row],[Date]]))</f>
        <v>47737</v>
      </c>
    </row>
    <row r="1934" spans="1:14" x14ac:dyDescent="0.35">
      <c r="A1934" t="s">
        <v>2540</v>
      </c>
      <c r="B1934" s="1" t="s">
        <v>99</v>
      </c>
      <c r="C1934" s="1" t="s">
        <v>100</v>
      </c>
      <c r="D1934" s="1" t="s">
        <v>13</v>
      </c>
      <c r="E1934" s="3">
        <v>45258</v>
      </c>
      <c r="F1934" s="1" t="s">
        <v>72</v>
      </c>
      <c r="G1934" s="1" t="s">
        <v>1090</v>
      </c>
      <c r="H1934" s="7">
        <v>500</v>
      </c>
      <c r="I1934" s="7">
        <v>490</v>
      </c>
      <c r="J1934" s="2">
        <v>0.02</v>
      </c>
      <c r="K1934" s="7">
        <f>Table1[[#This Row],[List Price]]-Table1[[#This Row],[Actual Price]]</f>
        <v>10</v>
      </c>
      <c r="L1934" s="13">
        <f>YEAR(Table1[[#This Row],[Date]])</f>
        <v>2023</v>
      </c>
      <c r="M1934" s="13" t="str">
        <f t="shared" si="30"/>
        <v>Nov</v>
      </c>
      <c r="N1934" s="18">
        <f>DATE(YEAR(Table1[[#This Row],[Date]])+6, MONTH(Table1[[#This Row],[Date]]), DAY(Table1[[#This Row],[Date]]))</f>
        <v>47450</v>
      </c>
    </row>
    <row r="1935" spans="1:14" x14ac:dyDescent="0.35">
      <c r="A1935" t="s">
        <v>2541</v>
      </c>
      <c r="B1935" s="1" t="s">
        <v>324</v>
      </c>
      <c r="C1935" s="1" t="s">
        <v>325</v>
      </c>
      <c r="D1935" s="1" t="s">
        <v>13</v>
      </c>
      <c r="E1935" s="3">
        <v>44736</v>
      </c>
      <c r="F1935" s="1" t="s">
        <v>115</v>
      </c>
      <c r="G1935" s="1" t="s">
        <v>453</v>
      </c>
      <c r="H1935" s="7">
        <v>250</v>
      </c>
      <c r="I1935" s="7">
        <v>238</v>
      </c>
      <c r="J1935" s="2">
        <v>4.8000000000000001E-2</v>
      </c>
      <c r="K1935" s="7">
        <f>Table1[[#This Row],[List Price]]-Table1[[#This Row],[Actual Price]]</f>
        <v>12</v>
      </c>
      <c r="L1935" s="13">
        <f>YEAR(Table1[[#This Row],[Date]])</f>
        <v>2022</v>
      </c>
      <c r="M1935" s="13" t="str">
        <f t="shared" si="30"/>
        <v>Jun</v>
      </c>
      <c r="N1935" s="18">
        <f>DATE(YEAR(Table1[[#This Row],[Date]])+6, MONTH(Table1[[#This Row],[Date]]), DAY(Table1[[#This Row],[Date]]))</f>
        <v>46928</v>
      </c>
    </row>
    <row r="1936" spans="1:14" x14ac:dyDescent="0.35">
      <c r="A1936" t="s">
        <v>2542</v>
      </c>
      <c r="B1936" s="1" t="s">
        <v>187</v>
      </c>
      <c r="C1936" s="1" t="s">
        <v>188</v>
      </c>
      <c r="D1936" s="1" t="s">
        <v>13</v>
      </c>
      <c r="E1936" s="3">
        <v>45270</v>
      </c>
      <c r="F1936" s="1" t="s">
        <v>61</v>
      </c>
      <c r="G1936" s="1" t="s">
        <v>791</v>
      </c>
      <c r="H1936" s="7">
        <v>1000</v>
      </c>
      <c r="I1936" s="7">
        <v>670</v>
      </c>
      <c r="J1936" s="2">
        <v>0.33</v>
      </c>
      <c r="K1936" s="7">
        <f>Table1[[#This Row],[List Price]]-Table1[[#This Row],[Actual Price]]</f>
        <v>330</v>
      </c>
      <c r="L1936" s="13">
        <f>YEAR(Table1[[#This Row],[Date]])</f>
        <v>2023</v>
      </c>
      <c r="M1936" s="13" t="str">
        <f t="shared" si="30"/>
        <v>Dec</v>
      </c>
      <c r="N1936" s="18">
        <f>DATE(YEAR(Table1[[#This Row],[Date]])+6, MONTH(Table1[[#This Row],[Date]]), DAY(Table1[[#This Row],[Date]]))</f>
        <v>47462</v>
      </c>
    </row>
    <row r="1937" spans="1:14" x14ac:dyDescent="0.35">
      <c r="A1937" t="s">
        <v>2543</v>
      </c>
      <c r="B1937" s="1" t="s">
        <v>70</v>
      </c>
      <c r="C1937" s="1" t="s">
        <v>71</v>
      </c>
      <c r="D1937" s="1" t="s">
        <v>35</v>
      </c>
      <c r="E1937" s="3">
        <v>45645</v>
      </c>
      <c r="F1937" s="1" t="s">
        <v>14</v>
      </c>
      <c r="G1937" s="1" t="s">
        <v>962</v>
      </c>
      <c r="H1937" s="7">
        <v>80</v>
      </c>
      <c r="I1937" s="7">
        <v>72</v>
      </c>
      <c r="J1937" s="2">
        <v>0.1</v>
      </c>
      <c r="K1937" s="7">
        <f>Table1[[#This Row],[List Price]]-Table1[[#This Row],[Actual Price]]</f>
        <v>8</v>
      </c>
      <c r="L1937" s="13">
        <f>YEAR(Table1[[#This Row],[Date]])</f>
        <v>2024</v>
      </c>
      <c r="M1937" s="13" t="str">
        <f t="shared" si="30"/>
        <v>Dec</v>
      </c>
      <c r="N1937" s="18">
        <f>DATE(YEAR(Table1[[#This Row],[Date]])+6, MONTH(Table1[[#This Row],[Date]]), DAY(Table1[[#This Row],[Date]]))</f>
        <v>47836</v>
      </c>
    </row>
    <row r="1938" spans="1:14" x14ac:dyDescent="0.35">
      <c r="A1938" t="s">
        <v>2544</v>
      </c>
      <c r="B1938" s="1" t="s">
        <v>170</v>
      </c>
      <c r="C1938" s="1" t="s">
        <v>171</v>
      </c>
      <c r="D1938" s="1" t="s">
        <v>13</v>
      </c>
      <c r="E1938" s="3">
        <v>44497</v>
      </c>
      <c r="F1938" s="1" t="s">
        <v>46</v>
      </c>
      <c r="G1938" s="1" t="s">
        <v>1864</v>
      </c>
      <c r="H1938" s="7">
        <v>500</v>
      </c>
      <c r="I1938" s="7">
        <v>310</v>
      </c>
      <c r="J1938" s="2">
        <v>0.38</v>
      </c>
      <c r="K1938" s="7">
        <f>Table1[[#This Row],[List Price]]-Table1[[#This Row],[Actual Price]]</f>
        <v>190</v>
      </c>
      <c r="L1938" s="13">
        <f>YEAR(Table1[[#This Row],[Date]])</f>
        <v>2021</v>
      </c>
      <c r="M1938" s="13" t="str">
        <f t="shared" si="30"/>
        <v>Oct</v>
      </c>
      <c r="N1938" s="18">
        <f>DATE(YEAR(Table1[[#This Row],[Date]])+6, MONTH(Table1[[#This Row],[Date]]), DAY(Table1[[#This Row],[Date]]))</f>
        <v>46688</v>
      </c>
    </row>
    <row r="1939" spans="1:14" x14ac:dyDescent="0.35">
      <c r="A1939" t="s">
        <v>2545</v>
      </c>
      <c r="B1939" s="1" t="s">
        <v>270</v>
      </c>
      <c r="C1939" s="1" t="s">
        <v>271</v>
      </c>
      <c r="D1939" s="1" t="s">
        <v>35</v>
      </c>
      <c r="E1939" s="3">
        <v>44385</v>
      </c>
      <c r="F1939" s="1" t="s">
        <v>14</v>
      </c>
      <c r="G1939" s="1" t="s">
        <v>272</v>
      </c>
      <c r="H1939" s="7">
        <v>80</v>
      </c>
      <c r="I1939" s="7">
        <v>80</v>
      </c>
      <c r="J1939" s="2">
        <v>0</v>
      </c>
      <c r="K1939" s="7">
        <f>Table1[[#This Row],[List Price]]-Table1[[#This Row],[Actual Price]]</f>
        <v>0</v>
      </c>
      <c r="L1939" s="13">
        <f>YEAR(Table1[[#This Row],[Date]])</f>
        <v>2021</v>
      </c>
      <c r="M1939" s="13" t="str">
        <f t="shared" si="30"/>
        <v>Jul</v>
      </c>
      <c r="N1939" s="18">
        <f>DATE(YEAR(Table1[[#This Row],[Date]])+6, MONTH(Table1[[#This Row],[Date]]), DAY(Table1[[#This Row],[Date]]))</f>
        <v>46576</v>
      </c>
    </row>
    <row r="1940" spans="1:14" x14ac:dyDescent="0.35">
      <c r="A1940" t="s">
        <v>2546</v>
      </c>
      <c r="B1940" s="1" t="s">
        <v>434</v>
      </c>
      <c r="C1940" s="1" t="s">
        <v>435</v>
      </c>
      <c r="D1940" s="1" t="s">
        <v>24</v>
      </c>
      <c r="E1940" s="3">
        <v>44258</v>
      </c>
      <c r="F1940" s="1" t="s">
        <v>104</v>
      </c>
      <c r="G1940" s="1" t="s">
        <v>436</v>
      </c>
      <c r="H1940" s="7">
        <v>70</v>
      </c>
      <c r="I1940" s="7">
        <v>57</v>
      </c>
      <c r="J1940" s="2">
        <v>0.1857</v>
      </c>
      <c r="K1940" s="7">
        <f>Table1[[#This Row],[List Price]]-Table1[[#This Row],[Actual Price]]</f>
        <v>13</v>
      </c>
      <c r="L1940" s="13">
        <f>YEAR(Table1[[#This Row],[Date]])</f>
        <v>2021</v>
      </c>
      <c r="M1940" s="13" t="str">
        <f t="shared" si="30"/>
        <v>Mar</v>
      </c>
      <c r="N1940" s="18">
        <f>DATE(YEAR(Table1[[#This Row],[Date]])+6, MONTH(Table1[[#This Row],[Date]]), DAY(Table1[[#This Row],[Date]]))</f>
        <v>46449</v>
      </c>
    </row>
    <row r="1941" spans="1:14" x14ac:dyDescent="0.35">
      <c r="A1941" t="s">
        <v>2547</v>
      </c>
      <c r="B1941" s="1" t="s">
        <v>182</v>
      </c>
      <c r="C1941" s="1" t="s">
        <v>108</v>
      </c>
      <c r="D1941" s="1" t="s">
        <v>19</v>
      </c>
      <c r="E1941" s="3">
        <v>44153</v>
      </c>
      <c r="F1941" s="1" t="s">
        <v>36</v>
      </c>
      <c r="G1941" s="1" t="s">
        <v>505</v>
      </c>
      <c r="H1941" s="7">
        <v>50</v>
      </c>
      <c r="I1941" s="7">
        <v>48</v>
      </c>
      <c r="J1941" s="2">
        <v>0.04</v>
      </c>
      <c r="K1941" s="7">
        <f>Table1[[#This Row],[List Price]]-Table1[[#This Row],[Actual Price]]</f>
        <v>2</v>
      </c>
      <c r="L1941" s="13">
        <f>YEAR(Table1[[#This Row],[Date]])</f>
        <v>2020</v>
      </c>
      <c r="M1941" s="13" t="str">
        <f t="shared" si="30"/>
        <v>Nov</v>
      </c>
      <c r="N1941" s="18">
        <f>DATE(YEAR(Table1[[#This Row],[Date]])+6, MONTH(Table1[[#This Row],[Date]]), DAY(Table1[[#This Row],[Date]]))</f>
        <v>46344</v>
      </c>
    </row>
    <row r="1942" spans="1:14" x14ac:dyDescent="0.35">
      <c r="A1942" t="s">
        <v>2548</v>
      </c>
      <c r="B1942" s="1" t="s">
        <v>99</v>
      </c>
      <c r="C1942" s="1" t="s">
        <v>100</v>
      </c>
      <c r="D1942" s="1" t="s">
        <v>13</v>
      </c>
      <c r="E1942" s="3">
        <v>44092</v>
      </c>
      <c r="F1942" s="1" t="s">
        <v>30</v>
      </c>
      <c r="G1942" s="1" t="s">
        <v>752</v>
      </c>
      <c r="H1942" s="7">
        <v>150</v>
      </c>
      <c r="I1942" s="7">
        <v>128</v>
      </c>
      <c r="J1942" s="2">
        <v>0.1467</v>
      </c>
      <c r="K1942" s="7">
        <f>Table1[[#This Row],[List Price]]-Table1[[#This Row],[Actual Price]]</f>
        <v>22</v>
      </c>
      <c r="L1942" s="13">
        <f>YEAR(Table1[[#This Row],[Date]])</f>
        <v>2020</v>
      </c>
      <c r="M1942" s="13" t="str">
        <f t="shared" si="30"/>
        <v>Sep</v>
      </c>
      <c r="N1942" s="18">
        <f>DATE(YEAR(Table1[[#This Row],[Date]])+6, MONTH(Table1[[#This Row],[Date]]), DAY(Table1[[#This Row],[Date]]))</f>
        <v>46283</v>
      </c>
    </row>
    <row r="1943" spans="1:14" x14ac:dyDescent="0.35">
      <c r="A1943" t="s">
        <v>2549</v>
      </c>
      <c r="B1943" s="1" t="s">
        <v>227</v>
      </c>
      <c r="C1943" s="1" t="s">
        <v>228</v>
      </c>
      <c r="D1943" s="1" t="s">
        <v>24</v>
      </c>
      <c r="E1943" s="3">
        <v>45019</v>
      </c>
      <c r="F1943" s="1" t="s">
        <v>72</v>
      </c>
      <c r="G1943" s="1" t="s">
        <v>2378</v>
      </c>
      <c r="H1943" s="7">
        <v>500</v>
      </c>
      <c r="I1943" s="7">
        <v>490</v>
      </c>
      <c r="J1943" s="2">
        <v>0.02</v>
      </c>
      <c r="K1943" s="7">
        <f>Table1[[#This Row],[List Price]]-Table1[[#This Row],[Actual Price]]</f>
        <v>10</v>
      </c>
      <c r="L1943" s="13">
        <f>YEAR(Table1[[#This Row],[Date]])</f>
        <v>2023</v>
      </c>
      <c r="M1943" s="13" t="str">
        <f t="shared" si="30"/>
        <v>Apr</v>
      </c>
      <c r="N1943" s="18">
        <f>DATE(YEAR(Table1[[#This Row],[Date]])+6, MONTH(Table1[[#This Row],[Date]]), DAY(Table1[[#This Row],[Date]]))</f>
        <v>47211</v>
      </c>
    </row>
    <row r="1944" spans="1:14" x14ac:dyDescent="0.35">
      <c r="A1944" t="s">
        <v>2550</v>
      </c>
      <c r="B1944" s="1" t="s">
        <v>99</v>
      </c>
      <c r="C1944" s="1" t="s">
        <v>100</v>
      </c>
      <c r="D1944" s="1" t="s">
        <v>13</v>
      </c>
      <c r="E1944" s="3">
        <v>44138</v>
      </c>
      <c r="F1944" s="1" t="s">
        <v>30</v>
      </c>
      <c r="G1944" s="1" t="s">
        <v>752</v>
      </c>
      <c r="H1944" s="7">
        <v>150</v>
      </c>
      <c r="I1944" s="7">
        <v>120</v>
      </c>
      <c r="J1944" s="2">
        <v>0.2</v>
      </c>
      <c r="K1944" s="7">
        <f>Table1[[#This Row],[List Price]]-Table1[[#This Row],[Actual Price]]</f>
        <v>30</v>
      </c>
      <c r="L1944" s="13">
        <f>YEAR(Table1[[#This Row],[Date]])</f>
        <v>2020</v>
      </c>
      <c r="M1944" s="13" t="str">
        <f t="shared" si="30"/>
        <v>Nov</v>
      </c>
      <c r="N1944" s="18">
        <f>DATE(YEAR(Table1[[#This Row],[Date]])+6, MONTH(Table1[[#This Row],[Date]]), DAY(Table1[[#This Row],[Date]]))</f>
        <v>46329</v>
      </c>
    </row>
    <row r="1945" spans="1:14" x14ac:dyDescent="0.35">
      <c r="A1945" t="s">
        <v>2551</v>
      </c>
      <c r="B1945" s="1" t="s">
        <v>11</v>
      </c>
      <c r="C1945" s="1" t="s">
        <v>12</v>
      </c>
      <c r="D1945" s="1" t="s">
        <v>13</v>
      </c>
      <c r="E1945" s="3">
        <v>44435</v>
      </c>
      <c r="F1945" s="1" t="s">
        <v>25</v>
      </c>
      <c r="G1945" s="1" t="s">
        <v>276</v>
      </c>
      <c r="H1945" s="7">
        <v>700</v>
      </c>
      <c r="I1945" s="7">
        <v>665</v>
      </c>
      <c r="J1945" s="2">
        <v>0.05</v>
      </c>
      <c r="K1945" s="7">
        <f>Table1[[#This Row],[List Price]]-Table1[[#This Row],[Actual Price]]</f>
        <v>35</v>
      </c>
      <c r="L1945" s="13">
        <f>YEAR(Table1[[#This Row],[Date]])</f>
        <v>2021</v>
      </c>
      <c r="M1945" s="13" t="str">
        <f t="shared" si="30"/>
        <v>Aug</v>
      </c>
      <c r="N1945" s="18">
        <f>DATE(YEAR(Table1[[#This Row],[Date]])+6, MONTH(Table1[[#This Row],[Date]]), DAY(Table1[[#This Row],[Date]]))</f>
        <v>46626</v>
      </c>
    </row>
    <row r="1946" spans="1:14" x14ac:dyDescent="0.35">
      <c r="A1946" t="s">
        <v>2552</v>
      </c>
      <c r="B1946" s="1" t="s">
        <v>59</v>
      </c>
      <c r="C1946" s="1" t="s">
        <v>60</v>
      </c>
      <c r="D1946" s="1" t="s">
        <v>13</v>
      </c>
      <c r="E1946" s="3">
        <v>44171</v>
      </c>
      <c r="F1946" s="1" t="s">
        <v>55</v>
      </c>
      <c r="G1946" s="1" t="s">
        <v>312</v>
      </c>
      <c r="H1946" s="7">
        <v>800</v>
      </c>
      <c r="I1946" s="7">
        <v>480</v>
      </c>
      <c r="J1946" s="2">
        <v>0.4</v>
      </c>
      <c r="K1946" s="7">
        <f>Table1[[#This Row],[List Price]]-Table1[[#This Row],[Actual Price]]</f>
        <v>320</v>
      </c>
      <c r="L1946" s="13">
        <f>YEAR(Table1[[#This Row],[Date]])</f>
        <v>2020</v>
      </c>
      <c r="M1946" s="13" t="str">
        <f t="shared" si="30"/>
        <v>Dec</v>
      </c>
      <c r="N1946" s="18">
        <f>DATE(YEAR(Table1[[#This Row],[Date]])+6, MONTH(Table1[[#This Row],[Date]]), DAY(Table1[[#This Row],[Date]]))</f>
        <v>46362</v>
      </c>
    </row>
    <row r="1947" spans="1:14" x14ac:dyDescent="0.35">
      <c r="A1947" t="s">
        <v>2553</v>
      </c>
      <c r="B1947" s="1" t="s">
        <v>95</v>
      </c>
      <c r="C1947" s="1" t="s">
        <v>96</v>
      </c>
      <c r="D1947" s="1" t="s">
        <v>13</v>
      </c>
      <c r="E1947" s="3">
        <v>43987</v>
      </c>
      <c r="F1947" s="1" t="s">
        <v>104</v>
      </c>
      <c r="G1947" s="1" t="s">
        <v>216</v>
      </c>
      <c r="H1947" s="7">
        <v>70</v>
      </c>
      <c r="I1947" s="7">
        <v>67</v>
      </c>
      <c r="J1947" s="2">
        <v>4.2900000000000001E-2</v>
      </c>
      <c r="K1947" s="7">
        <f>Table1[[#This Row],[List Price]]-Table1[[#This Row],[Actual Price]]</f>
        <v>3</v>
      </c>
      <c r="L1947" s="13">
        <f>YEAR(Table1[[#This Row],[Date]])</f>
        <v>2020</v>
      </c>
      <c r="M1947" s="13" t="str">
        <f t="shared" si="30"/>
        <v>Jun</v>
      </c>
      <c r="N1947" s="18">
        <f>DATE(YEAR(Table1[[#This Row],[Date]])+6, MONTH(Table1[[#This Row],[Date]]), DAY(Table1[[#This Row],[Date]]))</f>
        <v>46178</v>
      </c>
    </row>
    <row r="1948" spans="1:14" x14ac:dyDescent="0.35">
      <c r="A1948" t="s">
        <v>2554</v>
      </c>
      <c r="B1948" s="1" t="s">
        <v>270</v>
      </c>
      <c r="C1948" s="1" t="s">
        <v>271</v>
      </c>
      <c r="D1948" s="1" t="s">
        <v>35</v>
      </c>
      <c r="E1948" s="3">
        <v>44849</v>
      </c>
      <c r="F1948" s="1" t="s">
        <v>61</v>
      </c>
      <c r="G1948" s="1" t="s">
        <v>715</v>
      </c>
      <c r="H1948" s="7">
        <v>1000</v>
      </c>
      <c r="I1948" s="7">
        <v>680</v>
      </c>
      <c r="J1948" s="2">
        <v>0.32</v>
      </c>
      <c r="K1948" s="7">
        <f>Table1[[#This Row],[List Price]]-Table1[[#This Row],[Actual Price]]</f>
        <v>320</v>
      </c>
      <c r="L1948" s="13">
        <f>YEAR(Table1[[#This Row],[Date]])</f>
        <v>2022</v>
      </c>
      <c r="M1948" s="13" t="str">
        <f t="shared" si="30"/>
        <v>Oct</v>
      </c>
      <c r="N1948" s="18">
        <f>DATE(YEAR(Table1[[#This Row],[Date]])+6, MONTH(Table1[[#This Row],[Date]]), DAY(Table1[[#This Row],[Date]]))</f>
        <v>47041</v>
      </c>
    </row>
    <row r="1949" spans="1:14" x14ac:dyDescent="0.35">
      <c r="A1949" t="s">
        <v>2555</v>
      </c>
      <c r="B1949" s="1" t="s">
        <v>127</v>
      </c>
      <c r="C1949" s="1" t="s">
        <v>128</v>
      </c>
      <c r="D1949" s="1" t="s">
        <v>13</v>
      </c>
      <c r="E1949" s="3">
        <v>44338</v>
      </c>
      <c r="F1949" s="1" t="s">
        <v>14</v>
      </c>
      <c r="G1949" s="1" t="s">
        <v>867</v>
      </c>
      <c r="H1949" s="7">
        <v>80</v>
      </c>
      <c r="I1949" s="7">
        <v>57</v>
      </c>
      <c r="J1949" s="2">
        <v>0.28749999999999998</v>
      </c>
      <c r="K1949" s="7">
        <f>Table1[[#This Row],[List Price]]-Table1[[#This Row],[Actual Price]]</f>
        <v>23</v>
      </c>
      <c r="L1949" s="13">
        <f>YEAR(Table1[[#This Row],[Date]])</f>
        <v>2021</v>
      </c>
      <c r="M1949" s="13" t="str">
        <f t="shared" si="30"/>
        <v>May</v>
      </c>
      <c r="N1949" s="18">
        <f>DATE(YEAR(Table1[[#This Row],[Date]])+6, MONTH(Table1[[#This Row],[Date]]), DAY(Table1[[#This Row],[Date]]))</f>
        <v>46529</v>
      </c>
    </row>
    <row r="1950" spans="1:14" x14ac:dyDescent="0.35">
      <c r="A1950" t="s">
        <v>2556</v>
      </c>
      <c r="B1950" s="1" t="s">
        <v>174</v>
      </c>
      <c r="C1950" s="1" t="s">
        <v>175</v>
      </c>
      <c r="D1950" s="1" t="s">
        <v>13</v>
      </c>
      <c r="E1950" s="3">
        <v>44250</v>
      </c>
      <c r="F1950" s="1" t="s">
        <v>104</v>
      </c>
      <c r="G1950" s="1" t="s">
        <v>176</v>
      </c>
      <c r="H1950" s="7">
        <v>70</v>
      </c>
      <c r="I1950" s="7">
        <v>69</v>
      </c>
      <c r="J1950" s="2">
        <v>1.43E-2</v>
      </c>
      <c r="K1950" s="7">
        <f>Table1[[#This Row],[List Price]]-Table1[[#This Row],[Actual Price]]</f>
        <v>1</v>
      </c>
      <c r="L1950" s="13">
        <f>YEAR(Table1[[#This Row],[Date]])</f>
        <v>2021</v>
      </c>
      <c r="M1950" s="13" t="str">
        <f t="shared" si="30"/>
        <v>Feb</v>
      </c>
      <c r="N1950" s="18">
        <f>DATE(YEAR(Table1[[#This Row],[Date]])+6, MONTH(Table1[[#This Row],[Date]]), DAY(Table1[[#This Row],[Date]]))</f>
        <v>46441</v>
      </c>
    </row>
    <row r="1951" spans="1:14" x14ac:dyDescent="0.35">
      <c r="A1951" t="s">
        <v>2557</v>
      </c>
      <c r="B1951" s="1" t="s">
        <v>77</v>
      </c>
      <c r="C1951" s="1" t="s">
        <v>78</v>
      </c>
      <c r="D1951" s="1" t="s">
        <v>35</v>
      </c>
      <c r="E1951" s="3">
        <v>45557</v>
      </c>
      <c r="F1951" s="1" t="s">
        <v>41</v>
      </c>
      <c r="G1951" s="1" t="s">
        <v>162</v>
      </c>
      <c r="H1951" s="7">
        <v>30</v>
      </c>
      <c r="I1951" s="7">
        <v>29</v>
      </c>
      <c r="J1951" s="2">
        <v>3.3300000000000003E-2</v>
      </c>
      <c r="K1951" s="7">
        <f>Table1[[#This Row],[List Price]]-Table1[[#This Row],[Actual Price]]</f>
        <v>1</v>
      </c>
      <c r="L1951" s="13">
        <f>YEAR(Table1[[#This Row],[Date]])</f>
        <v>2024</v>
      </c>
      <c r="M1951" s="13" t="str">
        <f t="shared" si="30"/>
        <v>Sep</v>
      </c>
      <c r="N1951" s="18">
        <f>DATE(YEAR(Table1[[#This Row],[Date]])+6, MONTH(Table1[[#This Row],[Date]]), DAY(Table1[[#This Row],[Date]]))</f>
        <v>47748</v>
      </c>
    </row>
    <row r="1952" spans="1:14" x14ac:dyDescent="0.35">
      <c r="A1952" t="s">
        <v>2558</v>
      </c>
      <c r="B1952" s="1" t="s">
        <v>91</v>
      </c>
      <c r="C1952" s="1" t="s">
        <v>92</v>
      </c>
      <c r="D1952" s="1" t="s">
        <v>35</v>
      </c>
      <c r="E1952" s="3">
        <v>44735</v>
      </c>
      <c r="F1952" s="1" t="s">
        <v>25</v>
      </c>
      <c r="G1952" s="1" t="s">
        <v>939</v>
      </c>
      <c r="H1952" s="7">
        <v>700</v>
      </c>
      <c r="I1952" s="7">
        <v>665</v>
      </c>
      <c r="J1952" s="2">
        <v>0.05</v>
      </c>
      <c r="K1952" s="7">
        <f>Table1[[#This Row],[List Price]]-Table1[[#This Row],[Actual Price]]</f>
        <v>35</v>
      </c>
      <c r="L1952" s="13">
        <f>YEAR(Table1[[#This Row],[Date]])</f>
        <v>2022</v>
      </c>
      <c r="M1952" s="13" t="str">
        <f t="shared" si="30"/>
        <v>Jun</v>
      </c>
      <c r="N1952" s="18">
        <f>DATE(YEAR(Table1[[#This Row],[Date]])+6, MONTH(Table1[[#This Row],[Date]]), DAY(Table1[[#This Row],[Date]]))</f>
        <v>46927</v>
      </c>
    </row>
    <row r="1953" spans="1:14" x14ac:dyDescent="0.35">
      <c r="A1953" t="s">
        <v>2559</v>
      </c>
      <c r="B1953" s="1" t="s">
        <v>127</v>
      </c>
      <c r="C1953" s="1" t="s">
        <v>128</v>
      </c>
      <c r="D1953" s="1" t="s">
        <v>13</v>
      </c>
      <c r="E1953" s="3">
        <v>44754</v>
      </c>
      <c r="F1953" s="1" t="s">
        <v>115</v>
      </c>
      <c r="G1953" s="1" t="s">
        <v>867</v>
      </c>
      <c r="H1953" s="7">
        <v>250</v>
      </c>
      <c r="I1953" s="7">
        <v>235</v>
      </c>
      <c r="J1953" s="2">
        <v>0.06</v>
      </c>
      <c r="K1953" s="7">
        <f>Table1[[#This Row],[List Price]]-Table1[[#This Row],[Actual Price]]</f>
        <v>15</v>
      </c>
      <c r="L1953" s="13">
        <f>YEAR(Table1[[#This Row],[Date]])</f>
        <v>2022</v>
      </c>
      <c r="M1953" s="13" t="str">
        <f t="shared" si="30"/>
        <v>Jul</v>
      </c>
      <c r="N1953" s="18">
        <f>DATE(YEAR(Table1[[#This Row],[Date]])+6, MONTH(Table1[[#This Row],[Date]]), DAY(Table1[[#This Row],[Date]]))</f>
        <v>46946</v>
      </c>
    </row>
    <row r="1954" spans="1:14" x14ac:dyDescent="0.35">
      <c r="A1954" t="s">
        <v>2560</v>
      </c>
      <c r="B1954" s="1" t="s">
        <v>131</v>
      </c>
      <c r="C1954" s="1" t="s">
        <v>108</v>
      </c>
      <c r="D1954" s="1" t="s">
        <v>19</v>
      </c>
      <c r="E1954" s="3">
        <v>45391</v>
      </c>
      <c r="F1954" s="1" t="s">
        <v>115</v>
      </c>
      <c r="G1954" s="1" t="s">
        <v>536</v>
      </c>
      <c r="H1954" s="7">
        <v>250</v>
      </c>
      <c r="I1954" s="7">
        <v>218</v>
      </c>
      <c r="J1954" s="2">
        <v>0.128</v>
      </c>
      <c r="K1954" s="7">
        <f>Table1[[#This Row],[List Price]]-Table1[[#This Row],[Actual Price]]</f>
        <v>32</v>
      </c>
      <c r="L1954" s="13">
        <f>YEAR(Table1[[#This Row],[Date]])</f>
        <v>2024</v>
      </c>
      <c r="M1954" s="13" t="str">
        <f t="shared" si="30"/>
        <v>Apr</v>
      </c>
      <c r="N1954" s="18">
        <f>DATE(YEAR(Table1[[#This Row],[Date]])+6, MONTH(Table1[[#This Row],[Date]]), DAY(Table1[[#This Row],[Date]]))</f>
        <v>47582</v>
      </c>
    </row>
    <row r="1955" spans="1:14" x14ac:dyDescent="0.35">
      <c r="A1955" t="s">
        <v>2561</v>
      </c>
      <c r="B1955" s="1" t="s">
        <v>434</v>
      </c>
      <c r="C1955" s="1" t="s">
        <v>435</v>
      </c>
      <c r="D1955" s="1" t="s">
        <v>24</v>
      </c>
      <c r="E1955" s="3">
        <v>44391</v>
      </c>
      <c r="F1955" s="1" t="s">
        <v>55</v>
      </c>
      <c r="G1955" s="1" t="s">
        <v>585</v>
      </c>
      <c r="H1955" s="7">
        <v>800</v>
      </c>
      <c r="I1955" s="7">
        <v>616</v>
      </c>
      <c r="J1955" s="2">
        <v>0.23</v>
      </c>
      <c r="K1955" s="7">
        <f>Table1[[#This Row],[List Price]]-Table1[[#This Row],[Actual Price]]</f>
        <v>184</v>
      </c>
      <c r="L1955" s="13">
        <f>YEAR(Table1[[#This Row],[Date]])</f>
        <v>2021</v>
      </c>
      <c r="M1955" s="13" t="str">
        <f t="shared" si="30"/>
        <v>Jul</v>
      </c>
      <c r="N1955" s="18">
        <f>DATE(YEAR(Table1[[#This Row],[Date]])+6, MONTH(Table1[[#This Row],[Date]]), DAY(Table1[[#This Row],[Date]]))</f>
        <v>46582</v>
      </c>
    </row>
    <row r="1956" spans="1:14" x14ac:dyDescent="0.35">
      <c r="A1956" t="s">
        <v>2562</v>
      </c>
      <c r="B1956" s="1" t="s">
        <v>124</v>
      </c>
      <c r="C1956" s="1" t="s">
        <v>40</v>
      </c>
      <c r="D1956" s="1" t="s">
        <v>35</v>
      </c>
      <c r="E1956" s="3">
        <v>43951</v>
      </c>
      <c r="F1956" s="1" t="s">
        <v>46</v>
      </c>
      <c r="G1956" s="1" t="s">
        <v>863</v>
      </c>
      <c r="H1956" s="7">
        <v>500</v>
      </c>
      <c r="I1956" s="7">
        <v>395</v>
      </c>
      <c r="J1956" s="2">
        <v>0.21</v>
      </c>
      <c r="K1956" s="7">
        <f>Table1[[#This Row],[List Price]]-Table1[[#This Row],[Actual Price]]</f>
        <v>105</v>
      </c>
      <c r="L1956" s="13">
        <f>YEAR(Table1[[#This Row],[Date]])</f>
        <v>2020</v>
      </c>
      <c r="M1956" s="13" t="str">
        <f t="shared" si="30"/>
        <v>Apr</v>
      </c>
      <c r="N1956" s="18">
        <f>DATE(YEAR(Table1[[#This Row],[Date]])+6, MONTH(Table1[[#This Row],[Date]]), DAY(Table1[[#This Row],[Date]]))</f>
        <v>46142</v>
      </c>
    </row>
    <row r="1957" spans="1:14" x14ac:dyDescent="0.35">
      <c r="A1957" t="s">
        <v>2563</v>
      </c>
      <c r="B1957" s="1" t="s">
        <v>64</v>
      </c>
      <c r="C1957" s="1" t="s">
        <v>65</v>
      </c>
      <c r="D1957" s="1" t="s">
        <v>35</v>
      </c>
      <c r="E1957" s="3">
        <v>45651</v>
      </c>
      <c r="F1957" s="1" t="s">
        <v>104</v>
      </c>
      <c r="G1957" s="1" t="s">
        <v>529</v>
      </c>
      <c r="H1957" s="7">
        <v>70</v>
      </c>
      <c r="I1957" s="7">
        <v>69</v>
      </c>
      <c r="J1957" s="2">
        <v>1.43E-2</v>
      </c>
      <c r="K1957" s="7">
        <f>Table1[[#This Row],[List Price]]-Table1[[#This Row],[Actual Price]]</f>
        <v>1</v>
      </c>
      <c r="L1957" s="13">
        <f>YEAR(Table1[[#This Row],[Date]])</f>
        <v>2024</v>
      </c>
      <c r="M1957" s="13" t="str">
        <f t="shared" si="30"/>
        <v>Dec</v>
      </c>
      <c r="N1957" s="18">
        <f>DATE(YEAR(Table1[[#This Row],[Date]])+6, MONTH(Table1[[#This Row],[Date]]), DAY(Table1[[#This Row],[Date]]))</f>
        <v>47842</v>
      </c>
    </row>
    <row r="1958" spans="1:14" x14ac:dyDescent="0.35">
      <c r="A1958" t="s">
        <v>2564</v>
      </c>
      <c r="B1958" s="1" t="s">
        <v>221</v>
      </c>
      <c r="C1958" s="1" t="s">
        <v>40</v>
      </c>
      <c r="D1958" s="1" t="s">
        <v>35</v>
      </c>
      <c r="E1958" s="3">
        <v>44496</v>
      </c>
      <c r="F1958" s="1" t="s">
        <v>25</v>
      </c>
      <c r="G1958" s="1" t="s">
        <v>1179</v>
      </c>
      <c r="H1958" s="7">
        <v>700</v>
      </c>
      <c r="I1958" s="7">
        <v>609</v>
      </c>
      <c r="J1958" s="2">
        <v>0.13</v>
      </c>
      <c r="K1958" s="7">
        <f>Table1[[#This Row],[List Price]]-Table1[[#This Row],[Actual Price]]</f>
        <v>91</v>
      </c>
      <c r="L1958" s="13">
        <f>YEAR(Table1[[#This Row],[Date]])</f>
        <v>2021</v>
      </c>
      <c r="M1958" s="13" t="str">
        <f t="shared" si="30"/>
        <v>Oct</v>
      </c>
      <c r="N1958" s="18">
        <f>DATE(YEAR(Table1[[#This Row],[Date]])+6, MONTH(Table1[[#This Row],[Date]]), DAY(Table1[[#This Row],[Date]]))</f>
        <v>46687</v>
      </c>
    </row>
    <row r="1959" spans="1:14" x14ac:dyDescent="0.35">
      <c r="A1959" t="s">
        <v>2565</v>
      </c>
      <c r="B1959" s="1" t="s">
        <v>264</v>
      </c>
      <c r="C1959" s="1" t="s">
        <v>265</v>
      </c>
      <c r="D1959" s="1" t="s">
        <v>13</v>
      </c>
      <c r="E1959" s="3">
        <v>44490</v>
      </c>
      <c r="F1959" s="1" t="s">
        <v>46</v>
      </c>
      <c r="G1959" s="1" t="s">
        <v>266</v>
      </c>
      <c r="H1959" s="7">
        <v>500</v>
      </c>
      <c r="I1959" s="7">
        <v>455</v>
      </c>
      <c r="J1959" s="2">
        <v>0.09</v>
      </c>
      <c r="K1959" s="7">
        <f>Table1[[#This Row],[List Price]]-Table1[[#This Row],[Actual Price]]</f>
        <v>45</v>
      </c>
      <c r="L1959" s="13">
        <f>YEAR(Table1[[#This Row],[Date]])</f>
        <v>2021</v>
      </c>
      <c r="M1959" s="13" t="str">
        <f t="shared" si="30"/>
        <v>Oct</v>
      </c>
      <c r="N1959" s="18">
        <f>DATE(YEAR(Table1[[#This Row],[Date]])+6, MONTH(Table1[[#This Row],[Date]]), DAY(Table1[[#This Row],[Date]]))</f>
        <v>46681</v>
      </c>
    </row>
    <row r="1960" spans="1:14" x14ac:dyDescent="0.35">
      <c r="A1960" t="s">
        <v>2566</v>
      </c>
      <c r="B1960" s="1" t="s">
        <v>221</v>
      </c>
      <c r="C1960" s="1" t="s">
        <v>40</v>
      </c>
      <c r="D1960" s="1" t="s">
        <v>35</v>
      </c>
      <c r="E1960" s="3">
        <v>45569</v>
      </c>
      <c r="F1960" s="1" t="s">
        <v>14</v>
      </c>
      <c r="G1960" s="1" t="s">
        <v>2567</v>
      </c>
      <c r="H1960" s="7">
        <v>80</v>
      </c>
      <c r="I1960" s="7">
        <v>73</v>
      </c>
      <c r="J1960" s="2">
        <v>8.7499999999999994E-2</v>
      </c>
      <c r="K1960" s="7">
        <f>Table1[[#This Row],[List Price]]-Table1[[#This Row],[Actual Price]]</f>
        <v>7</v>
      </c>
      <c r="L1960" s="13">
        <f>YEAR(Table1[[#This Row],[Date]])</f>
        <v>2024</v>
      </c>
      <c r="M1960" s="13" t="str">
        <f t="shared" si="30"/>
        <v>Oct</v>
      </c>
      <c r="N1960" s="18">
        <f>DATE(YEAR(Table1[[#This Row],[Date]])+6, MONTH(Table1[[#This Row],[Date]]), DAY(Table1[[#This Row],[Date]]))</f>
        <v>47760</v>
      </c>
    </row>
    <row r="1961" spans="1:14" x14ac:dyDescent="0.35">
      <c r="A1961" t="s">
        <v>2568</v>
      </c>
      <c r="B1961" s="1" t="s">
        <v>118</v>
      </c>
      <c r="C1961" s="1" t="s">
        <v>119</v>
      </c>
      <c r="D1961" s="1" t="s">
        <v>35</v>
      </c>
      <c r="E1961" s="3">
        <v>44237</v>
      </c>
      <c r="F1961" s="1" t="s">
        <v>41</v>
      </c>
      <c r="G1961" s="1" t="s">
        <v>1681</v>
      </c>
      <c r="H1961" s="7">
        <v>30</v>
      </c>
      <c r="I1961" s="7">
        <v>29</v>
      </c>
      <c r="J1961" s="2">
        <v>3.3300000000000003E-2</v>
      </c>
      <c r="K1961" s="7">
        <f>Table1[[#This Row],[List Price]]-Table1[[#This Row],[Actual Price]]</f>
        <v>1</v>
      </c>
      <c r="L1961" s="13">
        <f>YEAR(Table1[[#This Row],[Date]])</f>
        <v>2021</v>
      </c>
      <c r="M1961" s="13" t="str">
        <f t="shared" si="30"/>
        <v>Feb</v>
      </c>
      <c r="N1961" s="18">
        <f>DATE(YEAR(Table1[[#This Row],[Date]])+6, MONTH(Table1[[#This Row],[Date]]), DAY(Table1[[#This Row],[Date]]))</f>
        <v>46428</v>
      </c>
    </row>
    <row r="1962" spans="1:14" x14ac:dyDescent="0.35">
      <c r="A1962" t="s">
        <v>2569</v>
      </c>
      <c r="B1962" s="1" t="s">
        <v>59</v>
      </c>
      <c r="C1962" s="1" t="s">
        <v>60</v>
      </c>
      <c r="D1962" s="1" t="s">
        <v>13</v>
      </c>
      <c r="E1962" s="3">
        <v>43948</v>
      </c>
      <c r="F1962" s="1" t="s">
        <v>46</v>
      </c>
      <c r="G1962" s="1" t="s">
        <v>697</v>
      </c>
      <c r="H1962" s="7">
        <v>500</v>
      </c>
      <c r="I1962" s="7">
        <v>385</v>
      </c>
      <c r="J1962" s="2">
        <v>0.23</v>
      </c>
      <c r="K1962" s="7">
        <f>Table1[[#This Row],[List Price]]-Table1[[#This Row],[Actual Price]]</f>
        <v>115</v>
      </c>
      <c r="L1962" s="13">
        <f>YEAR(Table1[[#This Row],[Date]])</f>
        <v>2020</v>
      </c>
      <c r="M1962" s="13" t="str">
        <f t="shared" si="30"/>
        <v>Apr</v>
      </c>
      <c r="N1962" s="18">
        <f>DATE(YEAR(Table1[[#This Row],[Date]])+6, MONTH(Table1[[#This Row],[Date]]), DAY(Table1[[#This Row],[Date]]))</f>
        <v>46139</v>
      </c>
    </row>
    <row r="1963" spans="1:14" x14ac:dyDescent="0.35">
      <c r="A1963" t="s">
        <v>2570</v>
      </c>
      <c r="B1963" s="1" t="s">
        <v>146</v>
      </c>
      <c r="C1963" s="1" t="s">
        <v>147</v>
      </c>
      <c r="D1963" s="1" t="s">
        <v>13</v>
      </c>
      <c r="E1963" s="3">
        <v>44683</v>
      </c>
      <c r="F1963" s="1" t="s">
        <v>55</v>
      </c>
      <c r="G1963" s="1" t="s">
        <v>1318</v>
      </c>
      <c r="H1963" s="7">
        <v>800</v>
      </c>
      <c r="I1963" s="7">
        <v>768</v>
      </c>
      <c r="J1963" s="2">
        <v>0.04</v>
      </c>
      <c r="K1963" s="7">
        <f>Table1[[#This Row],[List Price]]-Table1[[#This Row],[Actual Price]]</f>
        <v>32</v>
      </c>
      <c r="L1963" s="13">
        <f>YEAR(Table1[[#This Row],[Date]])</f>
        <v>2022</v>
      </c>
      <c r="M1963" s="13" t="str">
        <f t="shared" si="30"/>
        <v>May</v>
      </c>
      <c r="N1963" s="18">
        <f>DATE(YEAR(Table1[[#This Row],[Date]])+6, MONTH(Table1[[#This Row],[Date]]), DAY(Table1[[#This Row],[Date]]))</f>
        <v>46875</v>
      </c>
    </row>
    <row r="1964" spans="1:14" x14ac:dyDescent="0.35">
      <c r="A1964" t="s">
        <v>2571</v>
      </c>
      <c r="B1964" s="1" t="s">
        <v>2243</v>
      </c>
      <c r="C1964" s="1" t="s">
        <v>108</v>
      </c>
      <c r="D1964" s="1" t="s">
        <v>19</v>
      </c>
      <c r="E1964" s="3">
        <v>44413</v>
      </c>
      <c r="F1964" s="1" t="s">
        <v>104</v>
      </c>
      <c r="G1964" s="1" t="s">
        <v>2572</v>
      </c>
      <c r="H1964" s="7">
        <v>70</v>
      </c>
      <c r="I1964" s="7">
        <v>53</v>
      </c>
      <c r="J1964" s="2">
        <v>0.2429</v>
      </c>
      <c r="K1964" s="7">
        <f>Table1[[#This Row],[List Price]]-Table1[[#This Row],[Actual Price]]</f>
        <v>17</v>
      </c>
      <c r="L1964" s="13">
        <f>YEAR(Table1[[#This Row],[Date]])</f>
        <v>2021</v>
      </c>
      <c r="M1964" s="13" t="str">
        <f t="shared" si="30"/>
        <v>Aug</v>
      </c>
      <c r="N1964" s="18">
        <f>DATE(YEAR(Table1[[#This Row],[Date]])+6, MONTH(Table1[[#This Row],[Date]]), DAY(Table1[[#This Row],[Date]]))</f>
        <v>46604</v>
      </c>
    </row>
    <row r="1965" spans="1:14" x14ac:dyDescent="0.35">
      <c r="A1965" t="s">
        <v>2573</v>
      </c>
      <c r="B1965" s="1" t="s">
        <v>324</v>
      </c>
      <c r="C1965" s="1" t="s">
        <v>325</v>
      </c>
      <c r="D1965" s="1" t="s">
        <v>13</v>
      </c>
      <c r="E1965" s="3">
        <v>45026</v>
      </c>
      <c r="F1965" s="1" t="s">
        <v>115</v>
      </c>
      <c r="G1965" s="1" t="s">
        <v>365</v>
      </c>
      <c r="H1965" s="7">
        <v>250</v>
      </c>
      <c r="I1965" s="7">
        <v>248</v>
      </c>
      <c r="J1965" s="2">
        <v>8.0000000000000002E-3</v>
      </c>
      <c r="K1965" s="7">
        <f>Table1[[#This Row],[List Price]]-Table1[[#This Row],[Actual Price]]</f>
        <v>2</v>
      </c>
      <c r="L1965" s="13">
        <f>YEAR(Table1[[#This Row],[Date]])</f>
        <v>2023</v>
      </c>
      <c r="M1965" s="13" t="str">
        <f t="shared" si="30"/>
        <v>Apr</v>
      </c>
      <c r="N1965" s="18">
        <f>DATE(YEAR(Table1[[#This Row],[Date]])+6, MONTH(Table1[[#This Row],[Date]]), DAY(Table1[[#This Row],[Date]]))</f>
        <v>47218</v>
      </c>
    </row>
    <row r="1966" spans="1:14" x14ac:dyDescent="0.35">
      <c r="A1966" t="s">
        <v>2574</v>
      </c>
      <c r="B1966" s="1" t="s">
        <v>127</v>
      </c>
      <c r="C1966" s="1" t="s">
        <v>128</v>
      </c>
      <c r="D1966" s="1" t="s">
        <v>13</v>
      </c>
      <c r="E1966" s="3">
        <v>45316</v>
      </c>
      <c r="F1966" s="1" t="s">
        <v>115</v>
      </c>
      <c r="G1966" s="1" t="s">
        <v>1261</v>
      </c>
      <c r="H1966" s="7">
        <v>250</v>
      </c>
      <c r="I1966" s="7">
        <v>213</v>
      </c>
      <c r="J1966" s="2">
        <v>0.14799999999999999</v>
      </c>
      <c r="K1966" s="7">
        <f>Table1[[#This Row],[List Price]]-Table1[[#This Row],[Actual Price]]</f>
        <v>37</v>
      </c>
      <c r="L1966" s="13">
        <f>YEAR(Table1[[#This Row],[Date]])</f>
        <v>2024</v>
      </c>
      <c r="M1966" s="13" t="str">
        <f t="shared" si="30"/>
        <v>Jan</v>
      </c>
      <c r="N1966" s="18">
        <f>DATE(YEAR(Table1[[#This Row],[Date]])+6, MONTH(Table1[[#This Row],[Date]]), DAY(Table1[[#This Row],[Date]]))</f>
        <v>47508</v>
      </c>
    </row>
    <row r="1967" spans="1:14" x14ac:dyDescent="0.35">
      <c r="A1967" t="s">
        <v>2575</v>
      </c>
      <c r="B1967" s="1" t="s">
        <v>227</v>
      </c>
      <c r="C1967" s="1" t="s">
        <v>228</v>
      </c>
      <c r="D1967" s="1" t="s">
        <v>24</v>
      </c>
      <c r="E1967" s="3">
        <v>44138</v>
      </c>
      <c r="F1967" s="1" t="s">
        <v>122</v>
      </c>
      <c r="G1967" s="1" t="s">
        <v>685</v>
      </c>
      <c r="H1967" s="7">
        <v>50</v>
      </c>
      <c r="I1967" s="7">
        <v>36</v>
      </c>
      <c r="J1967" s="2">
        <v>0.28000000000000003</v>
      </c>
      <c r="K1967" s="7">
        <f>Table1[[#This Row],[List Price]]-Table1[[#This Row],[Actual Price]]</f>
        <v>14</v>
      </c>
      <c r="L1967" s="13">
        <f>YEAR(Table1[[#This Row],[Date]])</f>
        <v>2020</v>
      </c>
      <c r="M1967" s="13" t="str">
        <f t="shared" si="30"/>
        <v>Nov</v>
      </c>
      <c r="N1967" s="18">
        <f>DATE(YEAR(Table1[[#This Row],[Date]])+6, MONTH(Table1[[#This Row],[Date]]), DAY(Table1[[#This Row],[Date]]))</f>
        <v>46329</v>
      </c>
    </row>
    <row r="1968" spans="1:14" x14ac:dyDescent="0.35">
      <c r="A1968" t="s">
        <v>2576</v>
      </c>
      <c r="B1968" s="1" t="s">
        <v>131</v>
      </c>
      <c r="C1968" s="1" t="s">
        <v>108</v>
      </c>
      <c r="D1968" s="1" t="s">
        <v>19</v>
      </c>
      <c r="E1968" s="3">
        <v>44409</v>
      </c>
      <c r="F1968" s="1" t="s">
        <v>104</v>
      </c>
      <c r="G1968" s="1" t="s">
        <v>546</v>
      </c>
      <c r="H1968" s="7">
        <v>70</v>
      </c>
      <c r="I1968" s="7">
        <v>66</v>
      </c>
      <c r="J1968" s="2">
        <v>5.7099999999999998E-2</v>
      </c>
      <c r="K1968" s="7">
        <f>Table1[[#This Row],[List Price]]-Table1[[#This Row],[Actual Price]]</f>
        <v>4</v>
      </c>
      <c r="L1968" s="13">
        <f>YEAR(Table1[[#This Row],[Date]])</f>
        <v>2021</v>
      </c>
      <c r="M1968" s="13" t="str">
        <f t="shared" si="30"/>
        <v>Aug</v>
      </c>
      <c r="N1968" s="18">
        <f>DATE(YEAR(Table1[[#This Row],[Date]])+6, MONTH(Table1[[#This Row],[Date]]), DAY(Table1[[#This Row],[Date]]))</f>
        <v>46600</v>
      </c>
    </row>
    <row r="1969" spans="1:14" x14ac:dyDescent="0.35">
      <c r="A1969" t="s">
        <v>2577</v>
      </c>
      <c r="B1969" s="1" t="s">
        <v>187</v>
      </c>
      <c r="C1969" s="1" t="s">
        <v>188</v>
      </c>
      <c r="D1969" s="1" t="s">
        <v>13</v>
      </c>
      <c r="E1969" s="3">
        <v>44815</v>
      </c>
      <c r="F1969" s="1" t="s">
        <v>46</v>
      </c>
      <c r="G1969" s="1" t="s">
        <v>237</v>
      </c>
      <c r="H1969" s="7">
        <v>500</v>
      </c>
      <c r="I1969" s="7">
        <v>445</v>
      </c>
      <c r="J1969" s="2">
        <v>0.11</v>
      </c>
      <c r="K1969" s="7">
        <f>Table1[[#This Row],[List Price]]-Table1[[#This Row],[Actual Price]]</f>
        <v>55</v>
      </c>
      <c r="L1969" s="13">
        <f>YEAR(Table1[[#This Row],[Date]])</f>
        <v>2022</v>
      </c>
      <c r="M1969" s="13" t="str">
        <f t="shared" si="30"/>
        <v>Sep</v>
      </c>
      <c r="N1969" s="18">
        <f>DATE(YEAR(Table1[[#This Row],[Date]])+6, MONTH(Table1[[#This Row],[Date]]), DAY(Table1[[#This Row],[Date]]))</f>
        <v>47007</v>
      </c>
    </row>
    <row r="1970" spans="1:14" x14ac:dyDescent="0.35">
      <c r="A1970" t="s">
        <v>2578</v>
      </c>
      <c r="B1970" s="1" t="s">
        <v>85</v>
      </c>
      <c r="C1970" s="1" t="s">
        <v>86</v>
      </c>
      <c r="D1970" s="1" t="s">
        <v>13</v>
      </c>
      <c r="E1970" s="3">
        <v>44347</v>
      </c>
      <c r="F1970" s="1" t="s">
        <v>36</v>
      </c>
      <c r="G1970" s="1" t="s">
        <v>363</v>
      </c>
      <c r="H1970" s="7">
        <v>50</v>
      </c>
      <c r="I1970" s="7">
        <v>30</v>
      </c>
      <c r="J1970" s="2">
        <v>0.4</v>
      </c>
      <c r="K1970" s="7">
        <f>Table1[[#This Row],[List Price]]-Table1[[#This Row],[Actual Price]]</f>
        <v>20</v>
      </c>
      <c r="L1970" s="13">
        <f>YEAR(Table1[[#This Row],[Date]])</f>
        <v>2021</v>
      </c>
      <c r="M1970" s="13" t="str">
        <f t="shared" si="30"/>
        <v>May</v>
      </c>
      <c r="N1970" s="18">
        <f>DATE(YEAR(Table1[[#This Row],[Date]])+6, MONTH(Table1[[#This Row],[Date]]), DAY(Table1[[#This Row],[Date]]))</f>
        <v>46538</v>
      </c>
    </row>
    <row r="1971" spans="1:14" x14ac:dyDescent="0.35">
      <c r="A1971" t="s">
        <v>2579</v>
      </c>
      <c r="B1971" s="1" t="s">
        <v>434</v>
      </c>
      <c r="C1971" s="1" t="s">
        <v>435</v>
      </c>
      <c r="D1971" s="1" t="s">
        <v>24</v>
      </c>
      <c r="E1971" s="3">
        <v>43834</v>
      </c>
      <c r="F1971" s="1" t="s">
        <v>115</v>
      </c>
      <c r="G1971" s="1" t="s">
        <v>585</v>
      </c>
      <c r="H1971" s="7">
        <v>250</v>
      </c>
      <c r="I1971" s="7">
        <v>243</v>
      </c>
      <c r="J1971" s="2">
        <v>2.8000000000000001E-2</v>
      </c>
      <c r="K1971" s="7">
        <f>Table1[[#This Row],[List Price]]-Table1[[#This Row],[Actual Price]]</f>
        <v>7</v>
      </c>
      <c r="L1971" s="13">
        <f>YEAR(Table1[[#This Row],[Date]])</f>
        <v>2020</v>
      </c>
      <c r="M1971" s="13" t="str">
        <f t="shared" si="30"/>
        <v>Jan</v>
      </c>
      <c r="N1971" s="18">
        <f>DATE(YEAR(Table1[[#This Row],[Date]])+6, MONTH(Table1[[#This Row],[Date]]), DAY(Table1[[#This Row],[Date]]))</f>
        <v>46026</v>
      </c>
    </row>
    <row r="1972" spans="1:14" x14ac:dyDescent="0.35">
      <c r="A1972" t="s">
        <v>2580</v>
      </c>
      <c r="B1972" s="1" t="s">
        <v>124</v>
      </c>
      <c r="C1972" s="1" t="s">
        <v>40</v>
      </c>
      <c r="D1972" s="1" t="s">
        <v>35</v>
      </c>
      <c r="E1972" s="3">
        <v>44270</v>
      </c>
      <c r="F1972" s="1" t="s">
        <v>36</v>
      </c>
      <c r="G1972" s="1" t="s">
        <v>2496</v>
      </c>
      <c r="H1972" s="7">
        <v>50</v>
      </c>
      <c r="I1972" s="7">
        <v>45</v>
      </c>
      <c r="J1972" s="2">
        <v>0.1</v>
      </c>
      <c r="K1972" s="7">
        <f>Table1[[#This Row],[List Price]]-Table1[[#This Row],[Actual Price]]</f>
        <v>5</v>
      </c>
      <c r="L1972" s="13">
        <f>YEAR(Table1[[#This Row],[Date]])</f>
        <v>2021</v>
      </c>
      <c r="M1972" s="13" t="str">
        <f t="shared" si="30"/>
        <v>Mar</v>
      </c>
      <c r="N1972" s="18">
        <f>DATE(YEAR(Table1[[#This Row],[Date]])+6, MONTH(Table1[[#This Row],[Date]]), DAY(Table1[[#This Row],[Date]]))</f>
        <v>46461</v>
      </c>
    </row>
    <row r="1973" spans="1:14" x14ac:dyDescent="0.35">
      <c r="A1973" t="s">
        <v>2581</v>
      </c>
      <c r="B1973" s="1" t="s">
        <v>174</v>
      </c>
      <c r="C1973" s="1" t="s">
        <v>175</v>
      </c>
      <c r="D1973" s="1" t="s">
        <v>13</v>
      </c>
      <c r="E1973" s="3">
        <v>45272</v>
      </c>
      <c r="F1973" s="1" t="s">
        <v>122</v>
      </c>
      <c r="G1973" s="1" t="s">
        <v>1277</v>
      </c>
      <c r="H1973" s="7">
        <v>50</v>
      </c>
      <c r="I1973" s="7">
        <v>50</v>
      </c>
      <c r="J1973" s="2">
        <v>0</v>
      </c>
      <c r="K1973" s="7">
        <f>Table1[[#This Row],[List Price]]-Table1[[#This Row],[Actual Price]]</f>
        <v>0</v>
      </c>
      <c r="L1973" s="13">
        <f>YEAR(Table1[[#This Row],[Date]])</f>
        <v>2023</v>
      </c>
      <c r="M1973" s="13" t="str">
        <f t="shared" si="30"/>
        <v>Dec</v>
      </c>
      <c r="N1973" s="18">
        <f>DATE(YEAR(Table1[[#This Row],[Date]])+6, MONTH(Table1[[#This Row],[Date]]), DAY(Table1[[#This Row],[Date]]))</f>
        <v>47464</v>
      </c>
    </row>
    <row r="1974" spans="1:14" x14ac:dyDescent="0.35">
      <c r="A1974" t="s">
        <v>2582</v>
      </c>
      <c r="B1974" s="1" t="s">
        <v>241</v>
      </c>
      <c r="C1974" s="1" t="s">
        <v>242</v>
      </c>
      <c r="D1974" s="1" t="s">
        <v>13</v>
      </c>
      <c r="E1974" s="3">
        <v>45408</v>
      </c>
      <c r="F1974" s="1" t="s">
        <v>115</v>
      </c>
      <c r="G1974" s="1" t="s">
        <v>380</v>
      </c>
      <c r="H1974" s="7">
        <v>250</v>
      </c>
      <c r="I1974" s="7">
        <v>220</v>
      </c>
      <c r="J1974" s="2">
        <v>0.12</v>
      </c>
      <c r="K1974" s="7">
        <f>Table1[[#This Row],[List Price]]-Table1[[#This Row],[Actual Price]]</f>
        <v>30</v>
      </c>
      <c r="L1974" s="13">
        <f>YEAR(Table1[[#This Row],[Date]])</f>
        <v>2024</v>
      </c>
      <c r="M1974" s="13" t="str">
        <f t="shared" si="30"/>
        <v>Apr</v>
      </c>
      <c r="N1974" s="18">
        <f>DATE(YEAR(Table1[[#This Row],[Date]])+6, MONTH(Table1[[#This Row],[Date]]), DAY(Table1[[#This Row],[Date]]))</f>
        <v>47599</v>
      </c>
    </row>
    <row r="1975" spans="1:14" x14ac:dyDescent="0.35">
      <c r="A1975" t="s">
        <v>2583</v>
      </c>
      <c r="B1975" s="1" t="s">
        <v>81</v>
      </c>
      <c r="C1975" s="1" t="s">
        <v>82</v>
      </c>
      <c r="D1975" s="1" t="s">
        <v>13</v>
      </c>
      <c r="E1975" s="3">
        <v>45125</v>
      </c>
      <c r="F1975" s="1" t="s">
        <v>46</v>
      </c>
      <c r="G1975" s="1" t="s">
        <v>556</v>
      </c>
      <c r="H1975" s="7">
        <v>500</v>
      </c>
      <c r="I1975" s="7">
        <v>450</v>
      </c>
      <c r="J1975" s="2">
        <v>0.1</v>
      </c>
      <c r="K1975" s="7">
        <f>Table1[[#This Row],[List Price]]-Table1[[#This Row],[Actual Price]]</f>
        <v>50</v>
      </c>
      <c r="L1975" s="13">
        <f>YEAR(Table1[[#This Row],[Date]])</f>
        <v>2023</v>
      </c>
      <c r="M1975" s="13" t="str">
        <f t="shared" si="30"/>
        <v>Jul</v>
      </c>
      <c r="N1975" s="18">
        <f>DATE(YEAR(Table1[[#This Row],[Date]])+6, MONTH(Table1[[#This Row],[Date]]), DAY(Table1[[#This Row],[Date]]))</f>
        <v>47317</v>
      </c>
    </row>
    <row r="1976" spans="1:14" x14ac:dyDescent="0.35">
      <c r="A1976" t="s">
        <v>2584</v>
      </c>
      <c r="B1976" s="1" t="s">
        <v>64</v>
      </c>
      <c r="C1976" s="1" t="s">
        <v>65</v>
      </c>
      <c r="D1976" s="1" t="s">
        <v>35</v>
      </c>
      <c r="E1976" s="3">
        <v>45630</v>
      </c>
      <c r="F1976" s="1" t="s">
        <v>36</v>
      </c>
      <c r="G1976" s="1" t="s">
        <v>1717</v>
      </c>
      <c r="H1976" s="7">
        <v>50</v>
      </c>
      <c r="I1976" s="7">
        <v>48</v>
      </c>
      <c r="J1976" s="2">
        <v>0.04</v>
      </c>
      <c r="K1976" s="7">
        <f>Table1[[#This Row],[List Price]]-Table1[[#This Row],[Actual Price]]</f>
        <v>2</v>
      </c>
      <c r="L1976" s="13">
        <f>YEAR(Table1[[#This Row],[Date]])</f>
        <v>2024</v>
      </c>
      <c r="M1976" s="13" t="str">
        <f t="shared" si="30"/>
        <v>Dec</v>
      </c>
      <c r="N1976" s="18">
        <f>DATE(YEAR(Table1[[#This Row],[Date]])+6, MONTH(Table1[[#This Row],[Date]]), DAY(Table1[[#This Row],[Date]]))</f>
        <v>47821</v>
      </c>
    </row>
    <row r="1977" spans="1:14" x14ac:dyDescent="0.35">
      <c r="A1977" t="s">
        <v>2585</v>
      </c>
      <c r="B1977" s="1" t="s">
        <v>124</v>
      </c>
      <c r="C1977" s="1" t="s">
        <v>40</v>
      </c>
      <c r="D1977" s="1" t="s">
        <v>35</v>
      </c>
      <c r="E1977" s="3">
        <v>44793</v>
      </c>
      <c r="F1977" s="1" t="s">
        <v>14</v>
      </c>
      <c r="G1977" s="1" t="s">
        <v>1017</v>
      </c>
      <c r="H1977" s="7">
        <v>80</v>
      </c>
      <c r="I1977" s="7">
        <v>78</v>
      </c>
      <c r="J1977" s="2">
        <v>2.5000000000000001E-2</v>
      </c>
      <c r="K1977" s="7">
        <f>Table1[[#This Row],[List Price]]-Table1[[#This Row],[Actual Price]]</f>
        <v>2</v>
      </c>
      <c r="L1977" s="13">
        <f>YEAR(Table1[[#This Row],[Date]])</f>
        <v>2022</v>
      </c>
      <c r="M1977" s="13" t="str">
        <f t="shared" si="30"/>
        <v>Aug</v>
      </c>
      <c r="N1977" s="18">
        <f>DATE(YEAR(Table1[[#This Row],[Date]])+6, MONTH(Table1[[#This Row],[Date]]), DAY(Table1[[#This Row],[Date]]))</f>
        <v>46985</v>
      </c>
    </row>
    <row r="1978" spans="1:14" x14ac:dyDescent="0.35">
      <c r="A1978" t="s">
        <v>2586</v>
      </c>
      <c r="B1978" s="1" t="s">
        <v>11</v>
      </c>
      <c r="C1978" s="1" t="s">
        <v>12</v>
      </c>
      <c r="D1978" s="1" t="s">
        <v>13</v>
      </c>
      <c r="E1978" s="3">
        <v>44890</v>
      </c>
      <c r="F1978" s="1" t="s">
        <v>30</v>
      </c>
      <c r="G1978" s="1" t="s">
        <v>1159</v>
      </c>
      <c r="H1978" s="7">
        <v>150</v>
      </c>
      <c r="I1978" s="7">
        <v>149</v>
      </c>
      <c r="J1978" s="2">
        <v>6.7000000000000002E-3</v>
      </c>
      <c r="K1978" s="7">
        <f>Table1[[#This Row],[List Price]]-Table1[[#This Row],[Actual Price]]</f>
        <v>1</v>
      </c>
      <c r="L1978" s="13">
        <f>YEAR(Table1[[#This Row],[Date]])</f>
        <v>2022</v>
      </c>
      <c r="M1978" s="13" t="str">
        <f t="shared" si="30"/>
        <v>Nov</v>
      </c>
      <c r="N1978" s="18">
        <f>DATE(YEAR(Table1[[#This Row],[Date]])+6, MONTH(Table1[[#This Row],[Date]]), DAY(Table1[[#This Row],[Date]]))</f>
        <v>47082</v>
      </c>
    </row>
    <row r="1979" spans="1:14" x14ac:dyDescent="0.35">
      <c r="A1979" t="s">
        <v>2587</v>
      </c>
      <c r="B1979" s="1" t="s">
        <v>33</v>
      </c>
      <c r="C1979" s="1" t="s">
        <v>34</v>
      </c>
      <c r="D1979" s="1" t="s">
        <v>35</v>
      </c>
      <c r="E1979" s="3">
        <v>44891</v>
      </c>
      <c r="F1979" s="1" t="s">
        <v>55</v>
      </c>
      <c r="G1979" s="1" t="s">
        <v>160</v>
      </c>
      <c r="H1979" s="7">
        <v>800</v>
      </c>
      <c r="I1979" s="7">
        <v>592</v>
      </c>
      <c r="J1979" s="2">
        <v>0.26</v>
      </c>
      <c r="K1979" s="7">
        <f>Table1[[#This Row],[List Price]]-Table1[[#This Row],[Actual Price]]</f>
        <v>208</v>
      </c>
      <c r="L1979" s="13">
        <f>YEAR(Table1[[#This Row],[Date]])</f>
        <v>2022</v>
      </c>
      <c r="M1979" s="13" t="str">
        <f t="shared" si="30"/>
        <v>Nov</v>
      </c>
      <c r="N1979" s="18">
        <f>DATE(YEAR(Table1[[#This Row],[Date]])+6, MONTH(Table1[[#This Row],[Date]]), DAY(Table1[[#This Row],[Date]]))</f>
        <v>47083</v>
      </c>
    </row>
    <row r="1980" spans="1:14" x14ac:dyDescent="0.35">
      <c r="A1980" t="s">
        <v>2588</v>
      </c>
      <c r="B1980" s="1" t="s">
        <v>146</v>
      </c>
      <c r="C1980" s="1" t="s">
        <v>147</v>
      </c>
      <c r="D1980" s="1" t="s">
        <v>13</v>
      </c>
      <c r="E1980" s="3">
        <v>44774</v>
      </c>
      <c r="F1980" s="1" t="s">
        <v>55</v>
      </c>
      <c r="G1980" s="1" t="s">
        <v>1624</v>
      </c>
      <c r="H1980" s="7">
        <v>800</v>
      </c>
      <c r="I1980" s="7">
        <v>800</v>
      </c>
      <c r="J1980" s="2">
        <v>0</v>
      </c>
      <c r="K1980" s="7">
        <f>Table1[[#This Row],[List Price]]-Table1[[#This Row],[Actual Price]]</f>
        <v>0</v>
      </c>
      <c r="L1980" s="13">
        <f>YEAR(Table1[[#This Row],[Date]])</f>
        <v>2022</v>
      </c>
      <c r="M1980" s="13" t="str">
        <f t="shared" si="30"/>
        <v>Aug</v>
      </c>
      <c r="N1980" s="18">
        <f>DATE(YEAR(Table1[[#This Row],[Date]])+6, MONTH(Table1[[#This Row],[Date]]), DAY(Table1[[#This Row],[Date]]))</f>
        <v>46966</v>
      </c>
    </row>
    <row r="1981" spans="1:14" x14ac:dyDescent="0.35">
      <c r="A1981" t="s">
        <v>2589</v>
      </c>
      <c r="B1981" s="1" t="s">
        <v>227</v>
      </c>
      <c r="C1981" s="1" t="s">
        <v>228</v>
      </c>
      <c r="D1981" s="1" t="s">
        <v>24</v>
      </c>
      <c r="E1981" s="3">
        <v>44760</v>
      </c>
      <c r="F1981" s="1" t="s">
        <v>104</v>
      </c>
      <c r="G1981" s="1" t="s">
        <v>870</v>
      </c>
      <c r="H1981" s="7">
        <v>70</v>
      </c>
      <c r="I1981" s="7">
        <v>63</v>
      </c>
      <c r="J1981" s="2">
        <v>0.1</v>
      </c>
      <c r="K1981" s="7">
        <f>Table1[[#This Row],[List Price]]-Table1[[#This Row],[Actual Price]]</f>
        <v>7</v>
      </c>
      <c r="L1981" s="13">
        <f>YEAR(Table1[[#This Row],[Date]])</f>
        <v>2022</v>
      </c>
      <c r="M1981" s="13" t="str">
        <f t="shared" si="30"/>
        <v>Jul</v>
      </c>
      <c r="N1981" s="18">
        <f>DATE(YEAR(Table1[[#This Row],[Date]])+6, MONTH(Table1[[#This Row],[Date]]), DAY(Table1[[#This Row],[Date]]))</f>
        <v>46952</v>
      </c>
    </row>
    <row r="1982" spans="1:14" x14ac:dyDescent="0.35">
      <c r="A1982" t="s">
        <v>2590</v>
      </c>
      <c r="B1982" s="1" t="s">
        <v>107</v>
      </c>
      <c r="C1982" s="1" t="s">
        <v>108</v>
      </c>
      <c r="D1982" s="1" t="s">
        <v>19</v>
      </c>
      <c r="E1982" s="3">
        <v>43993</v>
      </c>
      <c r="F1982" s="1" t="s">
        <v>25</v>
      </c>
      <c r="G1982" s="1" t="s">
        <v>946</v>
      </c>
      <c r="H1982" s="7">
        <v>700</v>
      </c>
      <c r="I1982" s="7">
        <v>651</v>
      </c>
      <c r="J1982" s="2">
        <v>7.0000000000000007E-2</v>
      </c>
      <c r="K1982" s="7">
        <f>Table1[[#This Row],[List Price]]-Table1[[#This Row],[Actual Price]]</f>
        <v>49</v>
      </c>
      <c r="L1982" s="13">
        <f>YEAR(Table1[[#This Row],[Date]])</f>
        <v>2020</v>
      </c>
      <c r="M1982" s="13" t="str">
        <f t="shared" si="30"/>
        <v>Jun</v>
      </c>
      <c r="N1982" s="18">
        <f>DATE(YEAR(Table1[[#This Row],[Date]])+6, MONTH(Table1[[#This Row],[Date]]), DAY(Table1[[#This Row],[Date]]))</f>
        <v>46184</v>
      </c>
    </row>
    <row r="1983" spans="1:14" x14ac:dyDescent="0.35">
      <c r="A1983" t="s">
        <v>2591</v>
      </c>
      <c r="B1983" s="1" t="s">
        <v>107</v>
      </c>
      <c r="C1983" s="1" t="s">
        <v>108</v>
      </c>
      <c r="D1983" s="1" t="s">
        <v>19</v>
      </c>
      <c r="E1983" s="3">
        <v>44512</v>
      </c>
      <c r="F1983" s="1" t="s">
        <v>14</v>
      </c>
      <c r="G1983" s="1" t="s">
        <v>894</v>
      </c>
      <c r="H1983" s="7">
        <v>80</v>
      </c>
      <c r="I1983" s="7">
        <v>54</v>
      </c>
      <c r="J1983" s="2">
        <v>0.32500000000000001</v>
      </c>
      <c r="K1983" s="7">
        <f>Table1[[#This Row],[List Price]]-Table1[[#This Row],[Actual Price]]</f>
        <v>26</v>
      </c>
      <c r="L1983" s="13">
        <f>YEAR(Table1[[#This Row],[Date]])</f>
        <v>2021</v>
      </c>
      <c r="M1983" s="13" t="str">
        <f t="shared" si="30"/>
        <v>Nov</v>
      </c>
      <c r="N1983" s="18">
        <f>DATE(YEAR(Table1[[#This Row],[Date]])+6, MONTH(Table1[[#This Row],[Date]]), DAY(Table1[[#This Row],[Date]]))</f>
        <v>46703</v>
      </c>
    </row>
    <row r="1984" spans="1:14" x14ac:dyDescent="0.35">
      <c r="A1984" t="s">
        <v>2592</v>
      </c>
      <c r="B1984" s="1" t="s">
        <v>49</v>
      </c>
      <c r="C1984" s="1" t="s">
        <v>50</v>
      </c>
      <c r="D1984" s="1" t="s">
        <v>24</v>
      </c>
      <c r="E1984" s="3">
        <v>44713</v>
      </c>
      <c r="F1984" s="1" t="s">
        <v>122</v>
      </c>
      <c r="G1984" s="1" t="s">
        <v>398</v>
      </c>
      <c r="H1984" s="7">
        <v>50</v>
      </c>
      <c r="I1984" s="7">
        <v>50</v>
      </c>
      <c r="J1984" s="2">
        <v>0</v>
      </c>
      <c r="K1984" s="7">
        <f>Table1[[#This Row],[List Price]]-Table1[[#This Row],[Actual Price]]</f>
        <v>0</v>
      </c>
      <c r="L1984" s="13">
        <f>YEAR(Table1[[#This Row],[Date]])</f>
        <v>2022</v>
      </c>
      <c r="M1984" s="13" t="str">
        <f t="shared" si="30"/>
        <v>Jun</v>
      </c>
      <c r="N1984" s="18">
        <f>DATE(YEAR(Table1[[#This Row],[Date]])+6, MONTH(Table1[[#This Row],[Date]]), DAY(Table1[[#This Row],[Date]]))</f>
        <v>46905</v>
      </c>
    </row>
    <row r="1985" spans="1:14" x14ac:dyDescent="0.35">
      <c r="A1985" t="s">
        <v>2593</v>
      </c>
      <c r="B1985" s="1" t="s">
        <v>91</v>
      </c>
      <c r="C1985" s="1" t="s">
        <v>92</v>
      </c>
      <c r="D1985" s="1" t="s">
        <v>35</v>
      </c>
      <c r="E1985" s="3">
        <v>44348</v>
      </c>
      <c r="F1985" s="1" t="s">
        <v>46</v>
      </c>
      <c r="G1985" s="1" t="s">
        <v>93</v>
      </c>
      <c r="H1985" s="7">
        <v>500</v>
      </c>
      <c r="I1985" s="7">
        <v>320</v>
      </c>
      <c r="J1985" s="2">
        <v>0.36</v>
      </c>
      <c r="K1985" s="7">
        <f>Table1[[#This Row],[List Price]]-Table1[[#This Row],[Actual Price]]</f>
        <v>180</v>
      </c>
      <c r="L1985" s="13">
        <f>YEAR(Table1[[#This Row],[Date]])</f>
        <v>2021</v>
      </c>
      <c r="M1985" s="13" t="str">
        <f t="shared" si="30"/>
        <v>Jun</v>
      </c>
      <c r="N1985" s="18">
        <f>DATE(YEAR(Table1[[#This Row],[Date]])+6, MONTH(Table1[[#This Row],[Date]]), DAY(Table1[[#This Row],[Date]]))</f>
        <v>46539</v>
      </c>
    </row>
    <row r="1986" spans="1:14" x14ac:dyDescent="0.35">
      <c r="A1986" t="s">
        <v>2594</v>
      </c>
      <c r="B1986" s="1" t="s">
        <v>146</v>
      </c>
      <c r="C1986" s="1" t="s">
        <v>147</v>
      </c>
      <c r="D1986" s="1" t="s">
        <v>13</v>
      </c>
      <c r="E1986" s="3">
        <v>45628</v>
      </c>
      <c r="F1986" s="1" t="s">
        <v>36</v>
      </c>
      <c r="G1986" s="1" t="s">
        <v>1334</v>
      </c>
      <c r="H1986" s="7">
        <v>50</v>
      </c>
      <c r="I1986" s="7">
        <v>43</v>
      </c>
      <c r="J1986" s="2">
        <v>0.14000000000000001</v>
      </c>
      <c r="K1986" s="7">
        <f>Table1[[#This Row],[List Price]]-Table1[[#This Row],[Actual Price]]</f>
        <v>7</v>
      </c>
      <c r="L1986" s="13">
        <f>YEAR(Table1[[#This Row],[Date]])</f>
        <v>2024</v>
      </c>
      <c r="M1986" s="13" t="str">
        <f t="shared" ref="M1986:M2049" si="31">TEXT(E:E, "mmm")</f>
        <v>Dec</v>
      </c>
      <c r="N1986" s="18">
        <f>DATE(YEAR(Table1[[#This Row],[Date]])+6, MONTH(Table1[[#This Row],[Date]]), DAY(Table1[[#This Row],[Date]]))</f>
        <v>47819</v>
      </c>
    </row>
    <row r="1987" spans="1:14" x14ac:dyDescent="0.35">
      <c r="A1987" t="s">
        <v>2595</v>
      </c>
      <c r="B1987" s="1" t="s">
        <v>118</v>
      </c>
      <c r="C1987" s="1" t="s">
        <v>119</v>
      </c>
      <c r="D1987" s="1" t="s">
        <v>35</v>
      </c>
      <c r="E1987" s="3">
        <v>44953</v>
      </c>
      <c r="F1987" s="1" t="s">
        <v>14</v>
      </c>
      <c r="G1987" s="1" t="s">
        <v>909</v>
      </c>
      <c r="H1987" s="7">
        <v>80</v>
      </c>
      <c r="I1987" s="7">
        <v>78</v>
      </c>
      <c r="J1987" s="2">
        <v>2.5000000000000001E-2</v>
      </c>
      <c r="K1987" s="7">
        <f>Table1[[#This Row],[List Price]]-Table1[[#This Row],[Actual Price]]</f>
        <v>2</v>
      </c>
      <c r="L1987" s="13">
        <f>YEAR(Table1[[#This Row],[Date]])</f>
        <v>2023</v>
      </c>
      <c r="M1987" s="13" t="str">
        <f t="shared" si="31"/>
        <v>Jan</v>
      </c>
      <c r="N1987" s="18">
        <f>DATE(YEAR(Table1[[#This Row],[Date]])+6, MONTH(Table1[[#This Row],[Date]]), DAY(Table1[[#This Row],[Date]]))</f>
        <v>47145</v>
      </c>
    </row>
    <row r="1988" spans="1:14" x14ac:dyDescent="0.35">
      <c r="A1988" t="s">
        <v>2596</v>
      </c>
      <c r="B1988" s="1" t="s">
        <v>53</v>
      </c>
      <c r="C1988" s="1" t="s">
        <v>54</v>
      </c>
      <c r="D1988" s="1" t="s">
        <v>13</v>
      </c>
      <c r="E1988" s="3">
        <v>44234</v>
      </c>
      <c r="F1988" s="1" t="s">
        <v>115</v>
      </c>
      <c r="G1988" s="1" t="s">
        <v>795</v>
      </c>
      <c r="H1988" s="7">
        <v>250</v>
      </c>
      <c r="I1988" s="7">
        <v>248</v>
      </c>
      <c r="J1988" s="2">
        <v>8.0000000000000002E-3</v>
      </c>
      <c r="K1988" s="7">
        <f>Table1[[#This Row],[List Price]]-Table1[[#This Row],[Actual Price]]</f>
        <v>2</v>
      </c>
      <c r="L1988" s="13">
        <f>YEAR(Table1[[#This Row],[Date]])</f>
        <v>2021</v>
      </c>
      <c r="M1988" s="13" t="str">
        <f t="shared" si="31"/>
        <v>Feb</v>
      </c>
      <c r="N1988" s="18">
        <f>DATE(YEAR(Table1[[#This Row],[Date]])+6, MONTH(Table1[[#This Row],[Date]]), DAY(Table1[[#This Row],[Date]]))</f>
        <v>46425</v>
      </c>
    </row>
    <row r="1989" spans="1:14" x14ac:dyDescent="0.35">
      <c r="A1989" t="s">
        <v>2597</v>
      </c>
      <c r="B1989" s="1" t="s">
        <v>44</v>
      </c>
      <c r="C1989" s="1" t="s">
        <v>45</v>
      </c>
      <c r="D1989" s="1" t="s">
        <v>24</v>
      </c>
      <c r="E1989" s="3">
        <v>44932</v>
      </c>
      <c r="F1989" s="1" t="s">
        <v>41</v>
      </c>
      <c r="G1989" s="1" t="s">
        <v>1070</v>
      </c>
      <c r="H1989" s="7">
        <v>30</v>
      </c>
      <c r="I1989" s="7">
        <v>27</v>
      </c>
      <c r="J1989" s="2">
        <v>0.1</v>
      </c>
      <c r="K1989" s="7">
        <f>Table1[[#This Row],[List Price]]-Table1[[#This Row],[Actual Price]]</f>
        <v>3</v>
      </c>
      <c r="L1989" s="13">
        <f>YEAR(Table1[[#This Row],[Date]])</f>
        <v>2023</v>
      </c>
      <c r="M1989" s="13" t="str">
        <f t="shared" si="31"/>
        <v>Jan</v>
      </c>
      <c r="N1989" s="18">
        <f>DATE(YEAR(Table1[[#This Row],[Date]])+6, MONTH(Table1[[#This Row],[Date]]), DAY(Table1[[#This Row],[Date]]))</f>
        <v>47124</v>
      </c>
    </row>
    <row r="1990" spans="1:14" x14ac:dyDescent="0.35">
      <c r="A1990" t="s">
        <v>2598</v>
      </c>
      <c r="B1990" s="1" t="s">
        <v>255</v>
      </c>
      <c r="C1990" s="1" t="s">
        <v>256</v>
      </c>
      <c r="D1990" s="1" t="s">
        <v>13</v>
      </c>
      <c r="E1990" s="3">
        <v>45385</v>
      </c>
      <c r="F1990" s="1" t="s">
        <v>72</v>
      </c>
      <c r="G1990" s="1" t="s">
        <v>805</v>
      </c>
      <c r="H1990" s="7">
        <v>500</v>
      </c>
      <c r="I1990" s="7">
        <v>495</v>
      </c>
      <c r="J1990" s="2">
        <v>0.01</v>
      </c>
      <c r="K1990" s="7">
        <f>Table1[[#This Row],[List Price]]-Table1[[#This Row],[Actual Price]]</f>
        <v>5</v>
      </c>
      <c r="L1990" s="13">
        <f>YEAR(Table1[[#This Row],[Date]])</f>
        <v>2024</v>
      </c>
      <c r="M1990" s="13" t="str">
        <f t="shared" si="31"/>
        <v>Apr</v>
      </c>
      <c r="N1990" s="18">
        <f>DATE(YEAR(Table1[[#This Row],[Date]])+6, MONTH(Table1[[#This Row],[Date]]), DAY(Table1[[#This Row],[Date]]))</f>
        <v>47576</v>
      </c>
    </row>
    <row r="1991" spans="1:14" x14ac:dyDescent="0.35">
      <c r="A1991" t="s">
        <v>2599</v>
      </c>
      <c r="B1991" s="1" t="s">
        <v>91</v>
      </c>
      <c r="C1991" s="1" t="s">
        <v>92</v>
      </c>
      <c r="D1991" s="1" t="s">
        <v>35</v>
      </c>
      <c r="E1991" s="3">
        <v>45334</v>
      </c>
      <c r="F1991" s="1" t="s">
        <v>55</v>
      </c>
      <c r="G1991" s="1" t="s">
        <v>285</v>
      </c>
      <c r="H1991" s="7">
        <v>800</v>
      </c>
      <c r="I1991" s="7">
        <v>480</v>
      </c>
      <c r="J1991" s="2">
        <v>0.4</v>
      </c>
      <c r="K1991" s="7">
        <f>Table1[[#This Row],[List Price]]-Table1[[#This Row],[Actual Price]]</f>
        <v>320</v>
      </c>
      <c r="L1991" s="13">
        <f>YEAR(Table1[[#This Row],[Date]])</f>
        <v>2024</v>
      </c>
      <c r="M1991" s="13" t="str">
        <f t="shared" si="31"/>
        <v>Feb</v>
      </c>
      <c r="N1991" s="18">
        <f>DATE(YEAR(Table1[[#This Row],[Date]])+6, MONTH(Table1[[#This Row],[Date]]), DAY(Table1[[#This Row],[Date]]))</f>
        <v>47526</v>
      </c>
    </row>
    <row r="1992" spans="1:14" x14ac:dyDescent="0.35">
      <c r="A1992" t="s">
        <v>2600</v>
      </c>
      <c r="B1992" s="1" t="s">
        <v>157</v>
      </c>
      <c r="C1992" s="1" t="s">
        <v>108</v>
      </c>
      <c r="D1992" s="1" t="s">
        <v>19</v>
      </c>
      <c r="E1992" s="3">
        <v>44621</v>
      </c>
      <c r="F1992" s="1" t="s">
        <v>115</v>
      </c>
      <c r="G1992" s="1" t="s">
        <v>158</v>
      </c>
      <c r="H1992" s="7">
        <v>250</v>
      </c>
      <c r="I1992" s="7">
        <v>215</v>
      </c>
      <c r="J1992" s="2">
        <v>0.14000000000000001</v>
      </c>
      <c r="K1992" s="7">
        <f>Table1[[#This Row],[List Price]]-Table1[[#This Row],[Actual Price]]</f>
        <v>35</v>
      </c>
      <c r="L1992" s="13">
        <f>YEAR(Table1[[#This Row],[Date]])</f>
        <v>2022</v>
      </c>
      <c r="M1992" s="13" t="str">
        <f t="shared" si="31"/>
        <v>Mar</v>
      </c>
      <c r="N1992" s="18">
        <f>DATE(YEAR(Table1[[#This Row],[Date]])+6, MONTH(Table1[[#This Row],[Date]]), DAY(Table1[[#This Row],[Date]]))</f>
        <v>46813</v>
      </c>
    </row>
    <row r="1993" spans="1:14" x14ac:dyDescent="0.35">
      <c r="A1993" t="s">
        <v>2601</v>
      </c>
      <c r="B1993" s="1" t="s">
        <v>99</v>
      </c>
      <c r="C1993" s="1" t="s">
        <v>100</v>
      </c>
      <c r="D1993" s="1" t="s">
        <v>13</v>
      </c>
      <c r="E1993" s="3">
        <v>44470</v>
      </c>
      <c r="F1993" s="1" t="s">
        <v>46</v>
      </c>
      <c r="G1993" s="1" t="s">
        <v>1090</v>
      </c>
      <c r="H1993" s="7">
        <v>500</v>
      </c>
      <c r="I1993" s="7">
        <v>420</v>
      </c>
      <c r="J1993" s="2">
        <v>0.16</v>
      </c>
      <c r="K1993" s="7">
        <f>Table1[[#This Row],[List Price]]-Table1[[#This Row],[Actual Price]]</f>
        <v>80</v>
      </c>
      <c r="L1993" s="13">
        <f>YEAR(Table1[[#This Row],[Date]])</f>
        <v>2021</v>
      </c>
      <c r="M1993" s="13" t="str">
        <f t="shared" si="31"/>
        <v>Oct</v>
      </c>
      <c r="N1993" s="18">
        <f>DATE(YEAR(Table1[[#This Row],[Date]])+6, MONTH(Table1[[#This Row],[Date]]), DAY(Table1[[#This Row],[Date]]))</f>
        <v>46661</v>
      </c>
    </row>
    <row r="1994" spans="1:14" x14ac:dyDescent="0.35">
      <c r="A1994" t="s">
        <v>2602</v>
      </c>
      <c r="B1994" s="1" t="s">
        <v>324</v>
      </c>
      <c r="C1994" s="1" t="s">
        <v>325</v>
      </c>
      <c r="D1994" s="1" t="s">
        <v>13</v>
      </c>
      <c r="E1994" s="3">
        <v>44167</v>
      </c>
      <c r="F1994" s="1" t="s">
        <v>55</v>
      </c>
      <c r="G1994" s="1" t="s">
        <v>1468</v>
      </c>
      <c r="H1994" s="7">
        <v>800</v>
      </c>
      <c r="I1994" s="7">
        <v>648</v>
      </c>
      <c r="J1994" s="2">
        <v>0.19</v>
      </c>
      <c r="K1994" s="7">
        <f>Table1[[#This Row],[List Price]]-Table1[[#This Row],[Actual Price]]</f>
        <v>152</v>
      </c>
      <c r="L1994" s="13">
        <f>YEAR(Table1[[#This Row],[Date]])</f>
        <v>2020</v>
      </c>
      <c r="M1994" s="13" t="str">
        <f t="shared" si="31"/>
        <v>Dec</v>
      </c>
      <c r="N1994" s="18">
        <f>DATE(YEAR(Table1[[#This Row],[Date]])+6, MONTH(Table1[[#This Row],[Date]]), DAY(Table1[[#This Row],[Date]]))</f>
        <v>46358</v>
      </c>
    </row>
    <row r="1995" spans="1:14" x14ac:dyDescent="0.35">
      <c r="A1995" t="s">
        <v>2603</v>
      </c>
      <c r="B1995" s="1" t="s">
        <v>81</v>
      </c>
      <c r="C1995" s="1" t="s">
        <v>82</v>
      </c>
      <c r="D1995" s="1" t="s">
        <v>13</v>
      </c>
      <c r="E1995" s="3">
        <v>45240</v>
      </c>
      <c r="F1995" s="1" t="s">
        <v>36</v>
      </c>
      <c r="G1995" s="1" t="s">
        <v>1232</v>
      </c>
      <c r="H1995" s="7">
        <v>50</v>
      </c>
      <c r="I1995" s="7">
        <v>49</v>
      </c>
      <c r="J1995" s="2">
        <v>0.02</v>
      </c>
      <c r="K1995" s="7">
        <f>Table1[[#This Row],[List Price]]-Table1[[#This Row],[Actual Price]]</f>
        <v>1</v>
      </c>
      <c r="L1995" s="13">
        <f>YEAR(Table1[[#This Row],[Date]])</f>
        <v>2023</v>
      </c>
      <c r="M1995" s="13" t="str">
        <f t="shared" si="31"/>
        <v>Nov</v>
      </c>
      <c r="N1995" s="18">
        <f>DATE(YEAR(Table1[[#This Row],[Date]])+6, MONTH(Table1[[#This Row],[Date]]), DAY(Table1[[#This Row],[Date]]))</f>
        <v>47432</v>
      </c>
    </row>
    <row r="1996" spans="1:14" x14ac:dyDescent="0.35">
      <c r="A1996" t="s">
        <v>2604</v>
      </c>
      <c r="B1996" s="1" t="s">
        <v>59</v>
      </c>
      <c r="C1996" s="1" t="s">
        <v>60</v>
      </c>
      <c r="D1996" s="1" t="s">
        <v>13</v>
      </c>
      <c r="E1996" s="3">
        <v>45531</v>
      </c>
      <c r="F1996" s="1" t="s">
        <v>46</v>
      </c>
      <c r="G1996" s="1" t="s">
        <v>1842</v>
      </c>
      <c r="H1996" s="7">
        <v>500</v>
      </c>
      <c r="I1996" s="7">
        <v>465</v>
      </c>
      <c r="J1996" s="2">
        <v>7.0000000000000007E-2</v>
      </c>
      <c r="K1996" s="7">
        <f>Table1[[#This Row],[List Price]]-Table1[[#This Row],[Actual Price]]</f>
        <v>35</v>
      </c>
      <c r="L1996" s="13">
        <f>YEAR(Table1[[#This Row],[Date]])</f>
        <v>2024</v>
      </c>
      <c r="M1996" s="13" t="str">
        <f t="shared" si="31"/>
        <v>Aug</v>
      </c>
      <c r="N1996" s="18">
        <f>DATE(YEAR(Table1[[#This Row],[Date]])+6, MONTH(Table1[[#This Row],[Date]]), DAY(Table1[[#This Row],[Date]]))</f>
        <v>47722</v>
      </c>
    </row>
    <row r="1997" spans="1:14" x14ac:dyDescent="0.35">
      <c r="A1997" t="s">
        <v>2605</v>
      </c>
      <c r="B1997" s="1" t="s">
        <v>224</v>
      </c>
      <c r="C1997" s="1" t="s">
        <v>50</v>
      </c>
      <c r="D1997" s="1" t="s">
        <v>24</v>
      </c>
      <c r="E1997" s="3">
        <v>43874</v>
      </c>
      <c r="F1997" s="1" t="s">
        <v>115</v>
      </c>
      <c r="G1997" s="1" t="s">
        <v>1038</v>
      </c>
      <c r="H1997" s="7">
        <v>250</v>
      </c>
      <c r="I1997" s="7">
        <v>215</v>
      </c>
      <c r="J1997" s="2">
        <v>0.14000000000000001</v>
      </c>
      <c r="K1997" s="7">
        <f>Table1[[#This Row],[List Price]]-Table1[[#This Row],[Actual Price]]</f>
        <v>35</v>
      </c>
      <c r="L1997" s="13">
        <f>YEAR(Table1[[#This Row],[Date]])</f>
        <v>2020</v>
      </c>
      <c r="M1997" s="13" t="str">
        <f t="shared" si="31"/>
        <v>Feb</v>
      </c>
      <c r="N1997" s="18">
        <f>DATE(YEAR(Table1[[#This Row],[Date]])+6, MONTH(Table1[[#This Row],[Date]]), DAY(Table1[[#This Row],[Date]]))</f>
        <v>46066</v>
      </c>
    </row>
    <row r="1998" spans="1:14" x14ac:dyDescent="0.35">
      <c r="A1998" t="s">
        <v>2606</v>
      </c>
      <c r="B1998" s="1" t="s">
        <v>111</v>
      </c>
      <c r="C1998" s="1" t="s">
        <v>82</v>
      </c>
      <c r="D1998" s="1" t="s">
        <v>13</v>
      </c>
      <c r="E1998" s="3">
        <v>44735</v>
      </c>
      <c r="F1998" s="1" t="s">
        <v>30</v>
      </c>
      <c r="G1998" s="1" t="s">
        <v>372</v>
      </c>
      <c r="H1998" s="7">
        <v>150</v>
      </c>
      <c r="I1998" s="7">
        <v>149</v>
      </c>
      <c r="J1998" s="2">
        <v>6.7000000000000002E-3</v>
      </c>
      <c r="K1998" s="7">
        <f>Table1[[#This Row],[List Price]]-Table1[[#This Row],[Actual Price]]</f>
        <v>1</v>
      </c>
      <c r="L1998" s="13">
        <f>YEAR(Table1[[#This Row],[Date]])</f>
        <v>2022</v>
      </c>
      <c r="M1998" s="13" t="str">
        <f t="shared" si="31"/>
        <v>Jun</v>
      </c>
      <c r="N1998" s="18">
        <f>DATE(YEAR(Table1[[#This Row],[Date]])+6, MONTH(Table1[[#This Row],[Date]]), DAY(Table1[[#This Row],[Date]]))</f>
        <v>46927</v>
      </c>
    </row>
    <row r="1999" spans="1:14" x14ac:dyDescent="0.35">
      <c r="A1999" t="s">
        <v>2607</v>
      </c>
      <c r="B1999" s="1" t="s">
        <v>124</v>
      </c>
      <c r="C1999" s="1" t="s">
        <v>40</v>
      </c>
      <c r="D1999" s="1" t="s">
        <v>35</v>
      </c>
      <c r="E1999" s="3">
        <v>44159</v>
      </c>
      <c r="F1999" s="1" t="s">
        <v>122</v>
      </c>
      <c r="G1999" s="1" t="s">
        <v>569</v>
      </c>
      <c r="H1999" s="7">
        <v>50</v>
      </c>
      <c r="I1999" s="7">
        <v>38</v>
      </c>
      <c r="J1999" s="2">
        <v>0.24</v>
      </c>
      <c r="K1999" s="7">
        <f>Table1[[#This Row],[List Price]]-Table1[[#This Row],[Actual Price]]</f>
        <v>12</v>
      </c>
      <c r="L1999" s="13">
        <f>YEAR(Table1[[#This Row],[Date]])</f>
        <v>2020</v>
      </c>
      <c r="M1999" s="13" t="str">
        <f t="shared" si="31"/>
        <v>Nov</v>
      </c>
      <c r="N1999" s="18">
        <f>DATE(YEAR(Table1[[#This Row],[Date]])+6, MONTH(Table1[[#This Row],[Date]]), DAY(Table1[[#This Row],[Date]]))</f>
        <v>46350</v>
      </c>
    </row>
    <row r="2000" spans="1:14" x14ac:dyDescent="0.35">
      <c r="A2000" t="s">
        <v>2608</v>
      </c>
      <c r="B2000" s="1" t="s">
        <v>77</v>
      </c>
      <c r="C2000" s="1" t="s">
        <v>78</v>
      </c>
      <c r="D2000" s="1" t="s">
        <v>35</v>
      </c>
      <c r="E2000" s="3">
        <v>45189</v>
      </c>
      <c r="F2000" s="1" t="s">
        <v>61</v>
      </c>
      <c r="G2000" s="1" t="s">
        <v>1093</v>
      </c>
      <c r="H2000" s="7">
        <v>1000</v>
      </c>
      <c r="I2000" s="7">
        <v>670</v>
      </c>
      <c r="J2000" s="2">
        <v>0.33</v>
      </c>
      <c r="K2000" s="7">
        <f>Table1[[#This Row],[List Price]]-Table1[[#This Row],[Actual Price]]</f>
        <v>330</v>
      </c>
      <c r="L2000" s="13">
        <f>YEAR(Table1[[#This Row],[Date]])</f>
        <v>2023</v>
      </c>
      <c r="M2000" s="13" t="str">
        <f t="shared" si="31"/>
        <v>Sep</v>
      </c>
      <c r="N2000" s="18">
        <f>DATE(YEAR(Table1[[#This Row],[Date]])+6, MONTH(Table1[[#This Row],[Date]]), DAY(Table1[[#This Row],[Date]]))</f>
        <v>47381</v>
      </c>
    </row>
    <row r="2001" spans="1:14" x14ac:dyDescent="0.35">
      <c r="A2001" t="s">
        <v>2609</v>
      </c>
      <c r="B2001" s="1" t="s">
        <v>77</v>
      </c>
      <c r="C2001" s="1" t="s">
        <v>78</v>
      </c>
      <c r="D2001" s="1" t="s">
        <v>35</v>
      </c>
      <c r="E2001" s="3">
        <v>45455</v>
      </c>
      <c r="F2001" s="1" t="s">
        <v>61</v>
      </c>
      <c r="G2001" s="1" t="s">
        <v>2439</v>
      </c>
      <c r="H2001" s="7">
        <v>1000</v>
      </c>
      <c r="I2001" s="7">
        <v>590</v>
      </c>
      <c r="J2001" s="2">
        <v>0.41</v>
      </c>
      <c r="K2001" s="7">
        <f>Table1[[#This Row],[List Price]]-Table1[[#This Row],[Actual Price]]</f>
        <v>410</v>
      </c>
      <c r="L2001" s="13">
        <f>YEAR(Table1[[#This Row],[Date]])</f>
        <v>2024</v>
      </c>
      <c r="M2001" s="13" t="str">
        <f t="shared" si="31"/>
        <v>Jun</v>
      </c>
      <c r="N2001" s="18">
        <f>DATE(YEAR(Table1[[#This Row],[Date]])+6, MONTH(Table1[[#This Row],[Date]]), DAY(Table1[[#This Row],[Date]]))</f>
        <v>47646</v>
      </c>
    </row>
    <row r="2002" spans="1:14" x14ac:dyDescent="0.35">
      <c r="A2002" t="s">
        <v>2610</v>
      </c>
      <c r="B2002" s="1" t="s">
        <v>270</v>
      </c>
      <c r="C2002" s="1" t="s">
        <v>271</v>
      </c>
      <c r="D2002" s="1" t="s">
        <v>35</v>
      </c>
      <c r="E2002" s="3">
        <v>44117</v>
      </c>
      <c r="F2002" s="1" t="s">
        <v>122</v>
      </c>
      <c r="G2002" s="1" t="s">
        <v>713</v>
      </c>
      <c r="H2002" s="7">
        <v>50</v>
      </c>
      <c r="I2002" s="7">
        <v>49</v>
      </c>
      <c r="J2002" s="2">
        <v>0.02</v>
      </c>
      <c r="K2002" s="7">
        <f>Table1[[#This Row],[List Price]]-Table1[[#This Row],[Actual Price]]</f>
        <v>1</v>
      </c>
      <c r="L2002" s="13">
        <f>YEAR(Table1[[#This Row],[Date]])</f>
        <v>2020</v>
      </c>
      <c r="M2002" s="13" t="str">
        <f t="shared" si="31"/>
        <v>Oct</v>
      </c>
      <c r="N2002" s="18">
        <f>DATE(YEAR(Table1[[#This Row],[Date]])+6, MONTH(Table1[[#This Row],[Date]]), DAY(Table1[[#This Row],[Date]]))</f>
        <v>46308</v>
      </c>
    </row>
    <row r="2003" spans="1:14" x14ac:dyDescent="0.35">
      <c r="A2003" t="s">
        <v>2611</v>
      </c>
      <c r="B2003" s="1" t="s">
        <v>157</v>
      </c>
      <c r="C2003" s="1" t="s">
        <v>108</v>
      </c>
      <c r="D2003" s="1" t="s">
        <v>19</v>
      </c>
      <c r="E2003" s="3">
        <v>44546</v>
      </c>
      <c r="F2003" s="1" t="s">
        <v>41</v>
      </c>
      <c r="G2003" s="1" t="s">
        <v>925</v>
      </c>
      <c r="H2003" s="7">
        <v>30</v>
      </c>
      <c r="I2003" s="7">
        <v>20</v>
      </c>
      <c r="J2003" s="2">
        <v>0.33329999999999999</v>
      </c>
      <c r="K2003" s="7">
        <f>Table1[[#This Row],[List Price]]-Table1[[#This Row],[Actual Price]]</f>
        <v>10</v>
      </c>
      <c r="L2003" s="13">
        <f>YEAR(Table1[[#This Row],[Date]])</f>
        <v>2021</v>
      </c>
      <c r="M2003" s="13" t="str">
        <f t="shared" si="31"/>
        <v>Dec</v>
      </c>
      <c r="N2003" s="18">
        <f>DATE(YEAR(Table1[[#This Row],[Date]])+6, MONTH(Table1[[#This Row],[Date]]), DAY(Table1[[#This Row],[Date]]))</f>
        <v>46737</v>
      </c>
    </row>
    <row r="2004" spans="1:14" x14ac:dyDescent="0.35">
      <c r="A2004" t="s">
        <v>2612</v>
      </c>
      <c r="B2004" s="1" t="s">
        <v>146</v>
      </c>
      <c r="C2004" s="1" t="s">
        <v>147</v>
      </c>
      <c r="D2004" s="1" t="s">
        <v>13</v>
      </c>
      <c r="E2004" s="3">
        <v>44060</v>
      </c>
      <c r="F2004" s="1" t="s">
        <v>46</v>
      </c>
      <c r="G2004" s="1" t="s">
        <v>1006</v>
      </c>
      <c r="H2004" s="7">
        <v>500</v>
      </c>
      <c r="I2004" s="7">
        <v>450</v>
      </c>
      <c r="J2004" s="2">
        <v>0.1</v>
      </c>
      <c r="K2004" s="7">
        <f>Table1[[#This Row],[List Price]]-Table1[[#This Row],[Actual Price]]</f>
        <v>50</v>
      </c>
      <c r="L2004" s="13">
        <f>YEAR(Table1[[#This Row],[Date]])</f>
        <v>2020</v>
      </c>
      <c r="M2004" s="13" t="str">
        <f t="shared" si="31"/>
        <v>Aug</v>
      </c>
      <c r="N2004" s="18">
        <f>DATE(YEAR(Table1[[#This Row],[Date]])+6, MONTH(Table1[[#This Row],[Date]]), DAY(Table1[[#This Row],[Date]]))</f>
        <v>46251</v>
      </c>
    </row>
    <row r="2005" spans="1:14" x14ac:dyDescent="0.35">
      <c r="A2005" t="s">
        <v>2613</v>
      </c>
      <c r="B2005" s="1" t="s">
        <v>264</v>
      </c>
      <c r="C2005" s="1" t="s">
        <v>265</v>
      </c>
      <c r="D2005" s="1" t="s">
        <v>13</v>
      </c>
      <c r="E2005" s="3">
        <v>45516</v>
      </c>
      <c r="F2005" s="1" t="s">
        <v>72</v>
      </c>
      <c r="G2005" s="1" t="s">
        <v>599</v>
      </c>
      <c r="H2005" s="7">
        <v>500</v>
      </c>
      <c r="I2005" s="7">
        <v>490</v>
      </c>
      <c r="J2005" s="2">
        <v>0.02</v>
      </c>
      <c r="K2005" s="7">
        <f>Table1[[#This Row],[List Price]]-Table1[[#This Row],[Actual Price]]</f>
        <v>10</v>
      </c>
      <c r="L2005" s="13">
        <f>YEAR(Table1[[#This Row],[Date]])</f>
        <v>2024</v>
      </c>
      <c r="M2005" s="13" t="str">
        <f t="shared" si="31"/>
        <v>Aug</v>
      </c>
      <c r="N2005" s="18">
        <f>DATE(YEAR(Table1[[#This Row],[Date]])+6, MONTH(Table1[[#This Row],[Date]]), DAY(Table1[[#This Row],[Date]]))</f>
        <v>47707</v>
      </c>
    </row>
    <row r="2006" spans="1:14" x14ac:dyDescent="0.35">
      <c r="A2006" t="s">
        <v>2614</v>
      </c>
      <c r="B2006" s="1" t="s">
        <v>170</v>
      </c>
      <c r="C2006" s="1" t="s">
        <v>171</v>
      </c>
      <c r="D2006" s="1" t="s">
        <v>13</v>
      </c>
      <c r="E2006" s="3">
        <v>44916</v>
      </c>
      <c r="F2006" s="1" t="s">
        <v>115</v>
      </c>
      <c r="G2006" s="1" t="s">
        <v>1100</v>
      </c>
      <c r="H2006" s="7">
        <v>250</v>
      </c>
      <c r="I2006" s="7">
        <v>103</v>
      </c>
      <c r="J2006" s="2">
        <v>0.58799999999999997</v>
      </c>
      <c r="K2006" s="7">
        <f>Table1[[#This Row],[List Price]]-Table1[[#This Row],[Actual Price]]</f>
        <v>147</v>
      </c>
      <c r="L2006" s="13">
        <f>YEAR(Table1[[#This Row],[Date]])</f>
        <v>2022</v>
      </c>
      <c r="M2006" s="13" t="str">
        <f t="shared" si="31"/>
        <v>Dec</v>
      </c>
      <c r="N2006" s="18">
        <f>DATE(YEAR(Table1[[#This Row],[Date]])+6, MONTH(Table1[[#This Row],[Date]]), DAY(Table1[[#This Row],[Date]]))</f>
        <v>47108</v>
      </c>
    </row>
    <row r="2007" spans="1:14" x14ac:dyDescent="0.35">
      <c r="A2007" t="s">
        <v>2615</v>
      </c>
      <c r="B2007" s="1" t="s">
        <v>146</v>
      </c>
      <c r="C2007" s="1" t="s">
        <v>147</v>
      </c>
      <c r="D2007" s="1" t="s">
        <v>13</v>
      </c>
      <c r="E2007" s="3">
        <v>44822</v>
      </c>
      <c r="F2007" s="1" t="s">
        <v>41</v>
      </c>
      <c r="G2007" s="1" t="s">
        <v>1006</v>
      </c>
      <c r="H2007" s="7">
        <v>30</v>
      </c>
      <c r="I2007" s="7">
        <v>26</v>
      </c>
      <c r="J2007" s="2">
        <v>0.1333</v>
      </c>
      <c r="K2007" s="7">
        <f>Table1[[#This Row],[List Price]]-Table1[[#This Row],[Actual Price]]</f>
        <v>4</v>
      </c>
      <c r="L2007" s="13">
        <f>YEAR(Table1[[#This Row],[Date]])</f>
        <v>2022</v>
      </c>
      <c r="M2007" s="13" t="str">
        <f t="shared" si="31"/>
        <v>Sep</v>
      </c>
      <c r="N2007" s="18">
        <f>DATE(YEAR(Table1[[#This Row],[Date]])+6, MONTH(Table1[[#This Row],[Date]]), DAY(Table1[[#This Row],[Date]]))</f>
        <v>47014</v>
      </c>
    </row>
    <row r="2008" spans="1:14" x14ac:dyDescent="0.35">
      <c r="A2008" t="s">
        <v>2616</v>
      </c>
      <c r="B2008" s="1" t="s">
        <v>103</v>
      </c>
      <c r="C2008" s="1" t="s">
        <v>71</v>
      </c>
      <c r="D2008" s="1" t="s">
        <v>35</v>
      </c>
      <c r="E2008" s="3">
        <v>45086</v>
      </c>
      <c r="F2008" s="1" t="s">
        <v>61</v>
      </c>
      <c r="G2008" s="1" t="s">
        <v>497</v>
      </c>
      <c r="H2008" s="7">
        <v>1000</v>
      </c>
      <c r="I2008" s="7">
        <v>570</v>
      </c>
      <c r="J2008" s="2">
        <v>0.43</v>
      </c>
      <c r="K2008" s="7">
        <f>Table1[[#This Row],[List Price]]-Table1[[#This Row],[Actual Price]]</f>
        <v>430</v>
      </c>
      <c r="L2008" s="13">
        <f>YEAR(Table1[[#This Row],[Date]])</f>
        <v>2023</v>
      </c>
      <c r="M2008" s="13" t="str">
        <f t="shared" si="31"/>
        <v>Jun</v>
      </c>
      <c r="N2008" s="18">
        <f>DATE(YEAR(Table1[[#This Row],[Date]])+6, MONTH(Table1[[#This Row],[Date]]), DAY(Table1[[#This Row],[Date]]))</f>
        <v>47278</v>
      </c>
    </row>
    <row r="2009" spans="1:14" x14ac:dyDescent="0.35">
      <c r="A2009" t="s">
        <v>2617</v>
      </c>
      <c r="B2009" s="1" t="s">
        <v>187</v>
      </c>
      <c r="C2009" s="1" t="s">
        <v>188</v>
      </c>
      <c r="D2009" s="1" t="s">
        <v>13</v>
      </c>
      <c r="E2009" s="3">
        <v>43882</v>
      </c>
      <c r="F2009" s="1" t="s">
        <v>36</v>
      </c>
      <c r="G2009" s="1" t="s">
        <v>683</v>
      </c>
      <c r="H2009" s="7">
        <v>50</v>
      </c>
      <c r="I2009" s="7">
        <v>50</v>
      </c>
      <c r="J2009" s="2">
        <v>0</v>
      </c>
      <c r="K2009" s="7">
        <f>Table1[[#This Row],[List Price]]-Table1[[#This Row],[Actual Price]]</f>
        <v>0</v>
      </c>
      <c r="L2009" s="13">
        <f>YEAR(Table1[[#This Row],[Date]])</f>
        <v>2020</v>
      </c>
      <c r="M2009" s="13" t="str">
        <f t="shared" si="31"/>
        <v>Feb</v>
      </c>
      <c r="N2009" s="18">
        <f>DATE(YEAR(Table1[[#This Row],[Date]])+6, MONTH(Table1[[#This Row],[Date]]), DAY(Table1[[#This Row],[Date]]))</f>
        <v>46074</v>
      </c>
    </row>
    <row r="2010" spans="1:14" x14ac:dyDescent="0.35">
      <c r="A2010" t="s">
        <v>2618</v>
      </c>
      <c r="B2010" s="1" t="s">
        <v>131</v>
      </c>
      <c r="C2010" s="1" t="s">
        <v>108</v>
      </c>
      <c r="D2010" s="1" t="s">
        <v>19</v>
      </c>
      <c r="E2010" s="3">
        <v>44674</v>
      </c>
      <c r="F2010" s="1" t="s">
        <v>14</v>
      </c>
      <c r="G2010" s="1" t="s">
        <v>212</v>
      </c>
      <c r="H2010" s="7">
        <v>80</v>
      </c>
      <c r="I2010" s="7">
        <v>79</v>
      </c>
      <c r="J2010" s="2">
        <v>1.2500000000000001E-2</v>
      </c>
      <c r="K2010" s="7">
        <f>Table1[[#This Row],[List Price]]-Table1[[#This Row],[Actual Price]]</f>
        <v>1</v>
      </c>
      <c r="L2010" s="13">
        <f>YEAR(Table1[[#This Row],[Date]])</f>
        <v>2022</v>
      </c>
      <c r="M2010" s="13" t="str">
        <f t="shared" si="31"/>
        <v>Apr</v>
      </c>
      <c r="N2010" s="18">
        <f>DATE(YEAR(Table1[[#This Row],[Date]])+6, MONTH(Table1[[#This Row],[Date]]), DAY(Table1[[#This Row],[Date]]))</f>
        <v>46866</v>
      </c>
    </row>
    <row r="2011" spans="1:14" x14ac:dyDescent="0.35">
      <c r="A2011" t="s">
        <v>2619</v>
      </c>
      <c r="B2011" s="1" t="s">
        <v>150</v>
      </c>
      <c r="C2011" s="1" t="s">
        <v>151</v>
      </c>
      <c r="D2011" s="1" t="s">
        <v>13</v>
      </c>
      <c r="E2011" s="3">
        <v>44370</v>
      </c>
      <c r="F2011" s="1" t="s">
        <v>41</v>
      </c>
      <c r="G2011" s="1" t="s">
        <v>824</v>
      </c>
      <c r="H2011" s="7">
        <v>30</v>
      </c>
      <c r="I2011" s="7">
        <v>27</v>
      </c>
      <c r="J2011" s="2">
        <v>0.1</v>
      </c>
      <c r="K2011" s="7">
        <f>Table1[[#This Row],[List Price]]-Table1[[#This Row],[Actual Price]]</f>
        <v>3</v>
      </c>
      <c r="L2011" s="13">
        <f>YEAR(Table1[[#This Row],[Date]])</f>
        <v>2021</v>
      </c>
      <c r="M2011" s="13" t="str">
        <f t="shared" si="31"/>
        <v>Jun</v>
      </c>
      <c r="N2011" s="18">
        <f>DATE(YEAR(Table1[[#This Row],[Date]])+6, MONTH(Table1[[#This Row],[Date]]), DAY(Table1[[#This Row],[Date]]))</f>
        <v>46561</v>
      </c>
    </row>
    <row r="2012" spans="1:14" x14ac:dyDescent="0.35">
      <c r="A2012" t="s">
        <v>2620</v>
      </c>
      <c r="B2012" s="1" t="s">
        <v>205</v>
      </c>
      <c r="C2012" s="1" t="s">
        <v>206</v>
      </c>
      <c r="D2012" s="1" t="s">
        <v>24</v>
      </c>
      <c r="E2012" s="3">
        <v>44154</v>
      </c>
      <c r="F2012" s="1" t="s">
        <v>61</v>
      </c>
      <c r="G2012" s="1" t="s">
        <v>1872</v>
      </c>
      <c r="H2012" s="7">
        <v>1000</v>
      </c>
      <c r="I2012" s="7">
        <v>800</v>
      </c>
      <c r="J2012" s="2">
        <v>0.2</v>
      </c>
      <c r="K2012" s="7">
        <f>Table1[[#This Row],[List Price]]-Table1[[#This Row],[Actual Price]]</f>
        <v>200</v>
      </c>
      <c r="L2012" s="13">
        <f>YEAR(Table1[[#This Row],[Date]])</f>
        <v>2020</v>
      </c>
      <c r="M2012" s="13" t="str">
        <f t="shared" si="31"/>
        <v>Nov</v>
      </c>
      <c r="N2012" s="18">
        <f>DATE(YEAR(Table1[[#This Row],[Date]])+6, MONTH(Table1[[#This Row],[Date]]), DAY(Table1[[#This Row],[Date]]))</f>
        <v>46345</v>
      </c>
    </row>
    <row r="2013" spans="1:14" x14ac:dyDescent="0.35">
      <c r="A2013" t="s">
        <v>2621</v>
      </c>
      <c r="B2013" s="1" t="s">
        <v>170</v>
      </c>
      <c r="C2013" s="1" t="s">
        <v>171</v>
      </c>
      <c r="D2013" s="1" t="s">
        <v>13</v>
      </c>
      <c r="E2013" s="3">
        <v>44867</v>
      </c>
      <c r="F2013" s="1" t="s">
        <v>36</v>
      </c>
      <c r="G2013" s="1" t="s">
        <v>172</v>
      </c>
      <c r="H2013" s="7">
        <v>50</v>
      </c>
      <c r="I2013" s="7">
        <v>46</v>
      </c>
      <c r="J2013" s="2">
        <v>0.08</v>
      </c>
      <c r="K2013" s="7">
        <f>Table1[[#This Row],[List Price]]-Table1[[#This Row],[Actual Price]]</f>
        <v>4</v>
      </c>
      <c r="L2013" s="13">
        <f>YEAR(Table1[[#This Row],[Date]])</f>
        <v>2022</v>
      </c>
      <c r="M2013" s="13" t="str">
        <f t="shared" si="31"/>
        <v>Nov</v>
      </c>
      <c r="N2013" s="18">
        <f>DATE(YEAR(Table1[[#This Row],[Date]])+6, MONTH(Table1[[#This Row],[Date]]), DAY(Table1[[#This Row],[Date]]))</f>
        <v>47059</v>
      </c>
    </row>
    <row r="2014" spans="1:14" x14ac:dyDescent="0.35">
      <c r="A2014" t="s">
        <v>2622</v>
      </c>
      <c r="B2014" s="1" t="s">
        <v>131</v>
      </c>
      <c r="C2014" s="1" t="s">
        <v>108</v>
      </c>
      <c r="D2014" s="1" t="s">
        <v>19</v>
      </c>
      <c r="E2014" s="3">
        <v>44503</v>
      </c>
      <c r="F2014" s="1" t="s">
        <v>55</v>
      </c>
      <c r="G2014" s="1" t="s">
        <v>546</v>
      </c>
      <c r="H2014" s="7">
        <v>800</v>
      </c>
      <c r="I2014" s="7">
        <v>440</v>
      </c>
      <c r="J2014" s="2">
        <v>0.45</v>
      </c>
      <c r="K2014" s="7">
        <f>Table1[[#This Row],[List Price]]-Table1[[#This Row],[Actual Price]]</f>
        <v>360</v>
      </c>
      <c r="L2014" s="13">
        <f>YEAR(Table1[[#This Row],[Date]])</f>
        <v>2021</v>
      </c>
      <c r="M2014" s="13" t="str">
        <f t="shared" si="31"/>
        <v>Nov</v>
      </c>
      <c r="N2014" s="18">
        <f>DATE(YEAR(Table1[[#This Row],[Date]])+6, MONTH(Table1[[#This Row],[Date]]), DAY(Table1[[#This Row],[Date]]))</f>
        <v>46694</v>
      </c>
    </row>
    <row r="2015" spans="1:14" x14ac:dyDescent="0.35">
      <c r="A2015" t="s">
        <v>2623</v>
      </c>
      <c r="B2015" s="1" t="s">
        <v>17</v>
      </c>
      <c r="C2015" s="1" t="s">
        <v>18</v>
      </c>
      <c r="D2015" s="1" t="s">
        <v>19</v>
      </c>
      <c r="E2015" s="3">
        <v>43960</v>
      </c>
      <c r="F2015" s="1" t="s">
        <v>14</v>
      </c>
      <c r="G2015" s="1" t="s">
        <v>776</v>
      </c>
      <c r="H2015" s="7">
        <v>80</v>
      </c>
      <c r="I2015" s="7">
        <v>71</v>
      </c>
      <c r="J2015" s="2">
        <v>0.1125</v>
      </c>
      <c r="K2015" s="7">
        <f>Table1[[#This Row],[List Price]]-Table1[[#This Row],[Actual Price]]</f>
        <v>9</v>
      </c>
      <c r="L2015" s="13">
        <f>YEAR(Table1[[#This Row],[Date]])</f>
        <v>2020</v>
      </c>
      <c r="M2015" s="13" t="str">
        <f t="shared" si="31"/>
        <v>May</v>
      </c>
      <c r="N2015" s="18">
        <f>DATE(YEAR(Table1[[#This Row],[Date]])+6, MONTH(Table1[[#This Row],[Date]]), DAY(Table1[[#This Row],[Date]]))</f>
        <v>46151</v>
      </c>
    </row>
    <row r="2016" spans="1:14" x14ac:dyDescent="0.35">
      <c r="A2016" t="s">
        <v>2624</v>
      </c>
      <c r="B2016" s="1" t="s">
        <v>131</v>
      </c>
      <c r="C2016" s="1" t="s">
        <v>108</v>
      </c>
      <c r="D2016" s="1" t="s">
        <v>19</v>
      </c>
      <c r="E2016" s="3">
        <v>44612</v>
      </c>
      <c r="F2016" s="1" t="s">
        <v>55</v>
      </c>
      <c r="G2016" s="1" t="s">
        <v>536</v>
      </c>
      <c r="H2016" s="7">
        <v>800</v>
      </c>
      <c r="I2016" s="7">
        <v>512</v>
      </c>
      <c r="J2016" s="2">
        <v>0.36</v>
      </c>
      <c r="K2016" s="7">
        <f>Table1[[#This Row],[List Price]]-Table1[[#This Row],[Actual Price]]</f>
        <v>288</v>
      </c>
      <c r="L2016" s="13">
        <f>YEAR(Table1[[#This Row],[Date]])</f>
        <v>2022</v>
      </c>
      <c r="M2016" s="13" t="str">
        <f t="shared" si="31"/>
        <v>Feb</v>
      </c>
      <c r="N2016" s="18">
        <f>DATE(YEAR(Table1[[#This Row],[Date]])+6, MONTH(Table1[[#This Row],[Date]]), DAY(Table1[[#This Row],[Date]]))</f>
        <v>46803</v>
      </c>
    </row>
    <row r="2017" spans="1:14" x14ac:dyDescent="0.35">
      <c r="A2017" t="s">
        <v>2625</v>
      </c>
      <c r="B2017" s="1" t="s">
        <v>44</v>
      </c>
      <c r="C2017" s="1" t="s">
        <v>45</v>
      </c>
      <c r="D2017" s="1" t="s">
        <v>24</v>
      </c>
      <c r="E2017" s="3">
        <v>43895</v>
      </c>
      <c r="F2017" s="1" t="s">
        <v>14</v>
      </c>
      <c r="G2017" s="1" t="s">
        <v>431</v>
      </c>
      <c r="H2017" s="7">
        <v>80</v>
      </c>
      <c r="I2017" s="7">
        <v>77</v>
      </c>
      <c r="J2017" s="2">
        <v>3.7499999999999999E-2</v>
      </c>
      <c r="K2017" s="7">
        <f>Table1[[#This Row],[List Price]]-Table1[[#This Row],[Actual Price]]</f>
        <v>3</v>
      </c>
      <c r="L2017" s="13">
        <f>YEAR(Table1[[#This Row],[Date]])</f>
        <v>2020</v>
      </c>
      <c r="M2017" s="13" t="str">
        <f t="shared" si="31"/>
        <v>Mar</v>
      </c>
      <c r="N2017" s="18">
        <f>DATE(YEAR(Table1[[#This Row],[Date]])+6, MONTH(Table1[[#This Row],[Date]]), DAY(Table1[[#This Row],[Date]]))</f>
        <v>46086</v>
      </c>
    </row>
    <row r="2018" spans="1:14" x14ac:dyDescent="0.35">
      <c r="A2018" t="s">
        <v>2626</v>
      </c>
      <c r="B2018" s="1" t="s">
        <v>270</v>
      </c>
      <c r="C2018" s="1" t="s">
        <v>271</v>
      </c>
      <c r="D2018" s="1" t="s">
        <v>35</v>
      </c>
      <c r="E2018" s="3">
        <v>43990</v>
      </c>
      <c r="F2018" s="1" t="s">
        <v>72</v>
      </c>
      <c r="G2018" s="1" t="s">
        <v>272</v>
      </c>
      <c r="H2018" s="7">
        <v>500</v>
      </c>
      <c r="I2018" s="7">
        <v>490</v>
      </c>
      <c r="J2018" s="2">
        <v>0.02</v>
      </c>
      <c r="K2018" s="7">
        <f>Table1[[#This Row],[List Price]]-Table1[[#This Row],[Actual Price]]</f>
        <v>10</v>
      </c>
      <c r="L2018" s="13">
        <f>YEAR(Table1[[#This Row],[Date]])</f>
        <v>2020</v>
      </c>
      <c r="M2018" s="13" t="str">
        <f t="shared" si="31"/>
        <v>Jun</v>
      </c>
      <c r="N2018" s="18">
        <f>DATE(YEAR(Table1[[#This Row],[Date]])+6, MONTH(Table1[[#This Row],[Date]]), DAY(Table1[[#This Row],[Date]]))</f>
        <v>46181</v>
      </c>
    </row>
    <row r="2019" spans="1:14" x14ac:dyDescent="0.35">
      <c r="A2019" t="s">
        <v>2627</v>
      </c>
      <c r="B2019" s="1" t="s">
        <v>53</v>
      </c>
      <c r="C2019" s="1" t="s">
        <v>54</v>
      </c>
      <c r="D2019" s="1" t="s">
        <v>13</v>
      </c>
      <c r="E2019" s="3">
        <v>44525</v>
      </c>
      <c r="F2019" s="1" t="s">
        <v>61</v>
      </c>
      <c r="G2019" s="1" t="s">
        <v>56</v>
      </c>
      <c r="H2019" s="7">
        <v>1000</v>
      </c>
      <c r="I2019" s="7">
        <v>920</v>
      </c>
      <c r="J2019" s="2">
        <v>0.08</v>
      </c>
      <c r="K2019" s="7">
        <f>Table1[[#This Row],[List Price]]-Table1[[#This Row],[Actual Price]]</f>
        <v>80</v>
      </c>
      <c r="L2019" s="13">
        <f>YEAR(Table1[[#This Row],[Date]])</f>
        <v>2021</v>
      </c>
      <c r="M2019" s="13" t="str">
        <f t="shared" si="31"/>
        <v>Nov</v>
      </c>
      <c r="N2019" s="18">
        <f>DATE(YEAR(Table1[[#This Row],[Date]])+6, MONTH(Table1[[#This Row],[Date]]), DAY(Table1[[#This Row],[Date]]))</f>
        <v>46716</v>
      </c>
    </row>
    <row r="2020" spans="1:14" x14ac:dyDescent="0.35">
      <c r="A2020" t="s">
        <v>2628</v>
      </c>
      <c r="B2020" s="1" t="s">
        <v>59</v>
      </c>
      <c r="C2020" s="1" t="s">
        <v>60</v>
      </c>
      <c r="D2020" s="1" t="s">
        <v>13</v>
      </c>
      <c r="E2020" s="3">
        <v>45040</v>
      </c>
      <c r="F2020" s="1" t="s">
        <v>61</v>
      </c>
      <c r="G2020" s="1" t="s">
        <v>697</v>
      </c>
      <c r="H2020" s="7">
        <v>1000</v>
      </c>
      <c r="I2020" s="7">
        <v>740</v>
      </c>
      <c r="J2020" s="2">
        <v>0.26</v>
      </c>
      <c r="K2020" s="7">
        <f>Table1[[#This Row],[List Price]]-Table1[[#This Row],[Actual Price]]</f>
        <v>260</v>
      </c>
      <c r="L2020" s="13">
        <f>YEAR(Table1[[#This Row],[Date]])</f>
        <v>2023</v>
      </c>
      <c r="M2020" s="13" t="str">
        <f t="shared" si="31"/>
        <v>Apr</v>
      </c>
      <c r="N2020" s="18">
        <f>DATE(YEAR(Table1[[#This Row],[Date]])+6, MONTH(Table1[[#This Row],[Date]]), DAY(Table1[[#This Row],[Date]]))</f>
        <v>47232</v>
      </c>
    </row>
    <row r="2021" spans="1:14" x14ac:dyDescent="0.35">
      <c r="A2021" t="s">
        <v>2629</v>
      </c>
      <c r="B2021" s="1" t="s">
        <v>95</v>
      </c>
      <c r="C2021" s="1" t="s">
        <v>96</v>
      </c>
      <c r="D2021" s="1" t="s">
        <v>13</v>
      </c>
      <c r="E2021" s="3">
        <v>45103</v>
      </c>
      <c r="F2021" s="1" t="s">
        <v>46</v>
      </c>
      <c r="G2021" s="1" t="s">
        <v>731</v>
      </c>
      <c r="H2021" s="7">
        <v>500</v>
      </c>
      <c r="I2021" s="7">
        <v>450</v>
      </c>
      <c r="J2021" s="2">
        <v>0.1</v>
      </c>
      <c r="K2021" s="7">
        <f>Table1[[#This Row],[List Price]]-Table1[[#This Row],[Actual Price]]</f>
        <v>50</v>
      </c>
      <c r="L2021" s="13">
        <f>YEAR(Table1[[#This Row],[Date]])</f>
        <v>2023</v>
      </c>
      <c r="M2021" s="13" t="str">
        <f t="shared" si="31"/>
        <v>Jun</v>
      </c>
      <c r="N2021" s="18">
        <f>DATE(YEAR(Table1[[#This Row],[Date]])+6, MONTH(Table1[[#This Row],[Date]]), DAY(Table1[[#This Row],[Date]]))</f>
        <v>47295</v>
      </c>
    </row>
    <row r="2022" spans="1:14" x14ac:dyDescent="0.35">
      <c r="A2022" t="s">
        <v>2630</v>
      </c>
      <c r="B2022" s="1" t="s">
        <v>221</v>
      </c>
      <c r="C2022" s="1" t="s">
        <v>40</v>
      </c>
      <c r="D2022" s="1" t="s">
        <v>35</v>
      </c>
      <c r="E2022" s="3">
        <v>45484</v>
      </c>
      <c r="F2022" s="1" t="s">
        <v>41</v>
      </c>
      <c r="G2022" s="1" t="s">
        <v>2425</v>
      </c>
      <c r="H2022" s="7">
        <v>30</v>
      </c>
      <c r="I2022" s="7">
        <v>30</v>
      </c>
      <c r="J2022" s="2">
        <v>0</v>
      </c>
      <c r="K2022" s="7">
        <f>Table1[[#This Row],[List Price]]-Table1[[#This Row],[Actual Price]]</f>
        <v>0</v>
      </c>
      <c r="L2022" s="13">
        <f>YEAR(Table1[[#This Row],[Date]])</f>
        <v>2024</v>
      </c>
      <c r="M2022" s="13" t="str">
        <f t="shared" si="31"/>
        <v>Jul</v>
      </c>
      <c r="N2022" s="18">
        <f>DATE(YEAR(Table1[[#This Row],[Date]])+6, MONTH(Table1[[#This Row],[Date]]), DAY(Table1[[#This Row],[Date]]))</f>
        <v>47675</v>
      </c>
    </row>
    <row r="2023" spans="1:14" x14ac:dyDescent="0.35">
      <c r="A2023" t="s">
        <v>2631</v>
      </c>
      <c r="B2023" s="1" t="s">
        <v>111</v>
      </c>
      <c r="C2023" s="1" t="s">
        <v>82</v>
      </c>
      <c r="D2023" s="1" t="s">
        <v>13</v>
      </c>
      <c r="E2023" s="3">
        <v>44402</v>
      </c>
      <c r="F2023" s="1" t="s">
        <v>104</v>
      </c>
      <c r="G2023" s="1" t="s">
        <v>826</v>
      </c>
      <c r="H2023" s="7">
        <v>70</v>
      </c>
      <c r="I2023" s="7">
        <v>56</v>
      </c>
      <c r="J2023" s="2">
        <v>0.2</v>
      </c>
      <c r="K2023" s="7">
        <f>Table1[[#This Row],[List Price]]-Table1[[#This Row],[Actual Price]]</f>
        <v>14</v>
      </c>
      <c r="L2023" s="13">
        <f>YEAR(Table1[[#This Row],[Date]])</f>
        <v>2021</v>
      </c>
      <c r="M2023" s="13" t="str">
        <f t="shared" si="31"/>
        <v>Jul</v>
      </c>
      <c r="N2023" s="18">
        <f>DATE(YEAR(Table1[[#This Row],[Date]])+6, MONTH(Table1[[#This Row],[Date]]), DAY(Table1[[#This Row],[Date]]))</f>
        <v>46593</v>
      </c>
    </row>
    <row r="2024" spans="1:14" x14ac:dyDescent="0.35">
      <c r="A2024" t="s">
        <v>2632</v>
      </c>
      <c r="B2024" s="1" t="s">
        <v>2170</v>
      </c>
      <c r="C2024" s="1" t="s">
        <v>18</v>
      </c>
      <c r="D2024" s="1" t="s">
        <v>19</v>
      </c>
      <c r="E2024" s="3">
        <v>45142</v>
      </c>
      <c r="F2024" s="1" t="s">
        <v>61</v>
      </c>
      <c r="G2024" s="1" t="s">
        <v>2363</v>
      </c>
      <c r="H2024" s="7">
        <v>1000</v>
      </c>
      <c r="I2024" s="7">
        <v>560</v>
      </c>
      <c r="J2024" s="2">
        <v>0.44</v>
      </c>
      <c r="K2024" s="7">
        <f>Table1[[#This Row],[List Price]]-Table1[[#This Row],[Actual Price]]</f>
        <v>440</v>
      </c>
      <c r="L2024" s="13">
        <f>YEAR(Table1[[#This Row],[Date]])</f>
        <v>2023</v>
      </c>
      <c r="M2024" s="13" t="str">
        <f t="shared" si="31"/>
        <v>Aug</v>
      </c>
      <c r="N2024" s="18">
        <f>DATE(YEAR(Table1[[#This Row],[Date]])+6, MONTH(Table1[[#This Row],[Date]]), DAY(Table1[[#This Row],[Date]]))</f>
        <v>47334</v>
      </c>
    </row>
    <row r="2025" spans="1:14" x14ac:dyDescent="0.35">
      <c r="A2025" t="s">
        <v>2633</v>
      </c>
      <c r="B2025" s="1" t="s">
        <v>111</v>
      </c>
      <c r="C2025" s="1" t="s">
        <v>82</v>
      </c>
      <c r="D2025" s="1" t="s">
        <v>13</v>
      </c>
      <c r="E2025" s="3">
        <v>43845</v>
      </c>
      <c r="F2025" s="1" t="s">
        <v>122</v>
      </c>
      <c r="G2025" s="1" t="s">
        <v>372</v>
      </c>
      <c r="H2025" s="7">
        <v>50</v>
      </c>
      <c r="I2025" s="7">
        <v>48</v>
      </c>
      <c r="J2025" s="2">
        <v>0.04</v>
      </c>
      <c r="K2025" s="7">
        <f>Table1[[#This Row],[List Price]]-Table1[[#This Row],[Actual Price]]</f>
        <v>2</v>
      </c>
      <c r="L2025" s="13">
        <f>YEAR(Table1[[#This Row],[Date]])</f>
        <v>2020</v>
      </c>
      <c r="M2025" s="13" t="str">
        <f t="shared" si="31"/>
        <v>Jan</v>
      </c>
      <c r="N2025" s="18">
        <f>DATE(YEAR(Table1[[#This Row],[Date]])+6, MONTH(Table1[[#This Row],[Date]]), DAY(Table1[[#This Row],[Date]]))</f>
        <v>46037</v>
      </c>
    </row>
    <row r="2026" spans="1:14" x14ac:dyDescent="0.35">
      <c r="A2026" t="s">
        <v>2634</v>
      </c>
      <c r="B2026" s="1" t="s">
        <v>77</v>
      </c>
      <c r="C2026" s="1" t="s">
        <v>78</v>
      </c>
      <c r="D2026" s="1" t="s">
        <v>35</v>
      </c>
      <c r="E2026" s="3">
        <v>45605</v>
      </c>
      <c r="F2026" s="1" t="s">
        <v>46</v>
      </c>
      <c r="G2026" s="1" t="s">
        <v>1093</v>
      </c>
      <c r="H2026" s="7">
        <v>500</v>
      </c>
      <c r="I2026" s="7">
        <v>490</v>
      </c>
      <c r="J2026" s="2">
        <v>0.02</v>
      </c>
      <c r="K2026" s="7">
        <f>Table1[[#This Row],[List Price]]-Table1[[#This Row],[Actual Price]]</f>
        <v>10</v>
      </c>
      <c r="L2026" s="13">
        <f>YEAR(Table1[[#This Row],[Date]])</f>
        <v>2024</v>
      </c>
      <c r="M2026" s="13" t="str">
        <f t="shared" si="31"/>
        <v>Nov</v>
      </c>
      <c r="N2026" s="18">
        <f>DATE(YEAR(Table1[[#This Row],[Date]])+6, MONTH(Table1[[#This Row],[Date]]), DAY(Table1[[#This Row],[Date]]))</f>
        <v>47796</v>
      </c>
    </row>
    <row r="2027" spans="1:14" x14ac:dyDescent="0.35">
      <c r="A2027" t="s">
        <v>2635</v>
      </c>
      <c r="B2027" s="1" t="s">
        <v>53</v>
      </c>
      <c r="C2027" s="1" t="s">
        <v>54</v>
      </c>
      <c r="D2027" s="1" t="s">
        <v>13</v>
      </c>
      <c r="E2027" s="3">
        <v>43948</v>
      </c>
      <c r="F2027" s="1" t="s">
        <v>72</v>
      </c>
      <c r="G2027" s="1" t="s">
        <v>404</v>
      </c>
      <c r="H2027" s="7">
        <v>500</v>
      </c>
      <c r="I2027" s="7">
        <v>500</v>
      </c>
      <c r="J2027" s="2">
        <v>0</v>
      </c>
      <c r="K2027" s="7">
        <f>Table1[[#This Row],[List Price]]-Table1[[#This Row],[Actual Price]]</f>
        <v>0</v>
      </c>
      <c r="L2027" s="13">
        <f>YEAR(Table1[[#This Row],[Date]])</f>
        <v>2020</v>
      </c>
      <c r="M2027" s="13" t="str">
        <f t="shared" si="31"/>
        <v>Apr</v>
      </c>
      <c r="N2027" s="18">
        <f>DATE(YEAR(Table1[[#This Row],[Date]])+6, MONTH(Table1[[#This Row],[Date]]), DAY(Table1[[#This Row],[Date]]))</f>
        <v>46139</v>
      </c>
    </row>
    <row r="2028" spans="1:14" x14ac:dyDescent="0.35">
      <c r="A2028" t="s">
        <v>2636</v>
      </c>
      <c r="B2028" s="1" t="s">
        <v>157</v>
      </c>
      <c r="C2028" s="1" t="s">
        <v>108</v>
      </c>
      <c r="D2028" s="1" t="s">
        <v>19</v>
      </c>
      <c r="E2028" s="3">
        <v>44269</v>
      </c>
      <c r="F2028" s="1" t="s">
        <v>72</v>
      </c>
      <c r="G2028" s="1" t="s">
        <v>1286</v>
      </c>
      <c r="H2028" s="7">
        <v>500</v>
      </c>
      <c r="I2028" s="7">
        <v>490</v>
      </c>
      <c r="J2028" s="2">
        <v>0.02</v>
      </c>
      <c r="K2028" s="7">
        <f>Table1[[#This Row],[List Price]]-Table1[[#This Row],[Actual Price]]</f>
        <v>10</v>
      </c>
      <c r="L2028" s="13">
        <f>YEAR(Table1[[#This Row],[Date]])</f>
        <v>2021</v>
      </c>
      <c r="M2028" s="13" t="str">
        <f t="shared" si="31"/>
        <v>Mar</v>
      </c>
      <c r="N2028" s="18">
        <f>DATE(YEAR(Table1[[#This Row],[Date]])+6, MONTH(Table1[[#This Row],[Date]]), DAY(Table1[[#This Row],[Date]]))</f>
        <v>46460</v>
      </c>
    </row>
    <row r="2029" spans="1:14" x14ac:dyDescent="0.35">
      <c r="A2029" t="s">
        <v>2637</v>
      </c>
      <c r="B2029" s="1" t="s">
        <v>2191</v>
      </c>
      <c r="C2029" s="1" t="s">
        <v>108</v>
      </c>
      <c r="D2029" s="1" t="s">
        <v>19</v>
      </c>
      <c r="E2029" s="3">
        <v>44510</v>
      </c>
      <c r="F2029" s="1" t="s">
        <v>30</v>
      </c>
      <c r="G2029" s="1" t="s">
        <v>2638</v>
      </c>
      <c r="H2029" s="7">
        <v>150</v>
      </c>
      <c r="I2029" s="7">
        <v>101</v>
      </c>
      <c r="J2029" s="2">
        <v>0.32669999999999999</v>
      </c>
      <c r="K2029" s="7">
        <f>Table1[[#This Row],[List Price]]-Table1[[#This Row],[Actual Price]]</f>
        <v>49</v>
      </c>
      <c r="L2029" s="13">
        <f>YEAR(Table1[[#This Row],[Date]])</f>
        <v>2021</v>
      </c>
      <c r="M2029" s="13" t="str">
        <f t="shared" si="31"/>
        <v>Nov</v>
      </c>
      <c r="N2029" s="18">
        <f>DATE(YEAR(Table1[[#This Row],[Date]])+6, MONTH(Table1[[#This Row],[Date]]), DAY(Table1[[#This Row],[Date]]))</f>
        <v>46701</v>
      </c>
    </row>
    <row r="2030" spans="1:14" x14ac:dyDescent="0.35">
      <c r="A2030" t="s">
        <v>2639</v>
      </c>
      <c r="B2030" s="1" t="s">
        <v>49</v>
      </c>
      <c r="C2030" s="1" t="s">
        <v>50</v>
      </c>
      <c r="D2030" s="1" t="s">
        <v>24</v>
      </c>
      <c r="E2030" s="3">
        <v>44663</v>
      </c>
      <c r="F2030" s="1" t="s">
        <v>104</v>
      </c>
      <c r="G2030" s="1" t="s">
        <v>398</v>
      </c>
      <c r="H2030" s="7">
        <v>70</v>
      </c>
      <c r="I2030" s="7">
        <v>69</v>
      </c>
      <c r="J2030" s="2">
        <v>1.43E-2</v>
      </c>
      <c r="K2030" s="7">
        <f>Table1[[#This Row],[List Price]]-Table1[[#This Row],[Actual Price]]</f>
        <v>1</v>
      </c>
      <c r="L2030" s="13">
        <f>YEAR(Table1[[#This Row],[Date]])</f>
        <v>2022</v>
      </c>
      <c r="M2030" s="13" t="str">
        <f t="shared" si="31"/>
        <v>Apr</v>
      </c>
      <c r="N2030" s="18">
        <f>DATE(YEAR(Table1[[#This Row],[Date]])+6, MONTH(Table1[[#This Row],[Date]]), DAY(Table1[[#This Row],[Date]]))</f>
        <v>46855</v>
      </c>
    </row>
    <row r="2031" spans="1:14" x14ac:dyDescent="0.35">
      <c r="A2031" t="s">
        <v>2640</v>
      </c>
      <c r="B2031" s="1" t="s">
        <v>154</v>
      </c>
      <c r="C2031" s="1" t="s">
        <v>108</v>
      </c>
      <c r="D2031" s="1" t="s">
        <v>19</v>
      </c>
      <c r="E2031" s="3">
        <v>44702</v>
      </c>
      <c r="F2031" s="1" t="s">
        <v>55</v>
      </c>
      <c r="G2031" s="1" t="s">
        <v>1185</v>
      </c>
      <c r="H2031" s="7">
        <v>800</v>
      </c>
      <c r="I2031" s="7">
        <v>696</v>
      </c>
      <c r="J2031" s="2">
        <v>0.13</v>
      </c>
      <c r="K2031" s="7">
        <f>Table1[[#This Row],[List Price]]-Table1[[#This Row],[Actual Price]]</f>
        <v>104</v>
      </c>
      <c r="L2031" s="13">
        <f>YEAR(Table1[[#This Row],[Date]])</f>
        <v>2022</v>
      </c>
      <c r="M2031" s="13" t="str">
        <f t="shared" si="31"/>
        <v>May</v>
      </c>
      <c r="N2031" s="18">
        <f>DATE(YEAR(Table1[[#This Row],[Date]])+6, MONTH(Table1[[#This Row],[Date]]), DAY(Table1[[#This Row],[Date]]))</f>
        <v>46894</v>
      </c>
    </row>
    <row r="2032" spans="1:14" x14ac:dyDescent="0.35">
      <c r="A2032" t="s">
        <v>2641</v>
      </c>
      <c r="B2032" s="1" t="s">
        <v>11</v>
      </c>
      <c r="C2032" s="1" t="s">
        <v>12</v>
      </c>
      <c r="D2032" s="1" t="s">
        <v>13</v>
      </c>
      <c r="E2032" s="3">
        <v>45386</v>
      </c>
      <c r="F2032" s="1" t="s">
        <v>104</v>
      </c>
      <c r="G2032" s="1" t="s">
        <v>137</v>
      </c>
      <c r="H2032" s="7">
        <v>70</v>
      </c>
      <c r="I2032" s="7">
        <v>69</v>
      </c>
      <c r="J2032" s="2">
        <v>1.43E-2</v>
      </c>
      <c r="K2032" s="7">
        <f>Table1[[#This Row],[List Price]]-Table1[[#This Row],[Actual Price]]</f>
        <v>1</v>
      </c>
      <c r="L2032" s="13">
        <f>YEAR(Table1[[#This Row],[Date]])</f>
        <v>2024</v>
      </c>
      <c r="M2032" s="13" t="str">
        <f t="shared" si="31"/>
        <v>Apr</v>
      </c>
      <c r="N2032" s="18">
        <f>DATE(YEAR(Table1[[#This Row],[Date]])+6, MONTH(Table1[[#This Row],[Date]]), DAY(Table1[[#This Row],[Date]]))</f>
        <v>47577</v>
      </c>
    </row>
    <row r="2033" spans="1:14" x14ac:dyDescent="0.35">
      <c r="A2033" t="s">
        <v>2642</v>
      </c>
      <c r="B2033" s="1" t="s">
        <v>33</v>
      </c>
      <c r="C2033" s="1" t="s">
        <v>34</v>
      </c>
      <c r="D2033" s="1" t="s">
        <v>35</v>
      </c>
      <c r="E2033" s="3">
        <v>45260</v>
      </c>
      <c r="F2033" s="1" t="s">
        <v>55</v>
      </c>
      <c r="G2033" s="1" t="s">
        <v>1131</v>
      </c>
      <c r="H2033" s="7">
        <v>800</v>
      </c>
      <c r="I2033" s="7">
        <v>520</v>
      </c>
      <c r="J2033" s="2">
        <v>0.35</v>
      </c>
      <c r="K2033" s="7">
        <f>Table1[[#This Row],[List Price]]-Table1[[#This Row],[Actual Price]]</f>
        <v>280</v>
      </c>
      <c r="L2033" s="13">
        <f>YEAR(Table1[[#This Row],[Date]])</f>
        <v>2023</v>
      </c>
      <c r="M2033" s="13" t="str">
        <f t="shared" si="31"/>
        <v>Nov</v>
      </c>
      <c r="N2033" s="18">
        <f>DATE(YEAR(Table1[[#This Row],[Date]])+6, MONTH(Table1[[#This Row],[Date]]), DAY(Table1[[#This Row],[Date]]))</f>
        <v>47452</v>
      </c>
    </row>
    <row r="2034" spans="1:14" x14ac:dyDescent="0.35">
      <c r="A2034" t="s">
        <v>2643</v>
      </c>
      <c r="B2034" s="1" t="s">
        <v>81</v>
      </c>
      <c r="C2034" s="1" t="s">
        <v>82</v>
      </c>
      <c r="D2034" s="1" t="s">
        <v>13</v>
      </c>
      <c r="E2034" s="3">
        <v>44733</v>
      </c>
      <c r="F2034" s="1" t="s">
        <v>122</v>
      </c>
      <c r="G2034" s="1" t="s">
        <v>1493</v>
      </c>
      <c r="H2034" s="7">
        <v>50</v>
      </c>
      <c r="I2034" s="7">
        <v>44</v>
      </c>
      <c r="J2034" s="2">
        <v>0.12</v>
      </c>
      <c r="K2034" s="7">
        <f>Table1[[#This Row],[List Price]]-Table1[[#This Row],[Actual Price]]</f>
        <v>6</v>
      </c>
      <c r="L2034" s="13">
        <f>YEAR(Table1[[#This Row],[Date]])</f>
        <v>2022</v>
      </c>
      <c r="M2034" s="13" t="str">
        <f t="shared" si="31"/>
        <v>Jun</v>
      </c>
      <c r="N2034" s="18">
        <f>DATE(YEAR(Table1[[#This Row],[Date]])+6, MONTH(Table1[[#This Row],[Date]]), DAY(Table1[[#This Row],[Date]]))</f>
        <v>46925</v>
      </c>
    </row>
    <row r="2035" spans="1:14" x14ac:dyDescent="0.35">
      <c r="A2035" t="s">
        <v>2644</v>
      </c>
      <c r="B2035" s="1" t="s">
        <v>118</v>
      </c>
      <c r="C2035" s="1" t="s">
        <v>119</v>
      </c>
      <c r="D2035" s="1" t="s">
        <v>35</v>
      </c>
      <c r="E2035" s="3">
        <v>44319</v>
      </c>
      <c r="F2035" s="1" t="s">
        <v>14</v>
      </c>
      <c r="G2035" s="1" t="s">
        <v>120</v>
      </c>
      <c r="H2035" s="7">
        <v>80</v>
      </c>
      <c r="I2035" s="7">
        <v>77</v>
      </c>
      <c r="J2035" s="2">
        <v>3.7499999999999999E-2</v>
      </c>
      <c r="K2035" s="7">
        <f>Table1[[#This Row],[List Price]]-Table1[[#This Row],[Actual Price]]</f>
        <v>3</v>
      </c>
      <c r="L2035" s="13">
        <f>YEAR(Table1[[#This Row],[Date]])</f>
        <v>2021</v>
      </c>
      <c r="M2035" s="13" t="str">
        <f t="shared" si="31"/>
        <v>May</v>
      </c>
      <c r="N2035" s="18">
        <f>DATE(YEAR(Table1[[#This Row],[Date]])+6, MONTH(Table1[[#This Row],[Date]]), DAY(Table1[[#This Row],[Date]]))</f>
        <v>46510</v>
      </c>
    </row>
    <row r="2036" spans="1:14" x14ac:dyDescent="0.35">
      <c r="A2036" t="s">
        <v>2645</v>
      </c>
      <c r="B2036" s="1" t="s">
        <v>91</v>
      </c>
      <c r="C2036" s="1" t="s">
        <v>92</v>
      </c>
      <c r="D2036" s="1" t="s">
        <v>35</v>
      </c>
      <c r="E2036" s="3">
        <v>44541</v>
      </c>
      <c r="F2036" s="1" t="s">
        <v>25</v>
      </c>
      <c r="G2036" s="1" t="s">
        <v>199</v>
      </c>
      <c r="H2036" s="7">
        <v>700</v>
      </c>
      <c r="I2036" s="7">
        <v>455</v>
      </c>
      <c r="J2036" s="2">
        <v>0.35</v>
      </c>
      <c r="K2036" s="7">
        <f>Table1[[#This Row],[List Price]]-Table1[[#This Row],[Actual Price]]</f>
        <v>245</v>
      </c>
      <c r="L2036" s="13">
        <f>YEAR(Table1[[#This Row],[Date]])</f>
        <v>2021</v>
      </c>
      <c r="M2036" s="13" t="str">
        <f t="shared" si="31"/>
        <v>Dec</v>
      </c>
      <c r="N2036" s="18">
        <f>DATE(YEAR(Table1[[#This Row],[Date]])+6, MONTH(Table1[[#This Row],[Date]]), DAY(Table1[[#This Row],[Date]]))</f>
        <v>46732</v>
      </c>
    </row>
    <row r="2037" spans="1:14" x14ac:dyDescent="0.35">
      <c r="A2037" t="s">
        <v>2646</v>
      </c>
      <c r="B2037" s="1" t="s">
        <v>44</v>
      </c>
      <c r="C2037" s="1" t="s">
        <v>45</v>
      </c>
      <c r="D2037" s="1" t="s">
        <v>24</v>
      </c>
      <c r="E2037" s="3">
        <v>45462</v>
      </c>
      <c r="F2037" s="1" t="s">
        <v>46</v>
      </c>
      <c r="G2037" s="1" t="s">
        <v>1102</v>
      </c>
      <c r="H2037" s="7">
        <v>500</v>
      </c>
      <c r="I2037" s="7">
        <v>485</v>
      </c>
      <c r="J2037" s="2">
        <v>0.03</v>
      </c>
      <c r="K2037" s="7">
        <f>Table1[[#This Row],[List Price]]-Table1[[#This Row],[Actual Price]]</f>
        <v>15</v>
      </c>
      <c r="L2037" s="13">
        <f>YEAR(Table1[[#This Row],[Date]])</f>
        <v>2024</v>
      </c>
      <c r="M2037" s="13" t="str">
        <f t="shared" si="31"/>
        <v>Jun</v>
      </c>
      <c r="N2037" s="18">
        <f>DATE(YEAR(Table1[[#This Row],[Date]])+6, MONTH(Table1[[#This Row],[Date]]), DAY(Table1[[#This Row],[Date]]))</f>
        <v>47653</v>
      </c>
    </row>
    <row r="2038" spans="1:14" x14ac:dyDescent="0.35">
      <c r="A2038" t="s">
        <v>2647</v>
      </c>
      <c r="B2038" s="1" t="s">
        <v>39</v>
      </c>
      <c r="C2038" s="1" t="s">
        <v>40</v>
      </c>
      <c r="D2038" s="1" t="s">
        <v>35</v>
      </c>
      <c r="E2038" s="3">
        <v>45501</v>
      </c>
      <c r="F2038" s="1" t="s">
        <v>72</v>
      </c>
      <c r="G2038" s="1" t="s">
        <v>1304</v>
      </c>
      <c r="H2038" s="7">
        <v>500</v>
      </c>
      <c r="I2038" s="7">
        <v>500</v>
      </c>
      <c r="J2038" s="2">
        <v>0</v>
      </c>
      <c r="K2038" s="7">
        <f>Table1[[#This Row],[List Price]]-Table1[[#This Row],[Actual Price]]</f>
        <v>0</v>
      </c>
      <c r="L2038" s="13">
        <f>YEAR(Table1[[#This Row],[Date]])</f>
        <v>2024</v>
      </c>
      <c r="M2038" s="13" t="str">
        <f t="shared" si="31"/>
        <v>Jul</v>
      </c>
      <c r="N2038" s="18">
        <f>DATE(YEAR(Table1[[#This Row],[Date]])+6, MONTH(Table1[[#This Row],[Date]]), DAY(Table1[[#This Row],[Date]]))</f>
        <v>47692</v>
      </c>
    </row>
    <row r="2039" spans="1:14" x14ac:dyDescent="0.35">
      <c r="A2039" t="s">
        <v>2648</v>
      </c>
      <c r="B2039" s="1" t="s">
        <v>154</v>
      </c>
      <c r="C2039" s="1" t="s">
        <v>108</v>
      </c>
      <c r="D2039" s="1" t="s">
        <v>19</v>
      </c>
      <c r="E2039" s="3">
        <v>44034</v>
      </c>
      <c r="F2039" s="1" t="s">
        <v>30</v>
      </c>
      <c r="G2039" s="1" t="s">
        <v>155</v>
      </c>
      <c r="H2039" s="7">
        <v>150</v>
      </c>
      <c r="I2039" s="7">
        <v>119</v>
      </c>
      <c r="J2039" s="2">
        <v>0.20669999999999999</v>
      </c>
      <c r="K2039" s="7">
        <f>Table1[[#This Row],[List Price]]-Table1[[#This Row],[Actual Price]]</f>
        <v>31</v>
      </c>
      <c r="L2039" s="13">
        <f>YEAR(Table1[[#This Row],[Date]])</f>
        <v>2020</v>
      </c>
      <c r="M2039" s="13" t="str">
        <f t="shared" si="31"/>
        <v>Jul</v>
      </c>
      <c r="N2039" s="18">
        <f>DATE(YEAR(Table1[[#This Row],[Date]])+6, MONTH(Table1[[#This Row],[Date]]), DAY(Table1[[#This Row],[Date]]))</f>
        <v>46225</v>
      </c>
    </row>
    <row r="2040" spans="1:14" x14ac:dyDescent="0.35">
      <c r="A2040" t="s">
        <v>2649</v>
      </c>
      <c r="B2040" s="1" t="s">
        <v>44</v>
      </c>
      <c r="C2040" s="1" t="s">
        <v>45</v>
      </c>
      <c r="D2040" s="1" t="s">
        <v>24</v>
      </c>
      <c r="E2040" s="3">
        <v>44552</v>
      </c>
      <c r="F2040" s="1" t="s">
        <v>104</v>
      </c>
      <c r="G2040" s="1" t="s">
        <v>1070</v>
      </c>
      <c r="H2040" s="7">
        <v>70</v>
      </c>
      <c r="I2040" s="7">
        <v>60</v>
      </c>
      <c r="J2040" s="2">
        <v>0.1429</v>
      </c>
      <c r="K2040" s="7">
        <f>Table1[[#This Row],[List Price]]-Table1[[#This Row],[Actual Price]]</f>
        <v>10</v>
      </c>
      <c r="L2040" s="13">
        <f>YEAR(Table1[[#This Row],[Date]])</f>
        <v>2021</v>
      </c>
      <c r="M2040" s="13" t="str">
        <f t="shared" si="31"/>
        <v>Dec</v>
      </c>
      <c r="N2040" s="18">
        <f>DATE(YEAR(Table1[[#This Row],[Date]])+6, MONTH(Table1[[#This Row],[Date]]), DAY(Table1[[#This Row],[Date]]))</f>
        <v>46743</v>
      </c>
    </row>
    <row r="2041" spans="1:14" x14ac:dyDescent="0.35">
      <c r="A2041" t="s">
        <v>2650</v>
      </c>
      <c r="B2041" s="1" t="s">
        <v>33</v>
      </c>
      <c r="C2041" s="1" t="s">
        <v>34</v>
      </c>
      <c r="D2041" s="1" t="s">
        <v>35</v>
      </c>
      <c r="E2041" s="3">
        <v>45584</v>
      </c>
      <c r="F2041" s="1" t="s">
        <v>122</v>
      </c>
      <c r="G2041" s="1" t="s">
        <v>75</v>
      </c>
      <c r="H2041" s="7">
        <v>50</v>
      </c>
      <c r="I2041" s="7">
        <v>45</v>
      </c>
      <c r="J2041" s="2">
        <v>0.1</v>
      </c>
      <c r="K2041" s="7">
        <f>Table1[[#This Row],[List Price]]-Table1[[#This Row],[Actual Price]]</f>
        <v>5</v>
      </c>
      <c r="L2041" s="13">
        <f>YEAR(Table1[[#This Row],[Date]])</f>
        <v>2024</v>
      </c>
      <c r="M2041" s="13" t="str">
        <f t="shared" si="31"/>
        <v>Oct</v>
      </c>
      <c r="N2041" s="18">
        <f>DATE(YEAR(Table1[[#This Row],[Date]])+6, MONTH(Table1[[#This Row],[Date]]), DAY(Table1[[#This Row],[Date]]))</f>
        <v>47775</v>
      </c>
    </row>
    <row r="2042" spans="1:14" x14ac:dyDescent="0.35">
      <c r="A2042" t="s">
        <v>2651</v>
      </c>
      <c r="B2042" s="1" t="s">
        <v>11</v>
      </c>
      <c r="C2042" s="1" t="s">
        <v>12</v>
      </c>
      <c r="D2042" s="1" t="s">
        <v>13</v>
      </c>
      <c r="E2042" s="3">
        <v>45127</v>
      </c>
      <c r="F2042" s="1" t="s">
        <v>55</v>
      </c>
      <c r="G2042" s="1" t="s">
        <v>293</v>
      </c>
      <c r="H2042" s="7">
        <v>800</v>
      </c>
      <c r="I2042" s="7">
        <v>744</v>
      </c>
      <c r="J2042" s="2">
        <v>7.0000000000000007E-2</v>
      </c>
      <c r="K2042" s="7">
        <f>Table1[[#This Row],[List Price]]-Table1[[#This Row],[Actual Price]]</f>
        <v>56</v>
      </c>
      <c r="L2042" s="13">
        <f>YEAR(Table1[[#This Row],[Date]])</f>
        <v>2023</v>
      </c>
      <c r="M2042" s="13" t="str">
        <f t="shared" si="31"/>
        <v>Jul</v>
      </c>
      <c r="N2042" s="18">
        <f>DATE(YEAR(Table1[[#This Row],[Date]])+6, MONTH(Table1[[#This Row],[Date]]), DAY(Table1[[#This Row],[Date]]))</f>
        <v>47319</v>
      </c>
    </row>
    <row r="2043" spans="1:14" x14ac:dyDescent="0.35">
      <c r="A2043" t="s">
        <v>2652</v>
      </c>
      <c r="B2043" s="1" t="s">
        <v>2243</v>
      </c>
      <c r="C2043" s="1" t="s">
        <v>108</v>
      </c>
      <c r="D2043" s="1" t="s">
        <v>19</v>
      </c>
      <c r="E2043" s="3">
        <v>45135</v>
      </c>
      <c r="F2043" s="1" t="s">
        <v>46</v>
      </c>
      <c r="G2043" s="1" t="s">
        <v>2310</v>
      </c>
      <c r="H2043" s="7">
        <v>500</v>
      </c>
      <c r="I2043" s="7">
        <v>470</v>
      </c>
      <c r="J2043" s="2">
        <v>0.06</v>
      </c>
      <c r="K2043" s="7">
        <f>Table1[[#This Row],[List Price]]-Table1[[#This Row],[Actual Price]]</f>
        <v>30</v>
      </c>
      <c r="L2043" s="13">
        <f>YEAR(Table1[[#This Row],[Date]])</f>
        <v>2023</v>
      </c>
      <c r="M2043" s="13" t="str">
        <f t="shared" si="31"/>
        <v>Jul</v>
      </c>
      <c r="N2043" s="18">
        <f>DATE(YEAR(Table1[[#This Row],[Date]])+6, MONTH(Table1[[#This Row],[Date]]), DAY(Table1[[#This Row],[Date]]))</f>
        <v>47327</v>
      </c>
    </row>
    <row r="2044" spans="1:14" x14ac:dyDescent="0.35">
      <c r="A2044" t="s">
        <v>2653</v>
      </c>
      <c r="B2044" s="1" t="s">
        <v>49</v>
      </c>
      <c r="C2044" s="1" t="s">
        <v>50</v>
      </c>
      <c r="D2044" s="1" t="s">
        <v>24</v>
      </c>
      <c r="E2044" s="3">
        <v>45416</v>
      </c>
      <c r="F2044" s="1" t="s">
        <v>104</v>
      </c>
      <c r="G2044" s="1" t="s">
        <v>68</v>
      </c>
      <c r="H2044" s="7">
        <v>70</v>
      </c>
      <c r="I2044" s="7">
        <v>61</v>
      </c>
      <c r="J2044" s="2">
        <v>0.12859999999999999</v>
      </c>
      <c r="K2044" s="7">
        <f>Table1[[#This Row],[List Price]]-Table1[[#This Row],[Actual Price]]</f>
        <v>9</v>
      </c>
      <c r="L2044" s="13">
        <f>YEAR(Table1[[#This Row],[Date]])</f>
        <v>2024</v>
      </c>
      <c r="M2044" s="13" t="str">
        <f t="shared" si="31"/>
        <v>May</v>
      </c>
      <c r="N2044" s="18">
        <f>DATE(YEAR(Table1[[#This Row],[Date]])+6, MONTH(Table1[[#This Row],[Date]]), DAY(Table1[[#This Row],[Date]]))</f>
        <v>47607</v>
      </c>
    </row>
    <row r="2045" spans="1:14" x14ac:dyDescent="0.35">
      <c r="A2045" t="s">
        <v>2654</v>
      </c>
      <c r="B2045" s="1" t="s">
        <v>91</v>
      </c>
      <c r="C2045" s="1" t="s">
        <v>92</v>
      </c>
      <c r="D2045" s="1" t="s">
        <v>35</v>
      </c>
      <c r="E2045" s="3">
        <v>44343</v>
      </c>
      <c r="F2045" s="1" t="s">
        <v>25</v>
      </c>
      <c r="G2045" s="1" t="s">
        <v>507</v>
      </c>
      <c r="H2045" s="7">
        <v>700</v>
      </c>
      <c r="I2045" s="7">
        <v>546</v>
      </c>
      <c r="J2045" s="2">
        <v>0.22</v>
      </c>
      <c r="K2045" s="7">
        <f>Table1[[#This Row],[List Price]]-Table1[[#This Row],[Actual Price]]</f>
        <v>154</v>
      </c>
      <c r="L2045" s="13">
        <f>YEAR(Table1[[#This Row],[Date]])</f>
        <v>2021</v>
      </c>
      <c r="M2045" s="13" t="str">
        <f t="shared" si="31"/>
        <v>May</v>
      </c>
      <c r="N2045" s="18">
        <f>DATE(YEAR(Table1[[#This Row],[Date]])+6, MONTH(Table1[[#This Row],[Date]]), DAY(Table1[[#This Row],[Date]]))</f>
        <v>46534</v>
      </c>
    </row>
    <row r="2046" spans="1:14" x14ac:dyDescent="0.35">
      <c r="A2046" t="s">
        <v>2655</v>
      </c>
      <c r="B2046" s="1" t="s">
        <v>33</v>
      </c>
      <c r="C2046" s="1" t="s">
        <v>34</v>
      </c>
      <c r="D2046" s="1" t="s">
        <v>35</v>
      </c>
      <c r="E2046" s="3">
        <v>43947</v>
      </c>
      <c r="F2046" s="1" t="s">
        <v>72</v>
      </c>
      <c r="G2046" s="1" t="s">
        <v>37</v>
      </c>
      <c r="H2046" s="7">
        <v>500</v>
      </c>
      <c r="I2046" s="7">
        <v>495</v>
      </c>
      <c r="J2046" s="2">
        <v>0.01</v>
      </c>
      <c r="K2046" s="7">
        <f>Table1[[#This Row],[List Price]]-Table1[[#This Row],[Actual Price]]</f>
        <v>5</v>
      </c>
      <c r="L2046" s="13">
        <f>YEAR(Table1[[#This Row],[Date]])</f>
        <v>2020</v>
      </c>
      <c r="M2046" s="13" t="str">
        <f t="shared" si="31"/>
        <v>Apr</v>
      </c>
      <c r="N2046" s="18">
        <f>DATE(YEAR(Table1[[#This Row],[Date]])+6, MONTH(Table1[[#This Row],[Date]]), DAY(Table1[[#This Row],[Date]]))</f>
        <v>46138</v>
      </c>
    </row>
    <row r="2047" spans="1:14" x14ac:dyDescent="0.35">
      <c r="A2047" t="s">
        <v>2656</v>
      </c>
      <c r="B2047" s="1" t="s">
        <v>224</v>
      </c>
      <c r="C2047" s="1" t="s">
        <v>50</v>
      </c>
      <c r="D2047" s="1" t="s">
        <v>24</v>
      </c>
      <c r="E2047" s="3">
        <v>44609</v>
      </c>
      <c r="F2047" s="1" t="s">
        <v>55</v>
      </c>
      <c r="G2047" s="1" t="s">
        <v>225</v>
      </c>
      <c r="H2047" s="7">
        <v>800</v>
      </c>
      <c r="I2047" s="7">
        <v>592</v>
      </c>
      <c r="J2047" s="2">
        <v>0.26</v>
      </c>
      <c r="K2047" s="7">
        <f>Table1[[#This Row],[List Price]]-Table1[[#This Row],[Actual Price]]</f>
        <v>208</v>
      </c>
      <c r="L2047" s="13">
        <f>YEAR(Table1[[#This Row],[Date]])</f>
        <v>2022</v>
      </c>
      <c r="M2047" s="13" t="str">
        <f t="shared" si="31"/>
        <v>Feb</v>
      </c>
      <c r="N2047" s="18">
        <f>DATE(YEAR(Table1[[#This Row],[Date]])+6, MONTH(Table1[[#This Row],[Date]]), DAY(Table1[[#This Row],[Date]]))</f>
        <v>46800</v>
      </c>
    </row>
    <row r="2048" spans="1:14" x14ac:dyDescent="0.35">
      <c r="A2048" t="s">
        <v>2657</v>
      </c>
      <c r="B2048" s="1" t="s">
        <v>187</v>
      </c>
      <c r="C2048" s="1" t="s">
        <v>188</v>
      </c>
      <c r="D2048" s="1" t="s">
        <v>13</v>
      </c>
      <c r="E2048" s="3">
        <v>44506</v>
      </c>
      <c r="F2048" s="1" t="s">
        <v>14</v>
      </c>
      <c r="G2048" s="1" t="s">
        <v>1150</v>
      </c>
      <c r="H2048" s="7">
        <v>80</v>
      </c>
      <c r="I2048" s="7">
        <v>64</v>
      </c>
      <c r="J2048" s="2">
        <v>0.2</v>
      </c>
      <c r="K2048" s="7">
        <f>Table1[[#This Row],[List Price]]-Table1[[#This Row],[Actual Price]]</f>
        <v>16</v>
      </c>
      <c r="L2048" s="13">
        <f>YEAR(Table1[[#This Row],[Date]])</f>
        <v>2021</v>
      </c>
      <c r="M2048" s="13" t="str">
        <f t="shared" si="31"/>
        <v>Nov</v>
      </c>
      <c r="N2048" s="18">
        <f>DATE(YEAR(Table1[[#This Row],[Date]])+6, MONTH(Table1[[#This Row],[Date]]), DAY(Table1[[#This Row],[Date]]))</f>
        <v>46697</v>
      </c>
    </row>
    <row r="2049" spans="1:14" x14ac:dyDescent="0.35">
      <c r="A2049" t="s">
        <v>2658</v>
      </c>
      <c r="B2049" s="1" t="s">
        <v>221</v>
      </c>
      <c r="C2049" s="1" t="s">
        <v>40</v>
      </c>
      <c r="D2049" s="1" t="s">
        <v>35</v>
      </c>
      <c r="E2049" s="3">
        <v>44157</v>
      </c>
      <c r="F2049" s="1" t="s">
        <v>25</v>
      </c>
      <c r="G2049" s="1" t="s">
        <v>1920</v>
      </c>
      <c r="H2049" s="7">
        <v>700</v>
      </c>
      <c r="I2049" s="7">
        <v>693</v>
      </c>
      <c r="J2049" s="2">
        <v>0.01</v>
      </c>
      <c r="K2049" s="7">
        <f>Table1[[#This Row],[List Price]]-Table1[[#This Row],[Actual Price]]</f>
        <v>7</v>
      </c>
      <c r="L2049" s="13">
        <f>YEAR(Table1[[#This Row],[Date]])</f>
        <v>2020</v>
      </c>
      <c r="M2049" s="13" t="str">
        <f t="shared" si="31"/>
        <v>Nov</v>
      </c>
      <c r="N2049" s="18">
        <f>DATE(YEAR(Table1[[#This Row],[Date]])+6, MONTH(Table1[[#This Row],[Date]]), DAY(Table1[[#This Row],[Date]]))</f>
        <v>46348</v>
      </c>
    </row>
    <row r="2050" spans="1:14" x14ac:dyDescent="0.35">
      <c r="A2050" t="s">
        <v>2659</v>
      </c>
      <c r="B2050" s="1" t="s">
        <v>150</v>
      </c>
      <c r="C2050" s="1" t="s">
        <v>151</v>
      </c>
      <c r="D2050" s="1" t="s">
        <v>13</v>
      </c>
      <c r="E2050" s="3">
        <v>44239</v>
      </c>
      <c r="F2050" s="1" t="s">
        <v>122</v>
      </c>
      <c r="G2050" s="1" t="s">
        <v>409</v>
      </c>
      <c r="H2050" s="7">
        <v>50</v>
      </c>
      <c r="I2050" s="7">
        <v>38</v>
      </c>
      <c r="J2050" s="2">
        <v>0.24</v>
      </c>
      <c r="K2050" s="7">
        <f>Table1[[#This Row],[List Price]]-Table1[[#This Row],[Actual Price]]</f>
        <v>12</v>
      </c>
      <c r="L2050" s="13">
        <f>YEAR(Table1[[#This Row],[Date]])</f>
        <v>2021</v>
      </c>
      <c r="M2050" s="13" t="str">
        <f t="shared" ref="M2050:M2113" si="32">TEXT(E:E, "mmm")</f>
        <v>Feb</v>
      </c>
      <c r="N2050" s="18">
        <f>DATE(YEAR(Table1[[#This Row],[Date]])+6, MONTH(Table1[[#This Row],[Date]]), DAY(Table1[[#This Row],[Date]]))</f>
        <v>46430</v>
      </c>
    </row>
    <row r="2051" spans="1:14" x14ac:dyDescent="0.35">
      <c r="A2051" t="s">
        <v>2660</v>
      </c>
      <c r="B2051" s="1" t="s">
        <v>224</v>
      </c>
      <c r="C2051" s="1" t="s">
        <v>50</v>
      </c>
      <c r="D2051" s="1" t="s">
        <v>24</v>
      </c>
      <c r="E2051" s="3">
        <v>44232</v>
      </c>
      <c r="F2051" s="1" t="s">
        <v>30</v>
      </c>
      <c r="G2051" s="1" t="s">
        <v>2661</v>
      </c>
      <c r="H2051" s="7">
        <v>150</v>
      </c>
      <c r="I2051" s="7">
        <v>140</v>
      </c>
      <c r="J2051" s="2">
        <v>6.6699999999999995E-2</v>
      </c>
      <c r="K2051" s="7">
        <f>Table1[[#This Row],[List Price]]-Table1[[#This Row],[Actual Price]]</f>
        <v>10</v>
      </c>
      <c r="L2051" s="13">
        <f>YEAR(Table1[[#This Row],[Date]])</f>
        <v>2021</v>
      </c>
      <c r="M2051" s="13" t="str">
        <f t="shared" si="32"/>
        <v>Feb</v>
      </c>
      <c r="N2051" s="18">
        <f>DATE(YEAR(Table1[[#This Row],[Date]])+6, MONTH(Table1[[#This Row],[Date]]), DAY(Table1[[#This Row],[Date]]))</f>
        <v>46423</v>
      </c>
    </row>
    <row r="2052" spans="1:14" x14ac:dyDescent="0.35">
      <c r="A2052" t="s">
        <v>2662</v>
      </c>
      <c r="B2052" s="1" t="s">
        <v>111</v>
      </c>
      <c r="C2052" s="1" t="s">
        <v>82</v>
      </c>
      <c r="D2052" s="1" t="s">
        <v>13</v>
      </c>
      <c r="E2052" s="3">
        <v>44003</v>
      </c>
      <c r="F2052" s="1" t="s">
        <v>41</v>
      </c>
      <c r="G2052" s="1" t="s">
        <v>372</v>
      </c>
      <c r="H2052" s="7">
        <v>30</v>
      </c>
      <c r="I2052" s="7">
        <v>24</v>
      </c>
      <c r="J2052" s="2">
        <v>0.2</v>
      </c>
      <c r="K2052" s="7">
        <f>Table1[[#This Row],[List Price]]-Table1[[#This Row],[Actual Price]]</f>
        <v>6</v>
      </c>
      <c r="L2052" s="13">
        <f>YEAR(Table1[[#This Row],[Date]])</f>
        <v>2020</v>
      </c>
      <c r="M2052" s="13" t="str">
        <f t="shared" si="32"/>
        <v>Jun</v>
      </c>
      <c r="N2052" s="18">
        <f>DATE(YEAR(Table1[[#This Row],[Date]])+6, MONTH(Table1[[#This Row],[Date]]), DAY(Table1[[#This Row],[Date]]))</f>
        <v>46194</v>
      </c>
    </row>
    <row r="2053" spans="1:14" x14ac:dyDescent="0.35">
      <c r="A2053" t="s">
        <v>2663</v>
      </c>
      <c r="B2053" s="1" t="s">
        <v>22</v>
      </c>
      <c r="C2053" s="1" t="s">
        <v>23</v>
      </c>
      <c r="D2053" s="1" t="s">
        <v>24</v>
      </c>
      <c r="E2053" s="3">
        <v>45225</v>
      </c>
      <c r="F2053" s="1" t="s">
        <v>14</v>
      </c>
      <c r="G2053" s="1" t="s">
        <v>624</v>
      </c>
      <c r="H2053" s="7">
        <v>80</v>
      </c>
      <c r="I2053" s="7">
        <v>74</v>
      </c>
      <c r="J2053" s="2">
        <v>7.4999999999999997E-2</v>
      </c>
      <c r="K2053" s="7">
        <f>Table1[[#This Row],[List Price]]-Table1[[#This Row],[Actual Price]]</f>
        <v>6</v>
      </c>
      <c r="L2053" s="13">
        <f>YEAR(Table1[[#This Row],[Date]])</f>
        <v>2023</v>
      </c>
      <c r="M2053" s="13" t="str">
        <f t="shared" si="32"/>
        <v>Oct</v>
      </c>
      <c r="N2053" s="18">
        <f>DATE(YEAR(Table1[[#This Row],[Date]])+6, MONTH(Table1[[#This Row],[Date]]), DAY(Table1[[#This Row],[Date]]))</f>
        <v>47417</v>
      </c>
    </row>
    <row r="2054" spans="1:14" x14ac:dyDescent="0.35">
      <c r="A2054" t="s">
        <v>2664</v>
      </c>
      <c r="B2054" s="1" t="s">
        <v>400</v>
      </c>
      <c r="C2054" s="1" t="s">
        <v>401</v>
      </c>
      <c r="D2054" s="1" t="s">
        <v>13</v>
      </c>
      <c r="E2054" s="3">
        <v>44613</v>
      </c>
      <c r="F2054" s="1" t="s">
        <v>104</v>
      </c>
      <c r="G2054" s="1" t="s">
        <v>1281</v>
      </c>
      <c r="H2054" s="7">
        <v>70</v>
      </c>
      <c r="I2054" s="7">
        <v>62</v>
      </c>
      <c r="J2054" s="2">
        <v>0.1143</v>
      </c>
      <c r="K2054" s="7">
        <f>Table1[[#This Row],[List Price]]-Table1[[#This Row],[Actual Price]]</f>
        <v>8</v>
      </c>
      <c r="L2054" s="13">
        <f>YEAR(Table1[[#This Row],[Date]])</f>
        <v>2022</v>
      </c>
      <c r="M2054" s="13" t="str">
        <f t="shared" si="32"/>
        <v>Feb</v>
      </c>
      <c r="N2054" s="18">
        <f>DATE(YEAR(Table1[[#This Row],[Date]])+6, MONTH(Table1[[#This Row],[Date]]), DAY(Table1[[#This Row],[Date]]))</f>
        <v>46804</v>
      </c>
    </row>
    <row r="2055" spans="1:14" x14ac:dyDescent="0.35">
      <c r="A2055" t="s">
        <v>2665</v>
      </c>
      <c r="B2055" s="1" t="s">
        <v>70</v>
      </c>
      <c r="C2055" s="1" t="s">
        <v>71</v>
      </c>
      <c r="D2055" s="1" t="s">
        <v>35</v>
      </c>
      <c r="E2055" s="3">
        <v>44072</v>
      </c>
      <c r="F2055" s="1" t="s">
        <v>14</v>
      </c>
      <c r="G2055" s="1" t="s">
        <v>142</v>
      </c>
      <c r="H2055" s="7">
        <v>80</v>
      </c>
      <c r="I2055" s="7">
        <v>76</v>
      </c>
      <c r="J2055" s="2">
        <v>0.05</v>
      </c>
      <c r="K2055" s="7">
        <f>Table1[[#This Row],[List Price]]-Table1[[#This Row],[Actual Price]]</f>
        <v>4</v>
      </c>
      <c r="L2055" s="13">
        <f>YEAR(Table1[[#This Row],[Date]])</f>
        <v>2020</v>
      </c>
      <c r="M2055" s="13" t="str">
        <f t="shared" si="32"/>
        <v>Aug</v>
      </c>
      <c r="N2055" s="18">
        <f>DATE(YEAR(Table1[[#This Row],[Date]])+6, MONTH(Table1[[#This Row],[Date]]), DAY(Table1[[#This Row],[Date]]))</f>
        <v>46263</v>
      </c>
    </row>
    <row r="2056" spans="1:14" x14ac:dyDescent="0.35">
      <c r="A2056" t="s">
        <v>2666</v>
      </c>
      <c r="B2056" s="1" t="s">
        <v>154</v>
      </c>
      <c r="C2056" s="1" t="s">
        <v>108</v>
      </c>
      <c r="D2056" s="1" t="s">
        <v>19</v>
      </c>
      <c r="E2056" s="3">
        <v>45616</v>
      </c>
      <c r="F2056" s="1" t="s">
        <v>36</v>
      </c>
      <c r="G2056" s="1" t="s">
        <v>2667</v>
      </c>
      <c r="H2056" s="7">
        <v>50</v>
      </c>
      <c r="I2056" s="7">
        <v>45</v>
      </c>
      <c r="J2056" s="2">
        <v>0.1</v>
      </c>
      <c r="K2056" s="7">
        <f>Table1[[#This Row],[List Price]]-Table1[[#This Row],[Actual Price]]</f>
        <v>5</v>
      </c>
      <c r="L2056" s="13">
        <f>YEAR(Table1[[#This Row],[Date]])</f>
        <v>2024</v>
      </c>
      <c r="M2056" s="13" t="str">
        <f t="shared" si="32"/>
        <v>Nov</v>
      </c>
      <c r="N2056" s="18">
        <f>DATE(YEAR(Table1[[#This Row],[Date]])+6, MONTH(Table1[[#This Row],[Date]]), DAY(Table1[[#This Row],[Date]]))</f>
        <v>47807</v>
      </c>
    </row>
    <row r="2057" spans="1:14" x14ac:dyDescent="0.35">
      <c r="A2057" t="s">
        <v>2668</v>
      </c>
      <c r="B2057" s="1" t="s">
        <v>2191</v>
      </c>
      <c r="C2057" s="1" t="s">
        <v>108</v>
      </c>
      <c r="D2057" s="1" t="s">
        <v>19</v>
      </c>
      <c r="E2057" s="3">
        <v>45425</v>
      </c>
      <c r="F2057" s="1" t="s">
        <v>61</v>
      </c>
      <c r="G2057" s="1" t="s">
        <v>2201</v>
      </c>
      <c r="H2057" s="7">
        <v>1000</v>
      </c>
      <c r="I2057" s="7">
        <v>670</v>
      </c>
      <c r="J2057" s="2">
        <v>0.33</v>
      </c>
      <c r="K2057" s="7">
        <f>Table1[[#This Row],[List Price]]-Table1[[#This Row],[Actual Price]]</f>
        <v>330</v>
      </c>
      <c r="L2057" s="13">
        <f>YEAR(Table1[[#This Row],[Date]])</f>
        <v>2024</v>
      </c>
      <c r="M2057" s="13" t="str">
        <f t="shared" si="32"/>
        <v>May</v>
      </c>
      <c r="N2057" s="18">
        <f>DATE(YEAR(Table1[[#This Row],[Date]])+6, MONTH(Table1[[#This Row],[Date]]), DAY(Table1[[#This Row],[Date]]))</f>
        <v>47616</v>
      </c>
    </row>
    <row r="2058" spans="1:14" x14ac:dyDescent="0.35">
      <c r="A2058" t="s">
        <v>2669</v>
      </c>
      <c r="B2058" s="1" t="s">
        <v>174</v>
      </c>
      <c r="C2058" s="1" t="s">
        <v>175</v>
      </c>
      <c r="D2058" s="1" t="s">
        <v>13</v>
      </c>
      <c r="E2058" s="3">
        <v>45482</v>
      </c>
      <c r="F2058" s="1" t="s">
        <v>104</v>
      </c>
      <c r="G2058" s="1" t="s">
        <v>1277</v>
      </c>
      <c r="H2058" s="7">
        <v>70</v>
      </c>
      <c r="I2058" s="7">
        <v>67</v>
      </c>
      <c r="J2058" s="2">
        <v>4.2900000000000001E-2</v>
      </c>
      <c r="K2058" s="7">
        <f>Table1[[#This Row],[List Price]]-Table1[[#This Row],[Actual Price]]</f>
        <v>3</v>
      </c>
      <c r="L2058" s="13">
        <f>YEAR(Table1[[#This Row],[Date]])</f>
        <v>2024</v>
      </c>
      <c r="M2058" s="13" t="str">
        <f t="shared" si="32"/>
        <v>Jul</v>
      </c>
      <c r="N2058" s="18">
        <f>DATE(YEAR(Table1[[#This Row],[Date]])+6, MONTH(Table1[[#This Row],[Date]]), DAY(Table1[[#This Row],[Date]]))</f>
        <v>47673</v>
      </c>
    </row>
    <row r="2059" spans="1:14" x14ac:dyDescent="0.35">
      <c r="A2059" t="s">
        <v>2670</v>
      </c>
      <c r="B2059" s="1" t="s">
        <v>2191</v>
      </c>
      <c r="C2059" s="1" t="s">
        <v>108</v>
      </c>
      <c r="D2059" s="1" t="s">
        <v>19</v>
      </c>
      <c r="E2059" s="3">
        <v>45188</v>
      </c>
      <c r="F2059" s="1" t="s">
        <v>36</v>
      </c>
      <c r="G2059" s="1" t="s">
        <v>2192</v>
      </c>
      <c r="H2059" s="7">
        <v>50</v>
      </c>
      <c r="I2059" s="7">
        <v>46</v>
      </c>
      <c r="J2059" s="2">
        <v>0.08</v>
      </c>
      <c r="K2059" s="7">
        <f>Table1[[#This Row],[List Price]]-Table1[[#This Row],[Actual Price]]</f>
        <v>4</v>
      </c>
      <c r="L2059" s="13">
        <f>YEAR(Table1[[#This Row],[Date]])</f>
        <v>2023</v>
      </c>
      <c r="M2059" s="13" t="str">
        <f t="shared" si="32"/>
        <v>Sep</v>
      </c>
      <c r="N2059" s="18">
        <f>DATE(YEAR(Table1[[#This Row],[Date]])+6, MONTH(Table1[[#This Row],[Date]]), DAY(Table1[[#This Row],[Date]]))</f>
        <v>47380</v>
      </c>
    </row>
    <row r="2060" spans="1:14" x14ac:dyDescent="0.35">
      <c r="A2060" t="s">
        <v>2671</v>
      </c>
      <c r="B2060" s="1" t="s">
        <v>91</v>
      </c>
      <c r="C2060" s="1" t="s">
        <v>92</v>
      </c>
      <c r="D2060" s="1" t="s">
        <v>35</v>
      </c>
      <c r="E2060" s="3">
        <v>45534</v>
      </c>
      <c r="F2060" s="1" t="s">
        <v>55</v>
      </c>
      <c r="G2060" s="1" t="s">
        <v>900</v>
      </c>
      <c r="H2060" s="7">
        <v>800</v>
      </c>
      <c r="I2060" s="7">
        <v>752</v>
      </c>
      <c r="J2060" s="2">
        <v>0.06</v>
      </c>
      <c r="K2060" s="7">
        <f>Table1[[#This Row],[List Price]]-Table1[[#This Row],[Actual Price]]</f>
        <v>48</v>
      </c>
      <c r="L2060" s="13">
        <f>YEAR(Table1[[#This Row],[Date]])</f>
        <v>2024</v>
      </c>
      <c r="M2060" s="13" t="str">
        <f t="shared" si="32"/>
        <v>Aug</v>
      </c>
      <c r="N2060" s="18">
        <f>DATE(YEAR(Table1[[#This Row],[Date]])+6, MONTH(Table1[[#This Row],[Date]]), DAY(Table1[[#This Row],[Date]]))</f>
        <v>47725</v>
      </c>
    </row>
    <row r="2061" spans="1:14" x14ac:dyDescent="0.35">
      <c r="A2061" t="s">
        <v>2672</v>
      </c>
      <c r="B2061" s="1" t="s">
        <v>434</v>
      </c>
      <c r="C2061" s="1" t="s">
        <v>435</v>
      </c>
      <c r="D2061" s="1" t="s">
        <v>24</v>
      </c>
      <c r="E2061" s="3">
        <v>45401</v>
      </c>
      <c r="F2061" s="1" t="s">
        <v>72</v>
      </c>
      <c r="G2061" s="1" t="s">
        <v>828</v>
      </c>
      <c r="H2061" s="7">
        <v>500</v>
      </c>
      <c r="I2061" s="7">
        <v>490</v>
      </c>
      <c r="J2061" s="2">
        <v>0.02</v>
      </c>
      <c r="K2061" s="7">
        <f>Table1[[#This Row],[List Price]]-Table1[[#This Row],[Actual Price]]</f>
        <v>10</v>
      </c>
      <c r="L2061" s="13">
        <f>YEAR(Table1[[#This Row],[Date]])</f>
        <v>2024</v>
      </c>
      <c r="M2061" s="13" t="str">
        <f t="shared" si="32"/>
        <v>Apr</v>
      </c>
      <c r="N2061" s="18">
        <f>DATE(YEAR(Table1[[#This Row],[Date]])+6, MONTH(Table1[[#This Row],[Date]]), DAY(Table1[[#This Row],[Date]]))</f>
        <v>47592</v>
      </c>
    </row>
    <row r="2062" spans="1:14" x14ac:dyDescent="0.35">
      <c r="A2062" t="s">
        <v>2673</v>
      </c>
      <c r="B2062" s="1" t="s">
        <v>28</v>
      </c>
      <c r="C2062" s="1" t="s">
        <v>29</v>
      </c>
      <c r="D2062" s="1" t="s">
        <v>13</v>
      </c>
      <c r="E2062" s="3">
        <v>44864</v>
      </c>
      <c r="F2062" s="1" t="s">
        <v>30</v>
      </c>
      <c r="G2062" s="1" t="s">
        <v>249</v>
      </c>
      <c r="H2062" s="7">
        <v>150</v>
      </c>
      <c r="I2062" s="7">
        <v>147</v>
      </c>
      <c r="J2062" s="2">
        <v>0.02</v>
      </c>
      <c r="K2062" s="7">
        <f>Table1[[#This Row],[List Price]]-Table1[[#This Row],[Actual Price]]</f>
        <v>3</v>
      </c>
      <c r="L2062" s="13">
        <f>YEAR(Table1[[#This Row],[Date]])</f>
        <v>2022</v>
      </c>
      <c r="M2062" s="13" t="str">
        <f t="shared" si="32"/>
        <v>Oct</v>
      </c>
      <c r="N2062" s="18">
        <f>DATE(YEAR(Table1[[#This Row],[Date]])+6, MONTH(Table1[[#This Row],[Date]]), DAY(Table1[[#This Row],[Date]]))</f>
        <v>47056</v>
      </c>
    </row>
    <row r="2063" spans="1:14" x14ac:dyDescent="0.35">
      <c r="A2063" t="s">
        <v>2674</v>
      </c>
      <c r="B2063" s="1" t="s">
        <v>95</v>
      </c>
      <c r="C2063" s="1" t="s">
        <v>96</v>
      </c>
      <c r="D2063" s="1" t="s">
        <v>13</v>
      </c>
      <c r="E2063" s="3">
        <v>44493</v>
      </c>
      <c r="F2063" s="1" t="s">
        <v>72</v>
      </c>
      <c r="G2063" s="1" t="s">
        <v>731</v>
      </c>
      <c r="H2063" s="7">
        <v>500</v>
      </c>
      <c r="I2063" s="7">
        <v>495</v>
      </c>
      <c r="J2063" s="2">
        <v>0.01</v>
      </c>
      <c r="K2063" s="7">
        <f>Table1[[#This Row],[List Price]]-Table1[[#This Row],[Actual Price]]</f>
        <v>5</v>
      </c>
      <c r="L2063" s="13">
        <f>YEAR(Table1[[#This Row],[Date]])</f>
        <v>2021</v>
      </c>
      <c r="M2063" s="13" t="str">
        <f t="shared" si="32"/>
        <v>Oct</v>
      </c>
      <c r="N2063" s="18">
        <f>DATE(YEAR(Table1[[#This Row],[Date]])+6, MONTH(Table1[[#This Row],[Date]]), DAY(Table1[[#This Row],[Date]]))</f>
        <v>46684</v>
      </c>
    </row>
    <row r="2064" spans="1:14" x14ac:dyDescent="0.35">
      <c r="A2064" t="s">
        <v>2675</v>
      </c>
      <c r="B2064" s="1" t="s">
        <v>111</v>
      </c>
      <c r="C2064" s="1" t="s">
        <v>82</v>
      </c>
      <c r="D2064" s="1" t="s">
        <v>13</v>
      </c>
      <c r="E2064" s="3">
        <v>44932</v>
      </c>
      <c r="F2064" s="1" t="s">
        <v>72</v>
      </c>
      <c r="G2064" s="1" t="s">
        <v>1688</v>
      </c>
      <c r="H2064" s="7">
        <v>500</v>
      </c>
      <c r="I2064" s="7">
        <v>500</v>
      </c>
      <c r="J2064" s="2">
        <v>0</v>
      </c>
      <c r="K2064" s="7">
        <f>Table1[[#This Row],[List Price]]-Table1[[#This Row],[Actual Price]]</f>
        <v>0</v>
      </c>
      <c r="L2064" s="13">
        <f>YEAR(Table1[[#This Row],[Date]])</f>
        <v>2023</v>
      </c>
      <c r="M2064" s="13" t="str">
        <f t="shared" si="32"/>
        <v>Jan</v>
      </c>
      <c r="N2064" s="18">
        <f>DATE(YEAR(Table1[[#This Row],[Date]])+6, MONTH(Table1[[#This Row],[Date]]), DAY(Table1[[#This Row],[Date]]))</f>
        <v>47124</v>
      </c>
    </row>
    <row r="2065" spans="1:14" x14ac:dyDescent="0.35">
      <c r="A2065" t="s">
        <v>2676</v>
      </c>
      <c r="B2065" s="1" t="s">
        <v>255</v>
      </c>
      <c r="C2065" s="1" t="s">
        <v>256</v>
      </c>
      <c r="D2065" s="1" t="s">
        <v>13</v>
      </c>
      <c r="E2065" s="3">
        <v>44618</v>
      </c>
      <c r="F2065" s="1" t="s">
        <v>61</v>
      </c>
      <c r="G2065" s="1" t="s">
        <v>805</v>
      </c>
      <c r="H2065" s="7">
        <v>1000</v>
      </c>
      <c r="I2065" s="7">
        <v>680</v>
      </c>
      <c r="J2065" s="2">
        <v>0.32</v>
      </c>
      <c r="K2065" s="7">
        <f>Table1[[#This Row],[List Price]]-Table1[[#This Row],[Actual Price]]</f>
        <v>320</v>
      </c>
      <c r="L2065" s="13">
        <f>YEAR(Table1[[#This Row],[Date]])</f>
        <v>2022</v>
      </c>
      <c r="M2065" s="13" t="str">
        <f t="shared" si="32"/>
        <v>Feb</v>
      </c>
      <c r="N2065" s="18">
        <f>DATE(YEAR(Table1[[#This Row],[Date]])+6, MONTH(Table1[[#This Row],[Date]]), DAY(Table1[[#This Row],[Date]]))</f>
        <v>46809</v>
      </c>
    </row>
    <row r="2066" spans="1:14" x14ac:dyDescent="0.35">
      <c r="A2066" t="s">
        <v>2677</v>
      </c>
      <c r="B2066" s="1" t="s">
        <v>2243</v>
      </c>
      <c r="C2066" s="1" t="s">
        <v>108</v>
      </c>
      <c r="D2066" s="1" t="s">
        <v>19</v>
      </c>
      <c r="E2066" s="3">
        <v>45546</v>
      </c>
      <c r="F2066" s="1" t="s">
        <v>41</v>
      </c>
      <c r="G2066" s="1" t="s">
        <v>2310</v>
      </c>
      <c r="H2066" s="7">
        <v>30</v>
      </c>
      <c r="I2066" s="7">
        <v>27</v>
      </c>
      <c r="J2066" s="2">
        <v>0.1</v>
      </c>
      <c r="K2066" s="7">
        <f>Table1[[#This Row],[List Price]]-Table1[[#This Row],[Actual Price]]</f>
        <v>3</v>
      </c>
      <c r="L2066" s="13">
        <f>YEAR(Table1[[#This Row],[Date]])</f>
        <v>2024</v>
      </c>
      <c r="M2066" s="13" t="str">
        <f t="shared" si="32"/>
        <v>Sep</v>
      </c>
      <c r="N2066" s="18">
        <f>DATE(YEAR(Table1[[#This Row],[Date]])+6, MONTH(Table1[[#This Row],[Date]]), DAY(Table1[[#This Row],[Date]]))</f>
        <v>47737</v>
      </c>
    </row>
    <row r="2067" spans="1:14" x14ac:dyDescent="0.35">
      <c r="A2067" t="s">
        <v>2678</v>
      </c>
      <c r="B2067" s="1" t="s">
        <v>224</v>
      </c>
      <c r="C2067" s="1" t="s">
        <v>50</v>
      </c>
      <c r="D2067" s="1" t="s">
        <v>24</v>
      </c>
      <c r="E2067" s="3">
        <v>45589</v>
      </c>
      <c r="F2067" s="1" t="s">
        <v>122</v>
      </c>
      <c r="G2067" s="1" t="s">
        <v>225</v>
      </c>
      <c r="H2067" s="7">
        <v>50</v>
      </c>
      <c r="I2067" s="7">
        <v>44</v>
      </c>
      <c r="J2067" s="2">
        <v>0.12</v>
      </c>
      <c r="K2067" s="7">
        <f>Table1[[#This Row],[List Price]]-Table1[[#This Row],[Actual Price]]</f>
        <v>6</v>
      </c>
      <c r="L2067" s="13">
        <f>YEAR(Table1[[#This Row],[Date]])</f>
        <v>2024</v>
      </c>
      <c r="M2067" s="13" t="str">
        <f t="shared" si="32"/>
        <v>Oct</v>
      </c>
      <c r="N2067" s="18">
        <f>DATE(YEAR(Table1[[#This Row],[Date]])+6, MONTH(Table1[[#This Row],[Date]]), DAY(Table1[[#This Row],[Date]]))</f>
        <v>47780</v>
      </c>
    </row>
    <row r="2068" spans="1:14" x14ac:dyDescent="0.35">
      <c r="A2068" t="s">
        <v>2679</v>
      </c>
      <c r="B2068" s="1" t="s">
        <v>289</v>
      </c>
      <c r="C2068" s="1" t="s">
        <v>108</v>
      </c>
      <c r="D2068" s="1" t="s">
        <v>19</v>
      </c>
      <c r="E2068" s="3">
        <v>45395</v>
      </c>
      <c r="F2068" s="1" t="s">
        <v>14</v>
      </c>
      <c r="G2068" s="1" t="s">
        <v>1129</v>
      </c>
      <c r="H2068" s="7">
        <v>80</v>
      </c>
      <c r="I2068" s="7">
        <v>80</v>
      </c>
      <c r="J2068" s="2">
        <v>0</v>
      </c>
      <c r="K2068" s="7">
        <f>Table1[[#This Row],[List Price]]-Table1[[#This Row],[Actual Price]]</f>
        <v>0</v>
      </c>
      <c r="L2068" s="13">
        <f>YEAR(Table1[[#This Row],[Date]])</f>
        <v>2024</v>
      </c>
      <c r="M2068" s="13" t="str">
        <f t="shared" si="32"/>
        <v>Apr</v>
      </c>
      <c r="N2068" s="18">
        <f>DATE(YEAR(Table1[[#This Row],[Date]])+6, MONTH(Table1[[#This Row],[Date]]), DAY(Table1[[#This Row],[Date]]))</f>
        <v>47586</v>
      </c>
    </row>
    <row r="2069" spans="1:14" x14ac:dyDescent="0.35">
      <c r="A2069" t="s">
        <v>2680</v>
      </c>
      <c r="B2069" s="1" t="s">
        <v>150</v>
      </c>
      <c r="C2069" s="1" t="s">
        <v>151</v>
      </c>
      <c r="D2069" s="1" t="s">
        <v>13</v>
      </c>
      <c r="E2069" s="3">
        <v>43851</v>
      </c>
      <c r="F2069" s="1" t="s">
        <v>46</v>
      </c>
      <c r="G2069" s="1" t="s">
        <v>306</v>
      </c>
      <c r="H2069" s="7">
        <v>500</v>
      </c>
      <c r="I2069" s="7">
        <v>360</v>
      </c>
      <c r="J2069" s="2">
        <v>0.28000000000000003</v>
      </c>
      <c r="K2069" s="7">
        <f>Table1[[#This Row],[List Price]]-Table1[[#This Row],[Actual Price]]</f>
        <v>140</v>
      </c>
      <c r="L2069" s="13">
        <f>YEAR(Table1[[#This Row],[Date]])</f>
        <v>2020</v>
      </c>
      <c r="M2069" s="13" t="str">
        <f t="shared" si="32"/>
        <v>Jan</v>
      </c>
      <c r="N2069" s="18">
        <f>DATE(YEAR(Table1[[#This Row],[Date]])+6, MONTH(Table1[[#This Row],[Date]]), DAY(Table1[[#This Row],[Date]]))</f>
        <v>46043</v>
      </c>
    </row>
    <row r="2070" spans="1:14" x14ac:dyDescent="0.35">
      <c r="A2070" t="s">
        <v>2681</v>
      </c>
      <c r="B2070" s="1" t="s">
        <v>2191</v>
      </c>
      <c r="C2070" s="1" t="s">
        <v>108</v>
      </c>
      <c r="D2070" s="1" t="s">
        <v>19</v>
      </c>
      <c r="E2070" s="3">
        <v>44051</v>
      </c>
      <c r="F2070" s="1" t="s">
        <v>55</v>
      </c>
      <c r="G2070" s="1" t="s">
        <v>2201</v>
      </c>
      <c r="H2070" s="7">
        <v>800</v>
      </c>
      <c r="I2070" s="7">
        <v>656</v>
      </c>
      <c r="J2070" s="2">
        <v>0.18</v>
      </c>
      <c r="K2070" s="7">
        <f>Table1[[#This Row],[List Price]]-Table1[[#This Row],[Actual Price]]</f>
        <v>144</v>
      </c>
      <c r="L2070" s="13">
        <f>YEAR(Table1[[#This Row],[Date]])</f>
        <v>2020</v>
      </c>
      <c r="M2070" s="13" t="str">
        <f t="shared" si="32"/>
        <v>Aug</v>
      </c>
      <c r="N2070" s="18">
        <f>DATE(YEAR(Table1[[#This Row],[Date]])+6, MONTH(Table1[[#This Row],[Date]]), DAY(Table1[[#This Row],[Date]]))</f>
        <v>46242</v>
      </c>
    </row>
    <row r="2071" spans="1:14" x14ac:dyDescent="0.35">
      <c r="A2071" t="s">
        <v>2682</v>
      </c>
      <c r="B2071" s="1" t="s">
        <v>2243</v>
      </c>
      <c r="C2071" s="1" t="s">
        <v>108</v>
      </c>
      <c r="D2071" s="1" t="s">
        <v>19</v>
      </c>
      <c r="E2071" s="3">
        <v>44698</v>
      </c>
      <c r="F2071" s="1" t="s">
        <v>115</v>
      </c>
      <c r="G2071" s="1" t="s">
        <v>2244</v>
      </c>
      <c r="H2071" s="7">
        <v>250</v>
      </c>
      <c r="I2071" s="7">
        <v>248</v>
      </c>
      <c r="J2071" s="2">
        <v>8.0000000000000002E-3</v>
      </c>
      <c r="K2071" s="7">
        <f>Table1[[#This Row],[List Price]]-Table1[[#This Row],[Actual Price]]</f>
        <v>2</v>
      </c>
      <c r="L2071" s="13">
        <f>YEAR(Table1[[#This Row],[Date]])</f>
        <v>2022</v>
      </c>
      <c r="M2071" s="13" t="str">
        <f t="shared" si="32"/>
        <v>May</v>
      </c>
      <c r="N2071" s="18">
        <f>DATE(YEAR(Table1[[#This Row],[Date]])+6, MONTH(Table1[[#This Row],[Date]]), DAY(Table1[[#This Row],[Date]]))</f>
        <v>46890</v>
      </c>
    </row>
    <row r="2072" spans="1:14" x14ac:dyDescent="0.35">
      <c r="A2072" t="s">
        <v>2683</v>
      </c>
      <c r="B2072" s="1" t="s">
        <v>44</v>
      </c>
      <c r="C2072" s="1" t="s">
        <v>45</v>
      </c>
      <c r="D2072" s="1" t="s">
        <v>24</v>
      </c>
      <c r="E2072" s="3">
        <v>44825</v>
      </c>
      <c r="F2072" s="1" t="s">
        <v>122</v>
      </c>
      <c r="G2072" s="1" t="s">
        <v>431</v>
      </c>
      <c r="H2072" s="7">
        <v>50</v>
      </c>
      <c r="I2072" s="7">
        <v>49</v>
      </c>
      <c r="J2072" s="2">
        <v>0.02</v>
      </c>
      <c r="K2072" s="7">
        <f>Table1[[#This Row],[List Price]]-Table1[[#This Row],[Actual Price]]</f>
        <v>1</v>
      </c>
      <c r="L2072" s="13">
        <f>YEAR(Table1[[#This Row],[Date]])</f>
        <v>2022</v>
      </c>
      <c r="M2072" s="13" t="str">
        <f t="shared" si="32"/>
        <v>Sep</v>
      </c>
      <c r="N2072" s="18">
        <f>DATE(YEAR(Table1[[#This Row],[Date]])+6, MONTH(Table1[[#This Row],[Date]]), DAY(Table1[[#This Row],[Date]]))</f>
        <v>47017</v>
      </c>
    </row>
    <row r="2073" spans="1:14" x14ac:dyDescent="0.35">
      <c r="A2073" t="s">
        <v>2684</v>
      </c>
      <c r="B2073" s="1" t="s">
        <v>11</v>
      </c>
      <c r="C2073" s="1" t="s">
        <v>12</v>
      </c>
      <c r="D2073" s="1" t="s">
        <v>13</v>
      </c>
      <c r="E2073" s="3">
        <v>44751</v>
      </c>
      <c r="F2073" s="1" t="s">
        <v>46</v>
      </c>
      <c r="G2073" s="1" t="s">
        <v>348</v>
      </c>
      <c r="H2073" s="7">
        <v>500</v>
      </c>
      <c r="I2073" s="7">
        <v>480</v>
      </c>
      <c r="J2073" s="2">
        <v>0.04</v>
      </c>
      <c r="K2073" s="7">
        <f>Table1[[#This Row],[List Price]]-Table1[[#This Row],[Actual Price]]</f>
        <v>20</v>
      </c>
      <c r="L2073" s="13">
        <f>YEAR(Table1[[#This Row],[Date]])</f>
        <v>2022</v>
      </c>
      <c r="M2073" s="13" t="str">
        <f t="shared" si="32"/>
        <v>Jul</v>
      </c>
      <c r="N2073" s="18">
        <f>DATE(YEAR(Table1[[#This Row],[Date]])+6, MONTH(Table1[[#This Row],[Date]]), DAY(Table1[[#This Row],[Date]]))</f>
        <v>46943</v>
      </c>
    </row>
    <row r="2074" spans="1:14" x14ac:dyDescent="0.35">
      <c r="A2074" t="s">
        <v>2685</v>
      </c>
      <c r="B2074" s="1" t="s">
        <v>134</v>
      </c>
      <c r="C2074" s="1" t="s">
        <v>92</v>
      </c>
      <c r="D2074" s="1" t="s">
        <v>35</v>
      </c>
      <c r="E2074" s="3">
        <v>43891</v>
      </c>
      <c r="F2074" s="1" t="s">
        <v>61</v>
      </c>
      <c r="G2074" s="1" t="s">
        <v>1135</v>
      </c>
      <c r="H2074" s="7">
        <v>1000</v>
      </c>
      <c r="I2074" s="7">
        <v>620</v>
      </c>
      <c r="J2074" s="2">
        <v>0.38</v>
      </c>
      <c r="K2074" s="7">
        <f>Table1[[#This Row],[List Price]]-Table1[[#This Row],[Actual Price]]</f>
        <v>380</v>
      </c>
      <c r="L2074" s="13">
        <f>YEAR(Table1[[#This Row],[Date]])</f>
        <v>2020</v>
      </c>
      <c r="M2074" s="13" t="str">
        <f t="shared" si="32"/>
        <v>Mar</v>
      </c>
      <c r="N2074" s="18">
        <f>DATE(YEAR(Table1[[#This Row],[Date]])+6, MONTH(Table1[[#This Row],[Date]]), DAY(Table1[[#This Row],[Date]]))</f>
        <v>46082</v>
      </c>
    </row>
    <row r="2075" spans="1:14" x14ac:dyDescent="0.35">
      <c r="A2075" t="s">
        <v>2686</v>
      </c>
      <c r="B2075" s="1" t="s">
        <v>17</v>
      </c>
      <c r="C2075" s="1" t="s">
        <v>18</v>
      </c>
      <c r="D2075" s="1" t="s">
        <v>19</v>
      </c>
      <c r="E2075" s="3">
        <v>44355</v>
      </c>
      <c r="F2075" s="1" t="s">
        <v>115</v>
      </c>
      <c r="G2075" s="1" t="s">
        <v>20</v>
      </c>
      <c r="H2075" s="7">
        <v>250</v>
      </c>
      <c r="I2075" s="7">
        <v>190</v>
      </c>
      <c r="J2075" s="2">
        <v>0.24</v>
      </c>
      <c r="K2075" s="7">
        <f>Table1[[#This Row],[List Price]]-Table1[[#This Row],[Actual Price]]</f>
        <v>60</v>
      </c>
      <c r="L2075" s="13">
        <f>YEAR(Table1[[#This Row],[Date]])</f>
        <v>2021</v>
      </c>
      <c r="M2075" s="13" t="str">
        <f t="shared" si="32"/>
        <v>Jun</v>
      </c>
      <c r="N2075" s="18">
        <f>DATE(YEAR(Table1[[#This Row],[Date]])+6, MONTH(Table1[[#This Row],[Date]]), DAY(Table1[[#This Row],[Date]]))</f>
        <v>46546</v>
      </c>
    </row>
    <row r="2076" spans="1:14" x14ac:dyDescent="0.35">
      <c r="A2076" t="s">
        <v>2687</v>
      </c>
      <c r="B2076" s="1" t="s">
        <v>53</v>
      </c>
      <c r="C2076" s="1" t="s">
        <v>54</v>
      </c>
      <c r="D2076" s="1" t="s">
        <v>13</v>
      </c>
      <c r="E2076" s="3">
        <v>45066</v>
      </c>
      <c r="F2076" s="1" t="s">
        <v>55</v>
      </c>
      <c r="G2076" s="1" t="s">
        <v>56</v>
      </c>
      <c r="H2076" s="7">
        <v>800</v>
      </c>
      <c r="I2076" s="7">
        <v>680</v>
      </c>
      <c r="J2076" s="2">
        <v>0.15</v>
      </c>
      <c r="K2076" s="7">
        <f>Table1[[#This Row],[List Price]]-Table1[[#This Row],[Actual Price]]</f>
        <v>120</v>
      </c>
      <c r="L2076" s="13">
        <f>YEAR(Table1[[#This Row],[Date]])</f>
        <v>2023</v>
      </c>
      <c r="M2076" s="13" t="str">
        <f t="shared" si="32"/>
        <v>May</v>
      </c>
      <c r="N2076" s="18">
        <f>DATE(YEAR(Table1[[#This Row],[Date]])+6, MONTH(Table1[[#This Row],[Date]]), DAY(Table1[[#This Row],[Date]]))</f>
        <v>47258</v>
      </c>
    </row>
    <row r="2077" spans="1:14" x14ac:dyDescent="0.35">
      <c r="A2077" t="s">
        <v>2688</v>
      </c>
      <c r="B2077" s="1" t="s">
        <v>70</v>
      </c>
      <c r="C2077" s="1" t="s">
        <v>71</v>
      </c>
      <c r="D2077" s="1" t="s">
        <v>35</v>
      </c>
      <c r="E2077" s="3">
        <v>45421</v>
      </c>
      <c r="F2077" s="1" t="s">
        <v>46</v>
      </c>
      <c r="G2077" s="1" t="s">
        <v>73</v>
      </c>
      <c r="H2077" s="7">
        <v>500</v>
      </c>
      <c r="I2077" s="7">
        <v>480</v>
      </c>
      <c r="J2077" s="2">
        <v>0.04</v>
      </c>
      <c r="K2077" s="7">
        <f>Table1[[#This Row],[List Price]]-Table1[[#This Row],[Actual Price]]</f>
        <v>20</v>
      </c>
      <c r="L2077" s="13">
        <f>YEAR(Table1[[#This Row],[Date]])</f>
        <v>2024</v>
      </c>
      <c r="M2077" s="13" t="str">
        <f t="shared" si="32"/>
        <v>May</v>
      </c>
      <c r="N2077" s="18">
        <f>DATE(YEAR(Table1[[#This Row],[Date]])+6, MONTH(Table1[[#This Row],[Date]]), DAY(Table1[[#This Row],[Date]]))</f>
        <v>47612</v>
      </c>
    </row>
    <row r="2078" spans="1:14" x14ac:dyDescent="0.35">
      <c r="A2078" t="s">
        <v>2689</v>
      </c>
      <c r="B2078" s="1" t="s">
        <v>434</v>
      </c>
      <c r="C2078" s="1" t="s">
        <v>435</v>
      </c>
      <c r="D2078" s="1" t="s">
        <v>24</v>
      </c>
      <c r="E2078" s="3">
        <v>45642</v>
      </c>
      <c r="F2078" s="1" t="s">
        <v>122</v>
      </c>
      <c r="G2078" s="1" t="s">
        <v>858</v>
      </c>
      <c r="H2078" s="7">
        <v>50</v>
      </c>
      <c r="I2078" s="7">
        <v>49</v>
      </c>
      <c r="J2078" s="2">
        <v>0.02</v>
      </c>
      <c r="K2078" s="7">
        <f>Table1[[#This Row],[List Price]]-Table1[[#This Row],[Actual Price]]</f>
        <v>1</v>
      </c>
      <c r="L2078" s="13">
        <f>YEAR(Table1[[#This Row],[Date]])</f>
        <v>2024</v>
      </c>
      <c r="M2078" s="13" t="str">
        <f t="shared" si="32"/>
        <v>Dec</v>
      </c>
      <c r="N2078" s="18">
        <f>DATE(YEAR(Table1[[#This Row],[Date]])+6, MONTH(Table1[[#This Row],[Date]]), DAY(Table1[[#This Row],[Date]]))</f>
        <v>47833</v>
      </c>
    </row>
    <row r="2079" spans="1:14" x14ac:dyDescent="0.35">
      <c r="A2079" t="s">
        <v>2690</v>
      </c>
      <c r="B2079" s="1" t="s">
        <v>400</v>
      </c>
      <c r="C2079" s="1" t="s">
        <v>401</v>
      </c>
      <c r="D2079" s="1" t="s">
        <v>13</v>
      </c>
      <c r="E2079" s="3">
        <v>44246</v>
      </c>
      <c r="F2079" s="1" t="s">
        <v>14</v>
      </c>
      <c r="G2079" s="1" t="s">
        <v>443</v>
      </c>
      <c r="H2079" s="7">
        <v>80</v>
      </c>
      <c r="I2079" s="7">
        <v>58</v>
      </c>
      <c r="J2079" s="2">
        <v>0.27500000000000002</v>
      </c>
      <c r="K2079" s="7">
        <f>Table1[[#This Row],[List Price]]-Table1[[#This Row],[Actual Price]]</f>
        <v>22</v>
      </c>
      <c r="L2079" s="13">
        <f>YEAR(Table1[[#This Row],[Date]])</f>
        <v>2021</v>
      </c>
      <c r="M2079" s="13" t="str">
        <f t="shared" si="32"/>
        <v>Feb</v>
      </c>
      <c r="N2079" s="18">
        <f>DATE(YEAR(Table1[[#This Row],[Date]])+6, MONTH(Table1[[#This Row],[Date]]), DAY(Table1[[#This Row],[Date]]))</f>
        <v>46437</v>
      </c>
    </row>
    <row r="2080" spans="1:14" x14ac:dyDescent="0.35">
      <c r="A2080" t="s">
        <v>2691</v>
      </c>
      <c r="B2080" s="1" t="s">
        <v>289</v>
      </c>
      <c r="C2080" s="1" t="s">
        <v>108</v>
      </c>
      <c r="D2080" s="1" t="s">
        <v>19</v>
      </c>
      <c r="E2080" s="3">
        <v>44566</v>
      </c>
      <c r="F2080" s="1" t="s">
        <v>46</v>
      </c>
      <c r="G2080" s="1" t="s">
        <v>877</v>
      </c>
      <c r="H2080" s="7">
        <v>500</v>
      </c>
      <c r="I2080" s="7">
        <v>500</v>
      </c>
      <c r="J2080" s="2">
        <v>0</v>
      </c>
      <c r="K2080" s="7">
        <f>Table1[[#This Row],[List Price]]-Table1[[#This Row],[Actual Price]]</f>
        <v>0</v>
      </c>
      <c r="L2080" s="13">
        <f>YEAR(Table1[[#This Row],[Date]])</f>
        <v>2022</v>
      </c>
      <c r="M2080" s="13" t="str">
        <f t="shared" si="32"/>
        <v>Jan</v>
      </c>
      <c r="N2080" s="18">
        <f>DATE(YEAR(Table1[[#This Row],[Date]])+6, MONTH(Table1[[#This Row],[Date]]), DAY(Table1[[#This Row],[Date]]))</f>
        <v>46757</v>
      </c>
    </row>
    <row r="2081" spans="1:14" x14ac:dyDescent="0.35">
      <c r="A2081" t="s">
        <v>2692</v>
      </c>
      <c r="B2081" s="1" t="s">
        <v>81</v>
      </c>
      <c r="C2081" s="1" t="s">
        <v>82</v>
      </c>
      <c r="D2081" s="1" t="s">
        <v>13</v>
      </c>
      <c r="E2081" s="3">
        <v>44118</v>
      </c>
      <c r="F2081" s="1" t="s">
        <v>25</v>
      </c>
      <c r="G2081" s="1" t="s">
        <v>1232</v>
      </c>
      <c r="H2081" s="7">
        <v>700</v>
      </c>
      <c r="I2081" s="7">
        <v>574</v>
      </c>
      <c r="J2081" s="2">
        <v>0.18</v>
      </c>
      <c r="K2081" s="7">
        <f>Table1[[#This Row],[List Price]]-Table1[[#This Row],[Actual Price]]</f>
        <v>126</v>
      </c>
      <c r="L2081" s="13">
        <f>YEAR(Table1[[#This Row],[Date]])</f>
        <v>2020</v>
      </c>
      <c r="M2081" s="13" t="str">
        <f t="shared" si="32"/>
        <v>Oct</v>
      </c>
      <c r="N2081" s="18">
        <f>DATE(YEAR(Table1[[#This Row],[Date]])+6, MONTH(Table1[[#This Row],[Date]]), DAY(Table1[[#This Row],[Date]]))</f>
        <v>46309</v>
      </c>
    </row>
    <row r="2082" spans="1:14" x14ac:dyDescent="0.35">
      <c r="A2082" t="s">
        <v>2693</v>
      </c>
      <c r="B2082" s="1" t="s">
        <v>241</v>
      </c>
      <c r="C2082" s="1" t="s">
        <v>242</v>
      </c>
      <c r="D2082" s="1" t="s">
        <v>13</v>
      </c>
      <c r="E2082" s="3">
        <v>45293</v>
      </c>
      <c r="F2082" s="1" t="s">
        <v>36</v>
      </c>
      <c r="G2082" s="1" t="s">
        <v>287</v>
      </c>
      <c r="H2082" s="7">
        <v>50</v>
      </c>
      <c r="I2082" s="7">
        <v>47</v>
      </c>
      <c r="J2082" s="2">
        <v>0.06</v>
      </c>
      <c r="K2082" s="7">
        <f>Table1[[#This Row],[List Price]]-Table1[[#This Row],[Actual Price]]</f>
        <v>3</v>
      </c>
      <c r="L2082" s="13">
        <f>YEAR(Table1[[#This Row],[Date]])</f>
        <v>2024</v>
      </c>
      <c r="M2082" s="13" t="str">
        <f t="shared" si="32"/>
        <v>Jan</v>
      </c>
      <c r="N2082" s="18">
        <f>DATE(YEAR(Table1[[#This Row],[Date]])+6, MONTH(Table1[[#This Row],[Date]]), DAY(Table1[[#This Row],[Date]]))</f>
        <v>47485</v>
      </c>
    </row>
    <row r="2083" spans="1:14" x14ac:dyDescent="0.35">
      <c r="A2083" t="s">
        <v>2694</v>
      </c>
      <c r="B2083" s="1" t="s">
        <v>124</v>
      </c>
      <c r="C2083" s="1" t="s">
        <v>40</v>
      </c>
      <c r="D2083" s="1" t="s">
        <v>35</v>
      </c>
      <c r="E2083" s="3">
        <v>45334</v>
      </c>
      <c r="F2083" s="1" t="s">
        <v>41</v>
      </c>
      <c r="G2083" s="1" t="s">
        <v>916</v>
      </c>
      <c r="H2083" s="7">
        <v>30</v>
      </c>
      <c r="I2083" s="7">
        <v>26</v>
      </c>
      <c r="J2083" s="2">
        <v>0.1333</v>
      </c>
      <c r="K2083" s="7">
        <f>Table1[[#This Row],[List Price]]-Table1[[#This Row],[Actual Price]]</f>
        <v>4</v>
      </c>
      <c r="L2083" s="13">
        <f>YEAR(Table1[[#This Row],[Date]])</f>
        <v>2024</v>
      </c>
      <c r="M2083" s="13" t="str">
        <f t="shared" si="32"/>
        <v>Feb</v>
      </c>
      <c r="N2083" s="18">
        <f>DATE(YEAR(Table1[[#This Row],[Date]])+6, MONTH(Table1[[#This Row],[Date]]), DAY(Table1[[#This Row],[Date]]))</f>
        <v>47526</v>
      </c>
    </row>
    <row r="2084" spans="1:14" x14ac:dyDescent="0.35">
      <c r="A2084" t="s">
        <v>2695</v>
      </c>
      <c r="B2084" s="1" t="s">
        <v>33</v>
      </c>
      <c r="C2084" s="1" t="s">
        <v>34</v>
      </c>
      <c r="D2084" s="1" t="s">
        <v>35</v>
      </c>
      <c r="E2084" s="3">
        <v>44157</v>
      </c>
      <c r="F2084" s="1" t="s">
        <v>41</v>
      </c>
      <c r="G2084" s="1" t="s">
        <v>75</v>
      </c>
      <c r="H2084" s="7">
        <v>30</v>
      </c>
      <c r="I2084" s="7">
        <v>22</v>
      </c>
      <c r="J2084" s="2">
        <v>0.26669999999999999</v>
      </c>
      <c r="K2084" s="7">
        <f>Table1[[#This Row],[List Price]]-Table1[[#This Row],[Actual Price]]</f>
        <v>8</v>
      </c>
      <c r="L2084" s="13">
        <f>YEAR(Table1[[#This Row],[Date]])</f>
        <v>2020</v>
      </c>
      <c r="M2084" s="13" t="str">
        <f t="shared" si="32"/>
        <v>Nov</v>
      </c>
      <c r="N2084" s="18">
        <f>DATE(YEAR(Table1[[#This Row],[Date]])+6, MONTH(Table1[[#This Row],[Date]]), DAY(Table1[[#This Row],[Date]]))</f>
        <v>46348</v>
      </c>
    </row>
    <row r="2085" spans="1:14" x14ac:dyDescent="0.35">
      <c r="A2085" t="s">
        <v>2696</v>
      </c>
      <c r="B2085" s="1" t="s">
        <v>99</v>
      </c>
      <c r="C2085" s="1" t="s">
        <v>100</v>
      </c>
      <c r="D2085" s="1" t="s">
        <v>13</v>
      </c>
      <c r="E2085" s="3">
        <v>44237</v>
      </c>
      <c r="F2085" s="1" t="s">
        <v>25</v>
      </c>
      <c r="G2085" s="1" t="s">
        <v>911</v>
      </c>
      <c r="H2085" s="7">
        <v>700</v>
      </c>
      <c r="I2085" s="7">
        <v>679</v>
      </c>
      <c r="J2085" s="2">
        <v>0.03</v>
      </c>
      <c r="K2085" s="7">
        <f>Table1[[#This Row],[List Price]]-Table1[[#This Row],[Actual Price]]</f>
        <v>21</v>
      </c>
      <c r="L2085" s="13">
        <f>YEAR(Table1[[#This Row],[Date]])</f>
        <v>2021</v>
      </c>
      <c r="M2085" s="13" t="str">
        <f t="shared" si="32"/>
        <v>Feb</v>
      </c>
      <c r="N2085" s="18">
        <f>DATE(YEAR(Table1[[#This Row],[Date]])+6, MONTH(Table1[[#This Row],[Date]]), DAY(Table1[[#This Row],[Date]]))</f>
        <v>46428</v>
      </c>
    </row>
    <row r="2086" spans="1:14" x14ac:dyDescent="0.35">
      <c r="A2086" t="s">
        <v>2697</v>
      </c>
      <c r="B2086" s="1" t="s">
        <v>255</v>
      </c>
      <c r="C2086" s="1" t="s">
        <v>256</v>
      </c>
      <c r="D2086" s="1" t="s">
        <v>13</v>
      </c>
      <c r="E2086" s="3">
        <v>44053</v>
      </c>
      <c r="F2086" s="1" t="s">
        <v>61</v>
      </c>
      <c r="G2086" s="1" t="s">
        <v>1208</v>
      </c>
      <c r="H2086" s="7">
        <v>1000</v>
      </c>
      <c r="I2086" s="7">
        <v>850</v>
      </c>
      <c r="J2086" s="2">
        <v>0.15</v>
      </c>
      <c r="K2086" s="7">
        <f>Table1[[#This Row],[List Price]]-Table1[[#This Row],[Actual Price]]</f>
        <v>150</v>
      </c>
      <c r="L2086" s="13">
        <f>YEAR(Table1[[#This Row],[Date]])</f>
        <v>2020</v>
      </c>
      <c r="M2086" s="13" t="str">
        <f t="shared" si="32"/>
        <v>Aug</v>
      </c>
      <c r="N2086" s="18">
        <f>DATE(YEAR(Table1[[#This Row],[Date]])+6, MONTH(Table1[[#This Row],[Date]]), DAY(Table1[[#This Row],[Date]]))</f>
        <v>46244</v>
      </c>
    </row>
    <row r="2087" spans="1:14" x14ac:dyDescent="0.35">
      <c r="A2087" t="s">
        <v>2698</v>
      </c>
      <c r="B2087" s="1" t="s">
        <v>103</v>
      </c>
      <c r="C2087" s="1" t="s">
        <v>71</v>
      </c>
      <c r="D2087" s="1" t="s">
        <v>35</v>
      </c>
      <c r="E2087" s="3">
        <v>45466</v>
      </c>
      <c r="F2087" s="1" t="s">
        <v>72</v>
      </c>
      <c r="G2087" s="1" t="s">
        <v>727</v>
      </c>
      <c r="H2087" s="7">
        <v>500</v>
      </c>
      <c r="I2087" s="7">
        <v>490</v>
      </c>
      <c r="J2087" s="2">
        <v>0.02</v>
      </c>
      <c r="K2087" s="7">
        <f>Table1[[#This Row],[List Price]]-Table1[[#This Row],[Actual Price]]</f>
        <v>10</v>
      </c>
      <c r="L2087" s="13">
        <f>YEAR(Table1[[#This Row],[Date]])</f>
        <v>2024</v>
      </c>
      <c r="M2087" s="13" t="str">
        <f t="shared" si="32"/>
        <v>Jun</v>
      </c>
      <c r="N2087" s="18">
        <f>DATE(YEAR(Table1[[#This Row],[Date]])+6, MONTH(Table1[[#This Row],[Date]]), DAY(Table1[[#This Row],[Date]]))</f>
        <v>47657</v>
      </c>
    </row>
    <row r="2088" spans="1:14" x14ac:dyDescent="0.35">
      <c r="A2088" t="s">
        <v>2699</v>
      </c>
      <c r="B2088" s="1" t="s">
        <v>99</v>
      </c>
      <c r="C2088" s="1" t="s">
        <v>100</v>
      </c>
      <c r="D2088" s="1" t="s">
        <v>13</v>
      </c>
      <c r="E2088" s="3">
        <v>44720</v>
      </c>
      <c r="F2088" s="1" t="s">
        <v>104</v>
      </c>
      <c r="G2088" s="1" t="s">
        <v>101</v>
      </c>
      <c r="H2088" s="7">
        <v>70</v>
      </c>
      <c r="I2088" s="7">
        <v>70</v>
      </c>
      <c r="J2088" s="2">
        <v>0</v>
      </c>
      <c r="K2088" s="7">
        <f>Table1[[#This Row],[List Price]]-Table1[[#This Row],[Actual Price]]</f>
        <v>0</v>
      </c>
      <c r="L2088" s="13">
        <f>YEAR(Table1[[#This Row],[Date]])</f>
        <v>2022</v>
      </c>
      <c r="M2088" s="13" t="str">
        <f t="shared" si="32"/>
        <v>Jun</v>
      </c>
      <c r="N2088" s="18">
        <f>DATE(YEAR(Table1[[#This Row],[Date]])+6, MONTH(Table1[[#This Row],[Date]]), DAY(Table1[[#This Row],[Date]]))</f>
        <v>46912</v>
      </c>
    </row>
    <row r="2089" spans="1:14" x14ac:dyDescent="0.35">
      <c r="A2089" t="s">
        <v>2700</v>
      </c>
      <c r="B2089" s="1" t="s">
        <v>70</v>
      </c>
      <c r="C2089" s="1" t="s">
        <v>71</v>
      </c>
      <c r="D2089" s="1" t="s">
        <v>35</v>
      </c>
      <c r="E2089" s="3">
        <v>44000</v>
      </c>
      <c r="F2089" s="1" t="s">
        <v>46</v>
      </c>
      <c r="G2089" s="1" t="s">
        <v>328</v>
      </c>
      <c r="H2089" s="7">
        <v>500</v>
      </c>
      <c r="I2089" s="7">
        <v>455</v>
      </c>
      <c r="J2089" s="2">
        <v>0.09</v>
      </c>
      <c r="K2089" s="7">
        <f>Table1[[#This Row],[List Price]]-Table1[[#This Row],[Actual Price]]</f>
        <v>45</v>
      </c>
      <c r="L2089" s="13">
        <f>YEAR(Table1[[#This Row],[Date]])</f>
        <v>2020</v>
      </c>
      <c r="M2089" s="13" t="str">
        <f t="shared" si="32"/>
        <v>Jun</v>
      </c>
      <c r="N2089" s="18">
        <f>DATE(YEAR(Table1[[#This Row],[Date]])+6, MONTH(Table1[[#This Row],[Date]]), DAY(Table1[[#This Row],[Date]]))</f>
        <v>46191</v>
      </c>
    </row>
    <row r="2090" spans="1:14" x14ac:dyDescent="0.35">
      <c r="A2090" t="s">
        <v>2701</v>
      </c>
      <c r="B2090" s="1" t="s">
        <v>146</v>
      </c>
      <c r="C2090" s="1" t="s">
        <v>147</v>
      </c>
      <c r="D2090" s="1" t="s">
        <v>13</v>
      </c>
      <c r="E2090" s="3">
        <v>44035</v>
      </c>
      <c r="F2090" s="1" t="s">
        <v>41</v>
      </c>
      <c r="G2090" s="1" t="s">
        <v>1647</v>
      </c>
      <c r="H2090" s="7">
        <v>30</v>
      </c>
      <c r="I2090" s="7">
        <v>26</v>
      </c>
      <c r="J2090" s="2">
        <v>0.1333</v>
      </c>
      <c r="K2090" s="7">
        <f>Table1[[#This Row],[List Price]]-Table1[[#This Row],[Actual Price]]</f>
        <v>4</v>
      </c>
      <c r="L2090" s="13">
        <f>YEAR(Table1[[#This Row],[Date]])</f>
        <v>2020</v>
      </c>
      <c r="M2090" s="13" t="str">
        <f t="shared" si="32"/>
        <v>Jul</v>
      </c>
      <c r="N2090" s="18">
        <f>DATE(YEAR(Table1[[#This Row],[Date]])+6, MONTH(Table1[[#This Row],[Date]]), DAY(Table1[[#This Row],[Date]]))</f>
        <v>46226</v>
      </c>
    </row>
    <row r="2091" spans="1:14" x14ac:dyDescent="0.35">
      <c r="A2091" t="s">
        <v>2702</v>
      </c>
      <c r="B2091" s="1" t="s">
        <v>64</v>
      </c>
      <c r="C2091" s="1" t="s">
        <v>65</v>
      </c>
      <c r="D2091" s="1" t="s">
        <v>35</v>
      </c>
      <c r="E2091" s="3">
        <v>45170</v>
      </c>
      <c r="F2091" s="1" t="s">
        <v>104</v>
      </c>
      <c r="G2091" s="1" t="s">
        <v>1057</v>
      </c>
      <c r="H2091" s="7">
        <v>70</v>
      </c>
      <c r="I2091" s="7">
        <v>69</v>
      </c>
      <c r="J2091" s="2">
        <v>1.43E-2</v>
      </c>
      <c r="K2091" s="7">
        <f>Table1[[#This Row],[List Price]]-Table1[[#This Row],[Actual Price]]</f>
        <v>1</v>
      </c>
      <c r="L2091" s="13">
        <f>YEAR(Table1[[#This Row],[Date]])</f>
        <v>2023</v>
      </c>
      <c r="M2091" s="13" t="str">
        <f t="shared" si="32"/>
        <v>Sep</v>
      </c>
      <c r="N2091" s="18">
        <f>DATE(YEAR(Table1[[#This Row],[Date]])+6, MONTH(Table1[[#This Row],[Date]]), DAY(Table1[[#This Row],[Date]]))</f>
        <v>47362</v>
      </c>
    </row>
    <row r="2092" spans="1:14" x14ac:dyDescent="0.35">
      <c r="A2092" t="s">
        <v>2703</v>
      </c>
      <c r="B2092" s="1" t="s">
        <v>33</v>
      </c>
      <c r="C2092" s="1" t="s">
        <v>34</v>
      </c>
      <c r="D2092" s="1" t="s">
        <v>35</v>
      </c>
      <c r="E2092" s="3">
        <v>45515</v>
      </c>
      <c r="F2092" s="1" t="s">
        <v>14</v>
      </c>
      <c r="G2092" s="1" t="s">
        <v>1131</v>
      </c>
      <c r="H2092" s="7">
        <v>80</v>
      </c>
      <c r="I2092" s="7">
        <v>69</v>
      </c>
      <c r="J2092" s="2">
        <v>0.13750000000000001</v>
      </c>
      <c r="K2092" s="7">
        <f>Table1[[#This Row],[List Price]]-Table1[[#This Row],[Actual Price]]</f>
        <v>11</v>
      </c>
      <c r="L2092" s="13">
        <f>YEAR(Table1[[#This Row],[Date]])</f>
        <v>2024</v>
      </c>
      <c r="M2092" s="13" t="str">
        <f t="shared" si="32"/>
        <v>Aug</v>
      </c>
      <c r="N2092" s="18">
        <f>DATE(YEAR(Table1[[#This Row],[Date]])+6, MONTH(Table1[[#This Row],[Date]]), DAY(Table1[[#This Row],[Date]]))</f>
        <v>47706</v>
      </c>
    </row>
    <row r="2093" spans="1:14" x14ac:dyDescent="0.35">
      <c r="A2093" t="s">
        <v>2704</v>
      </c>
      <c r="B2093" s="1" t="s">
        <v>99</v>
      </c>
      <c r="C2093" s="1" t="s">
        <v>100</v>
      </c>
      <c r="D2093" s="1" t="s">
        <v>13</v>
      </c>
      <c r="E2093" s="3">
        <v>45125</v>
      </c>
      <c r="F2093" s="1" t="s">
        <v>30</v>
      </c>
      <c r="G2093" s="1" t="s">
        <v>1171</v>
      </c>
      <c r="H2093" s="7">
        <v>150</v>
      </c>
      <c r="I2093" s="7">
        <v>141</v>
      </c>
      <c r="J2093" s="2">
        <v>0.06</v>
      </c>
      <c r="K2093" s="7">
        <f>Table1[[#This Row],[List Price]]-Table1[[#This Row],[Actual Price]]</f>
        <v>9</v>
      </c>
      <c r="L2093" s="13">
        <f>YEAR(Table1[[#This Row],[Date]])</f>
        <v>2023</v>
      </c>
      <c r="M2093" s="13" t="str">
        <f t="shared" si="32"/>
        <v>Jul</v>
      </c>
      <c r="N2093" s="18">
        <f>DATE(YEAR(Table1[[#This Row],[Date]])+6, MONTH(Table1[[#This Row],[Date]]), DAY(Table1[[#This Row],[Date]]))</f>
        <v>47317</v>
      </c>
    </row>
    <row r="2094" spans="1:14" x14ac:dyDescent="0.35">
      <c r="A2094" t="s">
        <v>2705</v>
      </c>
      <c r="B2094" s="1" t="s">
        <v>154</v>
      </c>
      <c r="C2094" s="1" t="s">
        <v>108</v>
      </c>
      <c r="D2094" s="1" t="s">
        <v>19</v>
      </c>
      <c r="E2094" s="3">
        <v>44403</v>
      </c>
      <c r="F2094" s="1" t="s">
        <v>122</v>
      </c>
      <c r="G2094" s="1" t="s">
        <v>490</v>
      </c>
      <c r="H2094" s="7">
        <v>50</v>
      </c>
      <c r="I2094" s="7">
        <v>36</v>
      </c>
      <c r="J2094" s="2">
        <v>0.28000000000000003</v>
      </c>
      <c r="K2094" s="7">
        <f>Table1[[#This Row],[List Price]]-Table1[[#This Row],[Actual Price]]</f>
        <v>14</v>
      </c>
      <c r="L2094" s="13">
        <f>YEAR(Table1[[#This Row],[Date]])</f>
        <v>2021</v>
      </c>
      <c r="M2094" s="13" t="str">
        <f t="shared" si="32"/>
        <v>Jul</v>
      </c>
      <c r="N2094" s="18">
        <f>DATE(YEAR(Table1[[#This Row],[Date]])+6, MONTH(Table1[[#This Row],[Date]]), DAY(Table1[[#This Row],[Date]]))</f>
        <v>46594</v>
      </c>
    </row>
    <row r="2095" spans="1:14" x14ac:dyDescent="0.35">
      <c r="A2095" t="s">
        <v>2706</v>
      </c>
      <c r="B2095" s="1" t="s">
        <v>241</v>
      </c>
      <c r="C2095" s="1" t="s">
        <v>242</v>
      </c>
      <c r="D2095" s="1" t="s">
        <v>13</v>
      </c>
      <c r="E2095" s="3">
        <v>43902</v>
      </c>
      <c r="F2095" s="1" t="s">
        <v>55</v>
      </c>
      <c r="G2095" s="1" t="s">
        <v>350</v>
      </c>
      <c r="H2095" s="7">
        <v>800</v>
      </c>
      <c r="I2095" s="7">
        <v>608</v>
      </c>
      <c r="J2095" s="2">
        <v>0.24</v>
      </c>
      <c r="K2095" s="7">
        <f>Table1[[#This Row],[List Price]]-Table1[[#This Row],[Actual Price]]</f>
        <v>192</v>
      </c>
      <c r="L2095" s="13">
        <f>YEAR(Table1[[#This Row],[Date]])</f>
        <v>2020</v>
      </c>
      <c r="M2095" s="13" t="str">
        <f t="shared" si="32"/>
        <v>Mar</v>
      </c>
      <c r="N2095" s="18">
        <f>DATE(YEAR(Table1[[#This Row],[Date]])+6, MONTH(Table1[[#This Row],[Date]]), DAY(Table1[[#This Row],[Date]]))</f>
        <v>46093</v>
      </c>
    </row>
    <row r="2096" spans="1:14" x14ac:dyDescent="0.35">
      <c r="A2096" t="s">
        <v>2707</v>
      </c>
      <c r="B2096" s="1" t="s">
        <v>150</v>
      </c>
      <c r="C2096" s="1" t="s">
        <v>151</v>
      </c>
      <c r="D2096" s="1" t="s">
        <v>13</v>
      </c>
      <c r="E2096" s="3">
        <v>43987</v>
      </c>
      <c r="F2096" s="1" t="s">
        <v>72</v>
      </c>
      <c r="G2096" s="1" t="s">
        <v>185</v>
      </c>
      <c r="H2096" s="7">
        <v>500</v>
      </c>
      <c r="I2096" s="7">
        <v>495</v>
      </c>
      <c r="J2096" s="2">
        <v>0.01</v>
      </c>
      <c r="K2096" s="7">
        <f>Table1[[#This Row],[List Price]]-Table1[[#This Row],[Actual Price]]</f>
        <v>5</v>
      </c>
      <c r="L2096" s="13">
        <f>YEAR(Table1[[#This Row],[Date]])</f>
        <v>2020</v>
      </c>
      <c r="M2096" s="13" t="str">
        <f t="shared" si="32"/>
        <v>Jun</v>
      </c>
      <c r="N2096" s="18">
        <f>DATE(YEAR(Table1[[#This Row],[Date]])+6, MONTH(Table1[[#This Row],[Date]]), DAY(Table1[[#This Row],[Date]]))</f>
        <v>46178</v>
      </c>
    </row>
    <row r="2097" spans="1:14" x14ac:dyDescent="0.35">
      <c r="A2097" t="s">
        <v>2708</v>
      </c>
      <c r="B2097" s="1" t="s">
        <v>114</v>
      </c>
      <c r="C2097" s="1" t="s">
        <v>54</v>
      </c>
      <c r="D2097" s="1" t="s">
        <v>13</v>
      </c>
      <c r="E2097" s="3">
        <v>44464</v>
      </c>
      <c r="F2097" s="1" t="s">
        <v>30</v>
      </c>
      <c r="G2097" s="1" t="s">
        <v>367</v>
      </c>
      <c r="H2097" s="7">
        <v>150</v>
      </c>
      <c r="I2097" s="7">
        <v>126</v>
      </c>
      <c r="J2097" s="2">
        <v>0.16</v>
      </c>
      <c r="K2097" s="7">
        <f>Table1[[#This Row],[List Price]]-Table1[[#This Row],[Actual Price]]</f>
        <v>24</v>
      </c>
      <c r="L2097" s="13">
        <f>YEAR(Table1[[#This Row],[Date]])</f>
        <v>2021</v>
      </c>
      <c r="M2097" s="13" t="str">
        <f t="shared" si="32"/>
        <v>Sep</v>
      </c>
      <c r="N2097" s="18">
        <f>DATE(YEAR(Table1[[#This Row],[Date]])+6, MONTH(Table1[[#This Row],[Date]]), DAY(Table1[[#This Row],[Date]]))</f>
        <v>46655</v>
      </c>
    </row>
    <row r="2098" spans="1:14" x14ac:dyDescent="0.35">
      <c r="A2098" t="s">
        <v>2709</v>
      </c>
      <c r="B2098" s="1" t="s">
        <v>39</v>
      </c>
      <c r="C2098" s="1" t="s">
        <v>40</v>
      </c>
      <c r="D2098" s="1" t="s">
        <v>35</v>
      </c>
      <c r="E2098" s="3">
        <v>45506</v>
      </c>
      <c r="F2098" s="1" t="s">
        <v>36</v>
      </c>
      <c r="G2098" s="1" t="s">
        <v>1631</v>
      </c>
      <c r="H2098" s="7">
        <v>50</v>
      </c>
      <c r="I2098" s="7">
        <v>17</v>
      </c>
      <c r="J2098" s="2">
        <v>0.66</v>
      </c>
      <c r="K2098" s="7">
        <f>Table1[[#This Row],[List Price]]-Table1[[#This Row],[Actual Price]]</f>
        <v>33</v>
      </c>
      <c r="L2098" s="13">
        <f>YEAR(Table1[[#This Row],[Date]])</f>
        <v>2024</v>
      </c>
      <c r="M2098" s="13" t="str">
        <f t="shared" si="32"/>
        <v>Aug</v>
      </c>
      <c r="N2098" s="18">
        <f>DATE(YEAR(Table1[[#This Row],[Date]])+6, MONTH(Table1[[#This Row],[Date]]), DAY(Table1[[#This Row],[Date]]))</f>
        <v>47697</v>
      </c>
    </row>
    <row r="2099" spans="1:14" x14ac:dyDescent="0.35">
      <c r="A2099" t="s">
        <v>2710</v>
      </c>
      <c r="B2099" s="1" t="s">
        <v>28</v>
      </c>
      <c r="C2099" s="1" t="s">
        <v>29</v>
      </c>
      <c r="D2099" s="1" t="s">
        <v>13</v>
      </c>
      <c r="E2099" s="3">
        <v>45057</v>
      </c>
      <c r="F2099" s="1" t="s">
        <v>41</v>
      </c>
      <c r="G2099" s="1" t="s">
        <v>335</v>
      </c>
      <c r="H2099" s="7">
        <v>30</v>
      </c>
      <c r="I2099" s="7">
        <v>28</v>
      </c>
      <c r="J2099" s="2">
        <v>6.6699999999999995E-2</v>
      </c>
      <c r="K2099" s="7">
        <f>Table1[[#This Row],[List Price]]-Table1[[#This Row],[Actual Price]]</f>
        <v>2</v>
      </c>
      <c r="L2099" s="13">
        <f>YEAR(Table1[[#This Row],[Date]])</f>
        <v>2023</v>
      </c>
      <c r="M2099" s="13" t="str">
        <f t="shared" si="32"/>
        <v>May</v>
      </c>
      <c r="N2099" s="18">
        <f>DATE(YEAR(Table1[[#This Row],[Date]])+6, MONTH(Table1[[#This Row],[Date]]), DAY(Table1[[#This Row],[Date]]))</f>
        <v>47249</v>
      </c>
    </row>
    <row r="2100" spans="1:14" x14ac:dyDescent="0.35">
      <c r="A2100" t="s">
        <v>2711</v>
      </c>
      <c r="B2100" s="1" t="s">
        <v>107</v>
      </c>
      <c r="C2100" s="1" t="s">
        <v>108</v>
      </c>
      <c r="D2100" s="1" t="s">
        <v>19</v>
      </c>
      <c r="E2100" s="3">
        <v>44608</v>
      </c>
      <c r="F2100" s="1" t="s">
        <v>61</v>
      </c>
      <c r="G2100" s="1" t="s">
        <v>354</v>
      </c>
      <c r="H2100" s="7">
        <v>1000</v>
      </c>
      <c r="I2100" s="7">
        <v>810</v>
      </c>
      <c r="J2100" s="2">
        <v>0.19</v>
      </c>
      <c r="K2100" s="7">
        <f>Table1[[#This Row],[List Price]]-Table1[[#This Row],[Actual Price]]</f>
        <v>190</v>
      </c>
      <c r="L2100" s="13">
        <f>YEAR(Table1[[#This Row],[Date]])</f>
        <v>2022</v>
      </c>
      <c r="M2100" s="13" t="str">
        <f t="shared" si="32"/>
        <v>Feb</v>
      </c>
      <c r="N2100" s="18">
        <f>DATE(YEAR(Table1[[#This Row],[Date]])+6, MONTH(Table1[[#This Row],[Date]]), DAY(Table1[[#This Row],[Date]]))</f>
        <v>46799</v>
      </c>
    </row>
    <row r="2101" spans="1:14" x14ac:dyDescent="0.35">
      <c r="A2101" t="s">
        <v>2712</v>
      </c>
      <c r="B2101" s="1" t="s">
        <v>221</v>
      </c>
      <c r="C2101" s="1" t="s">
        <v>40</v>
      </c>
      <c r="D2101" s="1" t="s">
        <v>35</v>
      </c>
      <c r="E2101" s="3">
        <v>44131</v>
      </c>
      <c r="F2101" s="1" t="s">
        <v>25</v>
      </c>
      <c r="G2101" s="1" t="s">
        <v>2567</v>
      </c>
      <c r="H2101" s="7">
        <v>700</v>
      </c>
      <c r="I2101" s="7">
        <v>700</v>
      </c>
      <c r="J2101" s="2">
        <v>0</v>
      </c>
      <c r="K2101" s="7">
        <f>Table1[[#This Row],[List Price]]-Table1[[#This Row],[Actual Price]]</f>
        <v>0</v>
      </c>
      <c r="L2101" s="13">
        <f>YEAR(Table1[[#This Row],[Date]])</f>
        <v>2020</v>
      </c>
      <c r="M2101" s="13" t="str">
        <f t="shared" si="32"/>
        <v>Oct</v>
      </c>
      <c r="N2101" s="18">
        <f>DATE(YEAR(Table1[[#This Row],[Date]])+6, MONTH(Table1[[#This Row],[Date]]), DAY(Table1[[#This Row],[Date]]))</f>
        <v>46322</v>
      </c>
    </row>
    <row r="2102" spans="1:14" x14ac:dyDescent="0.35">
      <c r="A2102" t="s">
        <v>2713</v>
      </c>
      <c r="B2102" s="1" t="s">
        <v>182</v>
      </c>
      <c r="C2102" s="1" t="s">
        <v>108</v>
      </c>
      <c r="D2102" s="1" t="s">
        <v>19</v>
      </c>
      <c r="E2102" s="3">
        <v>45552</v>
      </c>
      <c r="F2102" s="1" t="s">
        <v>36</v>
      </c>
      <c r="G2102" s="1" t="s">
        <v>203</v>
      </c>
      <c r="H2102" s="7">
        <v>50</v>
      </c>
      <c r="I2102" s="7">
        <v>48</v>
      </c>
      <c r="J2102" s="2">
        <v>0.04</v>
      </c>
      <c r="K2102" s="7">
        <f>Table1[[#This Row],[List Price]]-Table1[[#This Row],[Actual Price]]</f>
        <v>2</v>
      </c>
      <c r="L2102" s="13">
        <f>YEAR(Table1[[#This Row],[Date]])</f>
        <v>2024</v>
      </c>
      <c r="M2102" s="13" t="str">
        <f t="shared" si="32"/>
        <v>Sep</v>
      </c>
      <c r="N2102" s="18">
        <f>DATE(YEAR(Table1[[#This Row],[Date]])+6, MONTH(Table1[[#This Row],[Date]]), DAY(Table1[[#This Row],[Date]]))</f>
        <v>47743</v>
      </c>
    </row>
    <row r="2103" spans="1:14" x14ac:dyDescent="0.35">
      <c r="A2103" t="s">
        <v>2714</v>
      </c>
      <c r="B2103" s="1" t="s">
        <v>2243</v>
      </c>
      <c r="C2103" s="1" t="s">
        <v>108</v>
      </c>
      <c r="D2103" s="1" t="s">
        <v>19</v>
      </c>
      <c r="E2103" s="3">
        <v>44787</v>
      </c>
      <c r="F2103" s="1" t="s">
        <v>122</v>
      </c>
      <c r="G2103" s="1" t="s">
        <v>2244</v>
      </c>
      <c r="H2103" s="7">
        <v>50</v>
      </c>
      <c r="I2103" s="7">
        <v>43</v>
      </c>
      <c r="J2103" s="2">
        <v>0.14000000000000001</v>
      </c>
      <c r="K2103" s="7">
        <f>Table1[[#This Row],[List Price]]-Table1[[#This Row],[Actual Price]]</f>
        <v>7</v>
      </c>
      <c r="L2103" s="13">
        <f>YEAR(Table1[[#This Row],[Date]])</f>
        <v>2022</v>
      </c>
      <c r="M2103" s="13" t="str">
        <f t="shared" si="32"/>
        <v>Aug</v>
      </c>
      <c r="N2103" s="18">
        <f>DATE(YEAR(Table1[[#This Row],[Date]])+6, MONTH(Table1[[#This Row],[Date]]), DAY(Table1[[#This Row],[Date]]))</f>
        <v>46979</v>
      </c>
    </row>
    <row r="2104" spans="1:14" x14ac:dyDescent="0.35">
      <c r="A2104" t="s">
        <v>2715</v>
      </c>
      <c r="B2104" s="1" t="s">
        <v>227</v>
      </c>
      <c r="C2104" s="1" t="s">
        <v>228</v>
      </c>
      <c r="D2104" s="1" t="s">
        <v>24</v>
      </c>
      <c r="E2104" s="3">
        <v>44423</v>
      </c>
      <c r="F2104" s="1" t="s">
        <v>55</v>
      </c>
      <c r="G2104" s="1" t="s">
        <v>229</v>
      </c>
      <c r="H2104" s="7">
        <v>800</v>
      </c>
      <c r="I2104" s="7">
        <v>504</v>
      </c>
      <c r="J2104" s="2">
        <v>0.37</v>
      </c>
      <c r="K2104" s="7">
        <f>Table1[[#This Row],[List Price]]-Table1[[#This Row],[Actual Price]]</f>
        <v>296</v>
      </c>
      <c r="L2104" s="13">
        <f>YEAR(Table1[[#This Row],[Date]])</f>
        <v>2021</v>
      </c>
      <c r="M2104" s="13" t="str">
        <f t="shared" si="32"/>
        <v>Aug</v>
      </c>
      <c r="N2104" s="18">
        <f>DATE(YEAR(Table1[[#This Row],[Date]])+6, MONTH(Table1[[#This Row],[Date]]), DAY(Table1[[#This Row],[Date]]))</f>
        <v>46614</v>
      </c>
    </row>
    <row r="2105" spans="1:14" x14ac:dyDescent="0.35">
      <c r="A2105" t="s">
        <v>2716</v>
      </c>
      <c r="B2105" s="1" t="s">
        <v>118</v>
      </c>
      <c r="C2105" s="1" t="s">
        <v>119</v>
      </c>
      <c r="D2105" s="1" t="s">
        <v>35</v>
      </c>
      <c r="E2105" s="3">
        <v>45569</v>
      </c>
      <c r="F2105" s="1" t="s">
        <v>14</v>
      </c>
      <c r="G2105" s="1" t="s">
        <v>1079</v>
      </c>
      <c r="H2105" s="7">
        <v>80</v>
      </c>
      <c r="I2105" s="7">
        <v>76</v>
      </c>
      <c r="J2105" s="2">
        <v>0.05</v>
      </c>
      <c r="K2105" s="7">
        <f>Table1[[#This Row],[List Price]]-Table1[[#This Row],[Actual Price]]</f>
        <v>4</v>
      </c>
      <c r="L2105" s="13">
        <f>YEAR(Table1[[#This Row],[Date]])</f>
        <v>2024</v>
      </c>
      <c r="M2105" s="13" t="str">
        <f t="shared" si="32"/>
        <v>Oct</v>
      </c>
      <c r="N2105" s="18">
        <f>DATE(YEAR(Table1[[#This Row],[Date]])+6, MONTH(Table1[[#This Row],[Date]]), DAY(Table1[[#This Row],[Date]]))</f>
        <v>47760</v>
      </c>
    </row>
    <row r="2106" spans="1:14" x14ac:dyDescent="0.35">
      <c r="A2106" t="s">
        <v>2717</v>
      </c>
      <c r="B2106" s="1" t="s">
        <v>64</v>
      </c>
      <c r="C2106" s="1" t="s">
        <v>65</v>
      </c>
      <c r="D2106" s="1" t="s">
        <v>35</v>
      </c>
      <c r="E2106" s="3">
        <v>44395</v>
      </c>
      <c r="F2106" s="1" t="s">
        <v>41</v>
      </c>
      <c r="G2106" s="1" t="s">
        <v>872</v>
      </c>
      <c r="H2106" s="7">
        <v>30</v>
      </c>
      <c r="I2106" s="7">
        <v>29</v>
      </c>
      <c r="J2106" s="2">
        <v>3.3300000000000003E-2</v>
      </c>
      <c r="K2106" s="7">
        <f>Table1[[#This Row],[List Price]]-Table1[[#This Row],[Actual Price]]</f>
        <v>1</v>
      </c>
      <c r="L2106" s="13">
        <f>YEAR(Table1[[#This Row],[Date]])</f>
        <v>2021</v>
      </c>
      <c r="M2106" s="13" t="str">
        <f t="shared" si="32"/>
        <v>Jul</v>
      </c>
      <c r="N2106" s="18">
        <f>DATE(YEAR(Table1[[#This Row],[Date]])+6, MONTH(Table1[[#This Row],[Date]]), DAY(Table1[[#This Row],[Date]]))</f>
        <v>46586</v>
      </c>
    </row>
    <row r="2107" spans="1:14" x14ac:dyDescent="0.35">
      <c r="A2107" t="s">
        <v>2718</v>
      </c>
      <c r="B2107" s="1" t="s">
        <v>134</v>
      </c>
      <c r="C2107" s="1" t="s">
        <v>92</v>
      </c>
      <c r="D2107" s="1" t="s">
        <v>35</v>
      </c>
      <c r="E2107" s="3">
        <v>44275</v>
      </c>
      <c r="F2107" s="1" t="s">
        <v>25</v>
      </c>
      <c r="G2107" s="1" t="s">
        <v>374</v>
      </c>
      <c r="H2107" s="7">
        <v>700</v>
      </c>
      <c r="I2107" s="7">
        <v>644</v>
      </c>
      <c r="J2107" s="2">
        <v>0.08</v>
      </c>
      <c r="K2107" s="7">
        <f>Table1[[#This Row],[List Price]]-Table1[[#This Row],[Actual Price]]</f>
        <v>56</v>
      </c>
      <c r="L2107" s="13">
        <f>YEAR(Table1[[#This Row],[Date]])</f>
        <v>2021</v>
      </c>
      <c r="M2107" s="13" t="str">
        <f t="shared" si="32"/>
        <v>Mar</v>
      </c>
      <c r="N2107" s="18">
        <f>DATE(YEAR(Table1[[#This Row],[Date]])+6, MONTH(Table1[[#This Row],[Date]]), DAY(Table1[[#This Row],[Date]]))</f>
        <v>46466</v>
      </c>
    </row>
    <row r="2108" spans="1:14" x14ac:dyDescent="0.35">
      <c r="A2108" t="s">
        <v>2719</v>
      </c>
      <c r="B2108" s="1" t="s">
        <v>131</v>
      </c>
      <c r="C2108" s="1" t="s">
        <v>108</v>
      </c>
      <c r="D2108" s="1" t="s">
        <v>19</v>
      </c>
      <c r="E2108" s="3">
        <v>45656</v>
      </c>
      <c r="F2108" s="1" t="s">
        <v>104</v>
      </c>
      <c r="G2108" s="1" t="s">
        <v>212</v>
      </c>
      <c r="H2108" s="7">
        <v>70</v>
      </c>
      <c r="I2108" s="7">
        <v>69</v>
      </c>
      <c r="J2108" s="2">
        <v>1.43E-2</v>
      </c>
      <c r="K2108" s="7">
        <f>Table1[[#This Row],[List Price]]-Table1[[#This Row],[Actual Price]]</f>
        <v>1</v>
      </c>
      <c r="L2108" s="13">
        <f>YEAR(Table1[[#This Row],[Date]])</f>
        <v>2024</v>
      </c>
      <c r="M2108" s="13" t="str">
        <f t="shared" si="32"/>
        <v>Dec</v>
      </c>
      <c r="N2108" s="18">
        <f>DATE(YEAR(Table1[[#This Row],[Date]])+6, MONTH(Table1[[#This Row],[Date]]), DAY(Table1[[#This Row],[Date]]))</f>
        <v>47847</v>
      </c>
    </row>
    <row r="2109" spans="1:14" x14ac:dyDescent="0.35">
      <c r="A2109" t="s">
        <v>2720</v>
      </c>
      <c r="B2109" s="1" t="s">
        <v>118</v>
      </c>
      <c r="C2109" s="1" t="s">
        <v>119</v>
      </c>
      <c r="D2109" s="1" t="s">
        <v>35</v>
      </c>
      <c r="E2109" s="3">
        <v>45538</v>
      </c>
      <c r="F2109" s="1" t="s">
        <v>61</v>
      </c>
      <c r="G2109" s="1" t="s">
        <v>847</v>
      </c>
      <c r="H2109" s="7">
        <v>1000</v>
      </c>
      <c r="I2109" s="7">
        <v>780</v>
      </c>
      <c r="J2109" s="2">
        <v>0.22</v>
      </c>
      <c r="K2109" s="7">
        <f>Table1[[#This Row],[List Price]]-Table1[[#This Row],[Actual Price]]</f>
        <v>220</v>
      </c>
      <c r="L2109" s="13">
        <f>YEAR(Table1[[#This Row],[Date]])</f>
        <v>2024</v>
      </c>
      <c r="M2109" s="13" t="str">
        <f t="shared" si="32"/>
        <v>Sep</v>
      </c>
      <c r="N2109" s="18">
        <f>DATE(YEAR(Table1[[#This Row],[Date]])+6, MONTH(Table1[[#This Row],[Date]]), DAY(Table1[[#This Row],[Date]]))</f>
        <v>47729</v>
      </c>
    </row>
    <row r="2110" spans="1:14" x14ac:dyDescent="0.35">
      <c r="A2110" t="s">
        <v>2721</v>
      </c>
      <c r="B2110" s="1" t="s">
        <v>103</v>
      </c>
      <c r="C2110" s="1" t="s">
        <v>71</v>
      </c>
      <c r="D2110" s="1" t="s">
        <v>35</v>
      </c>
      <c r="E2110" s="3">
        <v>44646</v>
      </c>
      <c r="F2110" s="1" t="s">
        <v>122</v>
      </c>
      <c r="G2110" s="1" t="s">
        <v>105</v>
      </c>
      <c r="H2110" s="7">
        <v>50</v>
      </c>
      <c r="I2110" s="7">
        <v>45</v>
      </c>
      <c r="J2110" s="2">
        <v>0.1</v>
      </c>
      <c r="K2110" s="7">
        <f>Table1[[#This Row],[List Price]]-Table1[[#This Row],[Actual Price]]</f>
        <v>5</v>
      </c>
      <c r="L2110" s="13">
        <f>YEAR(Table1[[#This Row],[Date]])</f>
        <v>2022</v>
      </c>
      <c r="M2110" s="13" t="str">
        <f t="shared" si="32"/>
        <v>Mar</v>
      </c>
      <c r="N2110" s="18">
        <f>DATE(YEAR(Table1[[#This Row],[Date]])+6, MONTH(Table1[[#This Row],[Date]]), DAY(Table1[[#This Row],[Date]]))</f>
        <v>46838</v>
      </c>
    </row>
    <row r="2111" spans="1:14" x14ac:dyDescent="0.35">
      <c r="A2111" t="s">
        <v>2722</v>
      </c>
      <c r="B2111" s="1" t="s">
        <v>53</v>
      </c>
      <c r="C2111" s="1" t="s">
        <v>54</v>
      </c>
      <c r="D2111" s="1" t="s">
        <v>13</v>
      </c>
      <c r="E2111" s="3">
        <v>44081</v>
      </c>
      <c r="F2111" s="1" t="s">
        <v>104</v>
      </c>
      <c r="G2111" s="1" t="s">
        <v>814</v>
      </c>
      <c r="H2111" s="7">
        <v>70</v>
      </c>
      <c r="I2111" s="7">
        <v>70</v>
      </c>
      <c r="J2111" s="2">
        <v>0</v>
      </c>
      <c r="K2111" s="7">
        <f>Table1[[#This Row],[List Price]]-Table1[[#This Row],[Actual Price]]</f>
        <v>0</v>
      </c>
      <c r="L2111" s="13">
        <f>YEAR(Table1[[#This Row],[Date]])</f>
        <v>2020</v>
      </c>
      <c r="M2111" s="13" t="str">
        <f t="shared" si="32"/>
        <v>Sep</v>
      </c>
      <c r="N2111" s="18">
        <f>DATE(YEAR(Table1[[#This Row],[Date]])+6, MONTH(Table1[[#This Row],[Date]]), DAY(Table1[[#This Row],[Date]]))</f>
        <v>46272</v>
      </c>
    </row>
    <row r="2112" spans="1:14" x14ac:dyDescent="0.35">
      <c r="A2112" t="s">
        <v>2723</v>
      </c>
      <c r="B2112" s="1" t="s">
        <v>146</v>
      </c>
      <c r="C2112" s="1" t="s">
        <v>147</v>
      </c>
      <c r="D2112" s="1" t="s">
        <v>13</v>
      </c>
      <c r="E2112" s="3">
        <v>44379</v>
      </c>
      <c r="F2112" s="1" t="s">
        <v>115</v>
      </c>
      <c r="G2112" s="1" t="s">
        <v>1318</v>
      </c>
      <c r="H2112" s="7">
        <v>250</v>
      </c>
      <c r="I2112" s="7">
        <v>225</v>
      </c>
      <c r="J2112" s="2">
        <v>0.1</v>
      </c>
      <c r="K2112" s="7">
        <f>Table1[[#This Row],[List Price]]-Table1[[#This Row],[Actual Price]]</f>
        <v>25</v>
      </c>
      <c r="L2112" s="13">
        <f>YEAR(Table1[[#This Row],[Date]])</f>
        <v>2021</v>
      </c>
      <c r="M2112" s="13" t="str">
        <f t="shared" si="32"/>
        <v>Jul</v>
      </c>
      <c r="N2112" s="18">
        <f>DATE(YEAR(Table1[[#This Row],[Date]])+6, MONTH(Table1[[#This Row],[Date]]), DAY(Table1[[#This Row],[Date]]))</f>
        <v>46570</v>
      </c>
    </row>
    <row r="2113" spans="1:14" x14ac:dyDescent="0.35">
      <c r="A2113" t="s">
        <v>2724</v>
      </c>
      <c r="B2113" s="1" t="s">
        <v>77</v>
      </c>
      <c r="C2113" s="1" t="s">
        <v>78</v>
      </c>
      <c r="D2113" s="1" t="s">
        <v>35</v>
      </c>
      <c r="E2113" s="3">
        <v>43852</v>
      </c>
      <c r="F2113" s="1" t="s">
        <v>115</v>
      </c>
      <c r="G2113" s="1" t="s">
        <v>2439</v>
      </c>
      <c r="H2113" s="7">
        <v>250</v>
      </c>
      <c r="I2113" s="7">
        <v>205</v>
      </c>
      <c r="J2113" s="2">
        <v>0.18</v>
      </c>
      <c r="K2113" s="7">
        <f>Table1[[#This Row],[List Price]]-Table1[[#This Row],[Actual Price]]</f>
        <v>45</v>
      </c>
      <c r="L2113" s="13">
        <f>YEAR(Table1[[#This Row],[Date]])</f>
        <v>2020</v>
      </c>
      <c r="M2113" s="13" t="str">
        <f t="shared" si="32"/>
        <v>Jan</v>
      </c>
      <c r="N2113" s="18">
        <f>DATE(YEAR(Table1[[#This Row],[Date]])+6, MONTH(Table1[[#This Row],[Date]]), DAY(Table1[[#This Row],[Date]]))</f>
        <v>46044</v>
      </c>
    </row>
    <row r="2114" spans="1:14" x14ac:dyDescent="0.35">
      <c r="A2114" t="s">
        <v>2725</v>
      </c>
      <c r="B2114" s="1" t="s">
        <v>134</v>
      </c>
      <c r="C2114" s="1" t="s">
        <v>92</v>
      </c>
      <c r="D2114" s="1" t="s">
        <v>35</v>
      </c>
      <c r="E2114" s="3">
        <v>44797</v>
      </c>
      <c r="F2114" s="1" t="s">
        <v>30</v>
      </c>
      <c r="G2114" s="1" t="s">
        <v>702</v>
      </c>
      <c r="H2114" s="7">
        <v>150</v>
      </c>
      <c r="I2114" s="7">
        <v>131</v>
      </c>
      <c r="J2114" s="2">
        <v>0.12670000000000001</v>
      </c>
      <c r="K2114" s="7">
        <f>Table1[[#This Row],[List Price]]-Table1[[#This Row],[Actual Price]]</f>
        <v>19</v>
      </c>
      <c r="L2114" s="13">
        <f>YEAR(Table1[[#This Row],[Date]])</f>
        <v>2022</v>
      </c>
      <c r="M2114" s="13" t="str">
        <f t="shared" ref="M2114:M2177" si="33">TEXT(E:E, "mmm")</f>
        <v>Aug</v>
      </c>
      <c r="N2114" s="18">
        <f>DATE(YEAR(Table1[[#This Row],[Date]])+6, MONTH(Table1[[#This Row],[Date]]), DAY(Table1[[#This Row],[Date]]))</f>
        <v>46989</v>
      </c>
    </row>
    <row r="2115" spans="1:14" x14ac:dyDescent="0.35">
      <c r="A2115" t="s">
        <v>2726</v>
      </c>
      <c r="B2115" s="1" t="s">
        <v>103</v>
      </c>
      <c r="C2115" s="1" t="s">
        <v>71</v>
      </c>
      <c r="D2115" s="1" t="s">
        <v>35</v>
      </c>
      <c r="E2115" s="3">
        <v>43980</v>
      </c>
      <c r="F2115" s="1" t="s">
        <v>41</v>
      </c>
      <c r="G2115" s="1" t="s">
        <v>105</v>
      </c>
      <c r="H2115" s="7">
        <v>30</v>
      </c>
      <c r="I2115" s="7">
        <v>23</v>
      </c>
      <c r="J2115" s="2">
        <v>0.23330000000000001</v>
      </c>
      <c r="K2115" s="7">
        <f>Table1[[#This Row],[List Price]]-Table1[[#This Row],[Actual Price]]</f>
        <v>7</v>
      </c>
      <c r="L2115" s="13">
        <f>YEAR(Table1[[#This Row],[Date]])</f>
        <v>2020</v>
      </c>
      <c r="M2115" s="13" t="str">
        <f t="shared" si="33"/>
        <v>May</v>
      </c>
      <c r="N2115" s="18">
        <f>DATE(YEAR(Table1[[#This Row],[Date]])+6, MONTH(Table1[[#This Row],[Date]]), DAY(Table1[[#This Row],[Date]]))</f>
        <v>46171</v>
      </c>
    </row>
    <row r="2116" spans="1:14" x14ac:dyDescent="0.35">
      <c r="A2116" t="s">
        <v>2727</v>
      </c>
      <c r="B2116" s="1" t="s">
        <v>64</v>
      </c>
      <c r="C2116" s="1" t="s">
        <v>65</v>
      </c>
      <c r="D2116" s="1" t="s">
        <v>35</v>
      </c>
      <c r="E2116" s="3">
        <v>45160</v>
      </c>
      <c r="F2116" s="1" t="s">
        <v>30</v>
      </c>
      <c r="G2116" s="1" t="s">
        <v>2469</v>
      </c>
      <c r="H2116" s="7">
        <v>150</v>
      </c>
      <c r="I2116" s="7">
        <v>150</v>
      </c>
      <c r="J2116" s="2">
        <v>0</v>
      </c>
      <c r="K2116" s="7">
        <f>Table1[[#This Row],[List Price]]-Table1[[#This Row],[Actual Price]]</f>
        <v>0</v>
      </c>
      <c r="L2116" s="13">
        <f>YEAR(Table1[[#This Row],[Date]])</f>
        <v>2023</v>
      </c>
      <c r="M2116" s="13" t="str">
        <f t="shared" si="33"/>
        <v>Aug</v>
      </c>
      <c r="N2116" s="18">
        <f>DATE(YEAR(Table1[[#This Row],[Date]])+6, MONTH(Table1[[#This Row],[Date]]), DAY(Table1[[#This Row],[Date]]))</f>
        <v>47352</v>
      </c>
    </row>
    <row r="2117" spans="1:14" x14ac:dyDescent="0.35">
      <c r="A2117" t="s">
        <v>2728</v>
      </c>
      <c r="B2117" s="1" t="s">
        <v>85</v>
      </c>
      <c r="C2117" s="1" t="s">
        <v>86</v>
      </c>
      <c r="D2117" s="1" t="s">
        <v>13</v>
      </c>
      <c r="E2117" s="3">
        <v>45189</v>
      </c>
      <c r="F2117" s="1" t="s">
        <v>104</v>
      </c>
      <c r="G2117" s="1" t="s">
        <v>581</v>
      </c>
      <c r="H2117" s="7">
        <v>70</v>
      </c>
      <c r="I2117" s="7">
        <v>69</v>
      </c>
      <c r="J2117" s="2">
        <v>1.43E-2</v>
      </c>
      <c r="K2117" s="7">
        <f>Table1[[#This Row],[List Price]]-Table1[[#This Row],[Actual Price]]</f>
        <v>1</v>
      </c>
      <c r="L2117" s="13">
        <f>YEAR(Table1[[#This Row],[Date]])</f>
        <v>2023</v>
      </c>
      <c r="M2117" s="13" t="str">
        <f t="shared" si="33"/>
        <v>Sep</v>
      </c>
      <c r="N2117" s="18">
        <f>DATE(YEAR(Table1[[#This Row],[Date]])+6, MONTH(Table1[[#This Row],[Date]]), DAY(Table1[[#This Row],[Date]]))</f>
        <v>47381</v>
      </c>
    </row>
    <row r="2118" spans="1:14" x14ac:dyDescent="0.35">
      <c r="A2118" t="s">
        <v>2729</v>
      </c>
      <c r="B2118" s="1" t="s">
        <v>70</v>
      </c>
      <c r="C2118" s="1" t="s">
        <v>71</v>
      </c>
      <c r="D2118" s="1" t="s">
        <v>35</v>
      </c>
      <c r="E2118" s="3">
        <v>45374</v>
      </c>
      <c r="F2118" s="1" t="s">
        <v>30</v>
      </c>
      <c r="G2118" s="1" t="s">
        <v>1414</v>
      </c>
      <c r="H2118" s="7">
        <v>150</v>
      </c>
      <c r="I2118" s="7">
        <v>128</v>
      </c>
      <c r="J2118" s="2">
        <v>0.1467</v>
      </c>
      <c r="K2118" s="7">
        <f>Table1[[#This Row],[List Price]]-Table1[[#This Row],[Actual Price]]</f>
        <v>22</v>
      </c>
      <c r="L2118" s="13">
        <f>YEAR(Table1[[#This Row],[Date]])</f>
        <v>2024</v>
      </c>
      <c r="M2118" s="13" t="str">
        <f t="shared" si="33"/>
        <v>Mar</v>
      </c>
      <c r="N2118" s="18">
        <f>DATE(YEAR(Table1[[#This Row],[Date]])+6, MONTH(Table1[[#This Row],[Date]]), DAY(Table1[[#This Row],[Date]]))</f>
        <v>47565</v>
      </c>
    </row>
    <row r="2119" spans="1:14" x14ac:dyDescent="0.35">
      <c r="A2119" t="s">
        <v>2730</v>
      </c>
      <c r="B2119" s="1" t="s">
        <v>241</v>
      </c>
      <c r="C2119" s="1" t="s">
        <v>242</v>
      </c>
      <c r="D2119" s="1" t="s">
        <v>13</v>
      </c>
      <c r="E2119" s="3">
        <v>45199</v>
      </c>
      <c r="F2119" s="1" t="s">
        <v>122</v>
      </c>
      <c r="G2119" s="1" t="s">
        <v>626</v>
      </c>
      <c r="H2119" s="7">
        <v>50</v>
      </c>
      <c r="I2119" s="7">
        <v>49</v>
      </c>
      <c r="J2119" s="2">
        <v>0.02</v>
      </c>
      <c r="K2119" s="7">
        <f>Table1[[#This Row],[List Price]]-Table1[[#This Row],[Actual Price]]</f>
        <v>1</v>
      </c>
      <c r="L2119" s="13">
        <f>YEAR(Table1[[#This Row],[Date]])</f>
        <v>2023</v>
      </c>
      <c r="M2119" s="13" t="str">
        <f t="shared" si="33"/>
        <v>Sep</v>
      </c>
      <c r="N2119" s="18">
        <f>DATE(YEAR(Table1[[#This Row],[Date]])+6, MONTH(Table1[[#This Row],[Date]]), DAY(Table1[[#This Row],[Date]]))</f>
        <v>47391</v>
      </c>
    </row>
    <row r="2120" spans="1:14" x14ac:dyDescent="0.35">
      <c r="A2120" t="s">
        <v>2731</v>
      </c>
      <c r="B2120" s="1" t="s">
        <v>241</v>
      </c>
      <c r="C2120" s="1" t="s">
        <v>242</v>
      </c>
      <c r="D2120" s="1" t="s">
        <v>13</v>
      </c>
      <c r="E2120" s="3">
        <v>44901</v>
      </c>
      <c r="F2120" s="1" t="s">
        <v>14</v>
      </c>
      <c r="G2120" s="1" t="s">
        <v>520</v>
      </c>
      <c r="H2120" s="7">
        <v>80</v>
      </c>
      <c r="I2120" s="7">
        <v>70</v>
      </c>
      <c r="J2120" s="2">
        <v>0.125</v>
      </c>
      <c r="K2120" s="7">
        <f>Table1[[#This Row],[List Price]]-Table1[[#This Row],[Actual Price]]</f>
        <v>10</v>
      </c>
      <c r="L2120" s="13">
        <f>YEAR(Table1[[#This Row],[Date]])</f>
        <v>2022</v>
      </c>
      <c r="M2120" s="13" t="str">
        <f t="shared" si="33"/>
        <v>Dec</v>
      </c>
      <c r="N2120" s="18">
        <f>DATE(YEAR(Table1[[#This Row],[Date]])+6, MONTH(Table1[[#This Row],[Date]]), DAY(Table1[[#This Row],[Date]]))</f>
        <v>47093</v>
      </c>
    </row>
    <row r="2121" spans="1:14" x14ac:dyDescent="0.35">
      <c r="A2121" t="s">
        <v>2732</v>
      </c>
      <c r="B2121" s="1" t="s">
        <v>118</v>
      </c>
      <c r="C2121" s="1" t="s">
        <v>119</v>
      </c>
      <c r="D2121" s="1" t="s">
        <v>35</v>
      </c>
      <c r="E2121" s="3">
        <v>45360</v>
      </c>
      <c r="F2121" s="1" t="s">
        <v>14</v>
      </c>
      <c r="G2121" s="1" t="s">
        <v>909</v>
      </c>
      <c r="H2121" s="7">
        <v>80</v>
      </c>
      <c r="I2121" s="7">
        <v>80</v>
      </c>
      <c r="J2121" s="2">
        <v>0</v>
      </c>
      <c r="K2121" s="7">
        <f>Table1[[#This Row],[List Price]]-Table1[[#This Row],[Actual Price]]</f>
        <v>0</v>
      </c>
      <c r="L2121" s="13">
        <f>YEAR(Table1[[#This Row],[Date]])</f>
        <v>2024</v>
      </c>
      <c r="M2121" s="13" t="str">
        <f t="shared" si="33"/>
        <v>Mar</v>
      </c>
      <c r="N2121" s="18">
        <f>DATE(YEAR(Table1[[#This Row],[Date]])+6, MONTH(Table1[[#This Row],[Date]]), DAY(Table1[[#This Row],[Date]]))</f>
        <v>47551</v>
      </c>
    </row>
    <row r="2122" spans="1:14" x14ac:dyDescent="0.35">
      <c r="A2122" t="s">
        <v>2733</v>
      </c>
      <c r="B2122" s="1" t="s">
        <v>187</v>
      </c>
      <c r="C2122" s="1" t="s">
        <v>188</v>
      </c>
      <c r="D2122" s="1" t="s">
        <v>13</v>
      </c>
      <c r="E2122" s="3">
        <v>44865</v>
      </c>
      <c r="F2122" s="1" t="s">
        <v>61</v>
      </c>
      <c r="G2122" s="1" t="s">
        <v>189</v>
      </c>
      <c r="H2122" s="7">
        <v>1000</v>
      </c>
      <c r="I2122" s="7">
        <v>870</v>
      </c>
      <c r="J2122" s="2">
        <v>0.13</v>
      </c>
      <c r="K2122" s="7">
        <f>Table1[[#This Row],[List Price]]-Table1[[#This Row],[Actual Price]]</f>
        <v>130</v>
      </c>
      <c r="L2122" s="13">
        <f>YEAR(Table1[[#This Row],[Date]])</f>
        <v>2022</v>
      </c>
      <c r="M2122" s="13" t="str">
        <f t="shared" si="33"/>
        <v>Oct</v>
      </c>
      <c r="N2122" s="18">
        <f>DATE(YEAR(Table1[[#This Row],[Date]])+6, MONTH(Table1[[#This Row],[Date]]), DAY(Table1[[#This Row],[Date]]))</f>
        <v>47057</v>
      </c>
    </row>
    <row r="2123" spans="1:14" x14ac:dyDescent="0.35">
      <c r="A2123" t="s">
        <v>2734</v>
      </c>
      <c r="B2123" s="1" t="s">
        <v>111</v>
      </c>
      <c r="C2123" s="1" t="s">
        <v>82</v>
      </c>
      <c r="D2123" s="1" t="s">
        <v>13</v>
      </c>
      <c r="E2123" s="3">
        <v>43944</v>
      </c>
      <c r="F2123" s="1" t="s">
        <v>122</v>
      </c>
      <c r="G2123" s="1" t="s">
        <v>1218</v>
      </c>
      <c r="H2123" s="7">
        <v>50</v>
      </c>
      <c r="I2123" s="7">
        <v>39</v>
      </c>
      <c r="J2123" s="2">
        <v>0.22</v>
      </c>
      <c r="K2123" s="7">
        <f>Table1[[#This Row],[List Price]]-Table1[[#This Row],[Actual Price]]</f>
        <v>11</v>
      </c>
      <c r="L2123" s="13">
        <f>YEAR(Table1[[#This Row],[Date]])</f>
        <v>2020</v>
      </c>
      <c r="M2123" s="13" t="str">
        <f t="shared" si="33"/>
        <v>Apr</v>
      </c>
      <c r="N2123" s="18">
        <f>DATE(YEAR(Table1[[#This Row],[Date]])+6, MONTH(Table1[[#This Row],[Date]]), DAY(Table1[[#This Row],[Date]]))</f>
        <v>46135</v>
      </c>
    </row>
    <row r="2124" spans="1:14" x14ac:dyDescent="0.35">
      <c r="A2124" t="s">
        <v>2735</v>
      </c>
      <c r="B2124" s="1" t="s">
        <v>255</v>
      </c>
      <c r="C2124" s="1" t="s">
        <v>256</v>
      </c>
      <c r="D2124" s="1" t="s">
        <v>13</v>
      </c>
      <c r="E2124" s="3">
        <v>45147</v>
      </c>
      <c r="F2124" s="1" t="s">
        <v>30</v>
      </c>
      <c r="G2124" s="1" t="s">
        <v>522</v>
      </c>
      <c r="H2124" s="7">
        <v>150</v>
      </c>
      <c r="I2124" s="7">
        <v>138</v>
      </c>
      <c r="J2124" s="2">
        <v>0.08</v>
      </c>
      <c r="K2124" s="7">
        <f>Table1[[#This Row],[List Price]]-Table1[[#This Row],[Actual Price]]</f>
        <v>12</v>
      </c>
      <c r="L2124" s="13">
        <f>YEAR(Table1[[#This Row],[Date]])</f>
        <v>2023</v>
      </c>
      <c r="M2124" s="13" t="str">
        <f t="shared" si="33"/>
        <v>Aug</v>
      </c>
      <c r="N2124" s="18">
        <f>DATE(YEAR(Table1[[#This Row],[Date]])+6, MONTH(Table1[[#This Row],[Date]]), DAY(Table1[[#This Row],[Date]]))</f>
        <v>47339</v>
      </c>
    </row>
    <row r="2125" spans="1:14" x14ac:dyDescent="0.35">
      <c r="A2125" t="s">
        <v>2736</v>
      </c>
      <c r="B2125" s="1" t="s">
        <v>28</v>
      </c>
      <c r="C2125" s="1" t="s">
        <v>29</v>
      </c>
      <c r="D2125" s="1" t="s">
        <v>13</v>
      </c>
      <c r="E2125" s="3">
        <v>45203</v>
      </c>
      <c r="F2125" s="1" t="s">
        <v>14</v>
      </c>
      <c r="G2125" s="1" t="s">
        <v>445</v>
      </c>
      <c r="H2125" s="7">
        <v>80</v>
      </c>
      <c r="I2125" s="7">
        <v>75</v>
      </c>
      <c r="J2125" s="2">
        <v>6.25E-2</v>
      </c>
      <c r="K2125" s="7">
        <f>Table1[[#This Row],[List Price]]-Table1[[#This Row],[Actual Price]]</f>
        <v>5</v>
      </c>
      <c r="L2125" s="13">
        <f>YEAR(Table1[[#This Row],[Date]])</f>
        <v>2023</v>
      </c>
      <c r="M2125" s="13" t="str">
        <f t="shared" si="33"/>
        <v>Oct</v>
      </c>
      <c r="N2125" s="18">
        <f>DATE(YEAR(Table1[[#This Row],[Date]])+6, MONTH(Table1[[#This Row],[Date]]), DAY(Table1[[#This Row],[Date]]))</f>
        <v>47395</v>
      </c>
    </row>
    <row r="2126" spans="1:14" x14ac:dyDescent="0.35">
      <c r="A2126" t="s">
        <v>2737</v>
      </c>
      <c r="B2126" s="1" t="s">
        <v>114</v>
      </c>
      <c r="C2126" s="1" t="s">
        <v>54</v>
      </c>
      <c r="D2126" s="1" t="s">
        <v>13</v>
      </c>
      <c r="E2126" s="3">
        <v>44076</v>
      </c>
      <c r="F2126" s="1" t="s">
        <v>41</v>
      </c>
      <c r="G2126" s="1" t="s">
        <v>1221</v>
      </c>
      <c r="H2126" s="7">
        <v>30</v>
      </c>
      <c r="I2126" s="7">
        <v>29</v>
      </c>
      <c r="J2126" s="2">
        <v>3.3300000000000003E-2</v>
      </c>
      <c r="K2126" s="7">
        <f>Table1[[#This Row],[List Price]]-Table1[[#This Row],[Actual Price]]</f>
        <v>1</v>
      </c>
      <c r="L2126" s="13">
        <f>YEAR(Table1[[#This Row],[Date]])</f>
        <v>2020</v>
      </c>
      <c r="M2126" s="13" t="str">
        <f t="shared" si="33"/>
        <v>Sep</v>
      </c>
      <c r="N2126" s="18">
        <f>DATE(YEAR(Table1[[#This Row],[Date]])+6, MONTH(Table1[[#This Row],[Date]]), DAY(Table1[[#This Row],[Date]]))</f>
        <v>46267</v>
      </c>
    </row>
    <row r="2127" spans="1:14" x14ac:dyDescent="0.35">
      <c r="A2127" t="s">
        <v>2738</v>
      </c>
      <c r="B2127" s="1" t="s">
        <v>28</v>
      </c>
      <c r="C2127" s="1" t="s">
        <v>29</v>
      </c>
      <c r="D2127" s="1" t="s">
        <v>13</v>
      </c>
      <c r="E2127" s="3">
        <v>44815</v>
      </c>
      <c r="F2127" s="1" t="s">
        <v>104</v>
      </c>
      <c r="G2127" s="1" t="s">
        <v>1743</v>
      </c>
      <c r="H2127" s="7">
        <v>70</v>
      </c>
      <c r="I2127" s="7">
        <v>65</v>
      </c>
      <c r="J2127" s="2">
        <v>7.1400000000000005E-2</v>
      </c>
      <c r="K2127" s="7">
        <f>Table1[[#This Row],[List Price]]-Table1[[#This Row],[Actual Price]]</f>
        <v>5</v>
      </c>
      <c r="L2127" s="13">
        <f>YEAR(Table1[[#This Row],[Date]])</f>
        <v>2022</v>
      </c>
      <c r="M2127" s="13" t="str">
        <f t="shared" si="33"/>
        <v>Sep</v>
      </c>
      <c r="N2127" s="18">
        <f>DATE(YEAR(Table1[[#This Row],[Date]])+6, MONTH(Table1[[#This Row],[Date]]), DAY(Table1[[#This Row],[Date]]))</f>
        <v>47007</v>
      </c>
    </row>
    <row r="2128" spans="1:14" x14ac:dyDescent="0.35">
      <c r="A2128" t="s">
        <v>2739</v>
      </c>
      <c r="B2128" s="1" t="s">
        <v>111</v>
      </c>
      <c r="C2128" s="1" t="s">
        <v>82</v>
      </c>
      <c r="D2128" s="1" t="s">
        <v>13</v>
      </c>
      <c r="E2128" s="3">
        <v>44504</v>
      </c>
      <c r="F2128" s="1" t="s">
        <v>122</v>
      </c>
      <c r="G2128" s="1" t="s">
        <v>112</v>
      </c>
      <c r="H2128" s="7">
        <v>50</v>
      </c>
      <c r="I2128" s="7">
        <v>47</v>
      </c>
      <c r="J2128" s="2">
        <v>0.06</v>
      </c>
      <c r="K2128" s="7">
        <f>Table1[[#This Row],[List Price]]-Table1[[#This Row],[Actual Price]]</f>
        <v>3</v>
      </c>
      <c r="L2128" s="13">
        <f>YEAR(Table1[[#This Row],[Date]])</f>
        <v>2021</v>
      </c>
      <c r="M2128" s="13" t="str">
        <f t="shared" si="33"/>
        <v>Nov</v>
      </c>
      <c r="N2128" s="18">
        <f>DATE(YEAR(Table1[[#This Row],[Date]])+6, MONTH(Table1[[#This Row],[Date]]), DAY(Table1[[#This Row],[Date]]))</f>
        <v>46695</v>
      </c>
    </row>
    <row r="2129" spans="1:14" x14ac:dyDescent="0.35">
      <c r="A2129" t="s">
        <v>2740</v>
      </c>
      <c r="B2129" s="1" t="s">
        <v>2170</v>
      </c>
      <c r="C2129" s="1" t="s">
        <v>18</v>
      </c>
      <c r="D2129" s="1" t="s">
        <v>19</v>
      </c>
      <c r="E2129" s="3">
        <v>45463</v>
      </c>
      <c r="F2129" s="1" t="s">
        <v>30</v>
      </c>
      <c r="G2129" s="1" t="s">
        <v>2457</v>
      </c>
      <c r="H2129" s="7">
        <v>150</v>
      </c>
      <c r="I2129" s="7">
        <v>140</v>
      </c>
      <c r="J2129" s="2">
        <v>6.6699999999999995E-2</v>
      </c>
      <c r="K2129" s="7">
        <f>Table1[[#This Row],[List Price]]-Table1[[#This Row],[Actual Price]]</f>
        <v>10</v>
      </c>
      <c r="L2129" s="13">
        <f>YEAR(Table1[[#This Row],[Date]])</f>
        <v>2024</v>
      </c>
      <c r="M2129" s="13" t="str">
        <f t="shared" si="33"/>
        <v>Jun</v>
      </c>
      <c r="N2129" s="18">
        <f>DATE(YEAR(Table1[[#This Row],[Date]])+6, MONTH(Table1[[#This Row],[Date]]), DAY(Table1[[#This Row],[Date]]))</f>
        <v>47654</v>
      </c>
    </row>
    <row r="2130" spans="1:14" x14ac:dyDescent="0.35">
      <c r="A2130" t="s">
        <v>2741</v>
      </c>
      <c r="B2130" s="1" t="s">
        <v>22</v>
      </c>
      <c r="C2130" s="1" t="s">
        <v>23</v>
      </c>
      <c r="D2130" s="1" t="s">
        <v>24</v>
      </c>
      <c r="E2130" s="3">
        <v>44974</v>
      </c>
      <c r="F2130" s="1" t="s">
        <v>115</v>
      </c>
      <c r="G2130" s="1" t="s">
        <v>483</v>
      </c>
      <c r="H2130" s="7">
        <v>250</v>
      </c>
      <c r="I2130" s="7">
        <v>228</v>
      </c>
      <c r="J2130" s="2">
        <v>8.7999999999999995E-2</v>
      </c>
      <c r="K2130" s="7">
        <f>Table1[[#This Row],[List Price]]-Table1[[#This Row],[Actual Price]]</f>
        <v>22</v>
      </c>
      <c r="L2130" s="13">
        <f>YEAR(Table1[[#This Row],[Date]])</f>
        <v>2023</v>
      </c>
      <c r="M2130" s="13" t="str">
        <f t="shared" si="33"/>
        <v>Feb</v>
      </c>
      <c r="N2130" s="18">
        <f>DATE(YEAR(Table1[[#This Row],[Date]])+6, MONTH(Table1[[#This Row],[Date]]), DAY(Table1[[#This Row],[Date]]))</f>
        <v>47166</v>
      </c>
    </row>
    <row r="2131" spans="1:14" x14ac:dyDescent="0.35">
      <c r="A2131" t="s">
        <v>2742</v>
      </c>
      <c r="B2131" s="1" t="s">
        <v>124</v>
      </c>
      <c r="C2131" s="1" t="s">
        <v>40</v>
      </c>
      <c r="D2131" s="1" t="s">
        <v>35</v>
      </c>
      <c r="E2131" s="3">
        <v>43904</v>
      </c>
      <c r="F2131" s="1" t="s">
        <v>104</v>
      </c>
      <c r="G2131" s="1" t="s">
        <v>125</v>
      </c>
      <c r="H2131" s="7">
        <v>70</v>
      </c>
      <c r="I2131" s="7">
        <v>50</v>
      </c>
      <c r="J2131" s="2">
        <v>0.28570000000000001</v>
      </c>
      <c r="K2131" s="7">
        <f>Table1[[#This Row],[List Price]]-Table1[[#This Row],[Actual Price]]</f>
        <v>20</v>
      </c>
      <c r="L2131" s="13">
        <f>YEAR(Table1[[#This Row],[Date]])</f>
        <v>2020</v>
      </c>
      <c r="M2131" s="13" t="str">
        <f t="shared" si="33"/>
        <v>Mar</v>
      </c>
      <c r="N2131" s="18">
        <f>DATE(YEAR(Table1[[#This Row],[Date]])+6, MONTH(Table1[[#This Row],[Date]]), DAY(Table1[[#This Row],[Date]]))</f>
        <v>46095</v>
      </c>
    </row>
    <row r="2132" spans="1:14" x14ac:dyDescent="0.35">
      <c r="A2132" t="s">
        <v>2743</v>
      </c>
      <c r="B2132" s="1" t="s">
        <v>91</v>
      </c>
      <c r="C2132" s="1" t="s">
        <v>92</v>
      </c>
      <c r="D2132" s="1" t="s">
        <v>35</v>
      </c>
      <c r="E2132" s="3">
        <v>44570</v>
      </c>
      <c r="F2132" s="1" t="s">
        <v>55</v>
      </c>
      <c r="G2132" s="1" t="s">
        <v>344</v>
      </c>
      <c r="H2132" s="7">
        <v>800</v>
      </c>
      <c r="I2132" s="7">
        <v>768</v>
      </c>
      <c r="J2132" s="2">
        <v>0.04</v>
      </c>
      <c r="K2132" s="7">
        <f>Table1[[#This Row],[List Price]]-Table1[[#This Row],[Actual Price]]</f>
        <v>32</v>
      </c>
      <c r="L2132" s="13">
        <f>YEAR(Table1[[#This Row],[Date]])</f>
        <v>2022</v>
      </c>
      <c r="M2132" s="13" t="str">
        <f t="shared" si="33"/>
        <v>Jan</v>
      </c>
      <c r="N2132" s="18">
        <f>DATE(YEAR(Table1[[#This Row],[Date]])+6, MONTH(Table1[[#This Row],[Date]]), DAY(Table1[[#This Row],[Date]]))</f>
        <v>46761</v>
      </c>
    </row>
    <row r="2133" spans="1:14" x14ac:dyDescent="0.35">
      <c r="A2133" t="s">
        <v>2744</v>
      </c>
      <c r="B2133" s="1" t="s">
        <v>157</v>
      </c>
      <c r="C2133" s="1" t="s">
        <v>108</v>
      </c>
      <c r="D2133" s="1" t="s">
        <v>19</v>
      </c>
      <c r="E2133" s="3">
        <v>44065</v>
      </c>
      <c r="F2133" s="1" t="s">
        <v>61</v>
      </c>
      <c r="G2133" s="1" t="s">
        <v>158</v>
      </c>
      <c r="H2133" s="7">
        <v>1000</v>
      </c>
      <c r="I2133" s="7">
        <v>590</v>
      </c>
      <c r="J2133" s="2">
        <v>0.41</v>
      </c>
      <c r="K2133" s="7">
        <f>Table1[[#This Row],[List Price]]-Table1[[#This Row],[Actual Price]]</f>
        <v>410</v>
      </c>
      <c r="L2133" s="13">
        <f>YEAR(Table1[[#This Row],[Date]])</f>
        <v>2020</v>
      </c>
      <c r="M2133" s="13" t="str">
        <f t="shared" si="33"/>
        <v>Aug</v>
      </c>
      <c r="N2133" s="18">
        <f>DATE(YEAR(Table1[[#This Row],[Date]])+6, MONTH(Table1[[#This Row],[Date]]), DAY(Table1[[#This Row],[Date]]))</f>
        <v>46256</v>
      </c>
    </row>
    <row r="2134" spans="1:14" x14ac:dyDescent="0.35">
      <c r="A2134" t="s">
        <v>2745</v>
      </c>
      <c r="B2134" s="1" t="s">
        <v>264</v>
      </c>
      <c r="C2134" s="1" t="s">
        <v>265</v>
      </c>
      <c r="D2134" s="1" t="s">
        <v>13</v>
      </c>
      <c r="E2134" s="3">
        <v>44840</v>
      </c>
      <c r="F2134" s="1" t="s">
        <v>36</v>
      </c>
      <c r="G2134" s="1" t="s">
        <v>599</v>
      </c>
      <c r="H2134" s="7">
        <v>50</v>
      </c>
      <c r="I2134" s="7">
        <v>50</v>
      </c>
      <c r="J2134" s="2">
        <v>0</v>
      </c>
      <c r="K2134" s="7">
        <f>Table1[[#This Row],[List Price]]-Table1[[#This Row],[Actual Price]]</f>
        <v>0</v>
      </c>
      <c r="L2134" s="13">
        <f>YEAR(Table1[[#This Row],[Date]])</f>
        <v>2022</v>
      </c>
      <c r="M2134" s="13" t="str">
        <f t="shared" si="33"/>
        <v>Oct</v>
      </c>
      <c r="N2134" s="18">
        <f>DATE(YEAR(Table1[[#This Row],[Date]])+6, MONTH(Table1[[#This Row],[Date]]), DAY(Table1[[#This Row],[Date]]))</f>
        <v>47032</v>
      </c>
    </row>
    <row r="2135" spans="1:14" x14ac:dyDescent="0.35">
      <c r="A2135" t="s">
        <v>2746</v>
      </c>
      <c r="B2135" s="1" t="s">
        <v>11</v>
      </c>
      <c r="C2135" s="1" t="s">
        <v>12</v>
      </c>
      <c r="D2135" s="1" t="s">
        <v>13</v>
      </c>
      <c r="E2135" s="3">
        <v>44210</v>
      </c>
      <c r="F2135" s="1" t="s">
        <v>55</v>
      </c>
      <c r="G2135" s="1" t="s">
        <v>1159</v>
      </c>
      <c r="H2135" s="7">
        <v>800</v>
      </c>
      <c r="I2135" s="7">
        <v>776</v>
      </c>
      <c r="J2135" s="2">
        <v>0.03</v>
      </c>
      <c r="K2135" s="7">
        <f>Table1[[#This Row],[List Price]]-Table1[[#This Row],[Actual Price]]</f>
        <v>24</v>
      </c>
      <c r="L2135" s="13">
        <f>YEAR(Table1[[#This Row],[Date]])</f>
        <v>2021</v>
      </c>
      <c r="M2135" s="13" t="str">
        <f t="shared" si="33"/>
        <v>Jan</v>
      </c>
      <c r="N2135" s="18">
        <f>DATE(YEAR(Table1[[#This Row],[Date]])+6, MONTH(Table1[[#This Row],[Date]]), DAY(Table1[[#This Row],[Date]]))</f>
        <v>46401</v>
      </c>
    </row>
    <row r="2136" spans="1:14" x14ac:dyDescent="0.35">
      <c r="A2136" t="s">
        <v>2747</v>
      </c>
      <c r="B2136" s="1" t="s">
        <v>221</v>
      </c>
      <c r="C2136" s="1" t="s">
        <v>40</v>
      </c>
      <c r="D2136" s="1" t="s">
        <v>35</v>
      </c>
      <c r="E2136" s="3">
        <v>45627</v>
      </c>
      <c r="F2136" s="1" t="s">
        <v>41</v>
      </c>
      <c r="G2136" s="1" t="s">
        <v>1322</v>
      </c>
      <c r="H2136" s="7">
        <v>30</v>
      </c>
      <c r="I2136" s="7">
        <v>26</v>
      </c>
      <c r="J2136" s="2">
        <v>0.1333</v>
      </c>
      <c r="K2136" s="7">
        <f>Table1[[#This Row],[List Price]]-Table1[[#This Row],[Actual Price]]</f>
        <v>4</v>
      </c>
      <c r="L2136" s="13">
        <f>YEAR(Table1[[#This Row],[Date]])</f>
        <v>2024</v>
      </c>
      <c r="M2136" s="13" t="str">
        <f t="shared" si="33"/>
        <v>Dec</v>
      </c>
      <c r="N2136" s="18">
        <f>DATE(YEAR(Table1[[#This Row],[Date]])+6, MONTH(Table1[[#This Row],[Date]]), DAY(Table1[[#This Row],[Date]]))</f>
        <v>47818</v>
      </c>
    </row>
    <row r="2137" spans="1:14" x14ac:dyDescent="0.35">
      <c r="A2137" t="s">
        <v>2748</v>
      </c>
      <c r="B2137" s="1" t="s">
        <v>150</v>
      </c>
      <c r="C2137" s="1" t="s">
        <v>151</v>
      </c>
      <c r="D2137" s="1" t="s">
        <v>13</v>
      </c>
      <c r="E2137" s="3">
        <v>44061</v>
      </c>
      <c r="F2137" s="1" t="s">
        <v>46</v>
      </c>
      <c r="G2137" s="1" t="s">
        <v>2108</v>
      </c>
      <c r="H2137" s="7">
        <v>500</v>
      </c>
      <c r="I2137" s="7">
        <v>360</v>
      </c>
      <c r="J2137" s="2">
        <v>0.28000000000000003</v>
      </c>
      <c r="K2137" s="7">
        <f>Table1[[#This Row],[List Price]]-Table1[[#This Row],[Actual Price]]</f>
        <v>140</v>
      </c>
      <c r="L2137" s="13">
        <f>YEAR(Table1[[#This Row],[Date]])</f>
        <v>2020</v>
      </c>
      <c r="M2137" s="13" t="str">
        <f t="shared" si="33"/>
        <v>Aug</v>
      </c>
      <c r="N2137" s="18">
        <f>DATE(YEAR(Table1[[#This Row],[Date]])+6, MONTH(Table1[[#This Row],[Date]]), DAY(Table1[[#This Row],[Date]]))</f>
        <v>46252</v>
      </c>
    </row>
    <row r="2138" spans="1:14" x14ac:dyDescent="0.35">
      <c r="A2138" t="s">
        <v>2749</v>
      </c>
      <c r="B2138" s="1" t="s">
        <v>95</v>
      </c>
      <c r="C2138" s="1" t="s">
        <v>96</v>
      </c>
      <c r="D2138" s="1" t="s">
        <v>13</v>
      </c>
      <c r="E2138" s="3">
        <v>45177</v>
      </c>
      <c r="F2138" s="1" t="s">
        <v>30</v>
      </c>
      <c r="G2138" s="1" t="s">
        <v>180</v>
      </c>
      <c r="H2138" s="7">
        <v>150</v>
      </c>
      <c r="I2138" s="7">
        <v>126</v>
      </c>
      <c r="J2138" s="2">
        <v>0.16</v>
      </c>
      <c r="K2138" s="7">
        <f>Table1[[#This Row],[List Price]]-Table1[[#This Row],[Actual Price]]</f>
        <v>24</v>
      </c>
      <c r="L2138" s="13">
        <f>YEAR(Table1[[#This Row],[Date]])</f>
        <v>2023</v>
      </c>
      <c r="M2138" s="13" t="str">
        <f t="shared" si="33"/>
        <v>Sep</v>
      </c>
      <c r="N2138" s="18">
        <f>DATE(YEAR(Table1[[#This Row],[Date]])+6, MONTH(Table1[[#This Row],[Date]]), DAY(Table1[[#This Row],[Date]]))</f>
        <v>47369</v>
      </c>
    </row>
    <row r="2139" spans="1:14" x14ac:dyDescent="0.35">
      <c r="A2139" t="s">
        <v>2750</v>
      </c>
      <c r="B2139" s="1" t="s">
        <v>33</v>
      </c>
      <c r="C2139" s="1" t="s">
        <v>34</v>
      </c>
      <c r="D2139" s="1" t="s">
        <v>35</v>
      </c>
      <c r="E2139" s="3">
        <v>44596</v>
      </c>
      <c r="F2139" s="1" t="s">
        <v>55</v>
      </c>
      <c r="G2139" s="1" t="s">
        <v>2422</v>
      </c>
      <c r="H2139" s="7">
        <v>800</v>
      </c>
      <c r="I2139" s="7">
        <v>520</v>
      </c>
      <c r="J2139" s="2">
        <v>0.35</v>
      </c>
      <c r="K2139" s="7">
        <f>Table1[[#This Row],[List Price]]-Table1[[#This Row],[Actual Price]]</f>
        <v>280</v>
      </c>
      <c r="L2139" s="13">
        <f>YEAR(Table1[[#This Row],[Date]])</f>
        <v>2022</v>
      </c>
      <c r="M2139" s="13" t="str">
        <f t="shared" si="33"/>
        <v>Feb</v>
      </c>
      <c r="N2139" s="18">
        <f>DATE(YEAR(Table1[[#This Row],[Date]])+6, MONTH(Table1[[#This Row],[Date]]), DAY(Table1[[#This Row],[Date]]))</f>
        <v>46787</v>
      </c>
    </row>
    <row r="2140" spans="1:14" x14ac:dyDescent="0.35">
      <c r="A2140" t="s">
        <v>2751</v>
      </c>
      <c r="B2140" s="1" t="s">
        <v>182</v>
      </c>
      <c r="C2140" s="1" t="s">
        <v>108</v>
      </c>
      <c r="D2140" s="1" t="s">
        <v>19</v>
      </c>
      <c r="E2140" s="3">
        <v>45484</v>
      </c>
      <c r="F2140" s="1" t="s">
        <v>61</v>
      </c>
      <c r="G2140" s="1" t="s">
        <v>1258</v>
      </c>
      <c r="H2140" s="7">
        <v>1000</v>
      </c>
      <c r="I2140" s="7">
        <v>650</v>
      </c>
      <c r="J2140" s="2">
        <v>0.35</v>
      </c>
      <c r="K2140" s="7">
        <f>Table1[[#This Row],[List Price]]-Table1[[#This Row],[Actual Price]]</f>
        <v>350</v>
      </c>
      <c r="L2140" s="13">
        <f>YEAR(Table1[[#This Row],[Date]])</f>
        <v>2024</v>
      </c>
      <c r="M2140" s="13" t="str">
        <f t="shared" si="33"/>
        <v>Jul</v>
      </c>
      <c r="N2140" s="18">
        <f>DATE(YEAR(Table1[[#This Row],[Date]])+6, MONTH(Table1[[#This Row],[Date]]), DAY(Table1[[#This Row],[Date]]))</f>
        <v>47675</v>
      </c>
    </row>
    <row r="2141" spans="1:14" x14ac:dyDescent="0.35">
      <c r="A2141" t="s">
        <v>2752</v>
      </c>
      <c r="B2141" s="1" t="s">
        <v>134</v>
      </c>
      <c r="C2141" s="1" t="s">
        <v>92</v>
      </c>
      <c r="D2141" s="1" t="s">
        <v>35</v>
      </c>
      <c r="E2141" s="3">
        <v>44787</v>
      </c>
      <c r="F2141" s="1" t="s">
        <v>61</v>
      </c>
      <c r="G2141" s="1" t="s">
        <v>702</v>
      </c>
      <c r="H2141" s="7">
        <v>1000</v>
      </c>
      <c r="I2141" s="7">
        <v>920</v>
      </c>
      <c r="J2141" s="2">
        <v>0.08</v>
      </c>
      <c r="K2141" s="7">
        <f>Table1[[#This Row],[List Price]]-Table1[[#This Row],[Actual Price]]</f>
        <v>80</v>
      </c>
      <c r="L2141" s="13">
        <f>YEAR(Table1[[#This Row],[Date]])</f>
        <v>2022</v>
      </c>
      <c r="M2141" s="13" t="str">
        <f t="shared" si="33"/>
        <v>Aug</v>
      </c>
      <c r="N2141" s="18">
        <f>DATE(YEAR(Table1[[#This Row],[Date]])+6, MONTH(Table1[[#This Row],[Date]]), DAY(Table1[[#This Row],[Date]]))</f>
        <v>46979</v>
      </c>
    </row>
    <row r="2142" spans="1:14" x14ac:dyDescent="0.35">
      <c r="A2142" t="s">
        <v>2753</v>
      </c>
      <c r="B2142" s="1" t="s">
        <v>53</v>
      </c>
      <c r="C2142" s="1" t="s">
        <v>54</v>
      </c>
      <c r="D2142" s="1" t="s">
        <v>13</v>
      </c>
      <c r="E2142" s="3">
        <v>44981</v>
      </c>
      <c r="F2142" s="1" t="s">
        <v>122</v>
      </c>
      <c r="G2142" s="1" t="s">
        <v>56</v>
      </c>
      <c r="H2142" s="7">
        <v>50</v>
      </c>
      <c r="I2142" s="7">
        <v>49</v>
      </c>
      <c r="J2142" s="2">
        <v>0.02</v>
      </c>
      <c r="K2142" s="7">
        <f>Table1[[#This Row],[List Price]]-Table1[[#This Row],[Actual Price]]</f>
        <v>1</v>
      </c>
      <c r="L2142" s="13">
        <f>YEAR(Table1[[#This Row],[Date]])</f>
        <v>2023</v>
      </c>
      <c r="M2142" s="13" t="str">
        <f t="shared" si="33"/>
        <v>Feb</v>
      </c>
      <c r="N2142" s="18">
        <f>DATE(YEAR(Table1[[#This Row],[Date]])+6, MONTH(Table1[[#This Row],[Date]]), DAY(Table1[[#This Row],[Date]]))</f>
        <v>47173</v>
      </c>
    </row>
    <row r="2143" spans="1:14" x14ac:dyDescent="0.35">
      <c r="A2143" t="s">
        <v>2754</v>
      </c>
      <c r="B2143" s="1" t="s">
        <v>95</v>
      </c>
      <c r="C2143" s="1" t="s">
        <v>96</v>
      </c>
      <c r="D2143" s="1" t="s">
        <v>13</v>
      </c>
      <c r="E2143" s="3">
        <v>45413</v>
      </c>
      <c r="F2143" s="1" t="s">
        <v>61</v>
      </c>
      <c r="G2143" s="1" t="s">
        <v>2138</v>
      </c>
      <c r="H2143" s="7">
        <v>1000</v>
      </c>
      <c r="I2143" s="7">
        <v>950</v>
      </c>
      <c r="J2143" s="2">
        <v>0.05</v>
      </c>
      <c r="K2143" s="7">
        <f>Table1[[#This Row],[List Price]]-Table1[[#This Row],[Actual Price]]</f>
        <v>50</v>
      </c>
      <c r="L2143" s="13">
        <f>YEAR(Table1[[#This Row],[Date]])</f>
        <v>2024</v>
      </c>
      <c r="M2143" s="13" t="str">
        <f t="shared" si="33"/>
        <v>May</v>
      </c>
      <c r="N2143" s="18">
        <f>DATE(YEAR(Table1[[#This Row],[Date]])+6, MONTH(Table1[[#This Row],[Date]]), DAY(Table1[[#This Row],[Date]]))</f>
        <v>47604</v>
      </c>
    </row>
    <row r="2144" spans="1:14" x14ac:dyDescent="0.35">
      <c r="A2144" t="s">
        <v>2755</v>
      </c>
      <c r="B2144" s="1" t="s">
        <v>107</v>
      </c>
      <c r="C2144" s="1" t="s">
        <v>108</v>
      </c>
      <c r="D2144" s="1" t="s">
        <v>19</v>
      </c>
      <c r="E2144" s="3">
        <v>45181</v>
      </c>
      <c r="F2144" s="1" t="s">
        <v>41</v>
      </c>
      <c r="G2144" s="1" t="s">
        <v>239</v>
      </c>
      <c r="H2144" s="7">
        <v>30</v>
      </c>
      <c r="I2144" s="7">
        <v>29</v>
      </c>
      <c r="J2144" s="2">
        <v>3.3300000000000003E-2</v>
      </c>
      <c r="K2144" s="7">
        <f>Table1[[#This Row],[List Price]]-Table1[[#This Row],[Actual Price]]</f>
        <v>1</v>
      </c>
      <c r="L2144" s="13">
        <f>YEAR(Table1[[#This Row],[Date]])</f>
        <v>2023</v>
      </c>
      <c r="M2144" s="13" t="str">
        <f t="shared" si="33"/>
        <v>Sep</v>
      </c>
      <c r="N2144" s="18">
        <f>DATE(YEAR(Table1[[#This Row],[Date]])+6, MONTH(Table1[[#This Row],[Date]]), DAY(Table1[[#This Row],[Date]]))</f>
        <v>47373</v>
      </c>
    </row>
    <row r="2145" spans="1:14" x14ac:dyDescent="0.35">
      <c r="A2145" t="s">
        <v>2756</v>
      </c>
      <c r="B2145" s="1" t="s">
        <v>241</v>
      </c>
      <c r="C2145" s="1" t="s">
        <v>242</v>
      </c>
      <c r="D2145" s="1" t="s">
        <v>13</v>
      </c>
      <c r="E2145" s="3">
        <v>44075</v>
      </c>
      <c r="F2145" s="1" t="s">
        <v>122</v>
      </c>
      <c r="G2145" s="1" t="s">
        <v>520</v>
      </c>
      <c r="H2145" s="7">
        <v>50</v>
      </c>
      <c r="I2145" s="7">
        <v>37</v>
      </c>
      <c r="J2145" s="2">
        <v>0.26</v>
      </c>
      <c r="K2145" s="7">
        <f>Table1[[#This Row],[List Price]]-Table1[[#This Row],[Actual Price]]</f>
        <v>13</v>
      </c>
      <c r="L2145" s="13">
        <f>YEAR(Table1[[#This Row],[Date]])</f>
        <v>2020</v>
      </c>
      <c r="M2145" s="13" t="str">
        <f t="shared" si="33"/>
        <v>Sep</v>
      </c>
      <c r="N2145" s="18">
        <f>DATE(YEAR(Table1[[#This Row],[Date]])+6, MONTH(Table1[[#This Row],[Date]]), DAY(Table1[[#This Row],[Date]]))</f>
        <v>46266</v>
      </c>
    </row>
    <row r="2146" spans="1:14" x14ac:dyDescent="0.35">
      <c r="A2146" t="s">
        <v>2757</v>
      </c>
      <c r="B2146" s="1" t="s">
        <v>131</v>
      </c>
      <c r="C2146" s="1" t="s">
        <v>108</v>
      </c>
      <c r="D2146" s="1" t="s">
        <v>19</v>
      </c>
      <c r="E2146" s="3">
        <v>44304</v>
      </c>
      <c r="F2146" s="1" t="s">
        <v>41</v>
      </c>
      <c r="G2146" s="1" t="s">
        <v>474</v>
      </c>
      <c r="H2146" s="7">
        <v>30</v>
      </c>
      <c r="I2146" s="7">
        <v>23</v>
      </c>
      <c r="J2146" s="2">
        <v>0.23330000000000001</v>
      </c>
      <c r="K2146" s="7">
        <f>Table1[[#This Row],[List Price]]-Table1[[#This Row],[Actual Price]]</f>
        <v>7</v>
      </c>
      <c r="L2146" s="13">
        <f>YEAR(Table1[[#This Row],[Date]])</f>
        <v>2021</v>
      </c>
      <c r="M2146" s="13" t="str">
        <f t="shared" si="33"/>
        <v>Apr</v>
      </c>
      <c r="N2146" s="18">
        <f>DATE(YEAR(Table1[[#This Row],[Date]])+6, MONTH(Table1[[#This Row],[Date]]), DAY(Table1[[#This Row],[Date]]))</f>
        <v>46495</v>
      </c>
    </row>
    <row r="2147" spans="1:14" x14ac:dyDescent="0.35">
      <c r="A2147" t="s">
        <v>2758</v>
      </c>
      <c r="B2147" s="1" t="s">
        <v>77</v>
      </c>
      <c r="C2147" s="1" t="s">
        <v>78</v>
      </c>
      <c r="D2147" s="1" t="s">
        <v>35</v>
      </c>
      <c r="E2147" s="3">
        <v>44502</v>
      </c>
      <c r="F2147" s="1" t="s">
        <v>115</v>
      </c>
      <c r="G2147" s="1" t="s">
        <v>1789</v>
      </c>
      <c r="H2147" s="7">
        <v>250</v>
      </c>
      <c r="I2147" s="7">
        <v>168</v>
      </c>
      <c r="J2147" s="2">
        <v>0.32800000000000001</v>
      </c>
      <c r="K2147" s="7">
        <f>Table1[[#This Row],[List Price]]-Table1[[#This Row],[Actual Price]]</f>
        <v>82</v>
      </c>
      <c r="L2147" s="13">
        <f>YEAR(Table1[[#This Row],[Date]])</f>
        <v>2021</v>
      </c>
      <c r="M2147" s="13" t="str">
        <f t="shared" si="33"/>
        <v>Nov</v>
      </c>
      <c r="N2147" s="18">
        <f>DATE(YEAR(Table1[[#This Row],[Date]])+6, MONTH(Table1[[#This Row],[Date]]), DAY(Table1[[#This Row],[Date]]))</f>
        <v>46693</v>
      </c>
    </row>
    <row r="2148" spans="1:14" x14ac:dyDescent="0.35">
      <c r="A2148" t="s">
        <v>2759</v>
      </c>
      <c r="B2148" s="1" t="s">
        <v>81</v>
      </c>
      <c r="C2148" s="1" t="s">
        <v>82</v>
      </c>
      <c r="D2148" s="1" t="s">
        <v>13</v>
      </c>
      <c r="E2148" s="3">
        <v>45507</v>
      </c>
      <c r="F2148" s="1" t="s">
        <v>25</v>
      </c>
      <c r="G2148" s="1" t="s">
        <v>1232</v>
      </c>
      <c r="H2148" s="7">
        <v>700</v>
      </c>
      <c r="I2148" s="7">
        <v>609</v>
      </c>
      <c r="J2148" s="2">
        <v>0.13</v>
      </c>
      <c r="K2148" s="7">
        <f>Table1[[#This Row],[List Price]]-Table1[[#This Row],[Actual Price]]</f>
        <v>91</v>
      </c>
      <c r="L2148" s="13">
        <f>YEAR(Table1[[#This Row],[Date]])</f>
        <v>2024</v>
      </c>
      <c r="M2148" s="13" t="str">
        <f t="shared" si="33"/>
        <v>Aug</v>
      </c>
      <c r="N2148" s="18">
        <f>DATE(YEAR(Table1[[#This Row],[Date]])+6, MONTH(Table1[[#This Row],[Date]]), DAY(Table1[[#This Row],[Date]]))</f>
        <v>47698</v>
      </c>
    </row>
    <row r="2149" spans="1:14" x14ac:dyDescent="0.35">
      <c r="A2149" t="s">
        <v>2760</v>
      </c>
      <c r="B2149" s="1" t="s">
        <v>2170</v>
      </c>
      <c r="C2149" s="1" t="s">
        <v>18</v>
      </c>
      <c r="D2149" s="1" t="s">
        <v>19</v>
      </c>
      <c r="E2149" s="3">
        <v>45030</v>
      </c>
      <c r="F2149" s="1" t="s">
        <v>46</v>
      </c>
      <c r="G2149" s="1" t="s">
        <v>2363</v>
      </c>
      <c r="H2149" s="7">
        <v>500</v>
      </c>
      <c r="I2149" s="7">
        <v>470</v>
      </c>
      <c r="J2149" s="2">
        <v>0.06</v>
      </c>
      <c r="K2149" s="7">
        <f>Table1[[#This Row],[List Price]]-Table1[[#This Row],[Actual Price]]</f>
        <v>30</v>
      </c>
      <c r="L2149" s="13">
        <f>YEAR(Table1[[#This Row],[Date]])</f>
        <v>2023</v>
      </c>
      <c r="M2149" s="13" t="str">
        <f t="shared" si="33"/>
        <v>Apr</v>
      </c>
      <c r="N2149" s="18">
        <f>DATE(YEAR(Table1[[#This Row],[Date]])+6, MONTH(Table1[[#This Row],[Date]]), DAY(Table1[[#This Row],[Date]]))</f>
        <v>47222</v>
      </c>
    </row>
    <row r="2150" spans="1:14" x14ac:dyDescent="0.35">
      <c r="A2150" t="s">
        <v>2761</v>
      </c>
      <c r="B2150" s="1" t="s">
        <v>154</v>
      </c>
      <c r="C2150" s="1" t="s">
        <v>108</v>
      </c>
      <c r="D2150" s="1" t="s">
        <v>19</v>
      </c>
      <c r="E2150" s="3">
        <v>44604</v>
      </c>
      <c r="F2150" s="1" t="s">
        <v>14</v>
      </c>
      <c r="G2150" s="1" t="s">
        <v>490</v>
      </c>
      <c r="H2150" s="7">
        <v>80</v>
      </c>
      <c r="I2150" s="7">
        <v>79</v>
      </c>
      <c r="J2150" s="2">
        <v>1.2500000000000001E-2</v>
      </c>
      <c r="K2150" s="7">
        <f>Table1[[#This Row],[List Price]]-Table1[[#This Row],[Actual Price]]</f>
        <v>1</v>
      </c>
      <c r="L2150" s="13">
        <f>YEAR(Table1[[#This Row],[Date]])</f>
        <v>2022</v>
      </c>
      <c r="M2150" s="13" t="str">
        <f t="shared" si="33"/>
        <v>Feb</v>
      </c>
      <c r="N2150" s="18">
        <f>DATE(YEAR(Table1[[#This Row],[Date]])+6, MONTH(Table1[[#This Row],[Date]]), DAY(Table1[[#This Row],[Date]]))</f>
        <v>46795</v>
      </c>
    </row>
    <row r="2151" spans="1:14" x14ac:dyDescent="0.35">
      <c r="A2151" t="s">
        <v>2762</v>
      </c>
      <c r="B2151" s="1" t="s">
        <v>221</v>
      </c>
      <c r="C2151" s="1" t="s">
        <v>40</v>
      </c>
      <c r="D2151" s="1" t="s">
        <v>35</v>
      </c>
      <c r="E2151" s="3">
        <v>44493</v>
      </c>
      <c r="F2151" s="1" t="s">
        <v>30</v>
      </c>
      <c r="G2151" s="1" t="s">
        <v>2425</v>
      </c>
      <c r="H2151" s="7">
        <v>150</v>
      </c>
      <c r="I2151" s="7">
        <v>105</v>
      </c>
      <c r="J2151" s="2">
        <v>0.3</v>
      </c>
      <c r="K2151" s="7">
        <f>Table1[[#This Row],[List Price]]-Table1[[#This Row],[Actual Price]]</f>
        <v>45</v>
      </c>
      <c r="L2151" s="13">
        <f>YEAR(Table1[[#This Row],[Date]])</f>
        <v>2021</v>
      </c>
      <c r="M2151" s="13" t="str">
        <f t="shared" si="33"/>
        <v>Oct</v>
      </c>
      <c r="N2151" s="18">
        <f>DATE(YEAR(Table1[[#This Row],[Date]])+6, MONTH(Table1[[#This Row],[Date]]), DAY(Table1[[#This Row],[Date]]))</f>
        <v>46684</v>
      </c>
    </row>
    <row r="2152" spans="1:14" x14ac:dyDescent="0.35">
      <c r="A2152" t="s">
        <v>2763</v>
      </c>
      <c r="B2152" s="1" t="s">
        <v>227</v>
      </c>
      <c r="C2152" s="1" t="s">
        <v>228</v>
      </c>
      <c r="D2152" s="1" t="s">
        <v>24</v>
      </c>
      <c r="E2152" s="3">
        <v>44508</v>
      </c>
      <c r="F2152" s="1" t="s">
        <v>14</v>
      </c>
      <c r="G2152" s="1" t="s">
        <v>278</v>
      </c>
      <c r="H2152" s="7">
        <v>80</v>
      </c>
      <c r="I2152" s="7">
        <v>58</v>
      </c>
      <c r="J2152" s="2">
        <v>0.27500000000000002</v>
      </c>
      <c r="K2152" s="7">
        <f>Table1[[#This Row],[List Price]]-Table1[[#This Row],[Actual Price]]</f>
        <v>22</v>
      </c>
      <c r="L2152" s="13">
        <f>YEAR(Table1[[#This Row],[Date]])</f>
        <v>2021</v>
      </c>
      <c r="M2152" s="13" t="str">
        <f t="shared" si="33"/>
        <v>Nov</v>
      </c>
      <c r="N2152" s="18">
        <f>DATE(YEAR(Table1[[#This Row],[Date]])+6, MONTH(Table1[[#This Row],[Date]]), DAY(Table1[[#This Row],[Date]]))</f>
        <v>46699</v>
      </c>
    </row>
    <row r="2153" spans="1:14" x14ac:dyDescent="0.35">
      <c r="A2153" t="s">
        <v>2764</v>
      </c>
      <c r="B2153" s="1" t="s">
        <v>11</v>
      </c>
      <c r="C2153" s="1" t="s">
        <v>12</v>
      </c>
      <c r="D2153" s="1" t="s">
        <v>13</v>
      </c>
      <c r="E2153" s="3">
        <v>44411</v>
      </c>
      <c r="F2153" s="1" t="s">
        <v>55</v>
      </c>
      <c r="G2153" s="1" t="s">
        <v>276</v>
      </c>
      <c r="H2153" s="7">
        <v>800</v>
      </c>
      <c r="I2153" s="7">
        <v>744</v>
      </c>
      <c r="J2153" s="2">
        <v>7.0000000000000007E-2</v>
      </c>
      <c r="K2153" s="7">
        <f>Table1[[#This Row],[List Price]]-Table1[[#This Row],[Actual Price]]</f>
        <v>56</v>
      </c>
      <c r="L2153" s="13">
        <f>YEAR(Table1[[#This Row],[Date]])</f>
        <v>2021</v>
      </c>
      <c r="M2153" s="13" t="str">
        <f t="shared" si="33"/>
        <v>Aug</v>
      </c>
      <c r="N2153" s="18">
        <f>DATE(YEAR(Table1[[#This Row],[Date]])+6, MONTH(Table1[[#This Row],[Date]]), DAY(Table1[[#This Row],[Date]]))</f>
        <v>46602</v>
      </c>
    </row>
    <row r="2154" spans="1:14" x14ac:dyDescent="0.35">
      <c r="A2154" t="s">
        <v>2765</v>
      </c>
      <c r="B2154" s="1" t="s">
        <v>187</v>
      </c>
      <c r="C2154" s="1" t="s">
        <v>188</v>
      </c>
      <c r="D2154" s="1" t="s">
        <v>13</v>
      </c>
      <c r="E2154" s="3">
        <v>44051</v>
      </c>
      <c r="F2154" s="1" t="s">
        <v>25</v>
      </c>
      <c r="G2154" s="1" t="s">
        <v>1150</v>
      </c>
      <c r="H2154" s="7">
        <v>700</v>
      </c>
      <c r="I2154" s="7">
        <v>651</v>
      </c>
      <c r="J2154" s="2">
        <v>7.0000000000000007E-2</v>
      </c>
      <c r="K2154" s="7">
        <f>Table1[[#This Row],[List Price]]-Table1[[#This Row],[Actual Price]]</f>
        <v>49</v>
      </c>
      <c r="L2154" s="13">
        <f>YEAR(Table1[[#This Row],[Date]])</f>
        <v>2020</v>
      </c>
      <c r="M2154" s="13" t="str">
        <f t="shared" si="33"/>
        <v>Aug</v>
      </c>
      <c r="N2154" s="18">
        <f>DATE(YEAR(Table1[[#This Row],[Date]])+6, MONTH(Table1[[#This Row],[Date]]), DAY(Table1[[#This Row],[Date]]))</f>
        <v>46242</v>
      </c>
    </row>
    <row r="2155" spans="1:14" x14ac:dyDescent="0.35">
      <c r="A2155" t="s">
        <v>2766</v>
      </c>
      <c r="B2155" s="1" t="s">
        <v>77</v>
      </c>
      <c r="C2155" s="1" t="s">
        <v>78</v>
      </c>
      <c r="D2155" s="1" t="s">
        <v>35</v>
      </c>
      <c r="E2155" s="3">
        <v>45084</v>
      </c>
      <c r="F2155" s="1" t="s">
        <v>104</v>
      </c>
      <c r="G2155" s="1" t="s">
        <v>79</v>
      </c>
      <c r="H2155" s="7">
        <v>70</v>
      </c>
      <c r="I2155" s="7">
        <v>65</v>
      </c>
      <c r="J2155" s="2">
        <v>7.1400000000000005E-2</v>
      </c>
      <c r="K2155" s="7">
        <f>Table1[[#This Row],[List Price]]-Table1[[#This Row],[Actual Price]]</f>
        <v>5</v>
      </c>
      <c r="L2155" s="13">
        <f>YEAR(Table1[[#This Row],[Date]])</f>
        <v>2023</v>
      </c>
      <c r="M2155" s="13" t="str">
        <f t="shared" si="33"/>
        <v>Jun</v>
      </c>
      <c r="N2155" s="18">
        <f>DATE(YEAR(Table1[[#This Row],[Date]])+6, MONTH(Table1[[#This Row],[Date]]), DAY(Table1[[#This Row],[Date]]))</f>
        <v>47276</v>
      </c>
    </row>
    <row r="2156" spans="1:14" x14ac:dyDescent="0.35">
      <c r="A2156" t="s">
        <v>2767</v>
      </c>
      <c r="B2156" s="1" t="s">
        <v>107</v>
      </c>
      <c r="C2156" s="1" t="s">
        <v>108</v>
      </c>
      <c r="D2156" s="1" t="s">
        <v>19</v>
      </c>
      <c r="E2156" s="3">
        <v>44216</v>
      </c>
      <c r="F2156" s="1" t="s">
        <v>14</v>
      </c>
      <c r="G2156" s="1" t="s">
        <v>946</v>
      </c>
      <c r="H2156" s="7">
        <v>80</v>
      </c>
      <c r="I2156" s="7">
        <v>75</v>
      </c>
      <c r="J2156" s="2">
        <v>6.25E-2</v>
      </c>
      <c r="K2156" s="7">
        <f>Table1[[#This Row],[List Price]]-Table1[[#This Row],[Actual Price]]</f>
        <v>5</v>
      </c>
      <c r="L2156" s="13">
        <f>YEAR(Table1[[#This Row],[Date]])</f>
        <v>2021</v>
      </c>
      <c r="M2156" s="13" t="str">
        <f t="shared" si="33"/>
        <v>Jan</v>
      </c>
      <c r="N2156" s="18">
        <f>DATE(YEAR(Table1[[#This Row],[Date]])+6, MONTH(Table1[[#This Row],[Date]]), DAY(Table1[[#This Row],[Date]]))</f>
        <v>46407</v>
      </c>
    </row>
    <row r="2157" spans="1:14" x14ac:dyDescent="0.35">
      <c r="A2157" t="s">
        <v>2768</v>
      </c>
      <c r="B2157" s="1" t="s">
        <v>44</v>
      </c>
      <c r="C2157" s="1" t="s">
        <v>45</v>
      </c>
      <c r="D2157" s="1" t="s">
        <v>24</v>
      </c>
      <c r="E2157" s="3">
        <v>45045</v>
      </c>
      <c r="F2157" s="1" t="s">
        <v>46</v>
      </c>
      <c r="G2157" s="1" t="s">
        <v>431</v>
      </c>
      <c r="H2157" s="7">
        <v>500</v>
      </c>
      <c r="I2157" s="7">
        <v>500</v>
      </c>
      <c r="J2157" s="2">
        <v>0</v>
      </c>
      <c r="K2157" s="7">
        <f>Table1[[#This Row],[List Price]]-Table1[[#This Row],[Actual Price]]</f>
        <v>0</v>
      </c>
      <c r="L2157" s="13">
        <f>YEAR(Table1[[#This Row],[Date]])</f>
        <v>2023</v>
      </c>
      <c r="M2157" s="13" t="str">
        <f t="shared" si="33"/>
        <v>Apr</v>
      </c>
      <c r="N2157" s="18">
        <f>DATE(YEAR(Table1[[#This Row],[Date]])+6, MONTH(Table1[[#This Row],[Date]]), DAY(Table1[[#This Row],[Date]]))</f>
        <v>47237</v>
      </c>
    </row>
    <row r="2158" spans="1:14" x14ac:dyDescent="0.35">
      <c r="A2158" t="s">
        <v>2769</v>
      </c>
      <c r="B2158" s="1" t="s">
        <v>53</v>
      </c>
      <c r="C2158" s="1" t="s">
        <v>54</v>
      </c>
      <c r="D2158" s="1" t="s">
        <v>13</v>
      </c>
      <c r="E2158" s="3">
        <v>45253</v>
      </c>
      <c r="F2158" s="1" t="s">
        <v>72</v>
      </c>
      <c r="G2158" s="1" t="s">
        <v>814</v>
      </c>
      <c r="H2158" s="7">
        <v>500</v>
      </c>
      <c r="I2158" s="7">
        <v>495</v>
      </c>
      <c r="J2158" s="2">
        <v>0.01</v>
      </c>
      <c r="K2158" s="7">
        <f>Table1[[#This Row],[List Price]]-Table1[[#This Row],[Actual Price]]</f>
        <v>5</v>
      </c>
      <c r="L2158" s="13">
        <f>YEAR(Table1[[#This Row],[Date]])</f>
        <v>2023</v>
      </c>
      <c r="M2158" s="13" t="str">
        <f t="shared" si="33"/>
        <v>Nov</v>
      </c>
      <c r="N2158" s="18">
        <f>DATE(YEAR(Table1[[#This Row],[Date]])+6, MONTH(Table1[[#This Row],[Date]]), DAY(Table1[[#This Row],[Date]]))</f>
        <v>47445</v>
      </c>
    </row>
    <row r="2159" spans="1:14" x14ac:dyDescent="0.35">
      <c r="A2159" t="s">
        <v>2770</v>
      </c>
      <c r="B2159" s="1" t="s">
        <v>118</v>
      </c>
      <c r="C2159" s="1" t="s">
        <v>119</v>
      </c>
      <c r="D2159" s="1" t="s">
        <v>35</v>
      </c>
      <c r="E2159" s="3">
        <v>45135</v>
      </c>
      <c r="F2159" s="1" t="s">
        <v>25</v>
      </c>
      <c r="G2159" s="1" t="s">
        <v>896</v>
      </c>
      <c r="H2159" s="7">
        <v>700</v>
      </c>
      <c r="I2159" s="7">
        <v>665</v>
      </c>
      <c r="J2159" s="2">
        <v>0.05</v>
      </c>
      <c r="K2159" s="7">
        <f>Table1[[#This Row],[List Price]]-Table1[[#This Row],[Actual Price]]</f>
        <v>35</v>
      </c>
      <c r="L2159" s="13">
        <f>YEAR(Table1[[#This Row],[Date]])</f>
        <v>2023</v>
      </c>
      <c r="M2159" s="13" t="str">
        <f t="shared" si="33"/>
        <v>Jul</v>
      </c>
      <c r="N2159" s="18">
        <f>DATE(YEAR(Table1[[#This Row],[Date]])+6, MONTH(Table1[[#This Row],[Date]]), DAY(Table1[[#This Row],[Date]]))</f>
        <v>47327</v>
      </c>
    </row>
    <row r="2160" spans="1:14" x14ac:dyDescent="0.35">
      <c r="A2160" t="s">
        <v>2771</v>
      </c>
      <c r="B2160" s="1" t="s">
        <v>95</v>
      </c>
      <c r="C2160" s="1" t="s">
        <v>96</v>
      </c>
      <c r="D2160" s="1" t="s">
        <v>13</v>
      </c>
      <c r="E2160" s="3">
        <v>45258</v>
      </c>
      <c r="F2160" s="1" t="s">
        <v>115</v>
      </c>
      <c r="G2160" s="1" t="s">
        <v>216</v>
      </c>
      <c r="H2160" s="7">
        <v>250</v>
      </c>
      <c r="I2160" s="7">
        <v>230</v>
      </c>
      <c r="J2160" s="2">
        <v>0.08</v>
      </c>
      <c r="K2160" s="7">
        <f>Table1[[#This Row],[List Price]]-Table1[[#This Row],[Actual Price]]</f>
        <v>20</v>
      </c>
      <c r="L2160" s="13">
        <f>YEAR(Table1[[#This Row],[Date]])</f>
        <v>2023</v>
      </c>
      <c r="M2160" s="13" t="str">
        <f t="shared" si="33"/>
        <v>Nov</v>
      </c>
      <c r="N2160" s="18">
        <f>DATE(YEAR(Table1[[#This Row],[Date]])+6, MONTH(Table1[[#This Row],[Date]]), DAY(Table1[[#This Row],[Date]]))</f>
        <v>47450</v>
      </c>
    </row>
    <row r="2161" spans="1:14" x14ac:dyDescent="0.35">
      <c r="A2161" t="s">
        <v>2772</v>
      </c>
      <c r="B2161" s="1" t="s">
        <v>81</v>
      </c>
      <c r="C2161" s="1" t="s">
        <v>82</v>
      </c>
      <c r="D2161" s="1" t="s">
        <v>13</v>
      </c>
      <c r="E2161" s="3">
        <v>44643</v>
      </c>
      <c r="F2161" s="1" t="s">
        <v>30</v>
      </c>
      <c r="G2161" s="1" t="s">
        <v>1047</v>
      </c>
      <c r="H2161" s="7">
        <v>150</v>
      </c>
      <c r="I2161" s="7">
        <v>143</v>
      </c>
      <c r="J2161" s="2">
        <v>4.6699999999999998E-2</v>
      </c>
      <c r="K2161" s="7">
        <f>Table1[[#This Row],[List Price]]-Table1[[#This Row],[Actual Price]]</f>
        <v>7</v>
      </c>
      <c r="L2161" s="13">
        <f>YEAR(Table1[[#This Row],[Date]])</f>
        <v>2022</v>
      </c>
      <c r="M2161" s="13" t="str">
        <f t="shared" si="33"/>
        <v>Mar</v>
      </c>
      <c r="N2161" s="18">
        <f>DATE(YEAR(Table1[[#This Row],[Date]])+6, MONTH(Table1[[#This Row],[Date]]), DAY(Table1[[#This Row],[Date]]))</f>
        <v>46835</v>
      </c>
    </row>
    <row r="2162" spans="1:14" x14ac:dyDescent="0.35">
      <c r="A2162" t="s">
        <v>2773</v>
      </c>
      <c r="B2162" s="1" t="s">
        <v>434</v>
      </c>
      <c r="C2162" s="1" t="s">
        <v>435</v>
      </c>
      <c r="D2162" s="1" t="s">
        <v>24</v>
      </c>
      <c r="E2162" s="3">
        <v>44953</v>
      </c>
      <c r="F2162" s="1" t="s">
        <v>115</v>
      </c>
      <c r="G2162" s="1" t="s">
        <v>462</v>
      </c>
      <c r="H2162" s="7">
        <v>250</v>
      </c>
      <c r="I2162" s="7">
        <v>230</v>
      </c>
      <c r="J2162" s="2">
        <v>0.08</v>
      </c>
      <c r="K2162" s="7">
        <f>Table1[[#This Row],[List Price]]-Table1[[#This Row],[Actual Price]]</f>
        <v>20</v>
      </c>
      <c r="L2162" s="13">
        <f>YEAR(Table1[[#This Row],[Date]])</f>
        <v>2023</v>
      </c>
      <c r="M2162" s="13" t="str">
        <f t="shared" si="33"/>
        <v>Jan</v>
      </c>
      <c r="N2162" s="18">
        <f>DATE(YEAR(Table1[[#This Row],[Date]])+6, MONTH(Table1[[#This Row],[Date]]), DAY(Table1[[#This Row],[Date]]))</f>
        <v>47145</v>
      </c>
    </row>
    <row r="2163" spans="1:14" x14ac:dyDescent="0.35">
      <c r="A2163" t="s">
        <v>2774</v>
      </c>
      <c r="B2163" s="1" t="s">
        <v>22</v>
      </c>
      <c r="C2163" s="1" t="s">
        <v>23</v>
      </c>
      <c r="D2163" s="1" t="s">
        <v>24</v>
      </c>
      <c r="E2163" s="3">
        <v>44202</v>
      </c>
      <c r="F2163" s="1" t="s">
        <v>25</v>
      </c>
      <c r="G2163" s="1" t="s">
        <v>310</v>
      </c>
      <c r="H2163" s="7">
        <v>700</v>
      </c>
      <c r="I2163" s="7">
        <v>665</v>
      </c>
      <c r="J2163" s="2">
        <v>0.05</v>
      </c>
      <c r="K2163" s="7">
        <f>Table1[[#This Row],[List Price]]-Table1[[#This Row],[Actual Price]]</f>
        <v>35</v>
      </c>
      <c r="L2163" s="13">
        <f>YEAR(Table1[[#This Row],[Date]])</f>
        <v>2021</v>
      </c>
      <c r="M2163" s="13" t="str">
        <f t="shared" si="33"/>
        <v>Jan</v>
      </c>
      <c r="N2163" s="18">
        <f>DATE(YEAR(Table1[[#This Row],[Date]])+6, MONTH(Table1[[#This Row],[Date]]), DAY(Table1[[#This Row],[Date]]))</f>
        <v>46393</v>
      </c>
    </row>
    <row r="2164" spans="1:14" x14ac:dyDescent="0.35">
      <c r="A2164" t="s">
        <v>2775</v>
      </c>
      <c r="B2164" s="1" t="s">
        <v>2243</v>
      </c>
      <c r="C2164" s="1" t="s">
        <v>108</v>
      </c>
      <c r="D2164" s="1" t="s">
        <v>19</v>
      </c>
      <c r="E2164" s="3">
        <v>44031</v>
      </c>
      <c r="F2164" s="1" t="s">
        <v>115</v>
      </c>
      <c r="G2164" s="1" t="s">
        <v>2776</v>
      </c>
      <c r="H2164" s="7">
        <v>250</v>
      </c>
      <c r="I2164" s="7">
        <v>245</v>
      </c>
      <c r="J2164" s="2">
        <v>0.02</v>
      </c>
      <c r="K2164" s="7">
        <f>Table1[[#This Row],[List Price]]-Table1[[#This Row],[Actual Price]]</f>
        <v>5</v>
      </c>
      <c r="L2164" s="13">
        <f>YEAR(Table1[[#This Row],[Date]])</f>
        <v>2020</v>
      </c>
      <c r="M2164" s="13" t="str">
        <f t="shared" si="33"/>
        <v>Jul</v>
      </c>
      <c r="N2164" s="18">
        <f>DATE(YEAR(Table1[[#This Row],[Date]])+6, MONTH(Table1[[#This Row],[Date]]), DAY(Table1[[#This Row],[Date]]))</f>
        <v>46222</v>
      </c>
    </row>
    <row r="2165" spans="1:14" x14ac:dyDescent="0.35">
      <c r="A2165" t="s">
        <v>2777</v>
      </c>
      <c r="B2165" s="1" t="s">
        <v>154</v>
      </c>
      <c r="C2165" s="1" t="s">
        <v>108</v>
      </c>
      <c r="D2165" s="1" t="s">
        <v>19</v>
      </c>
      <c r="E2165" s="3">
        <v>43899</v>
      </c>
      <c r="F2165" s="1" t="s">
        <v>36</v>
      </c>
      <c r="G2165" s="1" t="s">
        <v>490</v>
      </c>
      <c r="H2165" s="7">
        <v>50</v>
      </c>
      <c r="I2165" s="7">
        <v>38</v>
      </c>
      <c r="J2165" s="2">
        <v>0.24</v>
      </c>
      <c r="K2165" s="7">
        <f>Table1[[#This Row],[List Price]]-Table1[[#This Row],[Actual Price]]</f>
        <v>12</v>
      </c>
      <c r="L2165" s="13">
        <f>YEAR(Table1[[#This Row],[Date]])</f>
        <v>2020</v>
      </c>
      <c r="M2165" s="13" t="str">
        <f t="shared" si="33"/>
        <v>Mar</v>
      </c>
      <c r="N2165" s="18">
        <f>DATE(YEAR(Table1[[#This Row],[Date]])+6, MONTH(Table1[[#This Row],[Date]]), DAY(Table1[[#This Row],[Date]]))</f>
        <v>46090</v>
      </c>
    </row>
    <row r="2166" spans="1:14" x14ac:dyDescent="0.35">
      <c r="A2166" t="s">
        <v>2778</v>
      </c>
      <c r="B2166" s="1" t="s">
        <v>134</v>
      </c>
      <c r="C2166" s="1" t="s">
        <v>92</v>
      </c>
      <c r="D2166" s="1" t="s">
        <v>35</v>
      </c>
      <c r="E2166" s="3">
        <v>44820</v>
      </c>
      <c r="F2166" s="1" t="s">
        <v>104</v>
      </c>
      <c r="G2166" s="1" t="s">
        <v>538</v>
      </c>
      <c r="H2166" s="7">
        <v>70</v>
      </c>
      <c r="I2166" s="7">
        <v>64</v>
      </c>
      <c r="J2166" s="2">
        <v>8.5699999999999998E-2</v>
      </c>
      <c r="K2166" s="7">
        <f>Table1[[#This Row],[List Price]]-Table1[[#This Row],[Actual Price]]</f>
        <v>6</v>
      </c>
      <c r="L2166" s="13">
        <f>YEAR(Table1[[#This Row],[Date]])</f>
        <v>2022</v>
      </c>
      <c r="M2166" s="13" t="str">
        <f t="shared" si="33"/>
        <v>Sep</v>
      </c>
      <c r="N2166" s="18">
        <f>DATE(YEAR(Table1[[#This Row],[Date]])+6, MONTH(Table1[[#This Row],[Date]]), DAY(Table1[[#This Row],[Date]]))</f>
        <v>47012</v>
      </c>
    </row>
    <row r="2167" spans="1:14" x14ac:dyDescent="0.35">
      <c r="A2167" t="s">
        <v>2779</v>
      </c>
      <c r="B2167" s="1" t="s">
        <v>124</v>
      </c>
      <c r="C2167" s="1" t="s">
        <v>40</v>
      </c>
      <c r="D2167" s="1" t="s">
        <v>35</v>
      </c>
      <c r="E2167" s="3">
        <v>44400</v>
      </c>
      <c r="F2167" s="1" t="s">
        <v>115</v>
      </c>
      <c r="G2167" s="1" t="s">
        <v>916</v>
      </c>
      <c r="H2167" s="7">
        <v>250</v>
      </c>
      <c r="I2167" s="7">
        <v>238</v>
      </c>
      <c r="J2167" s="2">
        <v>4.8000000000000001E-2</v>
      </c>
      <c r="K2167" s="7">
        <f>Table1[[#This Row],[List Price]]-Table1[[#This Row],[Actual Price]]</f>
        <v>12</v>
      </c>
      <c r="L2167" s="13">
        <f>YEAR(Table1[[#This Row],[Date]])</f>
        <v>2021</v>
      </c>
      <c r="M2167" s="13" t="str">
        <f t="shared" si="33"/>
        <v>Jul</v>
      </c>
      <c r="N2167" s="18">
        <f>DATE(YEAR(Table1[[#This Row],[Date]])+6, MONTH(Table1[[#This Row],[Date]]), DAY(Table1[[#This Row],[Date]]))</f>
        <v>46591</v>
      </c>
    </row>
    <row r="2168" spans="1:14" x14ac:dyDescent="0.35">
      <c r="A2168" t="s">
        <v>2780</v>
      </c>
      <c r="B2168" s="1" t="s">
        <v>111</v>
      </c>
      <c r="C2168" s="1" t="s">
        <v>82</v>
      </c>
      <c r="D2168" s="1" t="s">
        <v>13</v>
      </c>
      <c r="E2168" s="3">
        <v>44717</v>
      </c>
      <c r="F2168" s="1" t="s">
        <v>30</v>
      </c>
      <c r="G2168" s="1" t="s">
        <v>610</v>
      </c>
      <c r="H2168" s="7">
        <v>150</v>
      </c>
      <c r="I2168" s="7">
        <v>137</v>
      </c>
      <c r="J2168" s="2">
        <v>8.6699999999999999E-2</v>
      </c>
      <c r="K2168" s="7">
        <f>Table1[[#This Row],[List Price]]-Table1[[#This Row],[Actual Price]]</f>
        <v>13</v>
      </c>
      <c r="L2168" s="13">
        <f>YEAR(Table1[[#This Row],[Date]])</f>
        <v>2022</v>
      </c>
      <c r="M2168" s="13" t="str">
        <f t="shared" si="33"/>
        <v>Jun</v>
      </c>
      <c r="N2168" s="18">
        <f>DATE(YEAR(Table1[[#This Row],[Date]])+6, MONTH(Table1[[#This Row],[Date]]), DAY(Table1[[#This Row],[Date]]))</f>
        <v>46909</v>
      </c>
    </row>
    <row r="2169" spans="1:14" x14ac:dyDescent="0.35">
      <c r="A2169" t="s">
        <v>2781</v>
      </c>
      <c r="B2169" s="1" t="s">
        <v>170</v>
      </c>
      <c r="C2169" s="1" t="s">
        <v>171</v>
      </c>
      <c r="D2169" s="1" t="s">
        <v>13</v>
      </c>
      <c r="E2169" s="3">
        <v>44728</v>
      </c>
      <c r="F2169" s="1" t="s">
        <v>55</v>
      </c>
      <c r="G2169" s="1" t="s">
        <v>941</v>
      </c>
      <c r="H2169" s="7">
        <v>800</v>
      </c>
      <c r="I2169" s="7">
        <v>520</v>
      </c>
      <c r="J2169" s="2">
        <v>0.35</v>
      </c>
      <c r="K2169" s="7">
        <f>Table1[[#This Row],[List Price]]-Table1[[#This Row],[Actual Price]]</f>
        <v>280</v>
      </c>
      <c r="L2169" s="13">
        <f>YEAR(Table1[[#This Row],[Date]])</f>
        <v>2022</v>
      </c>
      <c r="M2169" s="13" t="str">
        <f t="shared" si="33"/>
        <v>Jun</v>
      </c>
      <c r="N2169" s="18">
        <f>DATE(YEAR(Table1[[#This Row],[Date]])+6, MONTH(Table1[[#This Row],[Date]]), DAY(Table1[[#This Row],[Date]]))</f>
        <v>46920</v>
      </c>
    </row>
    <row r="2170" spans="1:14" x14ac:dyDescent="0.35">
      <c r="A2170" t="s">
        <v>2782</v>
      </c>
      <c r="B2170" s="1" t="s">
        <v>187</v>
      </c>
      <c r="C2170" s="1" t="s">
        <v>188</v>
      </c>
      <c r="D2170" s="1" t="s">
        <v>13</v>
      </c>
      <c r="E2170" s="3">
        <v>44202</v>
      </c>
      <c r="F2170" s="1" t="s">
        <v>14</v>
      </c>
      <c r="G2170" s="1" t="s">
        <v>791</v>
      </c>
      <c r="H2170" s="7">
        <v>80</v>
      </c>
      <c r="I2170" s="7">
        <v>80</v>
      </c>
      <c r="J2170" s="2">
        <v>0</v>
      </c>
      <c r="K2170" s="7">
        <f>Table1[[#This Row],[List Price]]-Table1[[#This Row],[Actual Price]]</f>
        <v>0</v>
      </c>
      <c r="L2170" s="13">
        <f>YEAR(Table1[[#This Row],[Date]])</f>
        <v>2021</v>
      </c>
      <c r="M2170" s="13" t="str">
        <f t="shared" si="33"/>
        <v>Jan</v>
      </c>
      <c r="N2170" s="18">
        <f>DATE(YEAR(Table1[[#This Row],[Date]])+6, MONTH(Table1[[#This Row],[Date]]), DAY(Table1[[#This Row],[Date]]))</f>
        <v>46393</v>
      </c>
    </row>
    <row r="2171" spans="1:14" x14ac:dyDescent="0.35">
      <c r="A2171" t="s">
        <v>2783</v>
      </c>
      <c r="B2171" s="1" t="s">
        <v>99</v>
      </c>
      <c r="C2171" s="1" t="s">
        <v>100</v>
      </c>
      <c r="D2171" s="1" t="s">
        <v>13</v>
      </c>
      <c r="E2171" s="3">
        <v>44241</v>
      </c>
      <c r="F2171" s="1" t="s">
        <v>14</v>
      </c>
      <c r="G2171" s="1" t="s">
        <v>948</v>
      </c>
      <c r="H2171" s="7">
        <v>80</v>
      </c>
      <c r="I2171" s="7">
        <v>62</v>
      </c>
      <c r="J2171" s="2">
        <v>0.22500000000000001</v>
      </c>
      <c r="K2171" s="7">
        <f>Table1[[#This Row],[List Price]]-Table1[[#This Row],[Actual Price]]</f>
        <v>18</v>
      </c>
      <c r="L2171" s="13">
        <f>YEAR(Table1[[#This Row],[Date]])</f>
        <v>2021</v>
      </c>
      <c r="M2171" s="13" t="str">
        <f t="shared" si="33"/>
        <v>Feb</v>
      </c>
      <c r="N2171" s="18">
        <f>DATE(YEAR(Table1[[#This Row],[Date]])+6, MONTH(Table1[[#This Row],[Date]]), DAY(Table1[[#This Row],[Date]]))</f>
        <v>46432</v>
      </c>
    </row>
    <row r="2172" spans="1:14" x14ac:dyDescent="0.35">
      <c r="A2172" t="s">
        <v>2784</v>
      </c>
      <c r="B2172" s="1" t="s">
        <v>53</v>
      </c>
      <c r="C2172" s="1" t="s">
        <v>54</v>
      </c>
      <c r="D2172" s="1" t="s">
        <v>13</v>
      </c>
      <c r="E2172" s="3">
        <v>44797</v>
      </c>
      <c r="F2172" s="1" t="s">
        <v>36</v>
      </c>
      <c r="G2172" s="1" t="s">
        <v>647</v>
      </c>
      <c r="H2172" s="7">
        <v>50</v>
      </c>
      <c r="I2172" s="7">
        <v>50</v>
      </c>
      <c r="J2172" s="2">
        <v>0</v>
      </c>
      <c r="K2172" s="7">
        <f>Table1[[#This Row],[List Price]]-Table1[[#This Row],[Actual Price]]</f>
        <v>0</v>
      </c>
      <c r="L2172" s="13">
        <f>YEAR(Table1[[#This Row],[Date]])</f>
        <v>2022</v>
      </c>
      <c r="M2172" s="13" t="str">
        <f t="shared" si="33"/>
        <v>Aug</v>
      </c>
      <c r="N2172" s="18">
        <f>DATE(YEAR(Table1[[#This Row],[Date]])+6, MONTH(Table1[[#This Row],[Date]]), DAY(Table1[[#This Row],[Date]]))</f>
        <v>46989</v>
      </c>
    </row>
    <row r="2173" spans="1:14" x14ac:dyDescent="0.35">
      <c r="A2173" t="s">
        <v>2785</v>
      </c>
      <c r="B2173" s="1" t="s">
        <v>131</v>
      </c>
      <c r="C2173" s="1" t="s">
        <v>108</v>
      </c>
      <c r="D2173" s="1" t="s">
        <v>19</v>
      </c>
      <c r="E2173" s="3">
        <v>43982</v>
      </c>
      <c r="F2173" s="1" t="s">
        <v>55</v>
      </c>
      <c r="G2173" s="1" t="s">
        <v>688</v>
      </c>
      <c r="H2173" s="7">
        <v>800</v>
      </c>
      <c r="I2173" s="7">
        <v>640</v>
      </c>
      <c r="J2173" s="2">
        <v>0.2</v>
      </c>
      <c r="K2173" s="7">
        <f>Table1[[#This Row],[List Price]]-Table1[[#This Row],[Actual Price]]</f>
        <v>160</v>
      </c>
      <c r="L2173" s="13">
        <f>YEAR(Table1[[#This Row],[Date]])</f>
        <v>2020</v>
      </c>
      <c r="M2173" s="13" t="str">
        <f t="shared" si="33"/>
        <v>May</v>
      </c>
      <c r="N2173" s="18">
        <f>DATE(YEAR(Table1[[#This Row],[Date]])+6, MONTH(Table1[[#This Row],[Date]]), DAY(Table1[[#This Row],[Date]]))</f>
        <v>46173</v>
      </c>
    </row>
    <row r="2174" spans="1:14" x14ac:dyDescent="0.35">
      <c r="A2174" t="s">
        <v>2786</v>
      </c>
      <c r="B2174" s="1" t="s">
        <v>400</v>
      </c>
      <c r="C2174" s="1" t="s">
        <v>401</v>
      </c>
      <c r="D2174" s="1" t="s">
        <v>13</v>
      </c>
      <c r="E2174" s="3">
        <v>44274</v>
      </c>
      <c r="F2174" s="1" t="s">
        <v>41</v>
      </c>
      <c r="G2174" s="1" t="s">
        <v>1281</v>
      </c>
      <c r="H2174" s="7">
        <v>30</v>
      </c>
      <c r="I2174" s="7">
        <v>21</v>
      </c>
      <c r="J2174" s="2">
        <v>0.3</v>
      </c>
      <c r="K2174" s="7">
        <f>Table1[[#This Row],[List Price]]-Table1[[#This Row],[Actual Price]]</f>
        <v>9</v>
      </c>
      <c r="L2174" s="13">
        <f>YEAR(Table1[[#This Row],[Date]])</f>
        <v>2021</v>
      </c>
      <c r="M2174" s="13" t="str">
        <f t="shared" si="33"/>
        <v>Mar</v>
      </c>
      <c r="N2174" s="18">
        <f>DATE(YEAR(Table1[[#This Row],[Date]])+6, MONTH(Table1[[#This Row],[Date]]), DAY(Table1[[#This Row],[Date]]))</f>
        <v>46465</v>
      </c>
    </row>
    <row r="2175" spans="1:14" x14ac:dyDescent="0.35">
      <c r="A2175" t="s">
        <v>2787</v>
      </c>
      <c r="B2175" s="1" t="s">
        <v>2170</v>
      </c>
      <c r="C2175" s="1" t="s">
        <v>18</v>
      </c>
      <c r="D2175" s="1" t="s">
        <v>19</v>
      </c>
      <c r="E2175" s="3">
        <v>43866</v>
      </c>
      <c r="F2175" s="1" t="s">
        <v>61</v>
      </c>
      <c r="G2175" s="1" t="s">
        <v>2788</v>
      </c>
      <c r="H2175" s="7">
        <v>1000</v>
      </c>
      <c r="I2175" s="7">
        <v>780</v>
      </c>
      <c r="J2175" s="2">
        <v>0.22</v>
      </c>
      <c r="K2175" s="7">
        <f>Table1[[#This Row],[List Price]]-Table1[[#This Row],[Actual Price]]</f>
        <v>220</v>
      </c>
      <c r="L2175" s="13">
        <f>YEAR(Table1[[#This Row],[Date]])</f>
        <v>2020</v>
      </c>
      <c r="M2175" s="13" t="str">
        <f t="shared" si="33"/>
        <v>Feb</v>
      </c>
      <c r="N2175" s="18">
        <f>DATE(YEAR(Table1[[#This Row],[Date]])+6, MONTH(Table1[[#This Row],[Date]]), DAY(Table1[[#This Row],[Date]]))</f>
        <v>46058</v>
      </c>
    </row>
    <row r="2176" spans="1:14" x14ac:dyDescent="0.35">
      <c r="A2176" t="s">
        <v>2789</v>
      </c>
      <c r="B2176" s="1" t="s">
        <v>95</v>
      </c>
      <c r="C2176" s="1" t="s">
        <v>96</v>
      </c>
      <c r="D2176" s="1" t="s">
        <v>13</v>
      </c>
      <c r="E2176" s="3">
        <v>45153</v>
      </c>
      <c r="F2176" s="1" t="s">
        <v>25</v>
      </c>
      <c r="G2176" s="1" t="s">
        <v>97</v>
      </c>
      <c r="H2176" s="7">
        <v>700</v>
      </c>
      <c r="I2176" s="7">
        <v>679</v>
      </c>
      <c r="J2176" s="2">
        <v>0.03</v>
      </c>
      <c r="K2176" s="7">
        <f>Table1[[#This Row],[List Price]]-Table1[[#This Row],[Actual Price]]</f>
        <v>21</v>
      </c>
      <c r="L2176" s="13">
        <f>YEAR(Table1[[#This Row],[Date]])</f>
        <v>2023</v>
      </c>
      <c r="M2176" s="13" t="str">
        <f t="shared" si="33"/>
        <v>Aug</v>
      </c>
      <c r="N2176" s="18">
        <f>DATE(YEAR(Table1[[#This Row],[Date]])+6, MONTH(Table1[[#This Row],[Date]]), DAY(Table1[[#This Row],[Date]]))</f>
        <v>47345</v>
      </c>
    </row>
    <row r="2177" spans="1:14" x14ac:dyDescent="0.35">
      <c r="A2177" t="s">
        <v>2790</v>
      </c>
      <c r="B2177" s="1" t="s">
        <v>70</v>
      </c>
      <c r="C2177" s="1" t="s">
        <v>71</v>
      </c>
      <c r="D2177" s="1" t="s">
        <v>35</v>
      </c>
      <c r="E2177" s="3">
        <v>44248</v>
      </c>
      <c r="F2177" s="1" t="s">
        <v>36</v>
      </c>
      <c r="G2177" s="1" t="s">
        <v>2295</v>
      </c>
      <c r="H2177" s="7">
        <v>50</v>
      </c>
      <c r="I2177" s="7">
        <v>50</v>
      </c>
      <c r="J2177" s="2">
        <v>0</v>
      </c>
      <c r="K2177" s="7">
        <f>Table1[[#This Row],[List Price]]-Table1[[#This Row],[Actual Price]]</f>
        <v>0</v>
      </c>
      <c r="L2177" s="13">
        <f>YEAR(Table1[[#This Row],[Date]])</f>
        <v>2021</v>
      </c>
      <c r="M2177" s="13" t="str">
        <f t="shared" si="33"/>
        <v>Feb</v>
      </c>
      <c r="N2177" s="18">
        <f>DATE(YEAR(Table1[[#This Row],[Date]])+6, MONTH(Table1[[#This Row],[Date]]), DAY(Table1[[#This Row],[Date]]))</f>
        <v>46439</v>
      </c>
    </row>
    <row r="2178" spans="1:14" x14ac:dyDescent="0.35">
      <c r="A2178" t="s">
        <v>2791</v>
      </c>
      <c r="B2178" s="1" t="s">
        <v>157</v>
      </c>
      <c r="C2178" s="1" t="s">
        <v>108</v>
      </c>
      <c r="D2178" s="1" t="s">
        <v>19</v>
      </c>
      <c r="E2178" s="3">
        <v>44267</v>
      </c>
      <c r="F2178" s="1" t="s">
        <v>104</v>
      </c>
      <c r="G2178" s="1" t="s">
        <v>304</v>
      </c>
      <c r="H2178" s="7">
        <v>70</v>
      </c>
      <c r="I2178" s="7">
        <v>55</v>
      </c>
      <c r="J2178" s="2">
        <v>0.21429999999999999</v>
      </c>
      <c r="K2178" s="7">
        <f>Table1[[#This Row],[List Price]]-Table1[[#This Row],[Actual Price]]</f>
        <v>15</v>
      </c>
      <c r="L2178" s="13">
        <f>YEAR(Table1[[#This Row],[Date]])</f>
        <v>2021</v>
      </c>
      <c r="M2178" s="13" t="str">
        <f t="shared" ref="M2178:M2241" si="34">TEXT(E:E, "mmm")</f>
        <v>Mar</v>
      </c>
      <c r="N2178" s="18">
        <f>DATE(YEAR(Table1[[#This Row],[Date]])+6, MONTH(Table1[[#This Row],[Date]]), DAY(Table1[[#This Row],[Date]]))</f>
        <v>46458</v>
      </c>
    </row>
    <row r="2179" spans="1:14" x14ac:dyDescent="0.35">
      <c r="A2179" t="s">
        <v>2792</v>
      </c>
      <c r="B2179" s="1" t="s">
        <v>400</v>
      </c>
      <c r="C2179" s="1" t="s">
        <v>401</v>
      </c>
      <c r="D2179" s="1" t="s">
        <v>13</v>
      </c>
      <c r="E2179" s="3">
        <v>44036</v>
      </c>
      <c r="F2179" s="1" t="s">
        <v>55</v>
      </c>
      <c r="G2179" s="1" t="s">
        <v>486</v>
      </c>
      <c r="H2179" s="7">
        <v>800</v>
      </c>
      <c r="I2179" s="7">
        <v>800</v>
      </c>
      <c r="J2179" s="2">
        <v>0</v>
      </c>
      <c r="K2179" s="7">
        <f>Table1[[#This Row],[List Price]]-Table1[[#This Row],[Actual Price]]</f>
        <v>0</v>
      </c>
      <c r="L2179" s="13">
        <f>YEAR(Table1[[#This Row],[Date]])</f>
        <v>2020</v>
      </c>
      <c r="M2179" s="13" t="str">
        <f t="shared" si="34"/>
        <v>Jul</v>
      </c>
      <c r="N2179" s="18">
        <f>DATE(YEAR(Table1[[#This Row],[Date]])+6, MONTH(Table1[[#This Row],[Date]]), DAY(Table1[[#This Row],[Date]]))</f>
        <v>46227</v>
      </c>
    </row>
    <row r="2180" spans="1:14" x14ac:dyDescent="0.35">
      <c r="A2180" t="s">
        <v>2793</v>
      </c>
      <c r="B2180" s="1" t="s">
        <v>64</v>
      </c>
      <c r="C2180" s="1" t="s">
        <v>65</v>
      </c>
      <c r="D2180" s="1" t="s">
        <v>35</v>
      </c>
      <c r="E2180" s="3">
        <v>45272</v>
      </c>
      <c r="F2180" s="1" t="s">
        <v>36</v>
      </c>
      <c r="G2180" s="1" t="s">
        <v>2469</v>
      </c>
      <c r="H2180" s="7">
        <v>50</v>
      </c>
      <c r="I2180" s="7">
        <v>50</v>
      </c>
      <c r="J2180" s="2">
        <v>0</v>
      </c>
      <c r="K2180" s="7">
        <f>Table1[[#This Row],[List Price]]-Table1[[#This Row],[Actual Price]]</f>
        <v>0</v>
      </c>
      <c r="L2180" s="13">
        <f>YEAR(Table1[[#This Row],[Date]])</f>
        <v>2023</v>
      </c>
      <c r="M2180" s="13" t="str">
        <f t="shared" si="34"/>
        <v>Dec</v>
      </c>
      <c r="N2180" s="18">
        <f>DATE(YEAR(Table1[[#This Row],[Date]])+6, MONTH(Table1[[#This Row],[Date]]), DAY(Table1[[#This Row],[Date]]))</f>
        <v>47464</v>
      </c>
    </row>
    <row r="2181" spans="1:14" x14ac:dyDescent="0.35">
      <c r="A2181" t="s">
        <v>2794</v>
      </c>
      <c r="B2181" s="1" t="s">
        <v>17</v>
      </c>
      <c r="C2181" s="1" t="s">
        <v>18</v>
      </c>
      <c r="D2181" s="1" t="s">
        <v>19</v>
      </c>
      <c r="E2181" s="3">
        <v>44523</v>
      </c>
      <c r="F2181" s="1" t="s">
        <v>14</v>
      </c>
      <c r="G2181" s="1" t="s">
        <v>776</v>
      </c>
      <c r="H2181" s="7">
        <v>80</v>
      </c>
      <c r="I2181" s="7">
        <v>59</v>
      </c>
      <c r="J2181" s="2">
        <v>0.26250000000000001</v>
      </c>
      <c r="K2181" s="7">
        <f>Table1[[#This Row],[List Price]]-Table1[[#This Row],[Actual Price]]</f>
        <v>21</v>
      </c>
      <c r="L2181" s="13">
        <f>YEAR(Table1[[#This Row],[Date]])</f>
        <v>2021</v>
      </c>
      <c r="M2181" s="13" t="str">
        <f t="shared" si="34"/>
        <v>Nov</v>
      </c>
      <c r="N2181" s="18">
        <f>DATE(YEAR(Table1[[#This Row],[Date]])+6, MONTH(Table1[[#This Row],[Date]]), DAY(Table1[[#This Row],[Date]]))</f>
        <v>46714</v>
      </c>
    </row>
    <row r="2182" spans="1:14" x14ac:dyDescent="0.35">
      <c r="A2182" t="s">
        <v>2795</v>
      </c>
      <c r="B2182" s="1" t="s">
        <v>289</v>
      </c>
      <c r="C2182" s="1" t="s">
        <v>108</v>
      </c>
      <c r="D2182" s="1" t="s">
        <v>19</v>
      </c>
      <c r="E2182" s="3">
        <v>44504</v>
      </c>
      <c r="F2182" s="1" t="s">
        <v>41</v>
      </c>
      <c r="G2182" s="1" t="s">
        <v>903</v>
      </c>
      <c r="H2182" s="7">
        <v>30</v>
      </c>
      <c r="I2182" s="7">
        <v>30</v>
      </c>
      <c r="J2182" s="2">
        <v>0</v>
      </c>
      <c r="K2182" s="7">
        <f>Table1[[#This Row],[List Price]]-Table1[[#This Row],[Actual Price]]</f>
        <v>0</v>
      </c>
      <c r="L2182" s="13">
        <f>YEAR(Table1[[#This Row],[Date]])</f>
        <v>2021</v>
      </c>
      <c r="M2182" s="13" t="str">
        <f t="shared" si="34"/>
        <v>Nov</v>
      </c>
      <c r="N2182" s="18">
        <f>DATE(YEAR(Table1[[#This Row],[Date]])+6, MONTH(Table1[[#This Row],[Date]]), DAY(Table1[[#This Row],[Date]]))</f>
        <v>46695</v>
      </c>
    </row>
    <row r="2183" spans="1:14" x14ac:dyDescent="0.35">
      <c r="A2183" t="s">
        <v>2796</v>
      </c>
      <c r="B2183" s="1" t="s">
        <v>270</v>
      </c>
      <c r="C2183" s="1" t="s">
        <v>271</v>
      </c>
      <c r="D2183" s="1" t="s">
        <v>35</v>
      </c>
      <c r="E2183" s="3">
        <v>45165</v>
      </c>
      <c r="F2183" s="1" t="s">
        <v>30</v>
      </c>
      <c r="G2183" s="1" t="s">
        <v>715</v>
      </c>
      <c r="H2183" s="7">
        <v>150</v>
      </c>
      <c r="I2183" s="7">
        <v>140</v>
      </c>
      <c r="J2183" s="2">
        <v>6.6699999999999995E-2</v>
      </c>
      <c r="K2183" s="7">
        <f>Table1[[#This Row],[List Price]]-Table1[[#This Row],[Actual Price]]</f>
        <v>10</v>
      </c>
      <c r="L2183" s="13">
        <f>YEAR(Table1[[#This Row],[Date]])</f>
        <v>2023</v>
      </c>
      <c r="M2183" s="13" t="str">
        <f t="shared" si="34"/>
        <v>Aug</v>
      </c>
      <c r="N2183" s="18">
        <f>DATE(YEAR(Table1[[#This Row],[Date]])+6, MONTH(Table1[[#This Row],[Date]]), DAY(Table1[[#This Row],[Date]]))</f>
        <v>47357</v>
      </c>
    </row>
    <row r="2184" spans="1:14" x14ac:dyDescent="0.35">
      <c r="A2184" t="s">
        <v>2797</v>
      </c>
      <c r="B2184" s="1" t="s">
        <v>241</v>
      </c>
      <c r="C2184" s="1" t="s">
        <v>242</v>
      </c>
      <c r="D2184" s="1" t="s">
        <v>13</v>
      </c>
      <c r="E2184" s="3">
        <v>44102</v>
      </c>
      <c r="F2184" s="1" t="s">
        <v>14</v>
      </c>
      <c r="G2184" s="1" t="s">
        <v>520</v>
      </c>
      <c r="H2184" s="7">
        <v>80</v>
      </c>
      <c r="I2184" s="7">
        <v>66</v>
      </c>
      <c r="J2184" s="2">
        <v>0.17499999999999999</v>
      </c>
      <c r="K2184" s="7">
        <f>Table1[[#This Row],[List Price]]-Table1[[#This Row],[Actual Price]]</f>
        <v>14</v>
      </c>
      <c r="L2184" s="13">
        <f>YEAR(Table1[[#This Row],[Date]])</f>
        <v>2020</v>
      </c>
      <c r="M2184" s="13" t="str">
        <f t="shared" si="34"/>
        <v>Sep</v>
      </c>
      <c r="N2184" s="18">
        <f>DATE(YEAR(Table1[[#This Row],[Date]])+6, MONTH(Table1[[#This Row],[Date]]), DAY(Table1[[#This Row],[Date]]))</f>
        <v>46293</v>
      </c>
    </row>
    <row r="2185" spans="1:14" x14ac:dyDescent="0.35">
      <c r="A2185" t="s">
        <v>2798</v>
      </c>
      <c r="B2185" s="1" t="s">
        <v>324</v>
      </c>
      <c r="C2185" s="1" t="s">
        <v>325</v>
      </c>
      <c r="D2185" s="1" t="s">
        <v>13</v>
      </c>
      <c r="E2185" s="3">
        <v>44097</v>
      </c>
      <c r="F2185" s="1" t="s">
        <v>46</v>
      </c>
      <c r="G2185" s="1" t="s">
        <v>588</v>
      </c>
      <c r="H2185" s="7">
        <v>500</v>
      </c>
      <c r="I2185" s="7">
        <v>475</v>
      </c>
      <c r="J2185" s="2">
        <v>0.05</v>
      </c>
      <c r="K2185" s="7">
        <f>Table1[[#This Row],[List Price]]-Table1[[#This Row],[Actual Price]]</f>
        <v>25</v>
      </c>
      <c r="L2185" s="13">
        <f>YEAR(Table1[[#This Row],[Date]])</f>
        <v>2020</v>
      </c>
      <c r="M2185" s="13" t="str">
        <f t="shared" si="34"/>
        <v>Sep</v>
      </c>
      <c r="N2185" s="18">
        <f>DATE(YEAR(Table1[[#This Row],[Date]])+6, MONTH(Table1[[#This Row],[Date]]), DAY(Table1[[#This Row],[Date]]))</f>
        <v>46288</v>
      </c>
    </row>
    <row r="2186" spans="1:14" x14ac:dyDescent="0.35">
      <c r="A2186" t="s">
        <v>2799</v>
      </c>
      <c r="B2186" s="1" t="s">
        <v>44</v>
      </c>
      <c r="C2186" s="1" t="s">
        <v>45</v>
      </c>
      <c r="D2186" s="1" t="s">
        <v>24</v>
      </c>
      <c r="E2186" s="3">
        <v>44729</v>
      </c>
      <c r="F2186" s="1" t="s">
        <v>46</v>
      </c>
      <c r="G2186" s="1" t="s">
        <v>1102</v>
      </c>
      <c r="H2186" s="7">
        <v>500</v>
      </c>
      <c r="I2186" s="7">
        <v>485</v>
      </c>
      <c r="J2186" s="2">
        <v>0.03</v>
      </c>
      <c r="K2186" s="7">
        <f>Table1[[#This Row],[List Price]]-Table1[[#This Row],[Actual Price]]</f>
        <v>15</v>
      </c>
      <c r="L2186" s="13">
        <f>YEAR(Table1[[#This Row],[Date]])</f>
        <v>2022</v>
      </c>
      <c r="M2186" s="13" t="str">
        <f t="shared" si="34"/>
        <v>Jun</v>
      </c>
      <c r="N2186" s="18">
        <f>DATE(YEAR(Table1[[#This Row],[Date]])+6, MONTH(Table1[[#This Row],[Date]]), DAY(Table1[[#This Row],[Date]]))</f>
        <v>46921</v>
      </c>
    </row>
    <row r="2187" spans="1:14" x14ac:dyDescent="0.35">
      <c r="A2187" t="s">
        <v>2800</v>
      </c>
      <c r="B2187" s="1" t="s">
        <v>49</v>
      </c>
      <c r="C2187" s="1" t="s">
        <v>50</v>
      </c>
      <c r="D2187" s="1" t="s">
        <v>24</v>
      </c>
      <c r="E2187" s="3">
        <v>44295</v>
      </c>
      <c r="F2187" s="1" t="s">
        <v>25</v>
      </c>
      <c r="G2187" s="1" t="s">
        <v>2287</v>
      </c>
      <c r="H2187" s="7">
        <v>700</v>
      </c>
      <c r="I2187" s="7">
        <v>581</v>
      </c>
      <c r="J2187" s="2">
        <v>0.17</v>
      </c>
      <c r="K2187" s="7">
        <f>Table1[[#This Row],[List Price]]-Table1[[#This Row],[Actual Price]]</f>
        <v>119</v>
      </c>
      <c r="L2187" s="13">
        <f>YEAR(Table1[[#This Row],[Date]])</f>
        <v>2021</v>
      </c>
      <c r="M2187" s="13" t="str">
        <f t="shared" si="34"/>
        <v>Apr</v>
      </c>
      <c r="N2187" s="18">
        <f>DATE(YEAR(Table1[[#This Row],[Date]])+6, MONTH(Table1[[#This Row],[Date]]), DAY(Table1[[#This Row],[Date]]))</f>
        <v>46486</v>
      </c>
    </row>
    <row r="2188" spans="1:14" x14ac:dyDescent="0.35">
      <c r="A2188" t="s">
        <v>2801</v>
      </c>
      <c r="B2188" s="1" t="s">
        <v>59</v>
      </c>
      <c r="C2188" s="1" t="s">
        <v>60</v>
      </c>
      <c r="D2188" s="1" t="s">
        <v>13</v>
      </c>
      <c r="E2188" s="3">
        <v>45519</v>
      </c>
      <c r="F2188" s="1" t="s">
        <v>14</v>
      </c>
      <c r="G2188" s="1" t="s">
        <v>1778</v>
      </c>
      <c r="H2188" s="7">
        <v>80</v>
      </c>
      <c r="I2188" s="7">
        <v>74</v>
      </c>
      <c r="J2188" s="2">
        <v>7.4999999999999997E-2</v>
      </c>
      <c r="K2188" s="7">
        <f>Table1[[#This Row],[List Price]]-Table1[[#This Row],[Actual Price]]</f>
        <v>6</v>
      </c>
      <c r="L2188" s="13">
        <f>YEAR(Table1[[#This Row],[Date]])</f>
        <v>2024</v>
      </c>
      <c r="M2188" s="13" t="str">
        <f t="shared" si="34"/>
        <v>Aug</v>
      </c>
      <c r="N2188" s="18">
        <f>DATE(YEAR(Table1[[#This Row],[Date]])+6, MONTH(Table1[[#This Row],[Date]]), DAY(Table1[[#This Row],[Date]]))</f>
        <v>47710</v>
      </c>
    </row>
    <row r="2189" spans="1:14" x14ac:dyDescent="0.35">
      <c r="A2189" t="s">
        <v>2802</v>
      </c>
      <c r="B2189" s="1" t="s">
        <v>227</v>
      </c>
      <c r="C2189" s="1" t="s">
        <v>228</v>
      </c>
      <c r="D2189" s="1" t="s">
        <v>24</v>
      </c>
      <c r="E2189" s="3">
        <v>45627</v>
      </c>
      <c r="F2189" s="1" t="s">
        <v>72</v>
      </c>
      <c r="G2189" s="1" t="s">
        <v>621</v>
      </c>
      <c r="H2189" s="7">
        <v>500</v>
      </c>
      <c r="I2189" s="7">
        <v>490</v>
      </c>
      <c r="J2189" s="2">
        <v>0.02</v>
      </c>
      <c r="K2189" s="7">
        <f>Table1[[#This Row],[List Price]]-Table1[[#This Row],[Actual Price]]</f>
        <v>10</v>
      </c>
      <c r="L2189" s="13">
        <f>YEAR(Table1[[#This Row],[Date]])</f>
        <v>2024</v>
      </c>
      <c r="M2189" s="13" t="str">
        <f t="shared" si="34"/>
        <v>Dec</v>
      </c>
      <c r="N2189" s="18">
        <f>DATE(YEAR(Table1[[#This Row],[Date]])+6, MONTH(Table1[[#This Row],[Date]]), DAY(Table1[[#This Row],[Date]]))</f>
        <v>47818</v>
      </c>
    </row>
    <row r="2190" spans="1:14" x14ac:dyDescent="0.35">
      <c r="A2190" t="s">
        <v>2803</v>
      </c>
      <c r="B2190" s="1" t="s">
        <v>103</v>
      </c>
      <c r="C2190" s="1" t="s">
        <v>71</v>
      </c>
      <c r="D2190" s="1" t="s">
        <v>35</v>
      </c>
      <c r="E2190" s="3">
        <v>44843</v>
      </c>
      <c r="F2190" s="1" t="s">
        <v>115</v>
      </c>
      <c r="G2190" s="1" t="s">
        <v>105</v>
      </c>
      <c r="H2190" s="7">
        <v>250</v>
      </c>
      <c r="I2190" s="7">
        <v>240</v>
      </c>
      <c r="J2190" s="2">
        <v>0.04</v>
      </c>
      <c r="K2190" s="7">
        <f>Table1[[#This Row],[List Price]]-Table1[[#This Row],[Actual Price]]</f>
        <v>10</v>
      </c>
      <c r="L2190" s="13">
        <f>YEAR(Table1[[#This Row],[Date]])</f>
        <v>2022</v>
      </c>
      <c r="M2190" s="13" t="str">
        <f t="shared" si="34"/>
        <v>Oct</v>
      </c>
      <c r="N2190" s="18">
        <f>DATE(YEAR(Table1[[#This Row],[Date]])+6, MONTH(Table1[[#This Row],[Date]]), DAY(Table1[[#This Row],[Date]]))</f>
        <v>47035</v>
      </c>
    </row>
    <row r="2191" spans="1:14" x14ac:dyDescent="0.35">
      <c r="A2191" t="s">
        <v>2804</v>
      </c>
      <c r="B2191" s="1" t="s">
        <v>44</v>
      </c>
      <c r="C2191" s="1" t="s">
        <v>45</v>
      </c>
      <c r="D2191" s="1" t="s">
        <v>24</v>
      </c>
      <c r="E2191" s="3">
        <v>45214</v>
      </c>
      <c r="F2191" s="1" t="s">
        <v>55</v>
      </c>
      <c r="G2191" s="1" t="s">
        <v>1177</v>
      </c>
      <c r="H2191" s="7">
        <v>800</v>
      </c>
      <c r="I2191" s="7">
        <v>744</v>
      </c>
      <c r="J2191" s="2">
        <v>7.0000000000000007E-2</v>
      </c>
      <c r="K2191" s="7">
        <f>Table1[[#This Row],[List Price]]-Table1[[#This Row],[Actual Price]]</f>
        <v>56</v>
      </c>
      <c r="L2191" s="13">
        <f>YEAR(Table1[[#This Row],[Date]])</f>
        <v>2023</v>
      </c>
      <c r="M2191" s="13" t="str">
        <f t="shared" si="34"/>
        <v>Oct</v>
      </c>
      <c r="N2191" s="18">
        <f>DATE(YEAR(Table1[[#This Row],[Date]])+6, MONTH(Table1[[#This Row],[Date]]), DAY(Table1[[#This Row],[Date]]))</f>
        <v>47406</v>
      </c>
    </row>
    <row r="2192" spans="1:14" x14ac:dyDescent="0.35">
      <c r="A2192" t="s">
        <v>2805</v>
      </c>
      <c r="B2192" s="1" t="s">
        <v>49</v>
      </c>
      <c r="C2192" s="1" t="s">
        <v>50</v>
      </c>
      <c r="D2192" s="1" t="s">
        <v>24</v>
      </c>
      <c r="E2192" s="3">
        <v>45304</v>
      </c>
      <c r="F2192" s="1" t="s">
        <v>72</v>
      </c>
      <c r="G2192" s="1" t="s">
        <v>1000</v>
      </c>
      <c r="H2192" s="7">
        <v>500</v>
      </c>
      <c r="I2192" s="7">
        <v>490</v>
      </c>
      <c r="J2192" s="2">
        <v>0.02</v>
      </c>
      <c r="K2192" s="7">
        <f>Table1[[#This Row],[List Price]]-Table1[[#This Row],[Actual Price]]</f>
        <v>10</v>
      </c>
      <c r="L2192" s="13">
        <f>YEAR(Table1[[#This Row],[Date]])</f>
        <v>2024</v>
      </c>
      <c r="M2192" s="13" t="str">
        <f t="shared" si="34"/>
        <v>Jan</v>
      </c>
      <c r="N2192" s="18">
        <f>DATE(YEAR(Table1[[#This Row],[Date]])+6, MONTH(Table1[[#This Row],[Date]]), DAY(Table1[[#This Row],[Date]]))</f>
        <v>47496</v>
      </c>
    </row>
    <row r="2193" spans="1:14" x14ac:dyDescent="0.35">
      <c r="A2193" t="s">
        <v>2806</v>
      </c>
      <c r="B2193" s="1" t="s">
        <v>241</v>
      </c>
      <c r="C2193" s="1" t="s">
        <v>242</v>
      </c>
      <c r="D2193" s="1" t="s">
        <v>13</v>
      </c>
      <c r="E2193" s="3">
        <v>45117</v>
      </c>
      <c r="F2193" s="1" t="s">
        <v>72</v>
      </c>
      <c r="G2193" s="1" t="s">
        <v>287</v>
      </c>
      <c r="H2193" s="7">
        <v>500</v>
      </c>
      <c r="I2193" s="7">
        <v>495</v>
      </c>
      <c r="J2193" s="2">
        <v>0.01</v>
      </c>
      <c r="K2193" s="7">
        <f>Table1[[#This Row],[List Price]]-Table1[[#This Row],[Actual Price]]</f>
        <v>5</v>
      </c>
      <c r="L2193" s="13">
        <f>YEAR(Table1[[#This Row],[Date]])</f>
        <v>2023</v>
      </c>
      <c r="M2193" s="13" t="str">
        <f t="shared" si="34"/>
        <v>Jul</v>
      </c>
      <c r="N2193" s="18">
        <f>DATE(YEAR(Table1[[#This Row],[Date]])+6, MONTH(Table1[[#This Row],[Date]]), DAY(Table1[[#This Row],[Date]]))</f>
        <v>47309</v>
      </c>
    </row>
    <row r="2194" spans="1:14" x14ac:dyDescent="0.35">
      <c r="A2194" t="s">
        <v>2807</v>
      </c>
      <c r="B2194" s="1" t="s">
        <v>131</v>
      </c>
      <c r="C2194" s="1" t="s">
        <v>108</v>
      </c>
      <c r="D2194" s="1" t="s">
        <v>19</v>
      </c>
      <c r="E2194" s="3">
        <v>45317</v>
      </c>
      <c r="F2194" s="1" t="s">
        <v>72</v>
      </c>
      <c r="G2194" s="1" t="s">
        <v>546</v>
      </c>
      <c r="H2194" s="7">
        <v>500</v>
      </c>
      <c r="I2194" s="7">
        <v>500</v>
      </c>
      <c r="J2194" s="2">
        <v>0</v>
      </c>
      <c r="K2194" s="7">
        <f>Table1[[#This Row],[List Price]]-Table1[[#This Row],[Actual Price]]</f>
        <v>0</v>
      </c>
      <c r="L2194" s="13">
        <f>YEAR(Table1[[#This Row],[Date]])</f>
        <v>2024</v>
      </c>
      <c r="M2194" s="13" t="str">
        <f t="shared" si="34"/>
        <v>Jan</v>
      </c>
      <c r="N2194" s="18">
        <f>DATE(YEAR(Table1[[#This Row],[Date]])+6, MONTH(Table1[[#This Row],[Date]]), DAY(Table1[[#This Row],[Date]]))</f>
        <v>47509</v>
      </c>
    </row>
    <row r="2195" spans="1:14" x14ac:dyDescent="0.35">
      <c r="A2195" t="s">
        <v>2808</v>
      </c>
      <c r="B2195" s="1" t="s">
        <v>170</v>
      </c>
      <c r="C2195" s="1" t="s">
        <v>171</v>
      </c>
      <c r="D2195" s="1" t="s">
        <v>13</v>
      </c>
      <c r="E2195" s="3">
        <v>45244</v>
      </c>
      <c r="F2195" s="1" t="s">
        <v>30</v>
      </c>
      <c r="G2195" s="1" t="s">
        <v>440</v>
      </c>
      <c r="H2195" s="7">
        <v>150</v>
      </c>
      <c r="I2195" s="7">
        <v>138</v>
      </c>
      <c r="J2195" s="2">
        <v>0.08</v>
      </c>
      <c r="K2195" s="7">
        <f>Table1[[#This Row],[List Price]]-Table1[[#This Row],[Actual Price]]</f>
        <v>12</v>
      </c>
      <c r="L2195" s="13">
        <f>YEAR(Table1[[#This Row],[Date]])</f>
        <v>2023</v>
      </c>
      <c r="M2195" s="13" t="str">
        <f t="shared" si="34"/>
        <v>Nov</v>
      </c>
      <c r="N2195" s="18">
        <f>DATE(YEAR(Table1[[#This Row],[Date]])+6, MONTH(Table1[[#This Row],[Date]]), DAY(Table1[[#This Row],[Date]]))</f>
        <v>47436</v>
      </c>
    </row>
    <row r="2196" spans="1:14" x14ac:dyDescent="0.35">
      <c r="A2196" t="s">
        <v>2809</v>
      </c>
      <c r="B2196" s="1" t="s">
        <v>44</v>
      </c>
      <c r="C2196" s="1" t="s">
        <v>45</v>
      </c>
      <c r="D2196" s="1" t="s">
        <v>24</v>
      </c>
      <c r="E2196" s="3">
        <v>44615</v>
      </c>
      <c r="F2196" s="1" t="s">
        <v>72</v>
      </c>
      <c r="G2196" s="1" t="s">
        <v>1035</v>
      </c>
      <c r="H2196" s="7">
        <v>500</v>
      </c>
      <c r="I2196" s="7">
        <v>490</v>
      </c>
      <c r="J2196" s="2">
        <v>0.02</v>
      </c>
      <c r="K2196" s="7">
        <f>Table1[[#This Row],[List Price]]-Table1[[#This Row],[Actual Price]]</f>
        <v>10</v>
      </c>
      <c r="L2196" s="13">
        <f>YEAR(Table1[[#This Row],[Date]])</f>
        <v>2022</v>
      </c>
      <c r="M2196" s="13" t="str">
        <f t="shared" si="34"/>
        <v>Feb</v>
      </c>
      <c r="N2196" s="18">
        <f>DATE(YEAR(Table1[[#This Row],[Date]])+6, MONTH(Table1[[#This Row],[Date]]), DAY(Table1[[#This Row],[Date]]))</f>
        <v>46806</v>
      </c>
    </row>
    <row r="2197" spans="1:14" x14ac:dyDescent="0.35">
      <c r="A2197" t="s">
        <v>2810</v>
      </c>
      <c r="B2197" s="1" t="s">
        <v>77</v>
      </c>
      <c r="C2197" s="1" t="s">
        <v>78</v>
      </c>
      <c r="D2197" s="1" t="s">
        <v>35</v>
      </c>
      <c r="E2197" s="3">
        <v>45203</v>
      </c>
      <c r="F2197" s="1" t="s">
        <v>25</v>
      </c>
      <c r="G2197" s="1" t="s">
        <v>394</v>
      </c>
      <c r="H2197" s="7">
        <v>700</v>
      </c>
      <c r="I2197" s="7">
        <v>658</v>
      </c>
      <c r="J2197" s="2">
        <v>0.06</v>
      </c>
      <c r="K2197" s="7">
        <f>Table1[[#This Row],[List Price]]-Table1[[#This Row],[Actual Price]]</f>
        <v>42</v>
      </c>
      <c r="L2197" s="13">
        <f>YEAR(Table1[[#This Row],[Date]])</f>
        <v>2023</v>
      </c>
      <c r="M2197" s="13" t="str">
        <f t="shared" si="34"/>
        <v>Oct</v>
      </c>
      <c r="N2197" s="18">
        <f>DATE(YEAR(Table1[[#This Row],[Date]])+6, MONTH(Table1[[#This Row],[Date]]), DAY(Table1[[#This Row],[Date]]))</f>
        <v>47395</v>
      </c>
    </row>
    <row r="2198" spans="1:14" x14ac:dyDescent="0.35">
      <c r="A2198" t="s">
        <v>2811</v>
      </c>
      <c r="B2198" s="1" t="s">
        <v>324</v>
      </c>
      <c r="C2198" s="1" t="s">
        <v>325</v>
      </c>
      <c r="D2198" s="1" t="s">
        <v>13</v>
      </c>
      <c r="E2198" s="3">
        <v>44647</v>
      </c>
      <c r="F2198" s="1" t="s">
        <v>61</v>
      </c>
      <c r="G2198" s="1" t="s">
        <v>922</v>
      </c>
      <c r="H2198" s="7">
        <v>1000</v>
      </c>
      <c r="I2198" s="7">
        <v>800</v>
      </c>
      <c r="J2198" s="2">
        <v>0.2</v>
      </c>
      <c r="K2198" s="7">
        <f>Table1[[#This Row],[List Price]]-Table1[[#This Row],[Actual Price]]</f>
        <v>200</v>
      </c>
      <c r="L2198" s="13">
        <f>YEAR(Table1[[#This Row],[Date]])</f>
        <v>2022</v>
      </c>
      <c r="M2198" s="13" t="str">
        <f t="shared" si="34"/>
        <v>Mar</v>
      </c>
      <c r="N2198" s="18">
        <f>DATE(YEAR(Table1[[#This Row],[Date]])+6, MONTH(Table1[[#This Row],[Date]]), DAY(Table1[[#This Row],[Date]]))</f>
        <v>46839</v>
      </c>
    </row>
    <row r="2199" spans="1:14" x14ac:dyDescent="0.35">
      <c r="A2199" t="s">
        <v>2812</v>
      </c>
      <c r="B2199" s="1" t="s">
        <v>221</v>
      </c>
      <c r="C2199" s="1" t="s">
        <v>40</v>
      </c>
      <c r="D2199" s="1" t="s">
        <v>35</v>
      </c>
      <c r="E2199" s="3">
        <v>44983</v>
      </c>
      <c r="F2199" s="1" t="s">
        <v>46</v>
      </c>
      <c r="G2199" s="1" t="s">
        <v>1322</v>
      </c>
      <c r="H2199" s="7">
        <v>500</v>
      </c>
      <c r="I2199" s="7">
        <v>485</v>
      </c>
      <c r="J2199" s="2">
        <v>0.03</v>
      </c>
      <c r="K2199" s="7">
        <f>Table1[[#This Row],[List Price]]-Table1[[#This Row],[Actual Price]]</f>
        <v>15</v>
      </c>
      <c r="L2199" s="13">
        <f>YEAR(Table1[[#This Row],[Date]])</f>
        <v>2023</v>
      </c>
      <c r="M2199" s="13" t="str">
        <f t="shared" si="34"/>
        <v>Feb</v>
      </c>
      <c r="N2199" s="18">
        <f>DATE(YEAR(Table1[[#This Row],[Date]])+6, MONTH(Table1[[#This Row],[Date]]), DAY(Table1[[#This Row],[Date]]))</f>
        <v>47175</v>
      </c>
    </row>
    <row r="2200" spans="1:14" x14ac:dyDescent="0.35">
      <c r="A2200" t="s">
        <v>2813</v>
      </c>
      <c r="B2200" s="1" t="s">
        <v>85</v>
      </c>
      <c r="C2200" s="1" t="s">
        <v>86</v>
      </c>
      <c r="D2200" s="1" t="s">
        <v>13</v>
      </c>
      <c r="E2200" s="3">
        <v>44593</v>
      </c>
      <c r="F2200" s="1" t="s">
        <v>46</v>
      </c>
      <c r="G2200" s="1" t="s">
        <v>87</v>
      </c>
      <c r="H2200" s="7">
        <v>500</v>
      </c>
      <c r="I2200" s="7">
        <v>445</v>
      </c>
      <c r="J2200" s="2">
        <v>0.11</v>
      </c>
      <c r="K2200" s="7">
        <f>Table1[[#This Row],[List Price]]-Table1[[#This Row],[Actual Price]]</f>
        <v>55</v>
      </c>
      <c r="L2200" s="13">
        <f>YEAR(Table1[[#This Row],[Date]])</f>
        <v>2022</v>
      </c>
      <c r="M2200" s="13" t="str">
        <f t="shared" si="34"/>
        <v>Feb</v>
      </c>
      <c r="N2200" s="18">
        <f>DATE(YEAR(Table1[[#This Row],[Date]])+6, MONTH(Table1[[#This Row],[Date]]), DAY(Table1[[#This Row],[Date]]))</f>
        <v>46784</v>
      </c>
    </row>
    <row r="2201" spans="1:14" x14ac:dyDescent="0.35">
      <c r="A2201" t="s">
        <v>2814</v>
      </c>
      <c r="B2201" s="1" t="s">
        <v>91</v>
      </c>
      <c r="C2201" s="1" t="s">
        <v>92</v>
      </c>
      <c r="D2201" s="1" t="s">
        <v>35</v>
      </c>
      <c r="E2201" s="3">
        <v>44409</v>
      </c>
      <c r="F2201" s="1" t="s">
        <v>104</v>
      </c>
      <c r="G2201" s="1" t="s">
        <v>1513</v>
      </c>
      <c r="H2201" s="7">
        <v>70</v>
      </c>
      <c r="I2201" s="7">
        <v>59</v>
      </c>
      <c r="J2201" s="2">
        <v>0.15709999999999999</v>
      </c>
      <c r="K2201" s="7">
        <f>Table1[[#This Row],[List Price]]-Table1[[#This Row],[Actual Price]]</f>
        <v>11</v>
      </c>
      <c r="L2201" s="13">
        <f>YEAR(Table1[[#This Row],[Date]])</f>
        <v>2021</v>
      </c>
      <c r="M2201" s="13" t="str">
        <f t="shared" si="34"/>
        <v>Aug</v>
      </c>
      <c r="N2201" s="18">
        <f>DATE(YEAR(Table1[[#This Row],[Date]])+6, MONTH(Table1[[#This Row],[Date]]), DAY(Table1[[#This Row],[Date]]))</f>
        <v>46600</v>
      </c>
    </row>
    <row r="2202" spans="1:14" x14ac:dyDescent="0.35">
      <c r="A2202" t="s">
        <v>2815</v>
      </c>
      <c r="B2202" s="1" t="s">
        <v>157</v>
      </c>
      <c r="C2202" s="1" t="s">
        <v>108</v>
      </c>
      <c r="D2202" s="1" t="s">
        <v>19</v>
      </c>
      <c r="E2202" s="3">
        <v>44016</v>
      </c>
      <c r="F2202" s="1" t="s">
        <v>30</v>
      </c>
      <c r="G2202" s="1" t="s">
        <v>981</v>
      </c>
      <c r="H2202" s="7">
        <v>150</v>
      </c>
      <c r="I2202" s="7">
        <v>122</v>
      </c>
      <c r="J2202" s="2">
        <v>0.1867</v>
      </c>
      <c r="K2202" s="7">
        <f>Table1[[#This Row],[List Price]]-Table1[[#This Row],[Actual Price]]</f>
        <v>28</v>
      </c>
      <c r="L2202" s="13">
        <f>YEAR(Table1[[#This Row],[Date]])</f>
        <v>2020</v>
      </c>
      <c r="M2202" s="13" t="str">
        <f t="shared" si="34"/>
        <v>Jul</v>
      </c>
      <c r="N2202" s="18">
        <f>DATE(YEAR(Table1[[#This Row],[Date]])+6, MONTH(Table1[[#This Row],[Date]]), DAY(Table1[[#This Row],[Date]]))</f>
        <v>46207</v>
      </c>
    </row>
    <row r="2203" spans="1:14" x14ac:dyDescent="0.35">
      <c r="A2203" t="s">
        <v>2816</v>
      </c>
      <c r="B2203" s="1" t="s">
        <v>174</v>
      </c>
      <c r="C2203" s="1" t="s">
        <v>175</v>
      </c>
      <c r="D2203" s="1" t="s">
        <v>13</v>
      </c>
      <c r="E2203" s="3">
        <v>44672</v>
      </c>
      <c r="F2203" s="1" t="s">
        <v>25</v>
      </c>
      <c r="G2203" s="1" t="s">
        <v>1456</v>
      </c>
      <c r="H2203" s="7">
        <v>700</v>
      </c>
      <c r="I2203" s="7">
        <v>658</v>
      </c>
      <c r="J2203" s="2">
        <v>0.06</v>
      </c>
      <c r="K2203" s="7">
        <f>Table1[[#This Row],[List Price]]-Table1[[#This Row],[Actual Price]]</f>
        <v>42</v>
      </c>
      <c r="L2203" s="13">
        <f>YEAR(Table1[[#This Row],[Date]])</f>
        <v>2022</v>
      </c>
      <c r="M2203" s="13" t="str">
        <f t="shared" si="34"/>
        <v>Apr</v>
      </c>
      <c r="N2203" s="18">
        <f>DATE(YEAR(Table1[[#This Row],[Date]])+6, MONTH(Table1[[#This Row],[Date]]), DAY(Table1[[#This Row],[Date]]))</f>
        <v>46864</v>
      </c>
    </row>
    <row r="2204" spans="1:14" x14ac:dyDescent="0.35">
      <c r="A2204" t="s">
        <v>2817</v>
      </c>
      <c r="B2204" s="1" t="s">
        <v>11</v>
      </c>
      <c r="C2204" s="1" t="s">
        <v>12</v>
      </c>
      <c r="D2204" s="1" t="s">
        <v>13</v>
      </c>
      <c r="E2204" s="3">
        <v>44274</v>
      </c>
      <c r="F2204" s="1" t="s">
        <v>46</v>
      </c>
      <c r="G2204" s="1" t="s">
        <v>137</v>
      </c>
      <c r="H2204" s="7">
        <v>500</v>
      </c>
      <c r="I2204" s="7">
        <v>480</v>
      </c>
      <c r="J2204" s="2">
        <v>0.04</v>
      </c>
      <c r="K2204" s="7">
        <f>Table1[[#This Row],[List Price]]-Table1[[#This Row],[Actual Price]]</f>
        <v>20</v>
      </c>
      <c r="L2204" s="13">
        <f>YEAR(Table1[[#This Row],[Date]])</f>
        <v>2021</v>
      </c>
      <c r="M2204" s="13" t="str">
        <f t="shared" si="34"/>
        <v>Mar</v>
      </c>
      <c r="N2204" s="18">
        <f>DATE(YEAR(Table1[[#This Row],[Date]])+6, MONTH(Table1[[#This Row],[Date]]), DAY(Table1[[#This Row],[Date]]))</f>
        <v>46465</v>
      </c>
    </row>
    <row r="2205" spans="1:14" x14ac:dyDescent="0.35">
      <c r="A2205" t="s">
        <v>2818</v>
      </c>
      <c r="B2205" s="1" t="s">
        <v>127</v>
      </c>
      <c r="C2205" s="1" t="s">
        <v>128</v>
      </c>
      <c r="D2205" s="1" t="s">
        <v>13</v>
      </c>
      <c r="E2205" s="3">
        <v>44498</v>
      </c>
      <c r="F2205" s="1" t="s">
        <v>41</v>
      </c>
      <c r="G2205" s="1" t="s">
        <v>385</v>
      </c>
      <c r="H2205" s="7">
        <v>30</v>
      </c>
      <c r="I2205" s="7">
        <v>27</v>
      </c>
      <c r="J2205" s="2">
        <v>0.1</v>
      </c>
      <c r="K2205" s="7">
        <f>Table1[[#This Row],[List Price]]-Table1[[#This Row],[Actual Price]]</f>
        <v>3</v>
      </c>
      <c r="L2205" s="13">
        <f>YEAR(Table1[[#This Row],[Date]])</f>
        <v>2021</v>
      </c>
      <c r="M2205" s="13" t="str">
        <f t="shared" si="34"/>
        <v>Oct</v>
      </c>
      <c r="N2205" s="18">
        <f>DATE(YEAR(Table1[[#This Row],[Date]])+6, MONTH(Table1[[#This Row],[Date]]), DAY(Table1[[#This Row],[Date]]))</f>
        <v>46689</v>
      </c>
    </row>
    <row r="2206" spans="1:14" x14ac:dyDescent="0.35">
      <c r="A2206" t="s">
        <v>2819</v>
      </c>
      <c r="B2206" s="1" t="s">
        <v>400</v>
      </c>
      <c r="C2206" s="1" t="s">
        <v>401</v>
      </c>
      <c r="D2206" s="1" t="s">
        <v>13</v>
      </c>
      <c r="E2206" s="3">
        <v>45268</v>
      </c>
      <c r="F2206" s="1" t="s">
        <v>55</v>
      </c>
      <c r="G2206" s="1" t="s">
        <v>402</v>
      </c>
      <c r="H2206" s="7">
        <v>800</v>
      </c>
      <c r="I2206" s="7">
        <v>592</v>
      </c>
      <c r="J2206" s="2">
        <v>0.26</v>
      </c>
      <c r="K2206" s="7">
        <f>Table1[[#This Row],[List Price]]-Table1[[#This Row],[Actual Price]]</f>
        <v>208</v>
      </c>
      <c r="L2206" s="13">
        <f>YEAR(Table1[[#This Row],[Date]])</f>
        <v>2023</v>
      </c>
      <c r="M2206" s="13" t="str">
        <f t="shared" si="34"/>
        <v>Dec</v>
      </c>
      <c r="N2206" s="18">
        <f>DATE(YEAR(Table1[[#This Row],[Date]])+6, MONTH(Table1[[#This Row],[Date]]), DAY(Table1[[#This Row],[Date]]))</f>
        <v>47460</v>
      </c>
    </row>
    <row r="2207" spans="1:14" x14ac:dyDescent="0.35">
      <c r="A2207" t="s">
        <v>2820</v>
      </c>
      <c r="B2207" s="1" t="s">
        <v>22</v>
      </c>
      <c r="C2207" s="1" t="s">
        <v>23</v>
      </c>
      <c r="D2207" s="1" t="s">
        <v>24</v>
      </c>
      <c r="E2207" s="3">
        <v>45171</v>
      </c>
      <c r="F2207" s="1" t="s">
        <v>55</v>
      </c>
      <c r="G2207" s="1" t="s">
        <v>1584</v>
      </c>
      <c r="H2207" s="7">
        <v>800</v>
      </c>
      <c r="I2207" s="7">
        <v>680</v>
      </c>
      <c r="J2207" s="2">
        <v>0.15</v>
      </c>
      <c r="K2207" s="7">
        <f>Table1[[#This Row],[List Price]]-Table1[[#This Row],[Actual Price]]</f>
        <v>120</v>
      </c>
      <c r="L2207" s="13">
        <f>YEAR(Table1[[#This Row],[Date]])</f>
        <v>2023</v>
      </c>
      <c r="M2207" s="13" t="str">
        <f t="shared" si="34"/>
        <v>Sep</v>
      </c>
      <c r="N2207" s="18">
        <f>DATE(YEAR(Table1[[#This Row],[Date]])+6, MONTH(Table1[[#This Row],[Date]]), DAY(Table1[[#This Row],[Date]]))</f>
        <v>47363</v>
      </c>
    </row>
    <row r="2208" spans="1:14" x14ac:dyDescent="0.35">
      <c r="A2208" t="s">
        <v>2821</v>
      </c>
      <c r="B2208" s="1" t="s">
        <v>434</v>
      </c>
      <c r="C2208" s="1" t="s">
        <v>435</v>
      </c>
      <c r="D2208" s="1" t="s">
        <v>24</v>
      </c>
      <c r="E2208" s="3">
        <v>44896</v>
      </c>
      <c r="F2208" s="1" t="s">
        <v>25</v>
      </c>
      <c r="G2208" s="1" t="s">
        <v>585</v>
      </c>
      <c r="H2208" s="7">
        <v>700</v>
      </c>
      <c r="I2208" s="7">
        <v>693</v>
      </c>
      <c r="J2208" s="2">
        <v>0.01</v>
      </c>
      <c r="K2208" s="7">
        <f>Table1[[#This Row],[List Price]]-Table1[[#This Row],[Actual Price]]</f>
        <v>7</v>
      </c>
      <c r="L2208" s="13">
        <f>YEAR(Table1[[#This Row],[Date]])</f>
        <v>2022</v>
      </c>
      <c r="M2208" s="13" t="str">
        <f t="shared" si="34"/>
        <v>Dec</v>
      </c>
      <c r="N2208" s="18">
        <f>DATE(YEAR(Table1[[#This Row],[Date]])+6, MONTH(Table1[[#This Row],[Date]]), DAY(Table1[[#This Row],[Date]]))</f>
        <v>47088</v>
      </c>
    </row>
    <row r="2209" spans="1:14" x14ac:dyDescent="0.35">
      <c r="A2209" t="s">
        <v>2822</v>
      </c>
      <c r="B2209" s="1" t="s">
        <v>124</v>
      </c>
      <c r="C2209" s="1" t="s">
        <v>40</v>
      </c>
      <c r="D2209" s="1" t="s">
        <v>35</v>
      </c>
      <c r="E2209" s="3">
        <v>45212</v>
      </c>
      <c r="F2209" s="1" t="s">
        <v>30</v>
      </c>
      <c r="G2209" s="1" t="s">
        <v>863</v>
      </c>
      <c r="H2209" s="7">
        <v>150</v>
      </c>
      <c r="I2209" s="7">
        <v>141</v>
      </c>
      <c r="J2209" s="2">
        <v>0.06</v>
      </c>
      <c r="K2209" s="7">
        <f>Table1[[#This Row],[List Price]]-Table1[[#This Row],[Actual Price]]</f>
        <v>9</v>
      </c>
      <c r="L2209" s="13">
        <f>YEAR(Table1[[#This Row],[Date]])</f>
        <v>2023</v>
      </c>
      <c r="M2209" s="13" t="str">
        <f t="shared" si="34"/>
        <v>Oct</v>
      </c>
      <c r="N2209" s="18">
        <f>DATE(YEAR(Table1[[#This Row],[Date]])+6, MONTH(Table1[[#This Row],[Date]]), DAY(Table1[[#This Row],[Date]]))</f>
        <v>47404</v>
      </c>
    </row>
    <row r="2210" spans="1:14" x14ac:dyDescent="0.35">
      <c r="A2210" t="s">
        <v>2823</v>
      </c>
      <c r="B2210" s="1" t="s">
        <v>205</v>
      </c>
      <c r="C2210" s="1" t="s">
        <v>206</v>
      </c>
      <c r="D2210" s="1" t="s">
        <v>24</v>
      </c>
      <c r="E2210" s="3">
        <v>45154</v>
      </c>
      <c r="F2210" s="1" t="s">
        <v>46</v>
      </c>
      <c r="G2210" s="1" t="s">
        <v>722</v>
      </c>
      <c r="H2210" s="7">
        <v>500</v>
      </c>
      <c r="I2210" s="7">
        <v>470</v>
      </c>
      <c r="J2210" s="2">
        <v>0.06</v>
      </c>
      <c r="K2210" s="7">
        <f>Table1[[#This Row],[List Price]]-Table1[[#This Row],[Actual Price]]</f>
        <v>30</v>
      </c>
      <c r="L2210" s="13">
        <f>YEAR(Table1[[#This Row],[Date]])</f>
        <v>2023</v>
      </c>
      <c r="M2210" s="13" t="str">
        <f t="shared" si="34"/>
        <v>Aug</v>
      </c>
      <c r="N2210" s="18">
        <f>DATE(YEAR(Table1[[#This Row],[Date]])+6, MONTH(Table1[[#This Row],[Date]]), DAY(Table1[[#This Row],[Date]]))</f>
        <v>47346</v>
      </c>
    </row>
    <row r="2211" spans="1:14" x14ac:dyDescent="0.35">
      <c r="A2211" t="s">
        <v>2824</v>
      </c>
      <c r="B2211" s="1" t="s">
        <v>182</v>
      </c>
      <c r="C2211" s="1" t="s">
        <v>108</v>
      </c>
      <c r="D2211" s="1" t="s">
        <v>19</v>
      </c>
      <c r="E2211" s="3">
        <v>45511</v>
      </c>
      <c r="F2211" s="1" t="s">
        <v>72</v>
      </c>
      <c r="G2211" s="1" t="s">
        <v>203</v>
      </c>
      <c r="H2211" s="7">
        <v>500</v>
      </c>
      <c r="I2211" s="7">
        <v>495</v>
      </c>
      <c r="J2211" s="2">
        <v>0.01</v>
      </c>
      <c r="K2211" s="7">
        <f>Table1[[#This Row],[List Price]]-Table1[[#This Row],[Actual Price]]</f>
        <v>5</v>
      </c>
      <c r="L2211" s="13">
        <f>YEAR(Table1[[#This Row],[Date]])</f>
        <v>2024</v>
      </c>
      <c r="M2211" s="13" t="str">
        <f t="shared" si="34"/>
        <v>Aug</v>
      </c>
      <c r="N2211" s="18">
        <f>DATE(YEAR(Table1[[#This Row],[Date]])+6, MONTH(Table1[[#This Row],[Date]]), DAY(Table1[[#This Row],[Date]]))</f>
        <v>47702</v>
      </c>
    </row>
    <row r="2212" spans="1:14" x14ac:dyDescent="0.35">
      <c r="A2212" t="s">
        <v>2825</v>
      </c>
      <c r="B2212" s="1" t="s">
        <v>182</v>
      </c>
      <c r="C2212" s="1" t="s">
        <v>108</v>
      </c>
      <c r="D2212" s="1" t="s">
        <v>19</v>
      </c>
      <c r="E2212" s="3">
        <v>44688</v>
      </c>
      <c r="F2212" s="1" t="s">
        <v>115</v>
      </c>
      <c r="G2212" s="1" t="s">
        <v>1258</v>
      </c>
      <c r="H2212" s="7">
        <v>250</v>
      </c>
      <c r="I2212" s="7">
        <v>248</v>
      </c>
      <c r="J2212" s="2">
        <v>8.0000000000000002E-3</v>
      </c>
      <c r="K2212" s="7">
        <f>Table1[[#This Row],[List Price]]-Table1[[#This Row],[Actual Price]]</f>
        <v>2</v>
      </c>
      <c r="L2212" s="13">
        <f>YEAR(Table1[[#This Row],[Date]])</f>
        <v>2022</v>
      </c>
      <c r="M2212" s="13" t="str">
        <f t="shared" si="34"/>
        <v>May</v>
      </c>
      <c r="N2212" s="18">
        <f>DATE(YEAR(Table1[[#This Row],[Date]])+6, MONTH(Table1[[#This Row],[Date]]), DAY(Table1[[#This Row],[Date]]))</f>
        <v>46880</v>
      </c>
    </row>
    <row r="2213" spans="1:14" x14ac:dyDescent="0.35">
      <c r="A2213" t="s">
        <v>2826</v>
      </c>
      <c r="B2213" s="1" t="s">
        <v>81</v>
      </c>
      <c r="C2213" s="1" t="s">
        <v>82</v>
      </c>
      <c r="D2213" s="1" t="s">
        <v>13</v>
      </c>
      <c r="E2213" s="3">
        <v>45260</v>
      </c>
      <c r="F2213" s="1" t="s">
        <v>14</v>
      </c>
      <c r="G2213" s="1" t="s">
        <v>387</v>
      </c>
      <c r="H2213" s="7">
        <v>80</v>
      </c>
      <c r="I2213" s="7">
        <v>76</v>
      </c>
      <c r="J2213" s="2">
        <v>0.05</v>
      </c>
      <c r="K2213" s="7">
        <f>Table1[[#This Row],[List Price]]-Table1[[#This Row],[Actual Price]]</f>
        <v>4</v>
      </c>
      <c r="L2213" s="13">
        <f>YEAR(Table1[[#This Row],[Date]])</f>
        <v>2023</v>
      </c>
      <c r="M2213" s="13" t="str">
        <f t="shared" si="34"/>
        <v>Nov</v>
      </c>
      <c r="N2213" s="18">
        <f>DATE(YEAR(Table1[[#This Row],[Date]])+6, MONTH(Table1[[#This Row],[Date]]), DAY(Table1[[#This Row],[Date]]))</f>
        <v>47452</v>
      </c>
    </row>
    <row r="2214" spans="1:14" x14ac:dyDescent="0.35">
      <c r="A2214" t="s">
        <v>2827</v>
      </c>
      <c r="B2214" s="1" t="s">
        <v>134</v>
      </c>
      <c r="C2214" s="1" t="s">
        <v>92</v>
      </c>
      <c r="D2214" s="1" t="s">
        <v>35</v>
      </c>
      <c r="E2214" s="3">
        <v>44444</v>
      </c>
      <c r="F2214" s="1" t="s">
        <v>122</v>
      </c>
      <c r="G2214" s="1" t="s">
        <v>1127</v>
      </c>
      <c r="H2214" s="7">
        <v>50</v>
      </c>
      <c r="I2214" s="7">
        <v>33</v>
      </c>
      <c r="J2214" s="2">
        <v>0.34</v>
      </c>
      <c r="K2214" s="7">
        <f>Table1[[#This Row],[List Price]]-Table1[[#This Row],[Actual Price]]</f>
        <v>17</v>
      </c>
      <c r="L2214" s="13">
        <f>YEAR(Table1[[#This Row],[Date]])</f>
        <v>2021</v>
      </c>
      <c r="M2214" s="13" t="str">
        <f t="shared" si="34"/>
        <v>Sep</v>
      </c>
      <c r="N2214" s="18">
        <f>DATE(YEAR(Table1[[#This Row],[Date]])+6, MONTH(Table1[[#This Row],[Date]]), DAY(Table1[[#This Row],[Date]]))</f>
        <v>46635</v>
      </c>
    </row>
    <row r="2215" spans="1:14" x14ac:dyDescent="0.35">
      <c r="A2215" t="s">
        <v>2828</v>
      </c>
      <c r="B2215" s="1" t="s">
        <v>44</v>
      </c>
      <c r="C2215" s="1" t="s">
        <v>45</v>
      </c>
      <c r="D2215" s="1" t="s">
        <v>24</v>
      </c>
      <c r="E2215" s="3">
        <v>45487</v>
      </c>
      <c r="F2215" s="1" t="s">
        <v>46</v>
      </c>
      <c r="G2215" s="1" t="s">
        <v>1102</v>
      </c>
      <c r="H2215" s="7">
        <v>500</v>
      </c>
      <c r="I2215" s="7">
        <v>475</v>
      </c>
      <c r="J2215" s="2">
        <v>0.05</v>
      </c>
      <c r="K2215" s="7">
        <f>Table1[[#This Row],[List Price]]-Table1[[#This Row],[Actual Price]]</f>
        <v>25</v>
      </c>
      <c r="L2215" s="13">
        <f>YEAR(Table1[[#This Row],[Date]])</f>
        <v>2024</v>
      </c>
      <c r="M2215" s="13" t="str">
        <f t="shared" si="34"/>
        <v>Jul</v>
      </c>
      <c r="N2215" s="18">
        <f>DATE(YEAR(Table1[[#This Row],[Date]])+6, MONTH(Table1[[#This Row],[Date]]), DAY(Table1[[#This Row],[Date]]))</f>
        <v>47678</v>
      </c>
    </row>
    <row r="2216" spans="1:14" x14ac:dyDescent="0.35">
      <c r="A2216" t="s">
        <v>2829</v>
      </c>
      <c r="B2216" s="1" t="s">
        <v>118</v>
      </c>
      <c r="C2216" s="1" t="s">
        <v>119</v>
      </c>
      <c r="D2216" s="1" t="s">
        <v>35</v>
      </c>
      <c r="E2216" s="3">
        <v>45418</v>
      </c>
      <c r="F2216" s="1" t="s">
        <v>25</v>
      </c>
      <c r="G2216" s="1" t="s">
        <v>847</v>
      </c>
      <c r="H2216" s="7">
        <v>700</v>
      </c>
      <c r="I2216" s="7">
        <v>686</v>
      </c>
      <c r="J2216" s="2">
        <v>0.02</v>
      </c>
      <c r="K2216" s="7">
        <f>Table1[[#This Row],[List Price]]-Table1[[#This Row],[Actual Price]]</f>
        <v>14</v>
      </c>
      <c r="L2216" s="13">
        <f>YEAR(Table1[[#This Row],[Date]])</f>
        <v>2024</v>
      </c>
      <c r="M2216" s="13" t="str">
        <f t="shared" si="34"/>
        <v>May</v>
      </c>
      <c r="N2216" s="18">
        <f>DATE(YEAR(Table1[[#This Row],[Date]])+6, MONTH(Table1[[#This Row],[Date]]), DAY(Table1[[#This Row],[Date]]))</f>
        <v>47609</v>
      </c>
    </row>
    <row r="2217" spans="1:14" x14ac:dyDescent="0.35">
      <c r="A2217" t="s">
        <v>2830</v>
      </c>
      <c r="B2217" s="1" t="s">
        <v>53</v>
      </c>
      <c r="C2217" s="1" t="s">
        <v>54</v>
      </c>
      <c r="D2217" s="1" t="s">
        <v>13</v>
      </c>
      <c r="E2217" s="3">
        <v>44168</v>
      </c>
      <c r="F2217" s="1" t="s">
        <v>61</v>
      </c>
      <c r="G2217" s="1" t="s">
        <v>795</v>
      </c>
      <c r="H2217" s="7">
        <v>1000</v>
      </c>
      <c r="I2217" s="7">
        <v>780</v>
      </c>
      <c r="J2217" s="2">
        <v>0.22</v>
      </c>
      <c r="K2217" s="7">
        <f>Table1[[#This Row],[List Price]]-Table1[[#This Row],[Actual Price]]</f>
        <v>220</v>
      </c>
      <c r="L2217" s="13">
        <f>YEAR(Table1[[#This Row],[Date]])</f>
        <v>2020</v>
      </c>
      <c r="M2217" s="13" t="str">
        <f t="shared" si="34"/>
        <v>Dec</v>
      </c>
      <c r="N2217" s="18">
        <f>DATE(YEAR(Table1[[#This Row],[Date]])+6, MONTH(Table1[[#This Row],[Date]]), DAY(Table1[[#This Row],[Date]]))</f>
        <v>46359</v>
      </c>
    </row>
    <row r="2218" spans="1:14" x14ac:dyDescent="0.35">
      <c r="A2218" t="s">
        <v>2831</v>
      </c>
      <c r="B2218" s="1" t="s">
        <v>2170</v>
      </c>
      <c r="C2218" s="1" t="s">
        <v>18</v>
      </c>
      <c r="D2218" s="1" t="s">
        <v>19</v>
      </c>
      <c r="E2218" s="3">
        <v>43982</v>
      </c>
      <c r="F2218" s="1" t="s">
        <v>61</v>
      </c>
      <c r="G2218" s="1" t="s">
        <v>2457</v>
      </c>
      <c r="H2218" s="7">
        <v>1000</v>
      </c>
      <c r="I2218" s="7">
        <v>510</v>
      </c>
      <c r="J2218" s="2">
        <v>0.49</v>
      </c>
      <c r="K2218" s="7">
        <f>Table1[[#This Row],[List Price]]-Table1[[#This Row],[Actual Price]]</f>
        <v>490</v>
      </c>
      <c r="L2218" s="13">
        <f>YEAR(Table1[[#This Row],[Date]])</f>
        <v>2020</v>
      </c>
      <c r="M2218" s="13" t="str">
        <f t="shared" si="34"/>
        <v>May</v>
      </c>
      <c r="N2218" s="18">
        <f>DATE(YEAR(Table1[[#This Row],[Date]])+6, MONTH(Table1[[#This Row],[Date]]), DAY(Table1[[#This Row],[Date]]))</f>
        <v>46173</v>
      </c>
    </row>
    <row r="2219" spans="1:14" x14ac:dyDescent="0.35">
      <c r="A2219" t="s">
        <v>2832</v>
      </c>
      <c r="B2219" s="1" t="s">
        <v>131</v>
      </c>
      <c r="C2219" s="1" t="s">
        <v>108</v>
      </c>
      <c r="D2219" s="1" t="s">
        <v>19</v>
      </c>
      <c r="E2219" s="3">
        <v>44919</v>
      </c>
      <c r="F2219" s="1" t="s">
        <v>122</v>
      </c>
      <c r="G2219" s="1" t="s">
        <v>793</v>
      </c>
      <c r="H2219" s="7">
        <v>50</v>
      </c>
      <c r="I2219" s="7">
        <v>49</v>
      </c>
      <c r="J2219" s="2">
        <v>0.02</v>
      </c>
      <c r="K2219" s="7">
        <f>Table1[[#This Row],[List Price]]-Table1[[#This Row],[Actual Price]]</f>
        <v>1</v>
      </c>
      <c r="L2219" s="13">
        <f>YEAR(Table1[[#This Row],[Date]])</f>
        <v>2022</v>
      </c>
      <c r="M2219" s="13" t="str">
        <f t="shared" si="34"/>
        <v>Dec</v>
      </c>
      <c r="N2219" s="18">
        <f>DATE(YEAR(Table1[[#This Row],[Date]])+6, MONTH(Table1[[#This Row],[Date]]), DAY(Table1[[#This Row],[Date]]))</f>
        <v>47111</v>
      </c>
    </row>
    <row r="2220" spans="1:14" x14ac:dyDescent="0.35">
      <c r="A2220" t="s">
        <v>2833</v>
      </c>
      <c r="B2220" s="1" t="s">
        <v>124</v>
      </c>
      <c r="C2220" s="1" t="s">
        <v>40</v>
      </c>
      <c r="D2220" s="1" t="s">
        <v>35</v>
      </c>
      <c r="E2220" s="3">
        <v>45218</v>
      </c>
      <c r="F2220" s="1" t="s">
        <v>55</v>
      </c>
      <c r="G2220" s="1" t="s">
        <v>575</v>
      </c>
      <c r="H2220" s="7">
        <v>800</v>
      </c>
      <c r="I2220" s="7">
        <v>512</v>
      </c>
      <c r="J2220" s="2">
        <v>0.36</v>
      </c>
      <c r="K2220" s="7">
        <f>Table1[[#This Row],[List Price]]-Table1[[#This Row],[Actual Price]]</f>
        <v>288</v>
      </c>
      <c r="L2220" s="13">
        <f>YEAR(Table1[[#This Row],[Date]])</f>
        <v>2023</v>
      </c>
      <c r="M2220" s="13" t="str">
        <f t="shared" si="34"/>
        <v>Oct</v>
      </c>
      <c r="N2220" s="18">
        <f>DATE(YEAR(Table1[[#This Row],[Date]])+6, MONTH(Table1[[#This Row],[Date]]), DAY(Table1[[#This Row],[Date]]))</f>
        <v>47410</v>
      </c>
    </row>
    <row r="2221" spans="1:14" x14ac:dyDescent="0.35">
      <c r="A2221" t="s">
        <v>2834</v>
      </c>
      <c r="B2221" s="1" t="s">
        <v>205</v>
      </c>
      <c r="C2221" s="1" t="s">
        <v>206</v>
      </c>
      <c r="D2221" s="1" t="s">
        <v>24</v>
      </c>
      <c r="E2221" s="3">
        <v>44235</v>
      </c>
      <c r="F2221" s="1" t="s">
        <v>55</v>
      </c>
      <c r="G2221" s="1" t="s">
        <v>1872</v>
      </c>
      <c r="H2221" s="7">
        <v>800</v>
      </c>
      <c r="I2221" s="7">
        <v>656</v>
      </c>
      <c r="J2221" s="2">
        <v>0.18</v>
      </c>
      <c r="K2221" s="7">
        <f>Table1[[#This Row],[List Price]]-Table1[[#This Row],[Actual Price]]</f>
        <v>144</v>
      </c>
      <c r="L2221" s="13">
        <f>YEAR(Table1[[#This Row],[Date]])</f>
        <v>2021</v>
      </c>
      <c r="M2221" s="13" t="str">
        <f t="shared" si="34"/>
        <v>Feb</v>
      </c>
      <c r="N2221" s="18">
        <f>DATE(YEAR(Table1[[#This Row],[Date]])+6, MONTH(Table1[[#This Row],[Date]]), DAY(Table1[[#This Row],[Date]]))</f>
        <v>46426</v>
      </c>
    </row>
    <row r="2222" spans="1:14" x14ac:dyDescent="0.35">
      <c r="A2222" t="s">
        <v>2835</v>
      </c>
      <c r="B2222" s="1" t="s">
        <v>205</v>
      </c>
      <c r="C2222" s="1" t="s">
        <v>206</v>
      </c>
      <c r="D2222" s="1" t="s">
        <v>24</v>
      </c>
      <c r="E2222" s="3">
        <v>44315</v>
      </c>
      <c r="F2222" s="1" t="s">
        <v>14</v>
      </c>
      <c r="G2222" s="1" t="s">
        <v>660</v>
      </c>
      <c r="H2222" s="7">
        <v>80</v>
      </c>
      <c r="I2222" s="7">
        <v>72</v>
      </c>
      <c r="J2222" s="2">
        <v>0.1</v>
      </c>
      <c r="K2222" s="7">
        <f>Table1[[#This Row],[List Price]]-Table1[[#This Row],[Actual Price]]</f>
        <v>8</v>
      </c>
      <c r="L2222" s="13">
        <f>YEAR(Table1[[#This Row],[Date]])</f>
        <v>2021</v>
      </c>
      <c r="M2222" s="13" t="str">
        <f t="shared" si="34"/>
        <v>Apr</v>
      </c>
      <c r="N2222" s="18">
        <f>DATE(YEAR(Table1[[#This Row],[Date]])+6, MONTH(Table1[[#This Row],[Date]]), DAY(Table1[[#This Row],[Date]]))</f>
        <v>46506</v>
      </c>
    </row>
    <row r="2223" spans="1:14" x14ac:dyDescent="0.35">
      <c r="A2223" t="s">
        <v>2836</v>
      </c>
      <c r="B2223" s="1" t="s">
        <v>103</v>
      </c>
      <c r="C2223" s="1" t="s">
        <v>71</v>
      </c>
      <c r="D2223" s="1" t="s">
        <v>35</v>
      </c>
      <c r="E2223" s="3">
        <v>44071</v>
      </c>
      <c r="F2223" s="1" t="s">
        <v>72</v>
      </c>
      <c r="G2223" s="1" t="s">
        <v>105</v>
      </c>
      <c r="H2223" s="7">
        <v>500</v>
      </c>
      <c r="I2223" s="7">
        <v>500</v>
      </c>
      <c r="J2223" s="2">
        <v>0</v>
      </c>
      <c r="K2223" s="7">
        <f>Table1[[#This Row],[List Price]]-Table1[[#This Row],[Actual Price]]</f>
        <v>0</v>
      </c>
      <c r="L2223" s="13">
        <f>YEAR(Table1[[#This Row],[Date]])</f>
        <v>2020</v>
      </c>
      <c r="M2223" s="13" t="str">
        <f t="shared" si="34"/>
        <v>Aug</v>
      </c>
      <c r="N2223" s="18">
        <f>DATE(YEAR(Table1[[#This Row],[Date]])+6, MONTH(Table1[[#This Row],[Date]]), DAY(Table1[[#This Row],[Date]]))</f>
        <v>46262</v>
      </c>
    </row>
    <row r="2224" spans="1:14" x14ac:dyDescent="0.35">
      <c r="A2224" t="s">
        <v>2837</v>
      </c>
      <c r="B2224" s="1" t="s">
        <v>103</v>
      </c>
      <c r="C2224" s="1" t="s">
        <v>71</v>
      </c>
      <c r="D2224" s="1" t="s">
        <v>35</v>
      </c>
      <c r="E2224" s="3">
        <v>44142</v>
      </c>
      <c r="F2224" s="1" t="s">
        <v>55</v>
      </c>
      <c r="G2224" s="1" t="s">
        <v>592</v>
      </c>
      <c r="H2224" s="7">
        <v>800</v>
      </c>
      <c r="I2224" s="7">
        <v>472</v>
      </c>
      <c r="J2224" s="2">
        <v>0.41</v>
      </c>
      <c r="K2224" s="7">
        <f>Table1[[#This Row],[List Price]]-Table1[[#This Row],[Actual Price]]</f>
        <v>328</v>
      </c>
      <c r="L2224" s="13">
        <f>YEAR(Table1[[#This Row],[Date]])</f>
        <v>2020</v>
      </c>
      <c r="M2224" s="13" t="str">
        <f t="shared" si="34"/>
        <v>Nov</v>
      </c>
      <c r="N2224" s="18">
        <f>DATE(YEAR(Table1[[#This Row],[Date]])+6, MONTH(Table1[[#This Row],[Date]]), DAY(Table1[[#This Row],[Date]]))</f>
        <v>46333</v>
      </c>
    </row>
    <row r="2225" spans="1:14" x14ac:dyDescent="0.35">
      <c r="A2225" t="s">
        <v>2838</v>
      </c>
      <c r="B2225" s="1" t="s">
        <v>70</v>
      </c>
      <c r="C2225" s="1" t="s">
        <v>71</v>
      </c>
      <c r="D2225" s="1" t="s">
        <v>35</v>
      </c>
      <c r="E2225" s="3">
        <v>45319</v>
      </c>
      <c r="F2225" s="1" t="s">
        <v>14</v>
      </c>
      <c r="G2225" s="1" t="s">
        <v>391</v>
      </c>
      <c r="H2225" s="7">
        <v>80</v>
      </c>
      <c r="I2225" s="7">
        <v>80</v>
      </c>
      <c r="J2225" s="2">
        <v>0</v>
      </c>
      <c r="K2225" s="7">
        <f>Table1[[#This Row],[List Price]]-Table1[[#This Row],[Actual Price]]</f>
        <v>0</v>
      </c>
      <c r="L2225" s="13">
        <f>YEAR(Table1[[#This Row],[Date]])</f>
        <v>2024</v>
      </c>
      <c r="M2225" s="13" t="str">
        <f t="shared" si="34"/>
        <v>Jan</v>
      </c>
      <c r="N2225" s="18">
        <f>DATE(YEAR(Table1[[#This Row],[Date]])+6, MONTH(Table1[[#This Row],[Date]]), DAY(Table1[[#This Row],[Date]]))</f>
        <v>47511</v>
      </c>
    </row>
    <row r="2226" spans="1:14" x14ac:dyDescent="0.35">
      <c r="A2226" t="s">
        <v>2839</v>
      </c>
      <c r="B2226" s="1" t="s">
        <v>187</v>
      </c>
      <c r="C2226" s="1" t="s">
        <v>188</v>
      </c>
      <c r="D2226" s="1" t="s">
        <v>13</v>
      </c>
      <c r="E2226" s="3">
        <v>44272</v>
      </c>
      <c r="F2226" s="1" t="s">
        <v>104</v>
      </c>
      <c r="G2226" s="1" t="s">
        <v>1150</v>
      </c>
      <c r="H2226" s="7">
        <v>70</v>
      </c>
      <c r="I2226" s="7">
        <v>64</v>
      </c>
      <c r="J2226" s="2">
        <v>8.5699999999999998E-2</v>
      </c>
      <c r="K2226" s="7">
        <f>Table1[[#This Row],[List Price]]-Table1[[#This Row],[Actual Price]]</f>
        <v>6</v>
      </c>
      <c r="L2226" s="13">
        <f>YEAR(Table1[[#This Row],[Date]])</f>
        <v>2021</v>
      </c>
      <c r="M2226" s="13" t="str">
        <f t="shared" si="34"/>
        <v>Mar</v>
      </c>
      <c r="N2226" s="18">
        <f>DATE(YEAR(Table1[[#This Row],[Date]])+6, MONTH(Table1[[#This Row],[Date]]), DAY(Table1[[#This Row],[Date]]))</f>
        <v>46463</v>
      </c>
    </row>
    <row r="2227" spans="1:14" x14ac:dyDescent="0.35">
      <c r="A2227" t="s">
        <v>2840</v>
      </c>
      <c r="B2227" s="1" t="s">
        <v>182</v>
      </c>
      <c r="C2227" s="1" t="s">
        <v>108</v>
      </c>
      <c r="D2227" s="1" t="s">
        <v>19</v>
      </c>
      <c r="E2227" s="3">
        <v>44109</v>
      </c>
      <c r="F2227" s="1" t="s">
        <v>30</v>
      </c>
      <c r="G2227" s="1" t="s">
        <v>2016</v>
      </c>
      <c r="H2227" s="7">
        <v>150</v>
      </c>
      <c r="I2227" s="7">
        <v>114</v>
      </c>
      <c r="J2227" s="2">
        <v>0.24</v>
      </c>
      <c r="K2227" s="7">
        <f>Table1[[#This Row],[List Price]]-Table1[[#This Row],[Actual Price]]</f>
        <v>36</v>
      </c>
      <c r="L2227" s="13">
        <f>YEAR(Table1[[#This Row],[Date]])</f>
        <v>2020</v>
      </c>
      <c r="M2227" s="13" t="str">
        <f t="shared" si="34"/>
        <v>Oct</v>
      </c>
      <c r="N2227" s="18">
        <f>DATE(YEAR(Table1[[#This Row],[Date]])+6, MONTH(Table1[[#This Row],[Date]]), DAY(Table1[[#This Row],[Date]]))</f>
        <v>46300</v>
      </c>
    </row>
    <row r="2228" spans="1:14" x14ac:dyDescent="0.35">
      <c r="A2228" t="s">
        <v>2841</v>
      </c>
      <c r="B2228" s="1" t="s">
        <v>28</v>
      </c>
      <c r="C2228" s="1" t="s">
        <v>29</v>
      </c>
      <c r="D2228" s="1" t="s">
        <v>13</v>
      </c>
      <c r="E2228" s="3">
        <v>45079</v>
      </c>
      <c r="F2228" s="1" t="s">
        <v>14</v>
      </c>
      <c r="G2228" s="1" t="s">
        <v>2842</v>
      </c>
      <c r="H2228" s="7">
        <v>80</v>
      </c>
      <c r="I2228" s="7">
        <v>73</v>
      </c>
      <c r="J2228" s="2">
        <v>8.7499999999999994E-2</v>
      </c>
      <c r="K2228" s="7">
        <f>Table1[[#This Row],[List Price]]-Table1[[#This Row],[Actual Price]]</f>
        <v>7</v>
      </c>
      <c r="L2228" s="13">
        <f>YEAR(Table1[[#This Row],[Date]])</f>
        <v>2023</v>
      </c>
      <c r="M2228" s="13" t="str">
        <f t="shared" si="34"/>
        <v>Jun</v>
      </c>
      <c r="N2228" s="18">
        <f>DATE(YEAR(Table1[[#This Row],[Date]])+6, MONTH(Table1[[#This Row],[Date]]), DAY(Table1[[#This Row],[Date]]))</f>
        <v>47271</v>
      </c>
    </row>
    <row r="2229" spans="1:14" x14ac:dyDescent="0.35">
      <c r="A2229" t="s">
        <v>2843</v>
      </c>
      <c r="B2229" s="1" t="s">
        <v>127</v>
      </c>
      <c r="C2229" s="1" t="s">
        <v>128</v>
      </c>
      <c r="D2229" s="1" t="s">
        <v>13</v>
      </c>
      <c r="E2229" s="3">
        <v>44951</v>
      </c>
      <c r="F2229" s="1" t="s">
        <v>122</v>
      </c>
      <c r="G2229" s="1" t="s">
        <v>210</v>
      </c>
      <c r="H2229" s="7">
        <v>50</v>
      </c>
      <c r="I2229" s="7">
        <v>47</v>
      </c>
      <c r="J2229" s="2">
        <v>0.06</v>
      </c>
      <c r="K2229" s="7">
        <f>Table1[[#This Row],[List Price]]-Table1[[#This Row],[Actual Price]]</f>
        <v>3</v>
      </c>
      <c r="L2229" s="13">
        <f>YEAR(Table1[[#This Row],[Date]])</f>
        <v>2023</v>
      </c>
      <c r="M2229" s="13" t="str">
        <f t="shared" si="34"/>
        <v>Jan</v>
      </c>
      <c r="N2229" s="18">
        <f>DATE(YEAR(Table1[[#This Row],[Date]])+6, MONTH(Table1[[#This Row],[Date]]), DAY(Table1[[#This Row],[Date]]))</f>
        <v>47143</v>
      </c>
    </row>
    <row r="2230" spans="1:14" x14ac:dyDescent="0.35">
      <c r="A2230" t="s">
        <v>2844</v>
      </c>
      <c r="B2230" s="1" t="s">
        <v>224</v>
      </c>
      <c r="C2230" s="1" t="s">
        <v>50</v>
      </c>
      <c r="D2230" s="1" t="s">
        <v>24</v>
      </c>
      <c r="E2230" s="3">
        <v>45546</v>
      </c>
      <c r="F2230" s="1" t="s">
        <v>61</v>
      </c>
      <c r="G2230" s="1" t="s">
        <v>774</v>
      </c>
      <c r="H2230" s="7">
        <v>1000</v>
      </c>
      <c r="I2230" s="7">
        <v>960</v>
      </c>
      <c r="J2230" s="2">
        <v>0.04</v>
      </c>
      <c r="K2230" s="7">
        <f>Table1[[#This Row],[List Price]]-Table1[[#This Row],[Actual Price]]</f>
        <v>40</v>
      </c>
      <c r="L2230" s="13">
        <f>YEAR(Table1[[#This Row],[Date]])</f>
        <v>2024</v>
      </c>
      <c r="M2230" s="13" t="str">
        <f t="shared" si="34"/>
        <v>Sep</v>
      </c>
      <c r="N2230" s="18">
        <f>DATE(YEAR(Table1[[#This Row],[Date]])+6, MONTH(Table1[[#This Row],[Date]]), DAY(Table1[[#This Row],[Date]]))</f>
        <v>47737</v>
      </c>
    </row>
    <row r="2231" spans="1:14" x14ac:dyDescent="0.35">
      <c r="A2231" t="s">
        <v>2845</v>
      </c>
      <c r="B2231" s="1" t="s">
        <v>157</v>
      </c>
      <c r="C2231" s="1" t="s">
        <v>108</v>
      </c>
      <c r="D2231" s="1" t="s">
        <v>19</v>
      </c>
      <c r="E2231" s="3">
        <v>44833</v>
      </c>
      <c r="F2231" s="1" t="s">
        <v>61</v>
      </c>
      <c r="G2231" s="1" t="s">
        <v>1870</v>
      </c>
      <c r="H2231" s="7">
        <v>1000</v>
      </c>
      <c r="I2231" s="7">
        <v>990</v>
      </c>
      <c r="J2231" s="2">
        <v>0.01</v>
      </c>
      <c r="K2231" s="7">
        <f>Table1[[#This Row],[List Price]]-Table1[[#This Row],[Actual Price]]</f>
        <v>10</v>
      </c>
      <c r="L2231" s="13">
        <f>YEAR(Table1[[#This Row],[Date]])</f>
        <v>2022</v>
      </c>
      <c r="M2231" s="13" t="str">
        <f t="shared" si="34"/>
        <v>Sep</v>
      </c>
      <c r="N2231" s="18">
        <f>DATE(YEAR(Table1[[#This Row],[Date]])+6, MONTH(Table1[[#This Row],[Date]]), DAY(Table1[[#This Row],[Date]]))</f>
        <v>47025</v>
      </c>
    </row>
    <row r="2232" spans="1:14" x14ac:dyDescent="0.35">
      <c r="A2232" t="s">
        <v>2846</v>
      </c>
      <c r="B2232" s="1" t="s">
        <v>205</v>
      </c>
      <c r="C2232" s="1" t="s">
        <v>206</v>
      </c>
      <c r="D2232" s="1" t="s">
        <v>24</v>
      </c>
      <c r="E2232" s="3">
        <v>45585</v>
      </c>
      <c r="F2232" s="1" t="s">
        <v>55</v>
      </c>
      <c r="G2232" s="1" t="s">
        <v>207</v>
      </c>
      <c r="H2232" s="7">
        <v>800</v>
      </c>
      <c r="I2232" s="7">
        <v>720</v>
      </c>
      <c r="J2232" s="2">
        <v>0.1</v>
      </c>
      <c r="K2232" s="7">
        <f>Table1[[#This Row],[List Price]]-Table1[[#This Row],[Actual Price]]</f>
        <v>80</v>
      </c>
      <c r="L2232" s="13">
        <f>YEAR(Table1[[#This Row],[Date]])</f>
        <v>2024</v>
      </c>
      <c r="M2232" s="13" t="str">
        <f t="shared" si="34"/>
        <v>Oct</v>
      </c>
      <c r="N2232" s="18">
        <f>DATE(YEAR(Table1[[#This Row],[Date]])+6, MONTH(Table1[[#This Row],[Date]]), DAY(Table1[[#This Row],[Date]]))</f>
        <v>47776</v>
      </c>
    </row>
    <row r="2233" spans="1:14" x14ac:dyDescent="0.35">
      <c r="A2233" t="s">
        <v>2847</v>
      </c>
      <c r="B2233" s="1" t="s">
        <v>182</v>
      </c>
      <c r="C2233" s="1" t="s">
        <v>108</v>
      </c>
      <c r="D2233" s="1" t="s">
        <v>19</v>
      </c>
      <c r="E2233" s="3">
        <v>44447</v>
      </c>
      <c r="F2233" s="1" t="s">
        <v>55</v>
      </c>
      <c r="G2233" s="1" t="s">
        <v>1043</v>
      </c>
      <c r="H2233" s="7">
        <v>800</v>
      </c>
      <c r="I2233" s="7">
        <v>600</v>
      </c>
      <c r="J2233" s="2">
        <v>0.25</v>
      </c>
      <c r="K2233" s="7">
        <f>Table1[[#This Row],[List Price]]-Table1[[#This Row],[Actual Price]]</f>
        <v>200</v>
      </c>
      <c r="L2233" s="13">
        <f>YEAR(Table1[[#This Row],[Date]])</f>
        <v>2021</v>
      </c>
      <c r="M2233" s="13" t="str">
        <f t="shared" si="34"/>
        <v>Sep</v>
      </c>
      <c r="N2233" s="18">
        <f>DATE(YEAR(Table1[[#This Row],[Date]])+6, MONTH(Table1[[#This Row],[Date]]), DAY(Table1[[#This Row],[Date]]))</f>
        <v>46638</v>
      </c>
    </row>
    <row r="2234" spans="1:14" x14ac:dyDescent="0.35">
      <c r="A2234" t="s">
        <v>2848</v>
      </c>
      <c r="B2234" s="1" t="s">
        <v>146</v>
      </c>
      <c r="C2234" s="1" t="s">
        <v>147</v>
      </c>
      <c r="D2234" s="1" t="s">
        <v>13</v>
      </c>
      <c r="E2234" s="3">
        <v>44564</v>
      </c>
      <c r="F2234" s="1" t="s">
        <v>46</v>
      </c>
      <c r="G2234" s="1" t="s">
        <v>725</v>
      </c>
      <c r="H2234" s="7">
        <v>500</v>
      </c>
      <c r="I2234" s="7">
        <v>435</v>
      </c>
      <c r="J2234" s="2">
        <v>0.13</v>
      </c>
      <c r="K2234" s="7">
        <f>Table1[[#This Row],[List Price]]-Table1[[#This Row],[Actual Price]]</f>
        <v>65</v>
      </c>
      <c r="L2234" s="13">
        <f>YEAR(Table1[[#This Row],[Date]])</f>
        <v>2022</v>
      </c>
      <c r="M2234" s="13" t="str">
        <f t="shared" si="34"/>
        <v>Jan</v>
      </c>
      <c r="N2234" s="18">
        <f>DATE(YEAR(Table1[[#This Row],[Date]])+6, MONTH(Table1[[#This Row],[Date]]), DAY(Table1[[#This Row],[Date]]))</f>
        <v>46755</v>
      </c>
    </row>
    <row r="2235" spans="1:14" x14ac:dyDescent="0.35">
      <c r="A2235" t="s">
        <v>2849</v>
      </c>
      <c r="B2235" s="1" t="s">
        <v>205</v>
      </c>
      <c r="C2235" s="1" t="s">
        <v>206</v>
      </c>
      <c r="D2235" s="1" t="s">
        <v>24</v>
      </c>
      <c r="E2235" s="3">
        <v>43887</v>
      </c>
      <c r="F2235" s="1" t="s">
        <v>41</v>
      </c>
      <c r="G2235" s="1" t="s">
        <v>1478</v>
      </c>
      <c r="H2235" s="7">
        <v>30</v>
      </c>
      <c r="I2235" s="7">
        <v>25</v>
      </c>
      <c r="J2235" s="2">
        <v>0.16669999999999999</v>
      </c>
      <c r="K2235" s="7">
        <f>Table1[[#This Row],[List Price]]-Table1[[#This Row],[Actual Price]]</f>
        <v>5</v>
      </c>
      <c r="L2235" s="13">
        <f>YEAR(Table1[[#This Row],[Date]])</f>
        <v>2020</v>
      </c>
      <c r="M2235" s="13" t="str">
        <f t="shared" si="34"/>
        <v>Feb</v>
      </c>
      <c r="N2235" s="18">
        <f>DATE(YEAR(Table1[[#This Row],[Date]])+6, MONTH(Table1[[#This Row],[Date]]), DAY(Table1[[#This Row],[Date]]))</f>
        <v>46079</v>
      </c>
    </row>
    <row r="2236" spans="1:14" x14ac:dyDescent="0.35">
      <c r="A2236" t="s">
        <v>2850</v>
      </c>
      <c r="B2236" s="1" t="s">
        <v>221</v>
      </c>
      <c r="C2236" s="1" t="s">
        <v>40</v>
      </c>
      <c r="D2236" s="1" t="s">
        <v>35</v>
      </c>
      <c r="E2236" s="3">
        <v>43846</v>
      </c>
      <c r="F2236" s="1" t="s">
        <v>36</v>
      </c>
      <c r="G2236" s="1" t="s">
        <v>1179</v>
      </c>
      <c r="H2236" s="7">
        <v>50</v>
      </c>
      <c r="I2236" s="7">
        <v>46</v>
      </c>
      <c r="J2236" s="2">
        <v>0.08</v>
      </c>
      <c r="K2236" s="7">
        <f>Table1[[#This Row],[List Price]]-Table1[[#This Row],[Actual Price]]</f>
        <v>4</v>
      </c>
      <c r="L2236" s="13">
        <f>YEAR(Table1[[#This Row],[Date]])</f>
        <v>2020</v>
      </c>
      <c r="M2236" s="13" t="str">
        <f t="shared" si="34"/>
        <v>Jan</v>
      </c>
      <c r="N2236" s="18">
        <f>DATE(YEAR(Table1[[#This Row],[Date]])+6, MONTH(Table1[[#This Row],[Date]]), DAY(Table1[[#This Row],[Date]]))</f>
        <v>46038</v>
      </c>
    </row>
    <row r="2237" spans="1:14" x14ac:dyDescent="0.35">
      <c r="A2237" t="s">
        <v>2851</v>
      </c>
      <c r="B2237" s="1" t="s">
        <v>53</v>
      </c>
      <c r="C2237" s="1" t="s">
        <v>54</v>
      </c>
      <c r="D2237" s="1" t="s">
        <v>13</v>
      </c>
      <c r="E2237" s="3">
        <v>44113</v>
      </c>
      <c r="F2237" s="1" t="s">
        <v>36</v>
      </c>
      <c r="G2237" s="1" t="s">
        <v>647</v>
      </c>
      <c r="H2237" s="7">
        <v>50</v>
      </c>
      <c r="I2237" s="7">
        <v>48</v>
      </c>
      <c r="J2237" s="2">
        <v>0.04</v>
      </c>
      <c r="K2237" s="7">
        <f>Table1[[#This Row],[List Price]]-Table1[[#This Row],[Actual Price]]</f>
        <v>2</v>
      </c>
      <c r="L2237" s="13">
        <f>YEAR(Table1[[#This Row],[Date]])</f>
        <v>2020</v>
      </c>
      <c r="M2237" s="13" t="str">
        <f t="shared" si="34"/>
        <v>Oct</v>
      </c>
      <c r="N2237" s="18">
        <f>DATE(YEAR(Table1[[#This Row],[Date]])+6, MONTH(Table1[[#This Row],[Date]]), DAY(Table1[[#This Row],[Date]]))</f>
        <v>46304</v>
      </c>
    </row>
    <row r="2238" spans="1:14" x14ac:dyDescent="0.35">
      <c r="A2238" t="s">
        <v>2852</v>
      </c>
      <c r="B2238" s="1" t="s">
        <v>150</v>
      </c>
      <c r="C2238" s="1" t="s">
        <v>151</v>
      </c>
      <c r="D2238" s="1" t="s">
        <v>13</v>
      </c>
      <c r="E2238" s="3">
        <v>44799</v>
      </c>
      <c r="F2238" s="1" t="s">
        <v>30</v>
      </c>
      <c r="G2238" s="1" t="s">
        <v>771</v>
      </c>
      <c r="H2238" s="7">
        <v>150</v>
      </c>
      <c r="I2238" s="7">
        <v>134</v>
      </c>
      <c r="J2238" s="2">
        <v>0.1067</v>
      </c>
      <c r="K2238" s="7">
        <f>Table1[[#This Row],[List Price]]-Table1[[#This Row],[Actual Price]]</f>
        <v>16</v>
      </c>
      <c r="L2238" s="13">
        <f>YEAR(Table1[[#This Row],[Date]])</f>
        <v>2022</v>
      </c>
      <c r="M2238" s="13" t="str">
        <f t="shared" si="34"/>
        <v>Aug</v>
      </c>
      <c r="N2238" s="18">
        <f>DATE(YEAR(Table1[[#This Row],[Date]])+6, MONTH(Table1[[#This Row],[Date]]), DAY(Table1[[#This Row],[Date]]))</f>
        <v>46991</v>
      </c>
    </row>
    <row r="2239" spans="1:14" x14ac:dyDescent="0.35">
      <c r="A2239" t="s">
        <v>2853</v>
      </c>
      <c r="B2239" s="1" t="s">
        <v>224</v>
      </c>
      <c r="C2239" s="1" t="s">
        <v>50</v>
      </c>
      <c r="D2239" s="1" t="s">
        <v>24</v>
      </c>
      <c r="E2239" s="3">
        <v>43919</v>
      </c>
      <c r="F2239" s="1" t="s">
        <v>14</v>
      </c>
      <c r="G2239" s="1" t="s">
        <v>2854</v>
      </c>
      <c r="H2239" s="7">
        <v>80</v>
      </c>
      <c r="I2239" s="7">
        <v>75</v>
      </c>
      <c r="J2239" s="2">
        <v>6.25E-2</v>
      </c>
      <c r="K2239" s="7">
        <f>Table1[[#This Row],[List Price]]-Table1[[#This Row],[Actual Price]]</f>
        <v>5</v>
      </c>
      <c r="L2239" s="13">
        <f>YEAR(Table1[[#This Row],[Date]])</f>
        <v>2020</v>
      </c>
      <c r="M2239" s="13" t="str">
        <f t="shared" si="34"/>
        <v>Mar</v>
      </c>
      <c r="N2239" s="18">
        <f>DATE(YEAR(Table1[[#This Row],[Date]])+6, MONTH(Table1[[#This Row],[Date]]), DAY(Table1[[#This Row],[Date]]))</f>
        <v>46110</v>
      </c>
    </row>
    <row r="2240" spans="1:14" x14ac:dyDescent="0.35">
      <c r="A2240" t="s">
        <v>2855</v>
      </c>
      <c r="B2240" s="1" t="s">
        <v>118</v>
      </c>
      <c r="C2240" s="1" t="s">
        <v>119</v>
      </c>
      <c r="D2240" s="1" t="s">
        <v>35</v>
      </c>
      <c r="E2240" s="3">
        <v>44674</v>
      </c>
      <c r="F2240" s="1" t="s">
        <v>25</v>
      </c>
      <c r="G2240" s="1" t="s">
        <v>540</v>
      </c>
      <c r="H2240" s="7">
        <v>700</v>
      </c>
      <c r="I2240" s="7">
        <v>693</v>
      </c>
      <c r="J2240" s="2">
        <v>0.01</v>
      </c>
      <c r="K2240" s="7">
        <f>Table1[[#This Row],[List Price]]-Table1[[#This Row],[Actual Price]]</f>
        <v>7</v>
      </c>
      <c r="L2240" s="13">
        <f>YEAR(Table1[[#This Row],[Date]])</f>
        <v>2022</v>
      </c>
      <c r="M2240" s="13" t="str">
        <f t="shared" si="34"/>
        <v>Apr</v>
      </c>
      <c r="N2240" s="18">
        <f>DATE(YEAR(Table1[[#This Row],[Date]])+6, MONTH(Table1[[#This Row],[Date]]), DAY(Table1[[#This Row],[Date]]))</f>
        <v>46866</v>
      </c>
    </row>
    <row r="2241" spans="1:14" x14ac:dyDescent="0.35">
      <c r="A2241" t="s">
        <v>2856</v>
      </c>
      <c r="B2241" s="1" t="s">
        <v>111</v>
      </c>
      <c r="C2241" s="1" t="s">
        <v>82</v>
      </c>
      <c r="D2241" s="1" t="s">
        <v>13</v>
      </c>
      <c r="E2241" s="3">
        <v>44156</v>
      </c>
      <c r="F2241" s="1" t="s">
        <v>30</v>
      </c>
      <c r="G2241" s="1" t="s">
        <v>820</v>
      </c>
      <c r="H2241" s="7">
        <v>150</v>
      </c>
      <c r="I2241" s="7">
        <v>119</v>
      </c>
      <c r="J2241" s="2">
        <v>0.20669999999999999</v>
      </c>
      <c r="K2241" s="7">
        <f>Table1[[#This Row],[List Price]]-Table1[[#This Row],[Actual Price]]</f>
        <v>31</v>
      </c>
      <c r="L2241" s="13">
        <f>YEAR(Table1[[#This Row],[Date]])</f>
        <v>2020</v>
      </c>
      <c r="M2241" s="13" t="str">
        <f t="shared" si="34"/>
        <v>Nov</v>
      </c>
      <c r="N2241" s="18">
        <f>DATE(YEAR(Table1[[#This Row],[Date]])+6, MONTH(Table1[[#This Row],[Date]]), DAY(Table1[[#This Row],[Date]]))</f>
        <v>46347</v>
      </c>
    </row>
    <row r="2242" spans="1:14" x14ac:dyDescent="0.35">
      <c r="A2242" t="s">
        <v>2857</v>
      </c>
      <c r="B2242" s="1" t="s">
        <v>59</v>
      </c>
      <c r="C2242" s="1" t="s">
        <v>60</v>
      </c>
      <c r="D2242" s="1" t="s">
        <v>13</v>
      </c>
      <c r="E2242" s="3">
        <v>44497</v>
      </c>
      <c r="F2242" s="1" t="s">
        <v>14</v>
      </c>
      <c r="G2242" s="1" t="s">
        <v>1842</v>
      </c>
      <c r="H2242" s="7">
        <v>80</v>
      </c>
      <c r="I2242" s="7">
        <v>48</v>
      </c>
      <c r="J2242" s="2">
        <v>0.4</v>
      </c>
      <c r="K2242" s="7">
        <f>Table1[[#This Row],[List Price]]-Table1[[#This Row],[Actual Price]]</f>
        <v>32</v>
      </c>
      <c r="L2242" s="13">
        <f>YEAR(Table1[[#This Row],[Date]])</f>
        <v>2021</v>
      </c>
      <c r="M2242" s="13" t="str">
        <f t="shared" ref="M2242:M2305" si="35">TEXT(E:E, "mmm")</f>
        <v>Oct</v>
      </c>
      <c r="N2242" s="18">
        <f>DATE(YEAR(Table1[[#This Row],[Date]])+6, MONTH(Table1[[#This Row],[Date]]), DAY(Table1[[#This Row],[Date]]))</f>
        <v>46688</v>
      </c>
    </row>
    <row r="2243" spans="1:14" x14ac:dyDescent="0.35">
      <c r="A2243" t="s">
        <v>2858</v>
      </c>
      <c r="B2243" s="1" t="s">
        <v>17</v>
      </c>
      <c r="C2243" s="1" t="s">
        <v>18</v>
      </c>
      <c r="D2243" s="1" t="s">
        <v>19</v>
      </c>
      <c r="E2243" s="3">
        <v>44090</v>
      </c>
      <c r="F2243" s="1" t="s">
        <v>122</v>
      </c>
      <c r="G2243" s="1" t="s">
        <v>20</v>
      </c>
      <c r="H2243" s="7">
        <v>50</v>
      </c>
      <c r="I2243" s="7">
        <v>45</v>
      </c>
      <c r="J2243" s="2">
        <v>0.1</v>
      </c>
      <c r="K2243" s="7">
        <f>Table1[[#This Row],[List Price]]-Table1[[#This Row],[Actual Price]]</f>
        <v>5</v>
      </c>
      <c r="L2243" s="13">
        <f>YEAR(Table1[[#This Row],[Date]])</f>
        <v>2020</v>
      </c>
      <c r="M2243" s="13" t="str">
        <f t="shared" si="35"/>
        <v>Sep</v>
      </c>
      <c r="N2243" s="18">
        <f>DATE(YEAR(Table1[[#This Row],[Date]])+6, MONTH(Table1[[#This Row],[Date]]), DAY(Table1[[#This Row],[Date]]))</f>
        <v>46281</v>
      </c>
    </row>
    <row r="2244" spans="1:14" x14ac:dyDescent="0.35">
      <c r="A2244" t="s">
        <v>2859</v>
      </c>
      <c r="B2244" s="1" t="s">
        <v>182</v>
      </c>
      <c r="C2244" s="1" t="s">
        <v>108</v>
      </c>
      <c r="D2244" s="1" t="s">
        <v>19</v>
      </c>
      <c r="E2244" s="3">
        <v>44010</v>
      </c>
      <c r="F2244" s="1" t="s">
        <v>115</v>
      </c>
      <c r="G2244" s="1" t="s">
        <v>502</v>
      </c>
      <c r="H2244" s="7">
        <v>250</v>
      </c>
      <c r="I2244" s="7">
        <v>250</v>
      </c>
      <c r="J2244" s="2">
        <v>0</v>
      </c>
      <c r="K2244" s="7">
        <f>Table1[[#This Row],[List Price]]-Table1[[#This Row],[Actual Price]]</f>
        <v>0</v>
      </c>
      <c r="L2244" s="13">
        <f>YEAR(Table1[[#This Row],[Date]])</f>
        <v>2020</v>
      </c>
      <c r="M2244" s="13" t="str">
        <f t="shared" si="35"/>
        <v>Jun</v>
      </c>
      <c r="N2244" s="18">
        <f>DATE(YEAR(Table1[[#This Row],[Date]])+6, MONTH(Table1[[#This Row],[Date]]), DAY(Table1[[#This Row],[Date]]))</f>
        <v>46201</v>
      </c>
    </row>
    <row r="2245" spans="1:14" x14ac:dyDescent="0.35">
      <c r="A2245" t="s">
        <v>2860</v>
      </c>
      <c r="B2245" s="1" t="s">
        <v>127</v>
      </c>
      <c r="C2245" s="1" t="s">
        <v>128</v>
      </c>
      <c r="D2245" s="1" t="s">
        <v>13</v>
      </c>
      <c r="E2245" s="3">
        <v>44039</v>
      </c>
      <c r="F2245" s="1" t="s">
        <v>46</v>
      </c>
      <c r="G2245" s="1" t="s">
        <v>920</v>
      </c>
      <c r="H2245" s="7">
        <v>500</v>
      </c>
      <c r="I2245" s="7">
        <v>380</v>
      </c>
      <c r="J2245" s="2">
        <v>0.24</v>
      </c>
      <c r="K2245" s="7">
        <f>Table1[[#This Row],[List Price]]-Table1[[#This Row],[Actual Price]]</f>
        <v>120</v>
      </c>
      <c r="L2245" s="13">
        <f>YEAR(Table1[[#This Row],[Date]])</f>
        <v>2020</v>
      </c>
      <c r="M2245" s="13" t="str">
        <f t="shared" si="35"/>
        <v>Jul</v>
      </c>
      <c r="N2245" s="18">
        <f>DATE(YEAR(Table1[[#This Row],[Date]])+6, MONTH(Table1[[#This Row],[Date]]), DAY(Table1[[#This Row],[Date]]))</f>
        <v>46230</v>
      </c>
    </row>
    <row r="2246" spans="1:14" x14ac:dyDescent="0.35">
      <c r="A2246" t="s">
        <v>2861</v>
      </c>
      <c r="B2246" s="1" t="s">
        <v>39</v>
      </c>
      <c r="C2246" s="1" t="s">
        <v>40</v>
      </c>
      <c r="D2246" s="1" t="s">
        <v>35</v>
      </c>
      <c r="E2246" s="3">
        <v>45084</v>
      </c>
      <c r="F2246" s="1" t="s">
        <v>72</v>
      </c>
      <c r="G2246" s="1" t="s">
        <v>1707</v>
      </c>
      <c r="H2246" s="7">
        <v>500</v>
      </c>
      <c r="I2246" s="7">
        <v>495</v>
      </c>
      <c r="J2246" s="2">
        <v>0.01</v>
      </c>
      <c r="K2246" s="7">
        <f>Table1[[#This Row],[List Price]]-Table1[[#This Row],[Actual Price]]</f>
        <v>5</v>
      </c>
      <c r="L2246" s="13">
        <f>YEAR(Table1[[#This Row],[Date]])</f>
        <v>2023</v>
      </c>
      <c r="M2246" s="13" t="str">
        <f t="shared" si="35"/>
        <v>Jun</v>
      </c>
      <c r="N2246" s="18">
        <f>DATE(YEAR(Table1[[#This Row],[Date]])+6, MONTH(Table1[[#This Row],[Date]]), DAY(Table1[[#This Row],[Date]]))</f>
        <v>47276</v>
      </c>
    </row>
    <row r="2247" spans="1:14" x14ac:dyDescent="0.35">
      <c r="A2247" t="s">
        <v>2862</v>
      </c>
      <c r="B2247" s="1" t="s">
        <v>111</v>
      </c>
      <c r="C2247" s="1" t="s">
        <v>82</v>
      </c>
      <c r="D2247" s="1" t="s">
        <v>13</v>
      </c>
      <c r="E2247" s="3">
        <v>43858</v>
      </c>
      <c r="F2247" s="1" t="s">
        <v>25</v>
      </c>
      <c r="G2247" s="1" t="s">
        <v>112</v>
      </c>
      <c r="H2247" s="7">
        <v>700</v>
      </c>
      <c r="I2247" s="7">
        <v>623</v>
      </c>
      <c r="J2247" s="2">
        <v>0.11</v>
      </c>
      <c r="K2247" s="7">
        <f>Table1[[#This Row],[List Price]]-Table1[[#This Row],[Actual Price]]</f>
        <v>77</v>
      </c>
      <c r="L2247" s="13">
        <f>YEAR(Table1[[#This Row],[Date]])</f>
        <v>2020</v>
      </c>
      <c r="M2247" s="13" t="str">
        <f t="shared" si="35"/>
        <v>Jan</v>
      </c>
      <c r="N2247" s="18">
        <f>DATE(YEAR(Table1[[#This Row],[Date]])+6, MONTH(Table1[[#This Row],[Date]]), DAY(Table1[[#This Row],[Date]]))</f>
        <v>46050</v>
      </c>
    </row>
    <row r="2248" spans="1:14" x14ac:dyDescent="0.35">
      <c r="A2248" t="s">
        <v>2863</v>
      </c>
      <c r="B2248" s="1" t="s">
        <v>99</v>
      </c>
      <c r="C2248" s="1" t="s">
        <v>100</v>
      </c>
      <c r="D2248" s="1" t="s">
        <v>13</v>
      </c>
      <c r="E2248" s="3">
        <v>44668</v>
      </c>
      <c r="F2248" s="1" t="s">
        <v>122</v>
      </c>
      <c r="G2248" s="1" t="s">
        <v>948</v>
      </c>
      <c r="H2248" s="7">
        <v>50</v>
      </c>
      <c r="I2248" s="7">
        <v>44</v>
      </c>
      <c r="J2248" s="2">
        <v>0.12</v>
      </c>
      <c r="K2248" s="7">
        <f>Table1[[#This Row],[List Price]]-Table1[[#This Row],[Actual Price]]</f>
        <v>6</v>
      </c>
      <c r="L2248" s="13">
        <f>YEAR(Table1[[#This Row],[Date]])</f>
        <v>2022</v>
      </c>
      <c r="M2248" s="13" t="str">
        <f t="shared" si="35"/>
        <v>Apr</v>
      </c>
      <c r="N2248" s="18">
        <f>DATE(YEAR(Table1[[#This Row],[Date]])+6, MONTH(Table1[[#This Row],[Date]]), DAY(Table1[[#This Row],[Date]]))</f>
        <v>46860</v>
      </c>
    </row>
    <row r="2249" spans="1:14" x14ac:dyDescent="0.35">
      <c r="A2249" t="s">
        <v>2864</v>
      </c>
      <c r="B2249" s="1" t="s">
        <v>85</v>
      </c>
      <c r="C2249" s="1" t="s">
        <v>86</v>
      </c>
      <c r="D2249" s="1" t="s">
        <v>13</v>
      </c>
      <c r="E2249" s="3">
        <v>45189</v>
      </c>
      <c r="F2249" s="1" t="s">
        <v>41</v>
      </c>
      <c r="G2249" s="1" t="s">
        <v>363</v>
      </c>
      <c r="H2249" s="7">
        <v>30</v>
      </c>
      <c r="I2249" s="7">
        <v>30</v>
      </c>
      <c r="J2249" s="2">
        <v>0</v>
      </c>
      <c r="K2249" s="7">
        <f>Table1[[#This Row],[List Price]]-Table1[[#This Row],[Actual Price]]</f>
        <v>0</v>
      </c>
      <c r="L2249" s="13">
        <f>YEAR(Table1[[#This Row],[Date]])</f>
        <v>2023</v>
      </c>
      <c r="M2249" s="13" t="str">
        <f t="shared" si="35"/>
        <v>Sep</v>
      </c>
      <c r="N2249" s="18">
        <f>DATE(YEAR(Table1[[#This Row],[Date]])+6, MONTH(Table1[[#This Row],[Date]]), DAY(Table1[[#This Row],[Date]]))</f>
        <v>47381</v>
      </c>
    </row>
    <row r="2250" spans="1:14" x14ac:dyDescent="0.35">
      <c r="A2250" t="s">
        <v>2865</v>
      </c>
      <c r="B2250" s="1" t="s">
        <v>324</v>
      </c>
      <c r="C2250" s="1" t="s">
        <v>325</v>
      </c>
      <c r="D2250" s="1" t="s">
        <v>13</v>
      </c>
      <c r="E2250" s="3">
        <v>44025</v>
      </c>
      <c r="F2250" s="1" t="s">
        <v>36</v>
      </c>
      <c r="G2250" s="1" t="s">
        <v>588</v>
      </c>
      <c r="H2250" s="7">
        <v>50</v>
      </c>
      <c r="I2250" s="7">
        <v>49</v>
      </c>
      <c r="J2250" s="2">
        <v>0.02</v>
      </c>
      <c r="K2250" s="7">
        <f>Table1[[#This Row],[List Price]]-Table1[[#This Row],[Actual Price]]</f>
        <v>1</v>
      </c>
      <c r="L2250" s="13">
        <f>YEAR(Table1[[#This Row],[Date]])</f>
        <v>2020</v>
      </c>
      <c r="M2250" s="13" t="str">
        <f t="shared" si="35"/>
        <v>Jul</v>
      </c>
      <c r="N2250" s="18">
        <f>DATE(YEAR(Table1[[#This Row],[Date]])+6, MONTH(Table1[[#This Row],[Date]]), DAY(Table1[[#This Row],[Date]]))</f>
        <v>46216</v>
      </c>
    </row>
    <row r="2251" spans="1:14" x14ac:dyDescent="0.35">
      <c r="A2251" t="s">
        <v>2866</v>
      </c>
      <c r="B2251" s="1" t="s">
        <v>154</v>
      </c>
      <c r="C2251" s="1" t="s">
        <v>108</v>
      </c>
      <c r="D2251" s="1" t="s">
        <v>19</v>
      </c>
      <c r="E2251" s="3">
        <v>44731</v>
      </c>
      <c r="F2251" s="1" t="s">
        <v>14</v>
      </c>
      <c r="G2251" s="1" t="s">
        <v>1004</v>
      </c>
      <c r="H2251" s="7">
        <v>80</v>
      </c>
      <c r="I2251" s="7">
        <v>72</v>
      </c>
      <c r="J2251" s="2">
        <v>0.1</v>
      </c>
      <c r="K2251" s="7">
        <f>Table1[[#This Row],[List Price]]-Table1[[#This Row],[Actual Price]]</f>
        <v>8</v>
      </c>
      <c r="L2251" s="13">
        <f>YEAR(Table1[[#This Row],[Date]])</f>
        <v>2022</v>
      </c>
      <c r="M2251" s="13" t="str">
        <f t="shared" si="35"/>
        <v>Jun</v>
      </c>
      <c r="N2251" s="18">
        <f>DATE(YEAR(Table1[[#This Row],[Date]])+6, MONTH(Table1[[#This Row],[Date]]), DAY(Table1[[#This Row],[Date]]))</f>
        <v>46923</v>
      </c>
    </row>
    <row r="2252" spans="1:14" x14ac:dyDescent="0.35">
      <c r="A2252" t="s">
        <v>2867</v>
      </c>
      <c r="B2252" s="1" t="s">
        <v>39</v>
      </c>
      <c r="C2252" s="1" t="s">
        <v>40</v>
      </c>
      <c r="D2252" s="1" t="s">
        <v>35</v>
      </c>
      <c r="E2252" s="3">
        <v>44322</v>
      </c>
      <c r="F2252" s="1" t="s">
        <v>36</v>
      </c>
      <c r="G2252" s="1" t="s">
        <v>1526</v>
      </c>
      <c r="H2252" s="7">
        <v>50</v>
      </c>
      <c r="I2252" s="7">
        <v>45</v>
      </c>
      <c r="J2252" s="2">
        <v>0.1</v>
      </c>
      <c r="K2252" s="7">
        <f>Table1[[#This Row],[List Price]]-Table1[[#This Row],[Actual Price]]</f>
        <v>5</v>
      </c>
      <c r="L2252" s="13">
        <f>YEAR(Table1[[#This Row],[Date]])</f>
        <v>2021</v>
      </c>
      <c r="M2252" s="13" t="str">
        <f t="shared" si="35"/>
        <v>May</v>
      </c>
      <c r="N2252" s="18">
        <f>DATE(YEAR(Table1[[#This Row],[Date]])+6, MONTH(Table1[[#This Row],[Date]]), DAY(Table1[[#This Row],[Date]]))</f>
        <v>46513</v>
      </c>
    </row>
    <row r="2253" spans="1:14" x14ac:dyDescent="0.35">
      <c r="A2253" t="s">
        <v>2868</v>
      </c>
      <c r="B2253" s="1" t="s">
        <v>107</v>
      </c>
      <c r="C2253" s="1" t="s">
        <v>108</v>
      </c>
      <c r="D2253" s="1" t="s">
        <v>19</v>
      </c>
      <c r="E2253" s="3">
        <v>44803</v>
      </c>
      <c r="F2253" s="1" t="s">
        <v>30</v>
      </c>
      <c r="G2253" s="1" t="s">
        <v>1029</v>
      </c>
      <c r="H2253" s="7">
        <v>150</v>
      </c>
      <c r="I2253" s="7">
        <v>149</v>
      </c>
      <c r="J2253" s="2">
        <v>6.7000000000000002E-3</v>
      </c>
      <c r="K2253" s="7">
        <f>Table1[[#This Row],[List Price]]-Table1[[#This Row],[Actual Price]]</f>
        <v>1</v>
      </c>
      <c r="L2253" s="13">
        <f>YEAR(Table1[[#This Row],[Date]])</f>
        <v>2022</v>
      </c>
      <c r="M2253" s="13" t="str">
        <f t="shared" si="35"/>
        <v>Aug</v>
      </c>
      <c r="N2253" s="18">
        <f>DATE(YEAR(Table1[[#This Row],[Date]])+6, MONTH(Table1[[#This Row],[Date]]), DAY(Table1[[#This Row],[Date]]))</f>
        <v>46995</v>
      </c>
    </row>
    <row r="2254" spans="1:14" x14ac:dyDescent="0.35">
      <c r="A2254" t="s">
        <v>2869</v>
      </c>
      <c r="B2254" s="1" t="s">
        <v>174</v>
      </c>
      <c r="C2254" s="1" t="s">
        <v>175</v>
      </c>
      <c r="D2254" s="1" t="s">
        <v>13</v>
      </c>
      <c r="E2254" s="3">
        <v>44884</v>
      </c>
      <c r="F2254" s="1" t="s">
        <v>104</v>
      </c>
      <c r="G2254" s="1" t="s">
        <v>176</v>
      </c>
      <c r="H2254" s="7">
        <v>70</v>
      </c>
      <c r="I2254" s="7">
        <v>61</v>
      </c>
      <c r="J2254" s="2">
        <v>0.12859999999999999</v>
      </c>
      <c r="K2254" s="7">
        <f>Table1[[#This Row],[List Price]]-Table1[[#This Row],[Actual Price]]</f>
        <v>9</v>
      </c>
      <c r="L2254" s="13">
        <f>YEAR(Table1[[#This Row],[Date]])</f>
        <v>2022</v>
      </c>
      <c r="M2254" s="13" t="str">
        <f t="shared" si="35"/>
        <v>Nov</v>
      </c>
      <c r="N2254" s="18">
        <f>DATE(YEAR(Table1[[#This Row],[Date]])+6, MONTH(Table1[[#This Row],[Date]]), DAY(Table1[[#This Row],[Date]]))</f>
        <v>47076</v>
      </c>
    </row>
    <row r="2255" spans="1:14" x14ac:dyDescent="0.35">
      <c r="A2255" t="s">
        <v>2870</v>
      </c>
      <c r="B2255" s="1" t="s">
        <v>81</v>
      </c>
      <c r="C2255" s="1" t="s">
        <v>82</v>
      </c>
      <c r="D2255" s="1" t="s">
        <v>13</v>
      </c>
      <c r="E2255" s="3">
        <v>44801</v>
      </c>
      <c r="F2255" s="1" t="s">
        <v>72</v>
      </c>
      <c r="G2255" s="1" t="s">
        <v>387</v>
      </c>
      <c r="H2255" s="7">
        <v>500</v>
      </c>
      <c r="I2255" s="7">
        <v>500</v>
      </c>
      <c r="J2255" s="2">
        <v>0</v>
      </c>
      <c r="K2255" s="7">
        <f>Table1[[#This Row],[List Price]]-Table1[[#This Row],[Actual Price]]</f>
        <v>0</v>
      </c>
      <c r="L2255" s="13">
        <f>YEAR(Table1[[#This Row],[Date]])</f>
        <v>2022</v>
      </c>
      <c r="M2255" s="13" t="str">
        <f t="shared" si="35"/>
        <v>Aug</v>
      </c>
      <c r="N2255" s="18">
        <f>DATE(YEAR(Table1[[#This Row],[Date]])+6, MONTH(Table1[[#This Row],[Date]]), DAY(Table1[[#This Row],[Date]]))</f>
        <v>46993</v>
      </c>
    </row>
    <row r="2256" spans="1:14" x14ac:dyDescent="0.35">
      <c r="A2256" t="s">
        <v>2871</v>
      </c>
      <c r="B2256" s="1" t="s">
        <v>95</v>
      </c>
      <c r="C2256" s="1" t="s">
        <v>96</v>
      </c>
      <c r="D2256" s="1" t="s">
        <v>13</v>
      </c>
      <c r="E2256" s="3">
        <v>44181</v>
      </c>
      <c r="F2256" s="1" t="s">
        <v>25</v>
      </c>
      <c r="G2256" s="1" t="s">
        <v>1408</v>
      </c>
      <c r="H2256" s="7">
        <v>700</v>
      </c>
      <c r="I2256" s="7">
        <v>672</v>
      </c>
      <c r="J2256" s="2">
        <v>0.04</v>
      </c>
      <c r="K2256" s="7">
        <f>Table1[[#This Row],[List Price]]-Table1[[#This Row],[Actual Price]]</f>
        <v>28</v>
      </c>
      <c r="L2256" s="13">
        <f>YEAR(Table1[[#This Row],[Date]])</f>
        <v>2020</v>
      </c>
      <c r="M2256" s="13" t="str">
        <f t="shared" si="35"/>
        <v>Dec</v>
      </c>
      <c r="N2256" s="18">
        <f>DATE(YEAR(Table1[[#This Row],[Date]])+6, MONTH(Table1[[#This Row],[Date]]), DAY(Table1[[#This Row],[Date]]))</f>
        <v>46372</v>
      </c>
    </row>
    <row r="2257" spans="1:14" x14ac:dyDescent="0.35">
      <c r="A2257" t="s">
        <v>2872</v>
      </c>
      <c r="B2257" s="1" t="s">
        <v>434</v>
      </c>
      <c r="C2257" s="1" t="s">
        <v>435</v>
      </c>
      <c r="D2257" s="1" t="s">
        <v>24</v>
      </c>
      <c r="E2257" s="3">
        <v>45295</v>
      </c>
      <c r="F2257" s="1" t="s">
        <v>55</v>
      </c>
      <c r="G2257" s="1" t="s">
        <v>858</v>
      </c>
      <c r="H2257" s="7">
        <v>800</v>
      </c>
      <c r="I2257" s="7">
        <v>640</v>
      </c>
      <c r="J2257" s="2">
        <v>0.2</v>
      </c>
      <c r="K2257" s="7">
        <f>Table1[[#This Row],[List Price]]-Table1[[#This Row],[Actual Price]]</f>
        <v>160</v>
      </c>
      <c r="L2257" s="13">
        <f>YEAR(Table1[[#This Row],[Date]])</f>
        <v>2024</v>
      </c>
      <c r="M2257" s="13" t="str">
        <f t="shared" si="35"/>
        <v>Jan</v>
      </c>
      <c r="N2257" s="18">
        <f>DATE(YEAR(Table1[[#This Row],[Date]])+6, MONTH(Table1[[#This Row],[Date]]), DAY(Table1[[#This Row],[Date]]))</f>
        <v>47487</v>
      </c>
    </row>
    <row r="2258" spans="1:14" x14ac:dyDescent="0.35">
      <c r="A2258" t="s">
        <v>2873</v>
      </c>
      <c r="B2258" s="1" t="s">
        <v>241</v>
      </c>
      <c r="C2258" s="1" t="s">
        <v>242</v>
      </c>
      <c r="D2258" s="1" t="s">
        <v>13</v>
      </c>
      <c r="E2258" s="3">
        <v>45137</v>
      </c>
      <c r="F2258" s="1" t="s">
        <v>61</v>
      </c>
      <c r="G2258" s="1" t="s">
        <v>380</v>
      </c>
      <c r="H2258" s="7">
        <v>1000</v>
      </c>
      <c r="I2258" s="7">
        <v>630</v>
      </c>
      <c r="J2258" s="2">
        <v>0.37</v>
      </c>
      <c r="K2258" s="7">
        <f>Table1[[#This Row],[List Price]]-Table1[[#This Row],[Actual Price]]</f>
        <v>370</v>
      </c>
      <c r="L2258" s="13">
        <f>YEAR(Table1[[#This Row],[Date]])</f>
        <v>2023</v>
      </c>
      <c r="M2258" s="13" t="str">
        <f t="shared" si="35"/>
        <v>Jul</v>
      </c>
      <c r="N2258" s="18">
        <f>DATE(YEAR(Table1[[#This Row],[Date]])+6, MONTH(Table1[[#This Row],[Date]]), DAY(Table1[[#This Row],[Date]]))</f>
        <v>47329</v>
      </c>
    </row>
    <row r="2259" spans="1:14" x14ac:dyDescent="0.35">
      <c r="A2259" t="s">
        <v>2874</v>
      </c>
      <c r="B2259" s="1" t="s">
        <v>127</v>
      </c>
      <c r="C2259" s="1" t="s">
        <v>128</v>
      </c>
      <c r="D2259" s="1" t="s">
        <v>13</v>
      </c>
      <c r="E2259" s="3">
        <v>44931</v>
      </c>
      <c r="F2259" s="1" t="s">
        <v>36</v>
      </c>
      <c r="G2259" s="1" t="s">
        <v>210</v>
      </c>
      <c r="H2259" s="7">
        <v>50</v>
      </c>
      <c r="I2259" s="7">
        <v>46</v>
      </c>
      <c r="J2259" s="2">
        <v>0.08</v>
      </c>
      <c r="K2259" s="7">
        <f>Table1[[#This Row],[List Price]]-Table1[[#This Row],[Actual Price]]</f>
        <v>4</v>
      </c>
      <c r="L2259" s="13">
        <f>YEAR(Table1[[#This Row],[Date]])</f>
        <v>2023</v>
      </c>
      <c r="M2259" s="13" t="str">
        <f t="shared" si="35"/>
        <v>Jan</v>
      </c>
      <c r="N2259" s="18">
        <f>DATE(YEAR(Table1[[#This Row],[Date]])+6, MONTH(Table1[[#This Row],[Date]]), DAY(Table1[[#This Row],[Date]]))</f>
        <v>47123</v>
      </c>
    </row>
    <row r="2260" spans="1:14" x14ac:dyDescent="0.35">
      <c r="A2260" t="s">
        <v>2875</v>
      </c>
      <c r="B2260" s="1" t="s">
        <v>2243</v>
      </c>
      <c r="C2260" s="1" t="s">
        <v>108</v>
      </c>
      <c r="D2260" s="1" t="s">
        <v>19</v>
      </c>
      <c r="E2260" s="3">
        <v>44531</v>
      </c>
      <c r="F2260" s="1" t="s">
        <v>36</v>
      </c>
      <c r="G2260" s="1" t="s">
        <v>2776</v>
      </c>
      <c r="H2260" s="7">
        <v>50</v>
      </c>
      <c r="I2260" s="7">
        <v>33</v>
      </c>
      <c r="J2260" s="2">
        <v>0.34</v>
      </c>
      <c r="K2260" s="7">
        <f>Table1[[#This Row],[List Price]]-Table1[[#This Row],[Actual Price]]</f>
        <v>17</v>
      </c>
      <c r="L2260" s="13">
        <f>YEAR(Table1[[#This Row],[Date]])</f>
        <v>2021</v>
      </c>
      <c r="M2260" s="13" t="str">
        <f t="shared" si="35"/>
        <v>Dec</v>
      </c>
      <c r="N2260" s="18">
        <f>DATE(YEAR(Table1[[#This Row],[Date]])+6, MONTH(Table1[[#This Row],[Date]]), DAY(Table1[[#This Row],[Date]]))</f>
        <v>46722</v>
      </c>
    </row>
    <row r="2261" spans="1:14" x14ac:dyDescent="0.35">
      <c r="A2261" t="s">
        <v>2876</v>
      </c>
      <c r="B2261" s="1" t="s">
        <v>95</v>
      </c>
      <c r="C2261" s="1" t="s">
        <v>96</v>
      </c>
      <c r="D2261" s="1" t="s">
        <v>13</v>
      </c>
      <c r="E2261" s="3">
        <v>44914</v>
      </c>
      <c r="F2261" s="1" t="s">
        <v>55</v>
      </c>
      <c r="G2261" s="1" t="s">
        <v>460</v>
      </c>
      <c r="H2261" s="7">
        <v>800</v>
      </c>
      <c r="I2261" s="7">
        <v>568</v>
      </c>
      <c r="J2261" s="2">
        <v>0.28999999999999998</v>
      </c>
      <c r="K2261" s="7">
        <f>Table1[[#This Row],[List Price]]-Table1[[#This Row],[Actual Price]]</f>
        <v>232</v>
      </c>
      <c r="L2261" s="13">
        <f>YEAR(Table1[[#This Row],[Date]])</f>
        <v>2022</v>
      </c>
      <c r="M2261" s="13" t="str">
        <f t="shared" si="35"/>
        <v>Dec</v>
      </c>
      <c r="N2261" s="18">
        <f>DATE(YEAR(Table1[[#This Row],[Date]])+6, MONTH(Table1[[#This Row],[Date]]), DAY(Table1[[#This Row],[Date]]))</f>
        <v>47106</v>
      </c>
    </row>
    <row r="2262" spans="1:14" x14ac:dyDescent="0.35">
      <c r="A2262" t="s">
        <v>2877</v>
      </c>
      <c r="B2262" s="1" t="s">
        <v>91</v>
      </c>
      <c r="C2262" s="1" t="s">
        <v>92</v>
      </c>
      <c r="D2262" s="1" t="s">
        <v>35</v>
      </c>
      <c r="E2262" s="3">
        <v>44273</v>
      </c>
      <c r="F2262" s="1" t="s">
        <v>46</v>
      </c>
      <c r="G2262" s="1" t="s">
        <v>2351</v>
      </c>
      <c r="H2262" s="7">
        <v>500</v>
      </c>
      <c r="I2262" s="7">
        <v>490</v>
      </c>
      <c r="J2262" s="2">
        <v>0.02</v>
      </c>
      <c r="K2262" s="7">
        <f>Table1[[#This Row],[List Price]]-Table1[[#This Row],[Actual Price]]</f>
        <v>10</v>
      </c>
      <c r="L2262" s="13">
        <f>YEAR(Table1[[#This Row],[Date]])</f>
        <v>2021</v>
      </c>
      <c r="M2262" s="13" t="str">
        <f t="shared" si="35"/>
        <v>Mar</v>
      </c>
      <c r="N2262" s="18">
        <f>DATE(YEAR(Table1[[#This Row],[Date]])+6, MONTH(Table1[[#This Row],[Date]]), DAY(Table1[[#This Row],[Date]]))</f>
        <v>46464</v>
      </c>
    </row>
    <row r="2263" spans="1:14" x14ac:dyDescent="0.35">
      <c r="A2263" t="s">
        <v>2878</v>
      </c>
      <c r="B2263" s="1" t="s">
        <v>146</v>
      </c>
      <c r="C2263" s="1" t="s">
        <v>147</v>
      </c>
      <c r="D2263" s="1" t="s">
        <v>13</v>
      </c>
      <c r="E2263" s="3">
        <v>45083</v>
      </c>
      <c r="F2263" s="1" t="s">
        <v>115</v>
      </c>
      <c r="G2263" s="1" t="s">
        <v>1006</v>
      </c>
      <c r="H2263" s="7">
        <v>250</v>
      </c>
      <c r="I2263" s="7">
        <v>238</v>
      </c>
      <c r="J2263" s="2">
        <v>4.8000000000000001E-2</v>
      </c>
      <c r="K2263" s="7">
        <f>Table1[[#This Row],[List Price]]-Table1[[#This Row],[Actual Price]]</f>
        <v>12</v>
      </c>
      <c r="L2263" s="13">
        <f>YEAR(Table1[[#This Row],[Date]])</f>
        <v>2023</v>
      </c>
      <c r="M2263" s="13" t="str">
        <f t="shared" si="35"/>
        <v>Jun</v>
      </c>
      <c r="N2263" s="18">
        <f>DATE(YEAR(Table1[[#This Row],[Date]])+6, MONTH(Table1[[#This Row],[Date]]), DAY(Table1[[#This Row],[Date]]))</f>
        <v>47275</v>
      </c>
    </row>
    <row r="2264" spans="1:14" x14ac:dyDescent="0.35">
      <c r="A2264" t="s">
        <v>2879</v>
      </c>
      <c r="B2264" s="1" t="s">
        <v>99</v>
      </c>
      <c r="C2264" s="1" t="s">
        <v>100</v>
      </c>
      <c r="D2264" s="1" t="s">
        <v>13</v>
      </c>
      <c r="E2264" s="3">
        <v>44819</v>
      </c>
      <c r="F2264" s="1" t="s">
        <v>41</v>
      </c>
      <c r="G2264" s="1" t="s">
        <v>1090</v>
      </c>
      <c r="H2264" s="7">
        <v>30</v>
      </c>
      <c r="I2264" s="7">
        <v>26</v>
      </c>
      <c r="J2264" s="2">
        <v>0.1333</v>
      </c>
      <c r="K2264" s="7">
        <f>Table1[[#This Row],[List Price]]-Table1[[#This Row],[Actual Price]]</f>
        <v>4</v>
      </c>
      <c r="L2264" s="13">
        <f>YEAR(Table1[[#This Row],[Date]])</f>
        <v>2022</v>
      </c>
      <c r="M2264" s="13" t="str">
        <f t="shared" si="35"/>
        <v>Sep</v>
      </c>
      <c r="N2264" s="18">
        <f>DATE(YEAR(Table1[[#This Row],[Date]])+6, MONTH(Table1[[#This Row],[Date]]), DAY(Table1[[#This Row],[Date]]))</f>
        <v>47011</v>
      </c>
    </row>
    <row r="2265" spans="1:14" x14ac:dyDescent="0.35">
      <c r="A2265" t="s">
        <v>2880</v>
      </c>
      <c r="B2265" s="1" t="s">
        <v>224</v>
      </c>
      <c r="C2265" s="1" t="s">
        <v>50</v>
      </c>
      <c r="D2265" s="1" t="s">
        <v>24</v>
      </c>
      <c r="E2265" s="3">
        <v>44918</v>
      </c>
      <c r="F2265" s="1" t="s">
        <v>41</v>
      </c>
      <c r="G2265" s="1" t="s">
        <v>2661</v>
      </c>
      <c r="H2265" s="7">
        <v>30</v>
      </c>
      <c r="I2265" s="7">
        <v>30</v>
      </c>
      <c r="J2265" s="2">
        <v>0</v>
      </c>
      <c r="K2265" s="7">
        <f>Table1[[#This Row],[List Price]]-Table1[[#This Row],[Actual Price]]</f>
        <v>0</v>
      </c>
      <c r="L2265" s="13">
        <f>YEAR(Table1[[#This Row],[Date]])</f>
        <v>2022</v>
      </c>
      <c r="M2265" s="13" t="str">
        <f t="shared" si="35"/>
        <v>Dec</v>
      </c>
      <c r="N2265" s="18">
        <f>DATE(YEAR(Table1[[#This Row],[Date]])+6, MONTH(Table1[[#This Row],[Date]]), DAY(Table1[[#This Row],[Date]]))</f>
        <v>47110</v>
      </c>
    </row>
    <row r="2266" spans="1:14" x14ac:dyDescent="0.35">
      <c r="A2266" t="s">
        <v>2881</v>
      </c>
      <c r="B2266" s="1" t="s">
        <v>264</v>
      </c>
      <c r="C2266" s="1" t="s">
        <v>265</v>
      </c>
      <c r="D2266" s="1" t="s">
        <v>13</v>
      </c>
      <c r="E2266" s="3">
        <v>45260</v>
      </c>
      <c r="F2266" s="1" t="s">
        <v>61</v>
      </c>
      <c r="G2266" s="1" t="s">
        <v>599</v>
      </c>
      <c r="H2266" s="7">
        <v>1000</v>
      </c>
      <c r="I2266" s="7">
        <v>860</v>
      </c>
      <c r="J2266" s="2">
        <v>0.14000000000000001</v>
      </c>
      <c r="K2266" s="7">
        <f>Table1[[#This Row],[List Price]]-Table1[[#This Row],[Actual Price]]</f>
        <v>140</v>
      </c>
      <c r="L2266" s="13">
        <f>YEAR(Table1[[#This Row],[Date]])</f>
        <v>2023</v>
      </c>
      <c r="M2266" s="13" t="str">
        <f t="shared" si="35"/>
        <v>Nov</v>
      </c>
      <c r="N2266" s="18">
        <f>DATE(YEAR(Table1[[#This Row],[Date]])+6, MONTH(Table1[[#This Row],[Date]]), DAY(Table1[[#This Row],[Date]]))</f>
        <v>47452</v>
      </c>
    </row>
    <row r="2267" spans="1:14" x14ac:dyDescent="0.35">
      <c r="A2267" t="s">
        <v>2882</v>
      </c>
      <c r="B2267" s="1" t="s">
        <v>270</v>
      </c>
      <c r="C2267" s="1" t="s">
        <v>271</v>
      </c>
      <c r="D2267" s="1" t="s">
        <v>35</v>
      </c>
      <c r="E2267" s="3">
        <v>44035</v>
      </c>
      <c r="F2267" s="1" t="s">
        <v>61</v>
      </c>
      <c r="G2267" s="1" t="s">
        <v>2883</v>
      </c>
      <c r="H2267" s="7">
        <v>1000</v>
      </c>
      <c r="I2267" s="7">
        <v>800</v>
      </c>
      <c r="J2267" s="2">
        <v>0.2</v>
      </c>
      <c r="K2267" s="7">
        <f>Table1[[#This Row],[List Price]]-Table1[[#This Row],[Actual Price]]</f>
        <v>200</v>
      </c>
      <c r="L2267" s="13">
        <f>YEAR(Table1[[#This Row],[Date]])</f>
        <v>2020</v>
      </c>
      <c r="M2267" s="13" t="str">
        <f t="shared" si="35"/>
        <v>Jul</v>
      </c>
      <c r="N2267" s="18">
        <f>DATE(YEAR(Table1[[#This Row],[Date]])+6, MONTH(Table1[[#This Row],[Date]]), DAY(Table1[[#This Row],[Date]]))</f>
        <v>46226</v>
      </c>
    </row>
    <row r="2268" spans="1:14" x14ac:dyDescent="0.35">
      <c r="A2268" t="s">
        <v>2884</v>
      </c>
      <c r="B2268" s="1" t="s">
        <v>182</v>
      </c>
      <c r="C2268" s="1" t="s">
        <v>108</v>
      </c>
      <c r="D2268" s="1" t="s">
        <v>19</v>
      </c>
      <c r="E2268" s="3">
        <v>44360</v>
      </c>
      <c r="F2268" s="1" t="s">
        <v>14</v>
      </c>
      <c r="G2268" s="1" t="s">
        <v>673</v>
      </c>
      <c r="H2268" s="7">
        <v>80</v>
      </c>
      <c r="I2268" s="7">
        <v>79</v>
      </c>
      <c r="J2268" s="2">
        <v>1.2500000000000001E-2</v>
      </c>
      <c r="K2268" s="7">
        <f>Table1[[#This Row],[List Price]]-Table1[[#This Row],[Actual Price]]</f>
        <v>1</v>
      </c>
      <c r="L2268" s="13">
        <f>YEAR(Table1[[#This Row],[Date]])</f>
        <v>2021</v>
      </c>
      <c r="M2268" s="13" t="str">
        <f t="shared" si="35"/>
        <v>Jun</v>
      </c>
      <c r="N2268" s="18">
        <f>DATE(YEAR(Table1[[#This Row],[Date]])+6, MONTH(Table1[[#This Row],[Date]]), DAY(Table1[[#This Row],[Date]]))</f>
        <v>46551</v>
      </c>
    </row>
    <row r="2269" spans="1:14" x14ac:dyDescent="0.35">
      <c r="A2269" t="s">
        <v>2885</v>
      </c>
      <c r="B2269" s="1" t="s">
        <v>174</v>
      </c>
      <c r="C2269" s="1" t="s">
        <v>175</v>
      </c>
      <c r="D2269" s="1" t="s">
        <v>13</v>
      </c>
      <c r="E2269" s="3">
        <v>45154</v>
      </c>
      <c r="F2269" s="1" t="s">
        <v>36</v>
      </c>
      <c r="G2269" s="1" t="s">
        <v>319</v>
      </c>
      <c r="H2269" s="7">
        <v>50</v>
      </c>
      <c r="I2269" s="7">
        <v>49</v>
      </c>
      <c r="J2269" s="2">
        <v>0.02</v>
      </c>
      <c r="K2269" s="7">
        <f>Table1[[#This Row],[List Price]]-Table1[[#This Row],[Actual Price]]</f>
        <v>1</v>
      </c>
      <c r="L2269" s="13">
        <f>YEAR(Table1[[#This Row],[Date]])</f>
        <v>2023</v>
      </c>
      <c r="M2269" s="13" t="str">
        <f t="shared" si="35"/>
        <v>Aug</v>
      </c>
      <c r="N2269" s="18">
        <f>DATE(YEAR(Table1[[#This Row],[Date]])+6, MONTH(Table1[[#This Row],[Date]]), DAY(Table1[[#This Row],[Date]]))</f>
        <v>47346</v>
      </c>
    </row>
    <row r="2270" spans="1:14" x14ac:dyDescent="0.35">
      <c r="A2270" t="s">
        <v>2886</v>
      </c>
      <c r="B2270" s="1" t="s">
        <v>103</v>
      </c>
      <c r="C2270" s="1" t="s">
        <v>71</v>
      </c>
      <c r="D2270" s="1" t="s">
        <v>35</v>
      </c>
      <c r="E2270" s="3">
        <v>44338</v>
      </c>
      <c r="F2270" s="1" t="s">
        <v>41</v>
      </c>
      <c r="G2270" s="1" t="s">
        <v>592</v>
      </c>
      <c r="H2270" s="7">
        <v>30</v>
      </c>
      <c r="I2270" s="7">
        <v>28</v>
      </c>
      <c r="J2270" s="2">
        <v>6.6699999999999995E-2</v>
      </c>
      <c r="K2270" s="7">
        <f>Table1[[#This Row],[List Price]]-Table1[[#This Row],[Actual Price]]</f>
        <v>2</v>
      </c>
      <c r="L2270" s="13">
        <f>YEAR(Table1[[#This Row],[Date]])</f>
        <v>2021</v>
      </c>
      <c r="M2270" s="13" t="str">
        <f t="shared" si="35"/>
        <v>May</v>
      </c>
      <c r="N2270" s="18">
        <f>DATE(YEAR(Table1[[#This Row],[Date]])+6, MONTH(Table1[[#This Row],[Date]]), DAY(Table1[[#This Row],[Date]]))</f>
        <v>46529</v>
      </c>
    </row>
    <row r="2271" spans="1:14" x14ac:dyDescent="0.35">
      <c r="A2271" t="s">
        <v>2887</v>
      </c>
      <c r="B2271" s="1" t="s">
        <v>170</v>
      </c>
      <c r="C2271" s="1" t="s">
        <v>171</v>
      </c>
      <c r="D2271" s="1" t="s">
        <v>13</v>
      </c>
      <c r="E2271" s="3">
        <v>44510</v>
      </c>
      <c r="F2271" s="1" t="s">
        <v>25</v>
      </c>
      <c r="G2271" s="1" t="s">
        <v>172</v>
      </c>
      <c r="H2271" s="7">
        <v>700</v>
      </c>
      <c r="I2271" s="7">
        <v>623</v>
      </c>
      <c r="J2271" s="2">
        <v>0.11</v>
      </c>
      <c r="K2271" s="7">
        <f>Table1[[#This Row],[List Price]]-Table1[[#This Row],[Actual Price]]</f>
        <v>77</v>
      </c>
      <c r="L2271" s="13">
        <f>YEAR(Table1[[#This Row],[Date]])</f>
        <v>2021</v>
      </c>
      <c r="M2271" s="13" t="str">
        <f t="shared" si="35"/>
        <v>Nov</v>
      </c>
      <c r="N2271" s="18">
        <f>DATE(YEAR(Table1[[#This Row],[Date]])+6, MONTH(Table1[[#This Row],[Date]]), DAY(Table1[[#This Row],[Date]]))</f>
        <v>46701</v>
      </c>
    </row>
    <row r="2272" spans="1:14" x14ac:dyDescent="0.35">
      <c r="A2272" t="s">
        <v>2888</v>
      </c>
      <c r="B2272" s="1" t="s">
        <v>227</v>
      </c>
      <c r="C2272" s="1" t="s">
        <v>228</v>
      </c>
      <c r="D2272" s="1" t="s">
        <v>24</v>
      </c>
      <c r="E2272" s="3">
        <v>44805</v>
      </c>
      <c r="F2272" s="1" t="s">
        <v>46</v>
      </c>
      <c r="G2272" s="1" t="s">
        <v>621</v>
      </c>
      <c r="H2272" s="7">
        <v>500</v>
      </c>
      <c r="I2272" s="7">
        <v>435</v>
      </c>
      <c r="J2272" s="2">
        <v>0.13</v>
      </c>
      <c r="K2272" s="7">
        <f>Table1[[#This Row],[List Price]]-Table1[[#This Row],[Actual Price]]</f>
        <v>65</v>
      </c>
      <c r="L2272" s="13">
        <f>YEAR(Table1[[#This Row],[Date]])</f>
        <v>2022</v>
      </c>
      <c r="M2272" s="13" t="str">
        <f t="shared" si="35"/>
        <v>Sep</v>
      </c>
      <c r="N2272" s="18">
        <f>DATE(YEAR(Table1[[#This Row],[Date]])+6, MONTH(Table1[[#This Row],[Date]]), DAY(Table1[[#This Row],[Date]]))</f>
        <v>46997</v>
      </c>
    </row>
    <row r="2273" spans="1:14" x14ac:dyDescent="0.35">
      <c r="A2273" t="s">
        <v>2889</v>
      </c>
      <c r="B2273" s="1" t="s">
        <v>270</v>
      </c>
      <c r="C2273" s="1" t="s">
        <v>271</v>
      </c>
      <c r="D2273" s="1" t="s">
        <v>35</v>
      </c>
      <c r="E2273" s="3">
        <v>44177</v>
      </c>
      <c r="F2273" s="1" t="s">
        <v>25</v>
      </c>
      <c r="G2273" s="1" t="s">
        <v>1827</v>
      </c>
      <c r="H2273" s="7">
        <v>700</v>
      </c>
      <c r="I2273" s="7">
        <v>693</v>
      </c>
      <c r="J2273" s="2">
        <v>0.01</v>
      </c>
      <c r="K2273" s="7">
        <f>Table1[[#This Row],[List Price]]-Table1[[#This Row],[Actual Price]]</f>
        <v>7</v>
      </c>
      <c r="L2273" s="13">
        <f>YEAR(Table1[[#This Row],[Date]])</f>
        <v>2020</v>
      </c>
      <c r="M2273" s="13" t="str">
        <f t="shared" si="35"/>
        <v>Dec</v>
      </c>
      <c r="N2273" s="18">
        <f>DATE(YEAR(Table1[[#This Row],[Date]])+6, MONTH(Table1[[#This Row],[Date]]), DAY(Table1[[#This Row],[Date]]))</f>
        <v>46368</v>
      </c>
    </row>
    <row r="2274" spans="1:14" x14ac:dyDescent="0.35">
      <c r="A2274" t="s">
        <v>2890</v>
      </c>
      <c r="B2274" s="1" t="s">
        <v>131</v>
      </c>
      <c r="C2274" s="1" t="s">
        <v>108</v>
      </c>
      <c r="D2274" s="1" t="s">
        <v>19</v>
      </c>
      <c r="E2274" s="3">
        <v>45021</v>
      </c>
      <c r="F2274" s="1" t="s">
        <v>30</v>
      </c>
      <c r="G2274" s="1" t="s">
        <v>1550</v>
      </c>
      <c r="H2274" s="7">
        <v>150</v>
      </c>
      <c r="I2274" s="7">
        <v>150</v>
      </c>
      <c r="J2274" s="2">
        <v>0</v>
      </c>
      <c r="K2274" s="7">
        <f>Table1[[#This Row],[List Price]]-Table1[[#This Row],[Actual Price]]</f>
        <v>0</v>
      </c>
      <c r="L2274" s="13">
        <f>YEAR(Table1[[#This Row],[Date]])</f>
        <v>2023</v>
      </c>
      <c r="M2274" s="13" t="str">
        <f t="shared" si="35"/>
        <v>Apr</v>
      </c>
      <c r="N2274" s="18">
        <f>DATE(YEAR(Table1[[#This Row],[Date]])+6, MONTH(Table1[[#This Row],[Date]]), DAY(Table1[[#This Row],[Date]]))</f>
        <v>47213</v>
      </c>
    </row>
    <row r="2275" spans="1:14" x14ac:dyDescent="0.35">
      <c r="A2275" t="s">
        <v>2891</v>
      </c>
      <c r="B2275" s="1" t="s">
        <v>289</v>
      </c>
      <c r="C2275" s="1" t="s">
        <v>108</v>
      </c>
      <c r="D2275" s="1" t="s">
        <v>19</v>
      </c>
      <c r="E2275" s="3">
        <v>44445</v>
      </c>
      <c r="F2275" s="1" t="s">
        <v>55</v>
      </c>
      <c r="G2275" s="1" t="s">
        <v>1041</v>
      </c>
      <c r="H2275" s="7">
        <v>800</v>
      </c>
      <c r="I2275" s="7">
        <v>696</v>
      </c>
      <c r="J2275" s="2">
        <v>0.13</v>
      </c>
      <c r="K2275" s="7">
        <f>Table1[[#This Row],[List Price]]-Table1[[#This Row],[Actual Price]]</f>
        <v>104</v>
      </c>
      <c r="L2275" s="13">
        <f>YEAR(Table1[[#This Row],[Date]])</f>
        <v>2021</v>
      </c>
      <c r="M2275" s="13" t="str">
        <f t="shared" si="35"/>
        <v>Sep</v>
      </c>
      <c r="N2275" s="18">
        <f>DATE(YEAR(Table1[[#This Row],[Date]])+6, MONTH(Table1[[#This Row],[Date]]), DAY(Table1[[#This Row],[Date]]))</f>
        <v>46636</v>
      </c>
    </row>
    <row r="2276" spans="1:14" x14ac:dyDescent="0.35">
      <c r="A2276" t="s">
        <v>2892</v>
      </c>
      <c r="B2276" s="1" t="s">
        <v>187</v>
      </c>
      <c r="C2276" s="1" t="s">
        <v>188</v>
      </c>
      <c r="D2276" s="1" t="s">
        <v>13</v>
      </c>
      <c r="E2276" s="3">
        <v>43947</v>
      </c>
      <c r="F2276" s="1" t="s">
        <v>41</v>
      </c>
      <c r="G2276" s="1" t="s">
        <v>741</v>
      </c>
      <c r="H2276" s="7">
        <v>30</v>
      </c>
      <c r="I2276" s="7">
        <v>26</v>
      </c>
      <c r="J2276" s="2">
        <v>0.1333</v>
      </c>
      <c r="K2276" s="7">
        <f>Table1[[#This Row],[List Price]]-Table1[[#This Row],[Actual Price]]</f>
        <v>4</v>
      </c>
      <c r="L2276" s="13">
        <f>YEAR(Table1[[#This Row],[Date]])</f>
        <v>2020</v>
      </c>
      <c r="M2276" s="13" t="str">
        <f t="shared" si="35"/>
        <v>Apr</v>
      </c>
      <c r="N2276" s="18">
        <f>DATE(YEAR(Table1[[#This Row],[Date]])+6, MONTH(Table1[[#This Row],[Date]]), DAY(Table1[[#This Row],[Date]]))</f>
        <v>46138</v>
      </c>
    </row>
    <row r="2277" spans="1:14" x14ac:dyDescent="0.35">
      <c r="A2277" t="s">
        <v>2893</v>
      </c>
      <c r="B2277" s="1" t="s">
        <v>44</v>
      </c>
      <c r="C2277" s="1" t="s">
        <v>45</v>
      </c>
      <c r="D2277" s="1" t="s">
        <v>24</v>
      </c>
      <c r="E2277" s="3">
        <v>44741</v>
      </c>
      <c r="F2277" s="1" t="s">
        <v>25</v>
      </c>
      <c r="G2277" s="1" t="s">
        <v>1102</v>
      </c>
      <c r="H2277" s="7">
        <v>700</v>
      </c>
      <c r="I2277" s="7">
        <v>623</v>
      </c>
      <c r="J2277" s="2">
        <v>0.11</v>
      </c>
      <c r="K2277" s="7">
        <f>Table1[[#This Row],[List Price]]-Table1[[#This Row],[Actual Price]]</f>
        <v>77</v>
      </c>
      <c r="L2277" s="13">
        <f>YEAR(Table1[[#This Row],[Date]])</f>
        <v>2022</v>
      </c>
      <c r="M2277" s="13" t="str">
        <f t="shared" si="35"/>
        <v>Jun</v>
      </c>
      <c r="N2277" s="18">
        <f>DATE(YEAR(Table1[[#This Row],[Date]])+6, MONTH(Table1[[#This Row],[Date]]), DAY(Table1[[#This Row],[Date]]))</f>
        <v>46933</v>
      </c>
    </row>
    <row r="2278" spans="1:14" x14ac:dyDescent="0.35">
      <c r="A2278" t="s">
        <v>2894</v>
      </c>
      <c r="B2278" s="1" t="s">
        <v>241</v>
      </c>
      <c r="C2278" s="1" t="s">
        <v>242</v>
      </c>
      <c r="D2278" s="1" t="s">
        <v>13</v>
      </c>
      <c r="E2278" s="3">
        <v>44669</v>
      </c>
      <c r="F2278" s="1" t="s">
        <v>14</v>
      </c>
      <c r="G2278" s="1" t="s">
        <v>287</v>
      </c>
      <c r="H2278" s="7">
        <v>80</v>
      </c>
      <c r="I2278" s="7">
        <v>74</v>
      </c>
      <c r="J2278" s="2">
        <v>7.4999999999999997E-2</v>
      </c>
      <c r="K2278" s="7">
        <f>Table1[[#This Row],[List Price]]-Table1[[#This Row],[Actual Price]]</f>
        <v>6</v>
      </c>
      <c r="L2278" s="13">
        <f>YEAR(Table1[[#This Row],[Date]])</f>
        <v>2022</v>
      </c>
      <c r="M2278" s="13" t="str">
        <f t="shared" si="35"/>
        <v>Apr</v>
      </c>
      <c r="N2278" s="18">
        <f>DATE(YEAR(Table1[[#This Row],[Date]])+6, MONTH(Table1[[#This Row],[Date]]), DAY(Table1[[#This Row],[Date]]))</f>
        <v>46861</v>
      </c>
    </row>
    <row r="2279" spans="1:14" x14ac:dyDescent="0.35">
      <c r="A2279" t="s">
        <v>2895</v>
      </c>
      <c r="B2279" s="1" t="s">
        <v>59</v>
      </c>
      <c r="C2279" s="1" t="s">
        <v>60</v>
      </c>
      <c r="D2279" s="1" t="s">
        <v>13</v>
      </c>
      <c r="E2279" s="3">
        <v>44150</v>
      </c>
      <c r="F2279" s="1" t="s">
        <v>41</v>
      </c>
      <c r="G2279" s="1" t="s">
        <v>1842</v>
      </c>
      <c r="H2279" s="7">
        <v>30</v>
      </c>
      <c r="I2279" s="7">
        <v>21</v>
      </c>
      <c r="J2279" s="2">
        <v>0.3</v>
      </c>
      <c r="K2279" s="7">
        <f>Table1[[#This Row],[List Price]]-Table1[[#This Row],[Actual Price]]</f>
        <v>9</v>
      </c>
      <c r="L2279" s="13">
        <f>YEAR(Table1[[#This Row],[Date]])</f>
        <v>2020</v>
      </c>
      <c r="M2279" s="13" t="str">
        <f t="shared" si="35"/>
        <v>Nov</v>
      </c>
      <c r="N2279" s="18">
        <f>DATE(YEAR(Table1[[#This Row],[Date]])+6, MONTH(Table1[[#This Row],[Date]]), DAY(Table1[[#This Row],[Date]]))</f>
        <v>46341</v>
      </c>
    </row>
    <row r="2280" spans="1:14" x14ac:dyDescent="0.35">
      <c r="A2280" t="s">
        <v>2896</v>
      </c>
      <c r="B2280" s="1" t="s">
        <v>131</v>
      </c>
      <c r="C2280" s="1" t="s">
        <v>108</v>
      </c>
      <c r="D2280" s="1" t="s">
        <v>19</v>
      </c>
      <c r="E2280" s="3">
        <v>44767</v>
      </c>
      <c r="F2280" s="1" t="s">
        <v>14</v>
      </c>
      <c r="G2280" s="1" t="s">
        <v>474</v>
      </c>
      <c r="H2280" s="7">
        <v>80</v>
      </c>
      <c r="I2280" s="7">
        <v>68</v>
      </c>
      <c r="J2280" s="2">
        <v>0.15</v>
      </c>
      <c r="K2280" s="7">
        <f>Table1[[#This Row],[List Price]]-Table1[[#This Row],[Actual Price]]</f>
        <v>12</v>
      </c>
      <c r="L2280" s="13">
        <f>YEAR(Table1[[#This Row],[Date]])</f>
        <v>2022</v>
      </c>
      <c r="M2280" s="13" t="str">
        <f t="shared" si="35"/>
        <v>Jul</v>
      </c>
      <c r="N2280" s="18">
        <f>DATE(YEAR(Table1[[#This Row],[Date]])+6, MONTH(Table1[[#This Row],[Date]]), DAY(Table1[[#This Row],[Date]]))</f>
        <v>46959</v>
      </c>
    </row>
    <row r="2281" spans="1:14" x14ac:dyDescent="0.35">
      <c r="A2281" t="s">
        <v>2897</v>
      </c>
      <c r="B2281" s="1" t="s">
        <v>91</v>
      </c>
      <c r="C2281" s="1" t="s">
        <v>92</v>
      </c>
      <c r="D2281" s="1" t="s">
        <v>35</v>
      </c>
      <c r="E2281" s="3">
        <v>43852</v>
      </c>
      <c r="F2281" s="1" t="s">
        <v>122</v>
      </c>
      <c r="G2281" s="1" t="s">
        <v>1155</v>
      </c>
      <c r="H2281" s="7">
        <v>50</v>
      </c>
      <c r="I2281" s="7">
        <v>48</v>
      </c>
      <c r="J2281" s="2">
        <v>0.04</v>
      </c>
      <c r="K2281" s="7">
        <f>Table1[[#This Row],[List Price]]-Table1[[#This Row],[Actual Price]]</f>
        <v>2</v>
      </c>
      <c r="L2281" s="13">
        <f>YEAR(Table1[[#This Row],[Date]])</f>
        <v>2020</v>
      </c>
      <c r="M2281" s="13" t="str">
        <f t="shared" si="35"/>
        <v>Jan</v>
      </c>
      <c r="N2281" s="18">
        <f>DATE(YEAR(Table1[[#This Row],[Date]])+6, MONTH(Table1[[#This Row],[Date]]), DAY(Table1[[#This Row],[Date]]))</f>
        <v>46044</v>
      </c>
    </row>
    <row r="2282" spans="1:14" x14ac:dyDescent="0.35">
      <c r="A2282" t="s">
        <v>2898</v>
      </c>
      <c r="B2282" s="1" t="s">
        <v>39</v>
      </c>
      <c r="C2282" s="1" t="s">
        <v>40</v>
      </c>
      <c r="D2282" s="1" t="s">
        <v>35</v>
      </c>
      <c r="E2282" s="3">
        <v>44933</v>
      </c>
      <c r="F2282" s="1" t="s">
        <v>41</v>
      </c>
      <c r="G2282" s="1" t="s">
        <v>1304</v>
      </c>
      <c r="H2282" s="7">
        <v>30</v>
      </c>
      <c r="I2282" s="7">
        <v>29</v>
      </c>
      <c r="J2282" s="2">
        <v>3.3300000000000003E-2</v>
      </c>
      <c r="K2282" s="7">
        <f>Table1[[#This Row],[List Price]]-Table1[[#This Row],[Actual Price]]</f>
        <v>1</v>
      </c>
      <c r="L2282" s="13">
        <f>YEAR(Table1[[#This Row],[Date]])</f>
        <v>2023</v>
      </c>
      <c r="M2282" s="13" t="str">
        <f t="shared" si="35"/>
        <v>Jan</v>
      </c>
      <c r="N2282" s="18">
        <f>DATE(YEAR(Table1[[#This Row],[Date]])+6, MONTH(Table1[[#This Row],[Date]]), DAY(Table1[[#This Row],[Date]]))</f>
        <v>47125</v>
      </c>
    </row>
    <row r="2283" spans="1:14" x14ac:dyDescent="0.35">
      <c r="A2283" t="s">
        <v>2899</v>
      </c>
      <c r="B2283" s="1" t="s">
        <v>99</v>
      </c>
      <c r="C2283" s="1" t="s">
        <v>100</v>
      </c>
      <c r="D2283" s="1" t="s">
        <v>13</v>
      </c>
      <c r="E2283" s="3">
        <v>44641</v>
      </c>
      <c r="F2283" s="1" t="s">
        <v>41</v>
      </c>
      <c r="G2283" s="1" t="s">
        <v>948</v>
      </c>
      <c r="H2283" s="7">
        <v>30</v>
      </c>
      <c r="I2283" s="7">
        <v>29</v>
      </c>
      <c r="J2283" s="2">
        <v>3.3300000000000003E-2</v>
      </c>
      <c r="K2283" s="7">
        <f>Table1[[#This Row],[List Price]]-Table1[[#This Row],[Actual Price]]</f>
        <v>1</v>
      </c>
      <c r="L2283" s="13">
        <f>YEAR(Table1[[#This Row],[Date]])</f>
        <v>2022</v>
      </c>
      <c r="M2283" s="13" t="str">
        <f t="shared" si="35"/>
        <v>Mar</v>
      </c>
      <c r="N2283" s="18">
        <f>DATE(YEAR(Table1[[#This Row],[Date]])+6, MONTH(Table1[[#This Row],[Date]]), DAY(Table1[[#This Row],[Date]]))</f>
        <v>46833</v>
      </c>
    </row>
    <row r="2284" spans="1:14" x14ac:dyDescent="0.35">
      <c r="A2284" t="s">
        <v>2900</v>
      </c>
      <c r="B2284" s="1" t="s">
        <v>103</v>
      </c>
      <c r="C2284" s="1" t="s">
        <v>71</v>
      </c>
      <c r="D2284" s="1" t="s">
        <v>35</v>
      </c>
      <c r="E2284" s="3">
        <v>44837</v>
      </c>
      <c r="F2284" s="1" t="s">
        <v>61</v>
      </c>
      <c r="G2284" s="1" t="s">
        <v>105</v>
      </c>
      <c r="H2284" s="7">
        <v>1000</v>
      </c>
      <c r="I2284" s="7">
        <v>510</v>
      </c>
      <c r="J2284" s="2">
        <v>0.49</v>
      </c>
      <c r="K2284" s="7">
        <f>Table1[[#This Row],[List Price]]-Table1[[#This Row],[Actual Price]]</f>
        <v>490</v>
      </c>
      <c r="L2284" s="13">
        <f>YEAR(Table1[[#This Row],[Date]])</f>
        <v>2022</v>
      </c>
      <c r="M2284" s="13" t="str">
        <f t="shared" si="35"/>
        <v>Oct</v>
      </c>
      <c r="N2284" s="18">
        <f>DATE(YEAR(Table1[[#This Row],[Date]])+6, MONTH(Table1[[#This Row],[Date]]), DAY(Table1[[#This Row],[Date]]))</f>
        <v>47029</v>
      </c>
    </row>
    <row r="2285" spans="1:14" x14ac:dyDescent="0.35">
      <c r="A2285" t="s">
        <v>2901</v>
      </c>
      <c r="B2285" s="1" t="s">
        <v>64</v>
      </c>
      <c r="C2285" s="1" t="s">
        <v>65</v>
      </c>
      <c r="D2285" s="1" t="s">
        <v>35</v>
      </c>
      <c r="E2285" s="3">
        <v>44912</v>
      </c>
      <c r="F2285" s="1" t="s">
        <v>41</v>
      </c>
      <c r="G2285" s="1" t="s">
        <v>1536</v>
      </c>
      <c r="H2285" s="7">
        <v>30</v>
      </c>
      <c r="I2285" s="7">
        <v>29</v>
      </c>
      <c r="J2285" s="2">
        <v>3.3300000000000003E-2</v>
      </c>
      <c r="K2285" s="7">
        <f>Table1[[#This Row],[List Price]]-Table1[[#This Row],[Actual Price]]</f>
        <v>1</v>
      </c>
      <c r="L2285" s="13">
        <f>YEAR(Table1[[#This Row],[Date]])</f>
        <v>2022</v>
      </c>
      <c r="M2285" s="13" t="str">
        <f t="shared" si="35"/>
        <v>Dec</v>
      </c>
      <c r="N2285" s="18">
        <f>DATE(YEAR(Table1[[#This Row],[Date]])+6, MONTH(Table1[[#This Row],[Date]]), DAY(Table1[[#This Row],[Date]]))</f>
        <v>47104</v>
      </c>
    </row>
    <row r="2286" spans="1:14" x14ac:dyDescent="0.35">
      <c r="A2286" t="s">
        <v>2902</v>
      </c>
      <c r="B2286" s="1" t="s">
        <v>81</v>
      </c>
      <c r="C2286" s="1" t="s">
        <v>82</v>
      </c>
      <c r="D2286" s="1" t="s">
        <v>13</v>
      </c>
      <c r="E2286" s="3">
        <v>43869</v>
      </c>
      <c r="F2286" s="1" t="s">
        <v>61</v>
      </c>
      <c r="G2286" s="1" t="s">
        <v>282</v>
      </c>
      <c r="H2286" s="7">
        <v>1000</v>
      </c>
      <c r="I2286" s="7">
        <v>840</v>
      </c>
      <c r="J2286" s="2">
        <v>0.16</v>
      </c>
      <c r="K2286" s="7">
        <f>Table1[[#This Row],[List Price]]-Table1[[#This Row],[Actual Price]]</f>
        <v>160</v>
      </c>
      <c r="L2286" s="13">
        <f>YEAR(Table1[[#This Row],[Date]])</f>
        <v>2020</v>
      </c>
      <c r="M2286" s="13" t="str">
        <f t="shared" si="35"/>
        <v>Feb</v>
      </c>
      <c r="N2286" s="18">
        <f>DATE(YEAR(Table1[[#This Row],[Date]])+6, MONTH(Table1[[#This Row],[Date]]), DAY(Table1[[#This Row],[Date]]))</f>
        <v>46061</v>
      </c>
    </row>
    <row r="2287" spans="1:14" x14ac:dyDescent="0.35">
      <c r="A2287" t="s">
        <v>2903</v>
      </c>
      <c r="B2287" s="1" t="s">
        <v>28</v>
      </c>
      <c r="C2287" s="1" t="s">
        <v>29</v>
      </c>
      <c r="D2287" s="1" t="s">
        <v>13</v>
      </c>
      <c r="E2287" s="3">
        <v>44583</v>
      </c>
      <c r="F2287" s="1" t="s">
        <v>115</v>
      </c>
      <c r="G2287" s="1" t="s">
        <v>424</v>
      </c>
      <c r="H2287" s="7">
        <v>250</v>
      </c>
      <c r="I2287" s="7">
        <v>225</v>
      </c>
      <c r="J2287" s="2">
        <v>0.1</v>
      </c>
      <c r="K2287" s="7">
        <f>Table1[[#This Row],[List Price]]-Table1[[#This Row],[Actual Price]]</f>
        <v>25</v>
      </c>
      <c r="L2287" s="13">
        <f>YEAR(Table1[[#This Row],[Date]])</f>
        <v>2022</v>
      </c>
      <c r="M2287" s="13" t="str">
        <f t="shared" si="35"/>
        <v>Jan</v>
      </c>
      <c r="N2287" s="18">
        <f>DATE(YEAR(Table1[[#This Row],[Date]])+6, MONTH(Table1[[#This Row],[Date]]), DAY(Table1[[#This Row],[Date]]))</f>
        <v>46774</v>
      </c>
    </row>
    <row r="2288" spans="1:14" x14ac:dyDescent="0.35">
      <c r="A2288" t="s">
        <v>2904</v>
      </c>
      <c r="B2288" s="1" t="s">
        <v>227</v>
      </c>
      <c r="C2288" s="1" t="s">
        <v>228</v>
      </c>
      <c r="D2288" s="1" t="s">
        <v>24</v>
      </c>
      <c r="E2288" s="3">
        <v>44828</v>
      </c>
      <c r="F2288" s="1" t="s">
        <v>41</v>
      </c>
      <c r="G2288" s="1" t="s">
        <v>836</v>
      </c>
      <c r="H2288" s="7">
        <v>30</v>
      </c>
      <c r="I2288" s="7">
        <v>26</v>
      </c>
      <c r="J2288" s="2">
        <v>0.1333</v>
      </c>
      <c r="K2288" s="7">
        <f>Table1[[#This Row],[List Price]]-Table1[[#This Row],[Actual Price]]</f>
        <v>4</v>
      </c>
      <c r="L2288" s="13">
        <f>YEAR(Table1[[#This Row],[Date]])</f>
        <v>2022</v>
      </c>
      <c r="M2288" s="13" t="str">
        <f t="shared" si="35"/>
        <v>Sep</v>
      </c>
      <c r="N2288" s="18">
        <f>DATE(YEAR(Table1[[#This Row],[Date]])+6, MONTH(Table1[[#This Row],[Date]]), DAY(Table1[[#This Row],[Date]]))</f>
        <v>47020</v>
      </c>
    </row>
    <row r="2289" spans="1:14" x14ac:dyDescent="0.35">
      <c r="A2289" t="s">
        <v>2905</v>
      </c>
      <c r="B2289" s="1" t="s">
        <v>174</v>
      </c>
      <c r="C2289" s="1" t="s">
        <v>175</v>
      </c>
      <c r="D2289" s="1" t="s">
        <v>13</v>
      </c>
      <c r="E2289" s="3">
        <v>44528</v>
      </c>
      <c r="F2289" s="1" t="s">
        <v>25</v>
      </c>
      <c r="G2289" s="1" t="s">
        <v>1456</v>
      </c>
      <c r="H2289" s="7">
        <v>700</v>
      </c>
      <c r="I2289" s="7">
        <v>539</v>
      </c>
      <c r="J2289" s="2">
        <v>0.23</v>
      </c>
      <c r="K2289" s="7">
        <f>Table1[[#This Row],[List Price]]-Table1[[#This Row],[Actual Price]]</f>
        <v>161</v>
      </c>
      <c r="L2289" s="13">
        <f>YEAR(Table1[[#This Row],[Date]])</f>
        <v>2021</v>
      </c>
      <c r="M2289" s="13" t="str">
        <f t="shared" si="35"/>
        <v>Nov</v>
      </c>
      <c r="N2289" s="18">
        <f>DATE(YEAR(Table1[[#This Row],[Date]])+6, MONTH(Table1[[#This Row],[Date]]), DAY(Table1[[#This Row],[Date]]))</f>
        <v>46719</v>
      </c>
    </row>
    <row r="2290" spans="1:14" x14ac:dyDescent="0.35">
      <c r="A2290" t="s">
        <v>2906</v>
      </c>
      <c r="B2290" s="1" t="s">
        <v>28</v>
      </c>
      <c r="C2290" s="1" t="s">
        <v>29</v>
      </c>
      <c r="D2290" s="1" t="s">
        <v>13</v>
      </c>
      <c r="E2290" s="3">
        <v>44644</v>
      </c>
      <c r="F2290" s="1" t="s">
        <v>122</v>
      </c>
      <c r="G2290" s="1" t="s">
        <v>1108</v>
      </c>
      <c r="H2290" s="7">
        <v>50</v>
      </c>
      <c r="I2290" s="7">
        <v>49</v>
      </c>
      <c r="J2290" s="2">
        <v>0.02</v>
      </c>
      <c r="K2290" s="7">
        <f>Table1[[#This Row],[List Price]]-Table1[[#This Row],[Actual Price]]</f>
        <v>1</v>
      </c>
      <c r="L2290" s="13">
        <f>YEAR(Table1[[#This Row],[Date]])</f>
        <v>2022</v>
      </c>
      <c r="M2290" s="13" t="str">
        <f t="shared" si="35"/>
        <v>Mar</v>
      </c>
      <c r="N2290" s="18">
        <f>DATE(YEAR(Table1[[#This Row],[Date]])+6, MONTH(Table1[[#This Row],[Date]]), DAY(Table1[[#This Row],[Date]]))</f>
        <v>46836</v>
      </c>
    </row>
    <row r="2291" spans="1:14" x14ac:dyDescent="0.35">
      <c r="A2291" t="s">
        <v>2907</v>
      </c>
      <c r="B2291" s="1" t="s">
        <v>114</v>
      </c>
      <c r="C2291" s="1" t="s">
        <v>54</v>
      </c>
      <c r="D2291" s="1" t="s">
        <v>13</v>
      </c>
      <c r="E2291" s="3">
        <v>45517</v>
      </c>
      <c r="F2291" s="1" t="s">
        <v>14</v>
      </c>
      <c r="G2291" s="1" t="s">
        <v>1961</v>
      </c>
      <c r="H2291" s="7">
        <v>80</v>
      </c>
      <c r="I2291" s="7">
        <v>70</v>
      </c>
      <c r="J2291" s="2">
        <v>0.125</v>
      </c>
      <c r="K2291" s="7">
        <f>Table1[[#This Row],[List Price]]-Table1[[#This Row],[Actual Price]]</f>
        <v>10</v>
      </c>
      <c r="L2291" s="13">
        <f>YEAR(Table1[[#This Row],[Date]])</f>
        <v>2024</v>
      </c>
      <c r="M2291" s="13" t="str">
        <f t="shared" si="35"/>
        <v>Aug</v>
      </c>
      <c r="N2291" s="18">
        <f>DATE(YEAR(Table1[[#This Row],[Date]])+6, MONTH(Table1[[#This Row],[Date]]), DAY(Table1[[#This Row],[Date]]))</f>
        <v>47708</v>
      </c>
    </row>
    <row r="2292" spans="1:14" x14ac:dyDescent="0.35">
      <c r="A2292" t="s">
        <v>2908</v>
      </c>
      <c r="B2292" s="1" t="s">
        <v>289</v>
      </c>
      <c r="C2292" s="1" t="s">
        <v>108</v>
      </c>
      <c r="D2292" s="1" t="s">
        <v>19</v>
      </c>
      <c r="E2292" s="3">
        <v>43999</v>
      </c>
      <c r="F2292" s="1" t="s">
        <v>36</v>
      </c>
      <c r="G2292" s="1" t="s">
        <v>290</v>
      </c>
      <c r="H2292" s="7">
        <v>50</v>
      </c>
      <c r="I2292" s="7">
        <v>48</v>
      </c>
      <c r="J2292" s="2">
        <v>0.04</v>
      </c>
      <c r="K2292" s="7">
        <f>Table1[[#This Row],[List Price]]-Table1[[#This Row],[Actual Price]]</f>
        <v>2</v>
      </c>
      <c r="L2292" s="13">
        <f>YEAR(Table1[[#This Row],[Date]])</f>
        <v>2020</v>
      </c>
      <c r="M2292" s="13" t="str">
        <f t="shared" si="35"/>
        <v>Jun</v>
      </c>
      <c r="N2292" s="18">
        <f>DATE(YEAR(Table1[[#This Row],[Date]])+6, MONTH(Table1[[#This Row],[Date]]), DAY(Table1[[#This Row],[Date]]))</f>
        <v>46190</v>
      </c>
    </row>
    <row r="2293" spans="1:14" x14ac:dyDescent="0.35">
      <c r="A2293" t="s">
        <v>2909</v>
      </c>
      <c r="B2293" s="1" t="s">
        <v>2243</v>
      </c>
      <c r="C2293" s="1" t="s">
        <v>108</v>
      </c>
      <c r="D2293" s="1" t="s">
        <v>19</v>
      </c>
      <c r="E2293" s="3">
        <v>45206</v>
      </c>
      <c r="F2293" s="1" t="s">
        <v>55</v>
      </c>
      <c r="G2293" s="1" t="s">
        <v>2442</v>
      </c>
      <c r="H2293" s="7">
        <v>800</v>
      </c>
      <c r="I2293" s="7">
        <v>544</v>
      </c>
      <c r="J2293" s="2">
        <v>0.32</v>
      </c>
      <c r="K2293" s="7">
        <f>Table1[[#This Row],[List Price]]-Table1[[#This Row],[Actual Price]]</f>
        <v>256</v>
      </c>
      <c r="L2293" s="13">
        <f>YEAR(Table1[[#This Row],[Date]])</f>
        <v>2023</v>
      </c>
      <c r="M2293" s="13" t="str">
        <f t="shared" si="35"/>
        <v>Oct</v>
      </c>
      <c r="N2293" s="18">
        <f>DATE(YEAR(Table1[[#This Row],[Date]])+6, MONTH(Table1[[#This Row],[Date]]), DAY(Table1[[#This Row],[Date]]))</f>
        <v>47398</v>
      </c>
    </row>
    <row r="2294" spans="1:14" x14ac:dyDescent="0.35">
      <c r="A2294" t="s">
        <v>2910</v>
      </c>
      <c r="B2294" s="1" t="s">
        <v>111</v>
      </c>
      <c r="C2294" s="1" t="s">
        <v>82</v>
      </c>
      <c r="D2294" s="1" t="s">
        <v>13</v>
      </c>
      <c r="E2294" s="3">
        <v>45503</v>
      </c>
      <c r="F2294" s="1" t="s">
        <v>36</v>
      </c>
      <c r="G2294" s="1" t="s">
        <v>826</v>
      </c>
      <c r="H2294" s="7">
        <v>50</v>
      </c>
      <c r="I2294" s="7">
        <v>44</v>
      </c>
      <c r="J2294" s="2">
        <v>0.12</v>
      </c>
      <c r="K2294" s="7">
        <f>Table1[[#This Row],[List Price]]-Table1[[#This Row],[Actual Price]]</f>
        <v>6</v>
      </c>
      <c r="L2294" s="13">
        <f>YEAR(Table1[[#This Row],[Date]])</f>
        <v>2024</v>
      </c>
      <c r="M2294" s="13" t="str">
        <f t="shared" si="35"/>
        <v>Jul</v>
      </c>
      <c r="N2294" s="18">
        <f>DATE(YEAR(Table1[[#This Row],[Date]])+6, MONTH(Table1[[#This Row],[Date]]), DAY(Table1[[#This Row],[Date]]))</f>
        <v>47694</v>
      </c>
    </row>
    <row r="2295" spans="1:14" x14ac:dyDescent="0.35">
      <c r="A2295" t="s">
        <v>2911</v>
      </c>
      <c r="B2295" s="1" t="s">
        <v>70</v>
      </c>
      <c r="C2295" s="1" t="s">
        <v>71</v>
      </c>
      <c r="D2295" s="1" t="s">
        <v>35</v>
      </c>
      <c r="E2295" s="3">
        <v>44762</v>
      </c>
      <c r="F2295" s="1" t="s">
        <v>55</v>
      </c>
      <c r="G2295" s="1" t="s">
        <v>391</v>
      </c>
      <c r="H2295" s="7">
        <v>800</v>
      </c>
      <c r="I2295" s="7">
        <v>648</v>
      </c>
      <c r="J2295" s="2">
        <v>0.19</v>
      </c>
      <c r="K2295" s="7">
        <f>Table1[[#This Row],[List Price]]-Table1[[#This Row],[Actual Price]]</f>
        <v>152</v>
      </c>
      <c r="L2295" s="13">
        <f>YEAR(Table1[[#This Row],[Date]])</f>
        <v>2022</v>
      </c>
      <c r="M2295" s="13" t="str">
        <f t="shared" si="35"/>
        <v>Jul</v>
      </c>
      <c r="N2295" s="18">
        <f>DATE(YEAR(Table1[[#This Row],[Date]])+6, MONTH(Table1[[#This Row],[Date]]), DAY(Table1[[#This Row],[Date]]))</f>
        <v>46954</v>
      </c>
    </row>
    <row r="2296" spans="1:14" x14ac:dyDescent="0.35">
      <c r="A2296" t="s">
        <v>2912</v>
      </c>
      <c r="B2296" s="1" t="s">
        <v>2170</v>
      </c>
      <c r="C2296" s="1" t="s">
        <v>18</v>
      </c>
      <c r="D2296" s="1" t="s">
        <v>19</v>
      </c>
      <c r="E2296" s="3">
        <v>45054</v>
      </c>
      <c r="F2296" s="1" t="s">
        <v>104</v>
      </c>
      <c r="G2296" s="1" t="s">
        <v>2221</v>
      </c>
      <c r="H2296" s="7">
        <v>70</v>
      </c>
      <c r="I2296" s="7">
        <v>67</v>
      </c>
      <c r="J2296" s="2">
        <v>4.2900000000000001E-2</v>
      </c>
      <c r="K2296" s="7">
        <f>Table1[[#This Row],[List Price]]-Table1[[#This Row],[Actual Price]]</f>
        <v>3</v>
      </c>
      <c r="L2296" s="13">
        <f>YEAR(Table1[[#This Row],[Date]])</f>
        <v>2023</v>
      </c>
      <c r="M2296" s="13" t="str">
        <f t="shared" si="35"/>
        <v>May</v>
      </c>
      <c r="N2296" s="18">
        <f>DATE(YEAR(Table1[[#This Row],[Date]])+6, MONTH(Table1[[#This Row],[Date]]), DAY(Table1[[#This Row],[Date]]))</f>
        <v>47246</v>
      </c>
    </row>
    <row r="2297" spans="1:14" x14ac:dyDescent="0.35">
      <c r="A2297" t="s">
        <v>2913</v>
      </c>
      <c r="B2297" s="1" t="s">
        <v>49</v>
      </c>
      <c r="C2297" s="1" t="s">
        <v>50</v>
      </c>
      <c r="D2297" s="1" t="s">
        <v>24</v>
      </c>
      <c r="E2297" s="3">
        <v>44505</v>
      </c>
      <c r="F2297" s="1" t="s">
        <v>122</v>
      </c>
      <c r="G2297" s="1" t="s">
        <v>729</v>
      </c>
      <c r="H2297" s="7">
        <v>50</v>
      </c>
      <c r="I2297" s="7">
        <v>38</v>
      </c>
      <c r="J2297" s="2">
        <v>0.24</v>
      </c>
      <c r="K2297" s="7">
        <f>Table1[[#This Row],[List Price]]-Table1[[#This Row],[Actual Price]]</f>
        <v>12</v>
      </c>
      <c r="L2297" s="13">
        <f>YEAR(Table1[[#This Row],[Date]])</f>
        <v>2021</v>
      </c>
      <c r="M2297" s="13" t="str">
        <f t="shared" si="35"/>
        <v>Nov</v>
      </c>
      <c r="N2297" s="18">
        <f>DATE(YEAR(Table1[[#This Row],[Date]])+6, MONTH(Table1[[#This Row],[Date]]), DAY(Table1[[#This Row],[Date]]))</f>
        <v>46696</v>
      </c>
    </row>
    <row r="2298" spans="1:14" x14ac:dyDescent="0.35">
      <c r="A2298" t="s">
        <v>2914</v>
      </c>
      <c r="B2298" s="1" t="s">
        <v>111</v>
      </c>
      <c r="C2298" s="1" t="s">
        <v>82</v>
      </c>
      <c r="D2298" s="1" t="s">
        <v>13</v>
      </c>
      <c r="E2298" s="3">
        <v>45316</v>
      </c>
      <c r="F2298" s="1" t="s">
        <v>61</v>
      </c>
      <c r="G2298" s="1" t="s">
        <v>826</v>
      </c>
      <c r="H2298" s="7">
        <v>1000</v>
      </c>
      <c r="I2298" s="7">
        <v>690</v>
      </c>
      <c r="J2298" s="2">
        <v>0.31</v>
      </c>
      <c r="K2298" s="7">
        <f>Table1[[#This Row],[List Price]]-Table1[[#This Row],[Actual Price]]</f>
        <v>310</v>
      </c>
      <c r="L2298" s="13">
        <f>YEAR(Table1[[#This Row],[Date]])</f>
        <v>2024</v>
      </c>
      <c r="M2298" s="13" t="str">
        <f t="shared" si="35"/>
        <v>Jan</v>
      </c>
      <c r="N2298" s="18">
        <f>DATE(YEAR(Table1[[#This Row],[Date]])+6, MONTH(Table1[[#This Row],[Date]]), DAY(Table1[[#This Row],[Date]]))</f>
        <v>47508</v>
      </c>
    </row>
    <row r="2299" spans="1:14" x14ac:dyDescent="0.35">
      <c r="A2299" t="s">
        <v>2915</v>
      </c>
      <c r="B2299" s="1" t="s">
        <v>49</v>
      </c>
      <c r="C2299" s="1" t="s">
        <v>50</v>
      </c>
      <c r="D2299" s="1" t="s">
        <v>24</v>
      </c>
      <c r="E2299" s="3">
        <v>45617</v>
      </c>
      <c r="F2299" s="1" t="s">
        <v>41</v>
      </c>
      <c r="G2299" s="1" t="s">
        <v>378</v>
      </c>
      <c r="H2299" s="7">
        <v>30</v>
      </c>
      <c r="I2299" s="7">
        <v>27</v>
      </c>
      <c r="J2299" s="2">
        <v>0.1</v>
      </c>
      <c r="K2299" s="7">
        <f>Table1[[#This Row],[List Price]]-Table1[[#This Row],[Actual Price]]</f>
        <v>3</v>
      </c>
      <c r="L2299" s="13">
        <f>YEAR(Table1[[#This Row],[Date]])</f>
        <v>2024</v>
      </c>
      <c r="M2299" s="13" t="str">
        <f t="shared" si="35"/>
        <v>Nov</v>
      </c>
      <c r="N2299" s="18">
        <f>DATE(YEAR(Table1[[#This Row],[Date]])+6, MONTH(Table1[[#This Row],[Date]]), DAY(Table1[[#This Row],[Date]]))</f>
        <v>47808</v>
      </c>
    </row>
    <row r="2300" spans="1:14" x14ac:dyDescent="0.35">
      <c r="A2300" t="s">
        <v>2916</v>
      </c>
      <c r="B2300" s="1" t="s">
        <v>174</v>
      </c>
      <c r="C2300" s="1" t="s">
        <v>175</v>
      </c>
      <c r="D2300" s="1" t="s">
        <v>13</v>
      </c>
      <c r="E2300" s="3">
        <v>43963</v>
      </c>
      <c r="F2300" s="1" t="s">
        <v>122</v>
      </c>
      <c r="G2300" s="1" t="s">
        <v>607</v>
      </c>
      <c r="H2300" s="7">
        <v>50</v>
      </c>
      <c r="I2300" s="7">
        <v>38</v>
      </c>
      <c r="J2300" s="2">
        <v>0.24</v>
      </c>
      <c r="K2300" s="7">
        <f>Table1[[#This Row],[List Price]]-Table1[[#This Row],[Actual Price]]</f>
        <v>12</v>
      </c>
      <c r="L2300" s="13">
        <f>YEAR(Table1[[#This Row],[Date]])</f>
        <v>2020</v>
      </c>
      <c r="M2300" s="13" t="str">
        <f t="shared" si="35"/>
        <v>May</v>
      </c>
      <c r="N2300" s="18">
        <f>DATE(YEAR(Table1[[#This Row],[Date]])+6, MONTH(Table1[[#This Row],[Date]]), DAY(Table1[[#This Row],[Date]]))</f>
        <v>46154</v>
      </c>
    </row>
    <row r="2301" spans="1:14" x14ac:dyDescent="0.35">
      <c r="A2301" t="s">
        <v>2917</v>
      </c>
      <c r="B2301" s="1" t="s">
        <v>170</v>
      </c>
      <c r="C2301" s="1" t="s">
        <v>171</v>
      </c>
      <c r="D2301" s="1" t="s">
        <v>13</v>
      </c>
      <c r="E2301" s="3">
        <v>44009</v>
      </c>
      <c r="F2301" s="1" t="s">
        <v>46</v>
      </c>
      <c r="G2301" s="1" t="s">
        <v>440</v>
      </c>
      <c r="H2301" s="7">
        <v>500</v>
      </c>
      <c r="I2301" s="7">
        <v>415</v>
      </c>
      <c r="J2301" s="2">
        <v>0.17</v>
      </c>
      <c r="K2301" s="7">
        <f>Table1[[#This Row],[List Price]]-Table1[[#This Row],[Actual Price]]</f>
        <v>85</v>
      </c>
      <c r="L2301" s="13">
        <f>YEAR(Table1[[#This Row],[Date]])</f>
        <v>2020</v>
      </c>
      <c r="M2301" s="13" t="str">
        <f t="shared" si="35"/>
        <v>Jun</v>
      </c>
      <c r="N2301" s="18">
        <f>DATE(YEAR(Table1[[#This Row],[Date]])+6, MONTH(Table1[[#This Row],[Date]]), DAY(Table1[[#This Row],[Date]]))</f>
        <v>46200</v>
      </c>
    </row>
    <row r="2302" spans="1:14" x14ac:dyDescent="0.35">
      <c r="A2302" t="s">
        <v>2918</v>
      </c>
      <c r="B2302" s="1" t="s">
        <v>187</v>
      </c>
      <c r="C2302" s="1" t="s">
        <v>188</v>
      </c>
      <c r="D2302" s="1" t="s">
        <v>13</v>
      </c>
      <c r="E2302" s="3">
        <v>43923</v>
      </c>
      <c r="F2302" s="1" t="s">
        <v>36</v>
      </c>
      <c r="G2302" s="1" t="s">
        <v>797</v>
      </c>
      <c r="H2302" s="7">
        <v>50</v>
      </c>
      <c r="I2302" s="7">
        <v>43</v>
      </c>
      <c r="J2302" s="2">
        <v>0.14000000000000001</v>
      </c>
      <c r="K2302" s="7">
        <f>Table1[[#This Row],[List Price]]-Table1[[#This Row],[Actual Price]]</f>
        <v>7</v>
      </c>
      <c r="L2302" s="13">
        <f>YEAR(Table1[[#This Row],[Date]])</f>
        <v>2020</v>
      </c>
      <c r="M2302" s="13" t="str">
        <f t="shared" si="35"/>
        <v>Apr</v>
      </c>
      <c r="N2302" s="18">
        <f>DATE(YEAR(Table1[[#This Row],[Date]])+6, MONTH(Table1[[#This Row],[Date]]), DAY(Table1[[#This Row],[Date]]))</f>
        <v>46114</v>
      </c>
    </row>
    <row r="2303" spans="1:14" x14ac:dyDescent="0.35">
      <c r="A2303" t="s">
        <v>2919</v>
      </c>
      <c r="B2303" s="1" t="s">
        <v>124</v>
      </c>
      <c r="C2303" s="1" t="s">
        <v>40</v>
      </c>
      <c r="D2303" s="1" t="s">
        <v>35</v>
      </c>
      <c r="E2303" s="3">
        <v>45368</v>
      </c>
      <c r="F2303" s="1" t="s">
        <v>46</v>
      </c>
      <c r="G2303" s="1" t="s">
        <v>863</v>
      </c>
      <c r="H2303" s="7">
        <v>500</v>
      </c>
      <c r="I2303" s="7">
        <v>435</v>
      </c>
      <c r="J2303" s="2">
        <v>0.13</v>
      </c>
      <c r="K2303" s="7">
        <f>Table1[[#This Row],[List Price]]-Table1[[#This Row],[Actual Price]]</f>
        <v>65</v>
      </c>
      <c r="L2303" s="13">
        <f>YEAR(Table1[[#This Row],[Date]])</f>
        <v>2024</v>
      </c>
      <c r="M2303" s="13" t="str">
        <f t="shared" si="35"/>
        <v>Mar</v>
      </c>
      <c r="N2303" s="18">
        <f>DATE(YEAR(Table1[[#This Row],[Date]])+6, MONTH(Table1[[#This Row],[Date]]), DAY(Table1[[#This Row],[Date]]))</f>
        <v>47559</v>
      </c>
    </row>
    <row r="2304" spans="1:14" x14ac:dyDescent="0.35">
      <c r="A2304" t="s">
        <v>2920</v>
      </c>
      <c r="B2304" s="1" t="s">
        <v>53</v>
      </c>
      <c r="C2304" s="1" t="s">
        <v>54</v>
      </c>
      <c r="D2304" s="1" t="s">
        <v>13</v>
      </c>
      <c r="E2304" s="3">
        <v>44330</v>
      </c>
      <c r="F2304" s="1" t="s">
        <v>30</v>
      </c>
      <c r="G2304" s="1" t="s">
        <v>814</v>
      </c>
      <c r="H2304" s="7">
        <v>150</v>
      </c>
      <c r="I2304" s="7">
        <v>149</v>
      </c>
      <c r="J2304" s="2">
        <v>6.7000000000000002E-3</v>
      </c>
      <c r="K2304" s="7">
        <f>Table1[[#This Row],[List Price]]-Table1[[#This Row],[Actual Price]]</f>
        <v>1</v>
      </c>
      <c r="L2304" s="13">
        <f>YEAR(Table1[[#This Row],[Date]])</f>
        <v>2021</v>
      </c>
      <c r="M2304" s="13" t="str">
        <f t="shared" si="35"/>
        <v>May</v>
      </c>
      <c r="N2304" s="18">
        <f>DATE(YEAR(Table1[[#This Row],[Date]])+6, MONTH(Table1[[#This Row],[Date]]), DAY(Table1[[#This Row],[Date]]))</f>
        <v>46521</v>
      </c>
    </row>
    <row r="2305" spans="1:14" x14ac:dyDescent="0.35">
      <c r="A2305" t="s">
        <v>2921</v>
      </c>
      <c r="B2305" s="1" t="s">
        <v>70</v>
      </c>
      <c r="C2305" s="1" t="s">
        <v>71</v>
      </c>
      <c r="D2305" s="1" t="s">
        <v>35</v>
      </c>
      <c r="E2305" s="3">
        <v>43927</v>
      </c>
      <c r="F2305" s="1" t="s">
        <v>25</v>
      </c>
      <c r="G2305" s="1" t="s">
        <v>328</v>
      </c>
      <c r="H2305" s="7">
        <v>700</v>
      </c>
      <c r="I2305" s="7">
        <v>644</v>
      </c>
      <c r="J2305" s="2">
        <v>0.08</v>
      </c>
      <c r="K2305" s="7">
        <f>Table1[[#This Row],[List Price]]-Table1[[#This Row],[Actual Price]]</f>
        <v>56</v>
      </c>
      <c r="L2305" s="13">
        <f>YEAR(Table1[[#This Row],[Date]])</f>
        <v>2020</v>
      </c>
      <c r="M2305" s="13" t="str">
        <f t="shared" si="35"/>
        <v>Apr</v>
      </c>
      <c r="N2305" s="18">
        <f>DATE(YEAR(Table1[[#This Row],[Date]])+6, MONTH(Table1[[#This Row],[Date]]), DAY(Table1[[#This Row],[Date]]))</f>
        <v>46118</v>
      </c>
    </row>
    <row r="2306" spans="1:14" x14ac:dyDescent="0.35">
      <c r="A2306" t="s">
        <v>2922</v>
      </c>
      <c r="B2306" s="1" t="s">
        <v>400</v>
      </c>
      <c r="C2306" s="1" t="s">
        <v>401</v>
      </c>
      <c r="D2306" s="1" t="s">
        <v>13</v>
      </c>
      <c r="E2306" s="3">
        <v>44771</v>
      </c>
      <c r="F2306" s="1" t="s">
        <v>104</v>
      </c>
      <c r="G2306" s="1" t="s">
        <v>1281</v>
      </c>
      <c r="H2306" s="7">
        <v>70</v>
      </c>
      <c r="I2306" s="7">
        <v>67</v>
      </c>
      <c r="J2306" s="2">
        <v>4.2900000000000001E-2</v>
      </c>
      <c r="K2306" s="7">
        <f>Table1[[#This Row],[List Price]]-Table1[[#This Row],[Actual Price]]</f>
        <v>3</v>
      </c>
      <c r="L2306" s="13">
        <f>YEAR(Table1[[#This Row],[Date]])</f>
        <v>2022</v>
      </c>
      <c r="M2306" s="13" t="str">
        <f t="shared" ref="M2306:M2340" si="36">TEXT(E:E, "mmm")</f>
        <v>Jul</v>
      </c>
      <c r="N2306" s="18">
        <f>DATE(YEAR(Table1[[#This Row],[Date]])+6, MONTH(Table1[[#This Row],[Date]]), DAY(Table1[[#This Row],[Date]]))</f>
        <v>46963</v>
      </c>
    </row>
    <row r="2307" spans="1:14" x14ac:dyDescent="0.35">
      <c r="A2307" t="s">
        <v>2923</v>
      </c>
      <c r="B2307" s="1" t="s">
        <v>2170</v>
      </c>
      <c r="C2307" s="1" t="s">
        <v>18</v>
      </c>
      <c r="D2307" s="1" t="s">
        <v>19</v>
      </c>
      <c r="E2307" s="3">
        <v>44098</v>
      </c>
      <c r="F2307" s="1" t="s">
        <v>115</v>
      </c>
      <c r="G2307" s="1" t="s">
        <v>2924</v>
      </c>
      <c r="H2307" s="7">
        <v>250</v>
      </c>
      <c r="I2307" s="7">
        <v>198</v>
      </c>
      <c r="J2307" s="2">
        <v>0.20799999999999999</v>
      </c>
      <c r="K2307" s="7">
        <f>Table1[[#This Row],[List Price]]-Table1[[#This Row],[Actual Price]]</f>
        <v>52</v>
      </c>
      <c r="L2307" s="13">
        <f>YEAR(Table1[[#This Row],[Date]])</f>
        <v>2020</v>
      </c>
      <c r="M2307" s="13" t="str">
        <f t="shared" si="36"/>
        <v>Sep</v>
      </c>
      <c r="N2307" s="18">
        <f>DATE(YEAR(Table1[[#This Row],[Date]])+6, MONTH(Table1[[#This Row],[Date]]), DAY(Table1[[#This Row],[Date]]))</f>
        <v>46289</v>
      </c>
    </row>
    <row r="2308" spans="1:14" x14ac:dyDescent="0.35">
      <c r="A2308" t="s">
        <v>2925</v>
      </c>
      <c r="B2308" s="1" t="s">
        <v>59</v>
      </c>
      <c r="C2308" s="1" t="s">
        <v>60</v>
      </c>
      <c r="D2308" s="1" t="s">
        <v>13</v>
      </c>
      <c r="E2308" s="3">
        <v>44178</v>
      </c>
      <c r="F2308" s="1" t="s">
        <v>41</v>
      </c>
      <c r="G2308" s="1" t="s">
        <v>781</v>
      </c>
      <c r="H2308" s="7">
        <v>30</v>
      </c>
      <c r="I2308" s="7">
        <v>30</v>
      </c>
      <c r="J2308" s="2">
        <v>0</v>
      </c>
      <c r="K2308" s="7">
        <f>Table1[[#This Row],[List Price]]-Table1[[#This Row],[Actual Price]]</f>
        <v>0</v>
      </c>
      <c r="L2308" s="13">
        <f>YEAR(Table1[[#This Row],[Date]])</f>
        <v>2020</v>
      </c>
      <c r="M2308" s="13" t="str">
        <f t="shared" si="36"/>
        <v>Dec</v>
      </c>
      <c r="N2308" s="18">
        <f>DATE(YEAR(Table1[[#This Row],[Date]])+6, MONTH(Table1[[#This Row],[Date]]), DAY(Table1[[#This Row],[Date]]))</f>
        <v>46369</v>
      </c>
    </row>
    <row r="2309" spans="1:14" x14ac:dyDescent="0.35">
      <c r="A2309" t="s">
        <v>2926</v>
      </c>
      <c r="B2309" s="1" t="s">
        <v>2191</v>
      </c>
      <c r="C2309" s="1" t="s">
        <v>108</v>
      </c>
      <c r="D2309" s="1" t="s">
        <v>19</v>
      </c>
      <c r="E2309" s="3">
        <v>44044</v>
      </c>
      <c r="F2309" s="1" t="s">
        <v>46</v>
      </c>
      <c r="G2309" s="1" t="s">
        <v>2927</v>
      </c>
      <c r="H2309" s="7">
        <v>500</v>
      </c>
      <c r="I2309" s="7">
        <v>360</v>
      </c>
      <c r="J2309" s="2">
        <v>0.28000000000000003</v>
      </c>
      <c r="K2309" s="7">
        <f>Table1[[#This Row],[List Price]]-Table1[[#This Row],[Actual Price]]</f>
        <v>140</v>
      </c>
      <c r="L2309" s="13">
        <f>YEAR(Table1[[#This Row],[Date]])</f>
        <v>2020</v>
      </c>
      <c r="M2309" s="13" t="str">
        <f t="shared" si="36"/>
        <v>Aug</v>
      </c>
      <c r="N2309" s="18">
        <f>DATE(YEAR(Table1[[#This Row],[Date]])+6, MONTH(Table1[[#This Row],[Date]]), DAY(Table1[[#This Row],[Date]]))</f>
        <v>46235</v>
      </c>
    </row>
    <row r="2310" spans="1:14" x14ac:dyDescent="0.35">
      <c r="A2310" t="s">
        <v>2928</v>
      </c>
      <c r="B2310" s="1" t="s">
        <v>187</v>
      </c>
      <c r="C2310" s="1" t="s">
        <v>188</v>
      </c>
      <c r="D2310" s="1" t="s">
        <v>13</v>
      </c>
      <c r="E2310" s="3">
        <v>45450</v>
      </c>
      <c r="F2310" s="1" t="s">
        <v>122</v>
      </c>
      <c r="G2310" s="1" t="s">
        <v>189</v>
      </c>
      <c r="H2310" s="7">
        <v>50</v>
      </c>
      <c r="I2310" s="7">
        <v>44</v>
      </c>
      <c r="J2310" s="2">
        <v>0.12</v>
      </c>
      <c r="K2310" s="7">
        <f>Table1[[#This Row],[List Price]]-Table1[[#This Row],[Actual Price]]</f>
        <v>6</v>
      </c>
      <c r="L2310" s="13">
        <f>YEAR(Table1[[#This Row],[Date]])</f>
        <v>2024</v>
      </c>
      <c r="M2310" s="13" t="str">
        <f t="shared" si="36"/>
        <v>Jun</v>
      </c>
      <c r="N2310" s="18">
        <f>DATE(YEAR(Table1[[#This Row],[Date]])+6, MONTH(Table1[[#This Row],[Date]]), DAY(Table1[[#This Row],[Date]]))</f>
        <v>47641</v>
      </c>
    </row>
    <row r="2311" spans="1:14" x14ac:dyDescent="0.35">
      <c r="A2311" t="s">
        <v>2929</v>
      </c>
      <c r="B2311" s="1" t="s">
        <v>91</v>
      </c>
      <c r="C2311" s="1" t="s">
        <v>92</v>
      </c>
      <c r="D2311" s="1" t="s">
        <v>35</v>
      </c>
      <c r="E2311" s="3">
        <v>45458</v>
      </c>
      <c r="F2311" s="1" t="s">
        <v>55</v>
      </c>
      <c r="G2311" s="1" t="s">
        <v>1343</v>
      </c>
      <c r="H2311" s="7">
        <v>800</v>
      </c>
      <c r="I2311" s="7">
        <v>744</v>
      </c>
      <c r="J2311" s="2">
        <v>7.0000000000000007E-2</v>
      </c>
      <c r="K2311" s="7">
        <f>Table1[[#This Row],[List Price]]-Table1[[#This Row],[Actual Price]]</f>
        <v>56</v>
      </c>
      <c r="L2311" s="13">
        <f>YEAR(Table1[[#This Row],[Date]])</f>
        <v>2024</v>
      </c>
      <c r="M2311" s="13" t="str">
        <f t="shared" si="36"/>
        <v>Jun</v>
      </c>
      <c r="N2311" s="18">
        <f>DATE(YEAR(Table1[[#This Row],[Date]])+6, MONTH(Table1[[#This Row],[Date]]), DAY(Table1[[#This Row],[Date]]))</f>
        <v>47649</v>
      </c>
    </row>
    <row r="2312" spans="1:14" x14ac:dyDescent="0.35">
      <c r="A2312" t="s">
        <v>2930</v>
      </c>
      <c r="B2312" s="1" t="s">
        <v>170</v>
      </c>
      <c r="C2312" s="1" t="s">
        <v>171</v>
      </c>
      <c r="D2312" s="1" t="s">
        <v>13</v>
      </c>
      <c r="E2312" s="3">
        <v>45176</v>
      </c>
      <c r="F2312" s="1" t="s">
        <v>61</v>
      </c>
      <c r="G2312" s="1" t="s">
        <v>1421</v>
      </c>
      <c r="H2312" s="7">
        <v>1000</v>
      </c>
      <c r="I2312" s="7">
        <v>810</v>
      </c>
      <c r="J2312" s="2">
        <v>0.19</v>
      </c>
      <c r="K2312" s="7">
        <f>Table1[[#This Row],[List Price]]-Table1[[#This Row],[Actual Price]]</f>
        <v>190</v>
      </c>
      <c r="L2312" s="13">
        <f>YEAR(Table1[[#This Row],[Date]])</f>
        <v>2023</v>
      </c>
      <c r="M2312" s="13" t="str">
        <f t="shared" si="36"/>
        <v>Sep</v>
      </c>
      <c r="N2312" s="18">
        <f>DATE(YEAR(Table1[[#This Row],[Date]])+6, MONTH(Table1[[#This Row],[Date]]), DAY(Table1[[#This Row],[Date]]))</f>
        <v>47368</v>
      </c>
    </row>
    <row r="2313" spans="1:14" x14ac:dyDescent="0.35">
      <c r="A2313" t="s">
        <v>2931</v>
      </c>
      <c r="B2313" s="1" t="s">
        <v>2170</v>
      </c>
      <c r="C2313" s="1" t="s">
        <v>18</v>
      </c>
      <c r="D2313" s="1" t="s">
        <v>19</v>
      </c>
      <c r="E2313" s="3">
        <v>45029</v>
      </c>
      <c r="F2313" s="1" t="s">
        <v>41</v>
      </c>
      <c r="G2313" s="1" t="s">
        <v>2238</v>
      </c>
      <c r="H2313" s="7">
        <v>30</v>
      </c>
      <c r="I2313" s="7">
        <v>28</v>
      </c>
      <c r="J2313" s="2">
        <v>6.6699999999999995E-2</v>
      </c>
      <c r="K2313" s="7">
        <f>Table1[[#This Row],[List Price]]-Table1[[#This Row],[Actual Price]]</f>
        <v>2</v>
      </c>
      <c r="L2313" s="13">
        <f>YEAR(Table1[[#This Row],[Date]])</f>
        <v>2023</v>
      </c>
      <c r="M2313" s="13" t="str">
        <f t="shared" si="36"/>
        <v>Apr</v>
      </c>
      <c r="N2313" s="18">
        <f>DATE(YEAR(Table1[[#This Row],[Date]])+6, MONTH(Table1[[#This Row],[Date]]), DAY(Table1[[#This Row],[Date]]))</f>
        <v>47221</v>
      </c>
    </row>
    <row r="2314" spans="1:14" x14ac:dyDescent="0.35">
      <c r="A2314" t="s">
        <v>2932</v>
      </c>
      <c r="B2314" s="1" t="s">
        <v>85</v>
      </c>
      <c r="C2314" s="1" t="s">
        <v>86</v>
      </c>
      <c r="D2314" s="1" t="s">
        <v>13</v>
      </c>
      <c r="E2314" s="3">
        <v>44415</v>
      </c>
      <c r="F2314" s="1" t="s">
        <v>14</v>
      </c>
      <c r="G2314" s="1" t="s">
        <v>363</v>
      </c>
      <c r="H2314" s="7">
        <v>80</v>
      </c>
      <c r="I2314" s="7">
        <v>70</v>
      </c>
      <c r="J2314" s="2">
        <v>0.125</v>
      </c>
      <c r="K2314" s="7">
        <f>Table1[[#This Row],[List Price]]-Table1[[#This Row],[Actual Price]]</f>
        <v>10</v>
      </c>
      <c r="L2314" s="13">
        <f>YEAR(Table1[[#This Row],[Date]])</f>
        <v>2021</v>
      </c>
      <c r="M2314" s="13" t="str">
        <f t="shared" si="36"/>
        <v>Aug</v>
      </c>
      <c r="N2314" s="18">
        <f>DATE(YEAR(Table1[[#This Row],[Date]])+6, MONTH(Table1[[#This Row],[Date]]), DAY(Table1[[#This Row],[Date]]))</f>
        <v>46606</v>
      </c>
    </row>
    <row r="2315" spans="1:14" x14ac:dyDescent="0.35">
      <c r="A2315" t="s">
        <v>2933</v>
      </c>
      <c r="B2315" s="1" t="s">
        <v>107</v>
      </c>
      <c r="C2315" s="1" t="s">
        <v>108</v>
      </c>
      <c r="D2315" s="1" t="s">
        <v>19</v>
      </c>
      <c r="E2315" s="3">
        <v>43912</v>
      </c>
      <c r="F2315" s="1" t="s">
        <v>72</v>
      </c>
      <c r="G2315" s="1" t="s">
        <v>531</v>
      </c>
      <c r="H2315" s="7">
        <v>500</v>
      </c>
      <c r="I2315" s="7">
        <v>495</v>
      </c>
      <c r="J2315" s="2">
        <v>0.01</v>
      </c>
      <c r="K2315" s="7">
        <f>Table1[[#This Row],[List Price]]-Table1[[#This Row],[Actual Price]]</f>
        <v>5</v>
      </c>
      <c r="L2315" s="13">
        <f>YEAR(Table1[[#This Row],[Date]])</f>
        <v>2020</v>
      </c>
      <c r="M2315" s="13" t="str">
        <f t="shared" si="36"/>
        <v>Mar</v>
      </c>
      <c r="N2315" s="18">
        <f>DATE(YEAR(Table1[[#This Row],[Date]])+6, MONTH(Table1[[#This Row],[Date]]), DAY(Table1[[#This Row],[Date]]))</f>
        <v>46103</v>
      </c>
    </row>
    <row r="2316" spans="1:14" x14ac:dyDescent="0.35">
      <c r="A2316" t="s">
        <v>2934</v>
      </c>
      <c r="B2316" s="1" t="s">
        <v>270</v>
      </c>
      <c r="C2316" s="1" t="s">
        <v>271</v>
      </c>
      <c r="D2316" s="1" t="s">
        <v>35</v>
      </c>
      <c r="E2316" s="3">
        <v>44137</v>
      </c>
      <c r="F2316" s="1" t="s">
        <v>14</v>
      </c>
      <c r="G2316" s="1" t="s">
        <v>337</v>
      </c>
      <c r="H2316" s="7">
        <v>80</v>
      </c>
      <c r="I2316" s="7">
        <v>73</v>
      </c>
      <c r="J2316" s="2">
        <v>8.7499999999999994E-2</v>
      </c>
      <c r="K2316" s="7">
        <f>Table1[[#This Row],[List Price]]-Table1[[#This Row],[Actual Price]]</f>
        <v>7</v>
      </c>
      <c r="L2316" s="13">
        <f>YEAR(Table1[[#This Row],[Date]])</f>
        <v>2020</v>
      </c>
      <c r="M2316" s="13" t="str">
        <f t="shared" si="36"/>
        <v>Nov</v>
      </c>
      <c r="N2316" s="18">
        <f>DATE(YEAR(Table1[[#This Row],[Date]])+6, MONTH(Table1[[#This Row],[Date]]), DAY(Table1[[#This Row],[Date]]))</f>
        <v>46328</v>
      </c>
    </row>
    <row r="2317" spans="1:14" x14ac:dyDescent="0.35">
      <c r="A2317" t="s">
        <v>2935</v>
      </c>
      <c r="B2317" s="1" t="s">
        <v>154</v>
      </c>
      <c r="C2317" s="1" t="s">
        <v>108</v>
      </c>
      <c r="D2317" s="1" t="s">
        <v>19</v>
      </c>
      <c r="E2317" s="3">
        <v>45335</v>
      </c>
      <c r="F2317" s="1" t="s">
        <v>25</v>
      </c>
      <c r="G2317" s="1" t="s">
        <v>2936</v>
      </c>
      <c r="H2317" s="7">
        <v>700</v>
      </c>
      <c r="I2317" s="7">
        <v>602</v>
      </c>
      <c r="J2317" s="2">
        <v>0.14000000000000001</v>
      </c>
      <c r="K2317" s="7">
        <f>Table1[[#This Row],[List Price]]-Table1[[#This Row],[Actual Price]]</f>
        <v>98</v>
      </c>
      <c r="L2317" s="13">
        <f>YEAR(Table1[[#This Row],[Date]])</f>
        <v>2024</v>
      </c>
      <c r="M2317" s="13" t="str">
        <f t="shared" si="36"/>
        <v>Feb</v>
      </c>
      <c r="N2317" s="18">
        <f>DATE(YEAR(Table1[[#This Row],[Date]])+6, MONTH(Table1[[#This Row],[Date]]), DAY(Table1[[#This Row],[Date]]))</f>
        <v>47527</v>
      </c>
    </row>
    <row r="2318" spans="1:14" x14ac:dyDescent="0.35">
      <c r="A2318" t="s">
        <v>2937</v>
      </c>
      <c r="B2318" s="1" t="s">
        <v>170</v>
      </c>
      <c r="C2318" s="1" t="s">
        <v>171</v>
      </c>
      <c r="D2318" s="1" t="s">
        <v>13</v>
      </c>
      <c r="E2318" s="3">
        <v>45433</v>
      </c>
      <c r="F2318" s="1" t="s">
        <v>115</v>
      </c>
      <c r="G2318" s="1" t="s">
        <v>274</v>
      </c>
      <c r="H2318" s="7">
        <v>250</v>
      </c>
      <c r="I2318" s="7">
        <v>50</v>
      </c>
      <c r="J2318" s="2">
        <v>0.8</v>
      </c>
      <c r="K2318" s="7">
        <f>Table1[[#This Row],[List Price]]-Table1[[#This Row],[Actual Price]]</f>
        <v>200</v>
      </c>
      <c r="L2318" s="13">
        <f>YEAR(Table1[[#This Row],[Date]])</f>
        <v>2024</v>
      </c>
      <c r="M2318" s="13" t="str">
        <f t="shared" si="36"/>
        <v>May</v>
      </c>
      <c r="N2318" s="18">
        <f>DATE(YEAR(Table1[[#This Row],[Date]])+6, MONTH(Table1[[#This Row],[Date]]), DAY(Table1[[#This Row],[Date]]))</f>
        <v>47624</v>
      </c>
    </row>
    <row r="2319" spans="1:14" x14ac:dyDescent="0.35">
      <c r="A2319" t="s">
        <v>2938</v>
      </c>
      <c r="B2319" s="1" t="s">
        <v>289</v>
      </c>
      <c r="C2319" s="1" t="s">
        <v>108</v>
      </c>
      <c r="D2319" s="1" t="s">
        <v>19</v>
      </c>
      <c r="E2319" s="3">
        <v>45225</v>
      </c>
      <c r="F2319" s="1" t="s">
        <v>25</v>
      </c>
      <c r="G2319" s="1" t="s">
        <v>1545</v>
      </c>
      <c r="H2319" s="7">
        <v>700</v>
      </c>
      <c r="I2319" s="7">
        <v>700</v>
      </c>
      <c r="J2319" s="2">
        <v>0</v>
      </c>
      <c r="K2319" s="7">
        <f>Table1[[#This Row],[List Price]]-Table1[[#This Row],[Actual Price]]</f>
        <v>0</v>
      </c>
      <c r="L2319" s="13">
        <f>YEAR(Table1[[#This Row],[Date]])</f>
        <v>2023</v>
      </c>
      <c r="M2319" s="13" t="str">
        <f t="shared" si="36"/>
        <v>Oct</v>
      </c>
      <c r="N2319" s="18">
        <f>DATE(YEAR(Table1[[#This Row],[Date]])+6, MONTH(Table1[[#This Row],[Date]]), DAY(Table1[[#This Row],[Date]]))</f>
        <v>47417</v>
      </c>
    </row>
    <row r="2320" spans="1:14" x14ac:dyDescent="0.35">
      <c r="A2320" t="s">
        <v>2939</v>
      </c>
      <c r="B2320" s="1" t="s">
        <v>434</v>
      </c>
      <c r="C2320" s="1" t="s">
        <v>435</v>
      </c>
      <c r="D2320" s="1" t="s">
        <v>24</v>
      </c>
      <c r="E2320" s="3">
        <v>44311</v>
      </c>
      <c r="F2320" s="1" t="s">
        <v>14</v>
      </c>
      <c r="G2320" s="1" t="s">
        <v>828</v>
      </c>
      <c r="H2320" s="7">
        <v>80</v>
      </c>
      <c r="I2320" s="7">
        <v>58</v>
      </c>
      <c r="J2320" s="2">
        <v>0.27500000000000002</v>
      </c>
      <c r="K2320" s="7">
        <f>Table1[[#This Row],[List Price]]-Table1[[#This Row],[Actual Price]]</f>
        <v>22</v>
      </c>
      <c r="L2320" s="13">
        <f>YEAR(Table1[[#This Row],[Date]])</f>
        <v>2021</v>
      </c>
      <c r="M2320" s="13" t="str">
        <f t="shared" si="36"/>
        <v>Apr</v>
      </c>
      <c r="N2320" s="18">
        <f>DATE(YEAR(Table1[[#This Row],[Date]])+6, MONTH(Table1[[#This Row],[Date]]), DAY(Table1[[#This Row],[Date]]))</f>
        <v>46502</v>
      </c>
    </row>
    <row r="2321" spans="1:14" x14ac:dyDescent="0.35">
      <c r="A2321" t="s">
        <v>2940</v>
      </c>
      <c r="B2321" s="1" t="s">
        <v>111</v>
      </c>
      <c r="C2321" s="1" t="s">
        <v>82</v>
      </c>
      <c r="D2321" s="1" t="s">
        <v>13</v>
      </c>
      <c r="E2321" s="3">
        <v>44014</v>
      </c>
      <c r="F2321" s="1" t="s">
        <v>41</v>
      </c>
      <c r="G2321" s="1" t="s">
        <v>610</v>
      </c>
      <c r="H2321" s="7">
        <v>30</v>
      </c>
      <c r="I2321" s="7">
        <v>22</v>
      </c>
      <c r="J2321" s="2">
        <v>0.26669999999999999</v>
      </c>
      <c r="K2321" s="7">
        <f>Table1[[#This Row],[List Price]]-Table1[[#This Row],[Actual Price]]</f>
        <v>8</v>
      </c>
      <c r="L2321" s="13">
        <f>YEAR(Table1[[#This Row],[Date]])</f>
        <v>2020</v>
      </c>
      <c r="M2321" s="13" t="str">
        <f t="shared" si="36"/>
        <v>Jul</v>
      </c>
      <c r="N2321" s="18">
        <f>DATE(YEAR(Table1[[#This Row],[Date]])+6, MONTH(Table1[[#This Row],[Date]]), DAY(Table1[[#This Row],[Date]]))</f>
        <v>46205</v>
      </c>
    </row>
    <row r="2322" spans="1:14" x14ac:dyDescent="0.35">
      <c r="A2322" t="s">
        <v>2941</v>
      </c>
      <c r="B2322" s="1" t="s">
        <v>127</v>
      </c>
      <c r="C2322" s="1" t="s">
        <v>128</v>
      </c>
      <c r="D2322" s="1" t="s">
        <v>13</v>
      </c>
      <c r="E2322" s="3">
        <v>45279</v>
      </c>
      <c r="F2322" s="1" t="s">
        <v>72</v>
      </c>
      <c r="G2322" s="1" t="s">
        <v>1261</v>
      </c>
      <c r="H2322" s="7">
        <v>500</v>
      </c>
      <c r="I2322" s="7">
        <v>495</v>
      </c>
      <c r="J2322" s="2">
        <v>0.01</v>
      </c>
      <c r="K2322" s="7">
        <f>Table1[[#This Row],[List Price]]-Table1[[#This Row],[Actual Price]]</f>
        <v>5</v>
      </c>
      <c r="L2322" s="13">
        <f>YEAR(Table1[[#This Row],[Date]])</f>
        <v>2023</v>
      </c>
      <c r="M2322" s="13" t="str">
        <f t="shared" si="36"/>
        <v>Dec</v>
      </c>
      <c r="N2322" s="18">
        <f>DATE(YEAR(Table1[[#This Row],[Date]])+6, MONTH(Table1[[#This Row],[Date]]), DAY(Table1[[#This Row],[Date]]))</f>
        <v>47471</v>
      </c>
    </row>
    <row r="2323" spans="1:14" x14ac:dyDescent="0.35">
      <c r="A2323" t="s">
        <v>2942</v>
      </c>
      <c r="B2323" s="1" t="s">
        <v>53</v>
      </c>
      <c r="C2323" s="1" t="s">
        <v>54</v>
      </c>
      <c r="D2323" s="1" t="s">
        <v>13</v>
      </c>
      <c r="E2323" s="3">
        <v>44324</v>
      </c>
      <c r="F2323" s="1" t="s">
        <v>36</v>
      </c>
      <c r="G2323" s="1" t="s">
        <v>404</v>
      </c>
      <c r="H2323" s="7">
        <v>50</v>
      </c>
      <c r="I2323" s="7">
        <v>49</v>
      </c>
      <c r="J2323" s="2">
        <v>0.02</v>
      </c>
      <c r="K2323" s="7">
        <f>Table1[[#This Row],[List Price]]-Table1[[#This Row],[Actual Price]]</f>
        <v>1</v>
      </c>
      <c r="L2323" s="13">
        <f>YEAR(Table1[[#This Row],[Date]])</f>
        <v>2021</v>
      </c>
      <c r="M2323" s="13" t="str">
        <f t="shared" si="36"/>
        <v>May</v>
      </c>
      <c r="N2323" s="18">
        <f>DATE(YEAR(Table1[[#This Row],[Date]])+6, MONTH(Table1[[#This Row],[Date]]), DAY(Table1[[#This Row],[Date]]))</f>
        <v>46515</v>
      </c>
    </row>
    <row r="2324" spans="1:14" x14ac:dyDescent="0.35">
      <c r="A2324" t="s">
        <v>2943</v>
      </c>
      <c r="B2324" s="1" t="s">
        <v>134</v>
      </c>
      <c r="C2324" s="1" t="s">
        <v>92</v>
      </c>
      <c r="D2324" s="1" t="s">
        <v>35</v>
      </c>
      <c r="E2324" s="3">
        <v>45231</v>
      </c>
      <c r="F2324" s="1" t="s">
        <v>115</v>
      </c>
      <c r="G2324" s="1" t="s">
        <v>374</v>
      </c>
      <c r="H2324" s="7">
        <v>250</v>
      </c>
      <c r="I2324" s="7">
        <v>230</v>
      </c>
      <c r="J2324" s="2">
        <v>0.08</v>
      </c>
      <c r="K2324" s="7">
        <f>Table1[[#This Row],[List Price]]-Table1[[#This Row],[Actual Price]]</f>
        <v>20</v>
      </c>
      <c r="L2324" s="13">
        <f>YEAR(Table1[[#This Row],[Date]])</f>
        <v>2023</v>
      </c>
      <c r="M2324" s="13" t="str">
        <f t="shared" si="36"/>
        <v>Nov</v>
      </c>
      <c r="N2324" s="18">
        <f>DATE(YEAR(Table1[[#This Row],[Date]])+6, MONTH(Table1[[#This Row],[Date]]), DAY(Table1[[#This Row],[Date]]))</f>
        <v>47423</v>
      </c>
    </row>
    <row r="2325" spans="1:14" x14ac:dyDescent="0.35">
      <c r="A2325" t="s">
        <v>2944</v>
      </c>
      <c r="B2325" s="1" t="s">
        <v>127</v>
      </c>
      <c r="C2325" s="1" t="s">
        <v>128</v>
      </c>
      <c r="D2325" s="1" t="s">
        <v>13</v>
      </c>
      <c r="E2325" s="3">
        <v>45053</v>
      </c>
      <c r="F2325" s="1" t="s">
        <v>14</v>
      </c>
      <c r="G2325" s="1" t="s">
        <v>233</v>
      </c>
      <c r="H2325" s="7">
        <v>80</v>
      </c>
      <c r="I2325" s="7">
        <v>73</v>
      </c>
      <c r="J2325" s="2">
        <v>8.7499999999999994E-2</v>
      </c>
      <c r="K2325" s="7">
        <f>Table1[[#This Row],[List Price]]-Table1[[#This Row],[Actual Price]]</f>
        <v>7</v>
      </c>
      <c r="L2325" s="13">
        <f>YEAR(Table1[[#This Row],[Date]])</f>
        <v>2023</v>
      </c>
      <c r="M2325" s="13" t="str">
        <f t="shared" si="36"/>
        <v>May</v>
      </c>
      <c r="N2325" s="18">
        <f>DATE(YEAR(Table1[[#This Row],[Date]])+6, MONTH(Table1[[#This Row],[Date]]), DAY(Table1[[#This Row],[Date]]))</f>
        <v>47245</v>
      </c>
    </row>
    <row r="2326" spans="1:14" x14ac:dyDescent="0.35">
      <c r="A2326" t="s">
        <v>2945</v>
      </c>
      <c r="B2326" s="1" t="s">
        <v>221</v>
      </c>
      <c r="C2326" s="1" t="s">
        <v>40</v>
      </c>
      <c r="D2326" s="1" t="s">
        <v>35</v>
      </c>
      <c r="E2326" s="3">
        <v>45231</v>
      </c>
      <c r="F2326" s="1" t="s">
        <v>46</v>
      </c>
      <c r="G2326" s="1" t="s">
        <v>222</v>
      </c>
      <c r="H2326" s="7">
        <v>500</v>
      </c>
      <c r="I2326" s="7">
        <v>475</v>
      </c>
      <c r="J2326" s="2">
        <v>0.05</v>
      </c>
      <c r="K2326" s="7">
        <f>Table1[[#This Row],[List Price]]-Table1[[#This Row],[Actual Price]]</f>
        <v>25</v>
      </c>
      <c r="L2326" s="13">
        <f>YEAR(Table1[[#This Row],[Date]])</f>
        <v>2023</v>
      </c>
      <c r="M2326" s="13" t="str">
        <f t="shared" si="36"/>
        <v>Nov</v>
      </c>
      <c r="N2326" s="18">
        <f>DATE(YEAR(Table1[[#This Row],[Date]])+6, MONTH(Table1[[#This Row],[Date]]), DAY(Table1[[#This Row],[Date]]))</f>
        <v>47423</v>
      </c>
    </row>
    <row r="2327" spans="1:14" x14ac:dyDescent="0.35">
      <c r="A2327" t="s">
        <v>2946</v>
      </c>
      <c r="B2327" s="1" t="s">
        <v>157</v>
      </c>
      <c r="C2327" s="1" t="s">
        <v>108</v>
      </c>
      <c r="D2327" s="1" t="s">
        <v>19</v>
      </c>
      <c r="E2327" s="3">
        <v>45293</v>
      </c>
      <c r="F2327" s="1" t="s">
        <v>36</v>
      </c>
      <c r="G2327" s="1" t="s">
        <v>1286</v>
      </c>
      <c r="H2327" s="7">
        <v>50</v>
      </c>
      <c r="I2327" s="7">
        <v>50</v>
      </c>
      <c r="J2327" s="2">
        <v>0</v>
      </c>
      <c r="K2327" s="7">
        <f>Table1[[#This Row],[List Price]]-Table1[[#This Row],[Actual Price]]</f>
        <v>0</v>
      </c>
      <c r="L2327" s="13">
        <f>YEAR(Table1[[#This Row],[Date]])</f>
        <v>2024</v>
      </c>
      <c r="M2327" s="13" t="str">
        <f t="shared" si="36"/>
        <v>Jan</v>
      </c>
      <c r="N2327" s="18">
        <f>DATE(YEAR(Table1[[#This Row],[Date]])+6, MONTH(Table1[[#This Row],[Date]]), DAY(Table1[[#This Row],[Date]]))</f>
        <v>47485</v>
      </c>
    </row>
    <row r="2328" spans="1:14" x14ac:dyDescent="0.35">
      <c r="A2328" t="s">
        <v>2947</v>
      </c>
      <c r="B2328" s="1" t="s">
        <v>182</v>
      </c>
      <c r="C2328" s="1" t="s">
        <v>108</v>
      </c>
      <c r="D2328" s="1" t="s">
        <v>19</v>
      </c>
      <c r="E2328" s="3">
        <v>45112</v>
      </c>
      <c r="F2328" s="1" t="s">
        <v>115</v>
      </c>
      <c r="G2328" s="1" t="s">
        <v>1043</v>
      </c>
      <c r="H2328" s="7">
        <v>250</v>
      </c>
      <c r="I2328" s="7">
        <v>238</v>
      </c>
      <c r="J2328" s="2">
        <v>4.8000000000000001E-2</v>
      </c>
      <c r="K2328" s="7">
        <f>Table1[[#This Row],[List Price]]-Table1[[#This Row],[Actual Price]]</f>
        <v>12</v>
      </c>
      <c r="L2328" s="13">
        <f>YEAR(Table1[[#This Row],[Date]])</f>
        <v>2023</v>
      </c>
      <c r="M2328" s="13" t="str">
        <f t="shared" si="36"/>
        <v>Jul</v>
      </c>
      <c r="N2328" s="18">
        <f>DATE(YEAR(Table1[[#This Row],[Date]])+6, MONTH(Table1[[#This Row],[Date]]), DAY(Table1[[#This Row],[Date]]))</f>
        <v>47304</v>
      </c>
    </row>
    <row r="2329" spans="1:14" x14ac:dyDescent="0.35">
      <c r="A2329" t="s">
        <v>2948</v>
      </c>
      <c r="B2329" s="1" t="s">
        <v>49</v>
      </c>
      <c r="C2329" s="1" t="s">
        <v>50</v>
      </c>
      <c r="D2329" s="1" t="s">
        <v>24</v>
      </c>
      <c r="E2329" s="3">
        <v>43973</v>
      </c>
      <c r="F2329" s="1" t="s">
        <v>14</v>
      </c>
      <c r="G2329" s="1" t="s">
        <v>378</v>
      </c>
      <c r="H2329" s="7">
        <v>80</v>
      </c>
      <c r="I2329" s="7">
        <v>77</v>
      </c>
      <c r="J2329" s="2">
        <v>3.7499999999999999E-2</v>
      </c>
      <c r="K2329" s="7">
        <f>Table1[[#This Row],[List Price]]-Table1[[#This Row],[Actual Price]]</f>
        <v>3</v>
      </c>
      <c r="L2329" s="13">
        <f>YEAR(Table1[[#This Row],[Date]])</f>
        <v>2020</v>
      </c>
      <c r="M2329" s="13" t="str">
        <f t="shared" si="36"/>
        <v>May</v>
      </c>
      <c r="N2329" s="18">
        <f>DATE(YEAR(Table1[[#This Row],[Date]])+6, MONTH(Table1[[#This Row],[Date]]), DAY(Table1[[#This Row],[Date]]))</f>
        <v>46164</v>
      </c>
    </row>
    <row r="2330" spans="1:14" x14ac:dyDescent="0.35">
      <c r="A2330" t="s">
        <v>2949</v>
      </c>
      <c r="B2330" s="1" t="s">
        <v>111</v>
      </c>
      <c r="C2330" s="1" t="s">
        <v>82</v>
      </c>
      <c r="D2330" s="1" t="s">
        <v>13</v>
      </c>
      <c r="E2330" s="3">
        <v>44225</v>
      </c>
      <c r="F2330" s="1" t="s">
        <v>36</v>
      </c>
      <c r="G2330" s="1" t="s">
        <v>1688</v>
      </c>
      <c r="H2330" s="7">
        <v>50</v>
      </c>
      <c r="I2330" s="7">
        <v>38</v>
      </c>
      <c r="J2330" s="2">
        <v>0.24</v>
      </c>
      <c r="K2330" s="7">
        <f>Table1[[#This Row],[List Price]]-Table1[[#This Row],[Actual Price]]</f>
        <v>12</v>
      </c>
      <c r="L2330" s="13">
        <f>YEAR(Table1[[#This Row],[Date]])</f>
        <v>2021</v>
      </c>
      <c r="M2330" s="13" t="str">
        <f t="shared" si="36"/>
        <v>Jan</v>
      </c>
      <c r="N2330" s="18">
        <f>DATE(YEAR(Table1[[#This Row],[Date]])+6, MONTH(Table1[[#This Row],[Date]]), DAY(Table1[[#This Row],[Date]]))</f>
        <v>46416</v>
      </c>
    </row>
    <row r="2331" spans="1:14" x14ac:dyDescent="0.35">
      <c r="A2331" t="s">
        <v>2950</v>
      </c>
      <c r="B2331" s="1" t="s">
        <v>150</v>
      </c>
      <c r="C2331" s="1" t="s">
        <v>151</v>
      </c>
      <c r="D2331" s="1" t="s">
        <v>13</v>
      </c>
      <c r="E2331" s="3">
        <v>44350</v>
      </c>
      <c r="F2331" s="1" t="s">
        <v>61</v>
      </c>
      <c r="G2331" s="1" t="s">
        <v>771</v>
      </c>
      <c r="H2331" s="7">
        <v>1000</v>
      </c>
      <c r="I2331" s="7">
        <v>650</v>
      </c>
      <c r="J2331" s="2">
        <v>0.35</v>
      </c>
      <c r="K2331" s="7">
        <f>Table1[[#This Row],[List Price]]-Table1[[#This Row],[Actual Price]]</f>
        <v>350</v>
      </c>
      <c r="L2331" s="13">
        <f>YEAR(Table1[[#This Row],[Date]])</f>
        <v>2021</v>
      </c>
      <c r="M2331" s="13" t="str">
        <f t="shared" si="36"/>
        <v>Jun</v>
      </c>
      <c r="N2331" s="18">
        <f>DATE(YEAR(Table1[[#This Row],[Date]])+6, MONTH(Table1[[#This Row],[Date]]), DAY(Table1[[#This Row],[Date]]))</f>
        <v>46541</v>
      </c>
    </row>
    <row r="2332" spans="1:14" x14ac:dyDescent="0.35">
      <c r="A2332" t="s">
        <v>2951</v>
      </c>
      <c r="B2332" s="1" t="s">
        <v>111</v>
      </c>
      <c r="C2332" s="1" t="s">
        <v>82</v>
      </c>
      <c r="D2332" s="1" t="s">
        <v>13</v>
      </c>
      <c r="E2332" s="3">
        <v>44746</v>
      </c>
      <c r="F2332" s="1" t="s">
        <v>14</v>
      </c>
      <c r="G2332" s="1" t="s">
        <v>1218</v>
      </c>
      <c r="H2332" s="7">
        <v>80</v>
      </c>
      <c r="I2332" s="7">
        <v>79</v>
      </c>
      <c r="J2332" s="2">
        <v>1.2500000000000001E-2</v>
      </c>
      <c r="K2332" s="7">
        <f>Table1[[#This Row],[List Price]]-Table1[[#This Row],[Actual Price]]</f>
        <v>1</v>
      </c>
      <c r="L2332" s="13">
        <f>YEAR(Table1[[#This Row],[Date]])</f>
        <v>2022</v>
      </c>
      <c r="M2332" s="13" t="str">
        <f t="shared" si="36"/>
        <v>Jul</v>
      </c>
      <c r="N2332" s="18">
        <f>DATE(YEAR(Table1[[#This Row],[Date]])+6, MONTH(Table1[[#This Row],[Date]]), DAY(Table1[[#This Row],[Date]]))</f>
        <v>46938</v>
      </c>
    </row>
    <row r="2333" spans="1:14" x14ac:dyDescent="0.35">
      <c r="A2333" t="s">
        <v>2952</v>
      </c>
      <c r="B2333" s="1" t="s">
        <v>400</v>
      </c>
      <c r="C2333" s="1" t="s">
        <v>401</v>
      </c>
      <c r="D2333" s="1" t="s">
        <v>13</v>
      </c>
      <c r="E2333" s="3">
        <v>43892</v>
      </c>
      <c r="F2333" s="1" t="s">
        <v>36</v>
      </c>
      <c r="G2333" s="1" t="s">
        <v>2188</v>
      </c>
      <c r="H2333" s="7">
        <v>50</v>
      </c>
      <c r="I2333" s="7">
        <v>46</v>
      </c>
      <c r="J2333" s="2">
        <v>0.08</v>
      </c>
      <c r="K2333" s="7">
        <f>Table1[[#This Row],[List Price]]-Table1[[#This Row],[Actual Price]]</f>
        <v>4</v>
      </c>
      <c r="L2333" s="13">
        <f>YEAR(Table1[[#This Row],[Date]])</f>
        <v>2020</v>
      </c>
      <c r="M2333" s="13" t="str">
        <f t="shared" si="36"/>
        <v>Mar</v>
      </c>
      <c r="N2333" s="18">
        <f>DATE(YEAR(Table1[[#This Row],[Date]])+6, MONTH(Table1[[#This Row],[Date]]), DAY(Table1[[#This Row],[Date]]))</f>
        <v>46083</v>
      </c>
    </row>
    <row r="2334" spans="1:14" x14ac:dyDescent="0.35">
      <c r="A2334" t="s">
        <v>2953</v>
      </c>
      <c r="B2334" s="1" t="s">
        <v>174</v>
      </c>
      <c r="C2334" s="1" t="s">
        <v>175</v>
      </c>
      <c r="D2334" s="1" t="s">
        <v>13</v>
      </c>
      <c r="E2334" s="3">
        <v>45147</v>
      </c>
      <c r="F2334" s="1" t="s">
        <v>25</v>
      </c>
      <c r="G2334" s="1" t="s">
        <v>1558</v>
      </c>
      <c r="H2334" s="7">
        <v>700</v>
      </c>
      <c r="I2334" s="7">
        <v>644</v>
      </c>
      <c r="J2334" s="2">
        <v>0.08</v>
      </c>
      <c r="K2334" s="7">
        <f>Table1[[#This Row],[List Price]]-Table1[[#This Row],[Actual Price]]</f>
        <v>56</v>
      </c>
      <c r="L2334" s="13">
        <f>YEAR(Table1[[#This Row],[Date]])</f>
        <v>2023</v>
      </c>
      <c r="M2334" s="13" t="str">
        <f t="shared" si="36"/>
        <v>Aug</v>
      </c>
      <c r="N2334" s="18">
        <f>DATE(YEAR(Table1[[#This Row],[Date]])+6, MONTH(Table1[[#This Row],[Date]]), DAY(Table1[[#This Row],[Date]]))</f>
        <v>47339</v>
      </c>
    </row>
    <row r="2335" spans="1:14" x14ac:dyDescent="0.35">
      <c r="A2335" t="s">
        <v>2954</v>
      </c>
      <c r="B2335" s="1" t="s">
        <v>28</v>
      </c>
      <c r="C2335" s="1" t="s">
        <v>29</v>
      </c>
      <c r="D2335" s="1" t="s">
        <v>13</v>
      </c>
      <c r="E2335" s="3">
        <v>44475</v>
      </c>
      <c r="F2335" s="1" t="s">
        <v>25</v>
      </c>
      <c r="G2335" s="1" t="s">
        <v>396</v>
      </c>
      <c r="H2335" s="7">
        <v>700</v>
      </c>
      <c r="I2335" s="7">
        <v>686</v>
      </c>
      <c r="J2335" s="2">
        <v>0.02</v>
      </c>
      <c r="K2335" s="7">
        <f>Table1[[#This Row],[List Price]]-Table1[[#This Row],[Actual Price]]</f>
        <v>14</v>
      </c>
      <c r="L2335" s="13">
        <f>YEAR(Table1[[#This Row],[Date]])</f>
        <v>2021</v>
      </c>
      <c r="M2335" s="13" t="str">
        <f t="shared" si="36"/>
        <v>Oct</v>
      </c>
      <c r="N2335" s="18">
        <f>DATE(YEAR(Table1[[#This Row],[Date]])+6, MONTH(Table1[[#This Row],[Date]]), DAY(Table1[[#This Row],[Date]]))</f>
        <v>46666</v>
      </c>
    </row>
    <row r="2336" spans="1:14" x14ac:dyDescent="0.35">
      <c r="A2336" t="s">
        <v>2955</v>
      </c>
      <c r="B2336" s="1" t="s">
        <v>255</v>
      </c>
      <c r="C2336" s="1" t="s">
        <v>256</v>
      </c>
      <c r="D2336" s="1" t="s">
        <v>13</v>
      </c>
      <c r="E2336" s="3">
        <v>45279</v>
      </c>
      <c r="F2336" s="1" t="s">
        <v>14</v>
      </c>
      <c r="G2336" s="1" t="s">
        <v>800</v>
      </c>
      <c r="H2336" s="7">
        <v>80</v>
      </c>
      <c r="I2336" s="7">
        <v>78</v>
      </c>
      <c r="J2336" s="2">
        <v>2.5000000000000001E-2</v>
      </c>
      <c r="K2336" s="7">
        <f>Table1[[#This Row],[List Price]]-Table1[[#This Row],[Actual Price]]</f>
        <v>2</v>
      </c>
      <c r="L2336" s="13">
        <f>YEAR(Table1[[#This Row],[Date]])</f>
        <v>2023</v>
      </c>
      <c r="M2336" s="13" t="str">
        <f t="shared" si="36"/>
        <v>Dec</v>
      </c>
      <c r="N2336" s="18">
        <f>DATE(YEAR(Table1[[#This Row],[Date]])+6, MONTH(Table1[[#This Row],[Date]]), DAY(Table1[[#This Row],[Date]]))</f>
        <v>47471</v>
      </c>
    </row>
    <row r="2337" spans="1:14" x14ac:dyDescent="0.35">
      <c r="A2337" t="s">
        <v>2956</v>
      </c>
      <c r="B2337" s="1" t="s">
        <v>39</v>
      </c>
      <c r="C2337" s="1" t="s">
        <v>40</v>
      </c>
      <c r="D2337" s="1" t="s">
        <v>35</v>
      </c>
      <c r="E2337" s="3">
        <v>44244</v>
      </c>
      <c r="F2337" s="1" t="s">
        <v>14</v>
      </c>
      <c r="G2337" s="1" t="s">
        <v>1284</v>
      </c>
      <c r="H2337" s="7">
        <v>80</v>
      </c>
      <c r="I2337" s="7">
        <v>78</v>
      </c>
      <c r="J2337" s="2">
        <v>2.5000000000000001E-2</v>
      </c>
      <c r="K2337" s="7">
        <f>Table1[[#This Row],[List Price]]-Table1[[#This Row],[Actual Price]]</f>
        <v>2</v>
      </c>
      <c r="L2337" s="13">
        <f>YEAR(Table1[[#This Row],[Date]])</f>
        <v>2021</v>
      </c>
      <c r="M2337" s="13" t="str">
        <f t="shared" si="36"/>
        <v>Feb</v>
      </c>
      <c r="N2337" s="18">
        <f>DATE(YEAR(Table1[[#This Row],[Date]])+6, MONTH(Table1[[#This Row],[Date]]), DAY(Table1[[#This Row],[Date]]))</f>
        <v>46435</v>
      </c>
    </row>
    <row r="2338" spans="1:14" x14ac:dyDescent="0.35">
      <c r="A2338" t="s">
        <v>2957</v>
      </c>
      <c r="B2338" s="1" t="s">
        <v>28</v>
      </c>
      <c r="C2338" s="1" t="s">
        <v>29</v>
      </c>
      <c r="D2338" s="1" t="s">
        <v>13</v>
      </c>
      <c r="E2338" s="3">
        <v>44343</v>
      </c>
      <c r="F2338" s="1" t="s">
        <v>55</v>
      </c>
      <c r="G2338" s="1" t="s">
        <v>424</v>
      </c>
      <c r="H2338" s="7">
        <v>800</v>
      </c>
      <c r="I2338" s="7">
        <v>480</v>
      </c>
      <c r="J2338" s="2">
        <v>0.4</v>
      </c>
      <c r="K2338" s="7">
        <f>Table1[[#This Row],[List Price]]-Table1[[#This Row],[Actual Price]]</f>
        <v>320</v>
      </c>
      <c r="L2338" s="13">
        <f>YEAR(Table1[[#This Row],[Date]])</f>
        <v>2021</v>
      </c>
      <c r="M2338" s="13" t="str">
        <f t="shared" si="36"/>
        <v>May</v>
      </c>
      <c r="N2338" s="18">
        <f>DATE(YEAR(Table1[[#This Row],[Date]])+6, MONTH(Table1[[#This Row],[Date]]), DAY(Table1[[#This Row],[Date]]))</f>
        <v>46534</v>
      </c>
    </row>
    <row r="2339" spans="1:14" x14ac:dyDescent="0.35">
      <c r="A2339" t="s">
        <v>2958</v>
      </c>
      <c r="B2339" s="1" t="s">
        <v>85</v>
      </c>
      <c r="C2339" s="1" t="s">
        <v>86</v>
      </c>
      <c r="D2339" s="1" t="s">
        <v>13</v>
      </c>
      <c r="E2339" s="3">
        <v>44752</v>
      </c>
      <c r="F2339" s="1" t="s">
        <v>104</v>
      </c>
      <c r="G2339" s="1" t="s">
        <v>166</v>
      </c>
      <c r="H2339" s="7">
        <v>70</v>
      </c>
      <c r="I2339" s="7">
        <v>64</v>
      </c>
      <c r="J2339" s="2">
        <v>8.5699999999999998E-2</v>
      </c>
      <c r="K2339" s="7">
        <f>Table1[[#This Row],[List Price]]-Table1[[#This Row],[Actual Price]]</f>
        <v>6</v>
      </c>
      <c r="L2339" s="13">
        <f>YEAR(Table1[[#This Row],[Date]])</f>
        <v>2022</v>
      </c>
      <c r="M2339" s="13" t="str">
        <f t="shared" si="36"/>
        <v>Jul</v>
      </c>
      <c r="N2339" s="18">
        <f>DATE(YEAR(Table1[[#This Row],[Date]])+6, MONTH(Table1[[#This Row],[Date]]), DAY(Table1[[#This Row],[Date]]))</f>
        <v>46944</v>
      </c>
    </row>
    <row r="2340" spans="1:14" x14ac:dyDescent="0.35">
      <c r="A2340" t="s">
        <v>2959</v>
      </c>
      <c r="B2340" s="1" t="s">
        <v>221</v>
      </c>
      <c r="C2340" s="1" t="s">
        <v>40</v>
      </c>
      <c r="D2340" s="1" t="s">
        <v>35</v>
      </c>
      <c r="E2340" s="3">
        <v>44966</v>
      </c>
      <c r="F2340" s="1" t="s">
        <v>14</v>
      </c>
      <c r="G2340" s="1" t="s">
        <v>1179</v>
      </c>
      <c r="H2340" s="7">
        <v>80</v>
      </c>
      <c r="I2340" s="7">
        <v>77</v>
      </c>
      <c r="J2340" s="2">
        <v>3.7499999999999999E-2</v>
      </c>
      <c r="K2340" s="7">
        <f>Table1[[#This Row],[List Price]]-Table1[[#This Row],[Actual Price]]</f>
        <v>3</v>
      </c>
      <c r="L2340" s="13">
        <f>YEAR(Table1[[#This Row],[Date]])</f>
        <v>2023</v>
      </c>
      <c r="M2340" s="13" t="str">
        <f t="shared" si="36"/>
        <v>Feb</v>
      </c>
      <c r="N2340" s="18">
        <f>DATE(YEAR(Table1[[#This Row],[Date]])+6, MONTH(Table1[[#This Row],[Date]]), DAY(Table1[[#This Row],[Date]]))</f>
        <v>47158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A58A-66C0-4BAF-92E6-ACDCF3F0BC18}">
  <dimension ref="A1"/>
  <sheetViews>
    <sheetView zoomScale="71" zoomScaleNormal="71" workbookViewId="0">
      <selection activeCell="AA20" sqref="AA20"/>
    </sheetView>
  </sheetViews>
  <sheetFormatPr defaultRowHeight="14.5" x14ac:dyDescent="0.35"/>
  <cols>
    <col min="1" max="1" width="10.08984375" style="16" customWidth="1"/>
    <col min="2" max="16384" width="8.7265625" style="15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52B1-861F-4CD4-A981-A3FFD78A1E50}">
  <dimension ref="C2:Y221"/>
  <sheetViews>
    <sheetView topLeftCell="I1" zoomScale="89" zoomScaleNormal="89" workbookViewId="0">
      <selection activeCell="X26" sqref="X26"/>
    </sheetView>
  </sheetViews>
  <sheetFormatPr defaultRowHeight="14.5" x14ac:dyDescent="0.35"/>
  <cols>
    <col min="1" max="1" width="10.08984375" style="21" customWidth="1"/>
    <col min="2" max="2" width="8.7265625" style="21"/>
    <col min="3" max="3" width="16" style="21" bestFit="1" customWidth="1"/>
    <col min="4" max="4" width="10.26953125" style="21" bestFit="1" customWidth="1"/>
    <col min="5" max="5" width="9.54296875" style="21" customWidth="1"/>
    <col min="6" max="6" width="21.453125" style="21" customWidth="1"/>
    <col min="7" max="7" width="18.7265625" style="21" customWidth="1"/>
    <col min="8" max="8" width="9.54296875" style="21" bestFit="1" customWidth="1"/>
    <col min="9" max="9" width="17.54296875" style="21" bestFit="1" customWidth="1"/>
    <col min="10" max="10" width="13.90625" style="21" customWidth="1"/>
    <col min="11" max="11" width="8.7265625" style="21"/>
    <col min="12" max="12" width="13.6328125" style="21" bestFit="1" customWidth="1"/>
    <col min="13" max="13" width="18.7265625" style="21" bestFit="1" customWidth="1"/>
    <col min="14" max="14" width="19.6328125" style="21" bestFit="1" customWidth="1"/>
    <col min="15" max="15" width="18" style="21" bestFit="1" customWidth="1"/>
    <col min="16" max="16" width="19.1796875" style="21" bestFit="1" customWidth="1"/>
    <col min="17" max="17" width="20.26953125" style="21" bestFit="1" customWidth="1"/>
    <col min="18" max="18" width="20.1796875" style="21" bestFit="1" customWidth="1"/>
    <col min="19" max="19" width="17.6328125" style="21" bestFit="1" customWidth="1"/>
    <col min="20" max="20" width="16.08984375" style="21" bestFit="1" customWidth="1"/>
    <col min="21" max="25" width="12.36328125" style="21" bestFit="1" customWidth="1"/>
    <col min="26" max="36" width="11.81640625" style="21" bestFit="1" customWidth="1"/>
    <col min="37" max="37" width="21.90625" style="21" bestFit="1" customWidth="1"/>
    <col min="38" max="38" width="24.453125" style="21" bestFit="1" customWidth="1"/>
    <col min="39" max="16384" width="8.7265625" style="21"/>
  </cols>
  <sheetData>
    <row r="2" spans="3:25" ht="15" thickBot="1" x14ac:dyDescent="0.4">
      <c r="C2" s="22" t="s">
        <v>2972</v>
      </c>
      <c r="D2" s="22"/>
      <c r="E2" s="22"/>
    </row>
    <row r="3" spans="3:25" x14ac:dyDescent="0.35">
      <c r="C3" s="21" t="s">
        <v>2964</v>
      </c>
      <c r="D3" s="23">
        <v>678016</v>
      </c>
      <c r="E3" s="24">
        <f>($D3/$D$4)</f>
        <v>0.8521642954099844</v>
      </c>
      <c r="H3" s="25"/>
    </row>
    <row r="4" spans="3:25" x14ac:dyDescent="0.35">
      <c r="C4" s="21" t="s">
        <v>2965</v>
      </c>
      <c r="D4" s="25">
        <v>795640</v>
      </c>
      <c r="E4" s="24">
        <f>($D4/$D$4)</f>
        <v>1</v>
      </c>
      <c r="H4" s="25"/>
    </row>
    <row r="5" spans="3:25" x14ac:dyDescent="0.35">
      <c r="C5" s="21" t="s">
        <v>2966</v>
      </c>
      <c r="D5" s="25">
        <v>117624</v>
      </c>
      <c r="E5" s="24">
        <f>($D5/$D$4)</f>
        <v>0.14783570459001558</v>
      </c>
      <c r="H5" s="25"/>
    </row>
    <row r="6" spans="3:25" x14ac:dyDescent="0.35">
      <c r="C6" s="21" t="s">
        <v>2967</v>
      </c>
      <c r="D6" s="24">
        <v>0.11650769559640881</v>
      </c>
      <c r="E6" s="24"/>
      <c r="H6" s="25"/>
    </row>
    <row r="7" spans="3:25" x14ac:dyDescent="0.35">
      <c r="C7" s="21" t="s">
        <v>2968</v>
      </c>
      <c r="D7" s="24">
        <v>0.8521642954099844</v>
      </c>
      <c r="E7" s="24"/>
      <c r="H7" s="25"/>
    </row>
    <row r="8" spans="3:25" x14ac:dyDescent="0.35">
      <c r="H8" s="25"/>
      <c r="O8"/>
      <c r="P8"/>
    </row>
    <row r="9" spans="3:25" ht="15" thickBot="1" x14ac:dyDescent="0.4">
      <c r="C9" s="22" t="s">
        <v>2973</v>
      </c>
      <c r="D9" s="22"/>
      <c r="E9" s="22"/>
      <c r="F9" s="26"/>
      <c r="G9" s="26"/>
    </row>
    <row r="10" spans="3:25" x14ac:dyDescent="0.35">
      <c r="C10" s="27" t="s">
        <v>2975</v>
      </c>
      <c r="D10" s="27" t="s">
        <v>2969</v>
      </c>
      <c r="E10" s="27"/>
      <c r="F10" s="28" t="s">
        <v>3</v>
      </c>
      <c r="G10" s="28" t="s">
        <v>2962</v>
      </c>
      <c r="I10" s="28" t="s">
        <v>2</v>
      </c>
      <c r="J10" s="28" t="s">
        <v>2962</v>
      </c>
      <c r="L10" s="21" t="s">
        <v>2960</v>
      </c>
      <c r="M10" s="25" t="s">
        <v>2962</v>
      </c>
      <c r="O10" s="19" t="s">
        <v>2960</v>
      </c>
      <c r="P10" t="s">
        <v>2991</v>
      </c>
      <c r="Q10" t="s">
        <v>2990</v>
      </c>
      <c r="R10"/>
      <c r="S10" s="19" t="s">
        <v>2962</v>
      </c>
      <c r="T10" s="19" t="s">
        <v>2992</v>
      </c>
      <c r="U10"/>
      <c r="V10"/>
      <c r="W10"/>
      <c r="X10"/>
      <c r="Y10"/>
    </row>
    <row r="11" spans="3:25" x14ac:dyDescent="0.35">
      <c r="C11" s="29" t="s">
        <v>25</v>
      </c>
      <c r="D11" s="30">
        <v>195</v>
      </c>
      <c r="E11" s="30"/>
      <c r="F11" s="21" t="s">
        <v>13</v>
      </c>
      <c r="G11" s="25">
        <v>305714</v>
      </c>
      <c r="I11" s="21" t="s">
        <v>108</v>
      </c>
      <c r="J11" s="25">
        <v>90192</v>
      </c>
      <c r="L11" s="31">
        <v>2020</v>
      </c>
      <c r="M11" s="25">
        <v>137737</v>
      </c>
      <c r="O11" s="45" t="s">
        <v>41</v>
      </c>
      <c r="P11" s="20">
        <v>239</v>
      </c>
      <c r="Q11" s="44">
        <v>9.8594560669456238E-2</v>
      </c>
      <c r="R11"/>
      <c r="S11" s="19" t="s">
        <v>2960</v>
      </c>
      <c r="T11" s="14">
        <v>2020</v>
      </c>
      <c r="U11" s="14">
        <v>2021</v>
      </c>
      <c r="V11" s="14">
        <v>2022</v>
      </c>
      <c r="W11" s="14">
        <v>2023</v>
      </c>
      <c r="X11" s="14">
        <v>2024</v>
      </c>
      <c r="Y11" s="14" t="s">
        <v>2961</v>
      </c>
    </row>
    <row r="12" spans="3:25" x14ac:dyDescent="0.35">
      <c r="C12" s="29" t="s">
        <v>122</v>
      </c>
      <c r="D12" s="30">
        <v>196</v>
      </c>
      <c r="E12" s="30"/>
      <c r="F12" s="21" t="s">
        <v>35</v>
      </c>
      <c r="G12" s="25">
        <v>167030</v>
      </c>
      <c r="I12" s="21" t="s">
        <v>40</v>
      </c>
      <c r="J12" s="25">
        <v>36241</v>
      </c>
      <c r="L12" s="31">
        <v>2021</v>
      </c>
      <c r="M12" s="25">
        <v>127355</v>
      </c>
      <c r="O12" s="46">
        <v>2020</v>
      </c>
      <c r="P12" s="20">
        <v>51</v>
      </c>
      <c r="Q12" s="44">
        <v>0.13070980392156864</v>
      </c>
      <c r="R12"/>
      <c r="S12" s="45" t="s">
        <v>2989</v>
      </c>
      <c r="T12" s="6">
        <v>7843</v>
      </c>
      <c r="U12" s="6">
        <v>13715</v>
      </c>
      <c r="V12" s="6">
        <v>8124</v>
      </c>
      <c r="W12" s="6">
        <v>11027</v>
      </c>
      <c r="X12" s="6">
        <v>15611</v>
      </c>
      <c r="Y12" s="6">
        <v>56320</v>
      </c>
    </row>
    <row r="13" spans="3:25" x14ac:dyDescent="0.35">
      <c r="C13" s="29" t="s">
        <v>30</v>
      </c>
      <c r="D13" s="30">
        <v>180</v>
      </c>
      <c r="E13" s="30"/>
      <c r="F13" s="21" t="s">
        <v>19</v>
      </c>
      <c r="G13" s="25">
        <v>106783</v>
      </c>
      <c r="I13" s="21" t="s">
        <v>71</v>
      </c>
      <c r="J13" s="25">
        <v>32807</v>
      </c>
      <c r="L13" s="31">
        <v>2022</v>
      </c>
      <c r="M13" s="25">
        <v>127289</v>
      </c>
      <c r="O13" s="46">
        <v>2021</v>
      </c>
      <c r="P13" s="20">
        <v>46</v>
      </c>
      <c r="Q13" s="44">
        <v>0.17390434782608691</v>
      </c>
      <c r="R13"/>
      <c r="S13" s="45" t="s">
        <v>2988</v>
      </c>
      <c r="T13" s="6">
        <v>12006</v>
      </c>
      <c r="U13" s="6">
        <v>9010</v>
      </c>
      <c r="V13" s="6">
        <v>12162</v>
      </c>
      <c r="W13" s="6">
        <v>9047</v>
      </c>
      <c r="X13" s="6">
        <v>8504</v>
      </c>
      <c r="Y13" s="6">
        <v>50729</v>
      </c>
    </row>
    <row r="14" spans="3:25" ht="15" thickBot="1" x14ac:dyDescent="0.4">
      <c r="C14" s="29" t="s">
        <v>104</v>
      </c>
      <c r="D14" s="30">
        <v>189</v>
      </c>
      <c r="E14" s="30"/>
      <c r="F14" s="32" t="s">
        <v>24</v>
      </c>
      <c r="G14" s="33">
        <v>98489</v>
      </c>
      <c r="I14" s="21" t="s">
        <v>92</v>
      </c>
      <c r="J14" s="25">
        <v>30719</v>
      </c>
      <c r="L14" s="31">
        <v>2023</v>
      </c>
      <c r="M14" s="25">
        <v>150973</v>
      </c>
      <c r="O14" s="46">
        <v>2022</v>
      </c>
      <c r="P14" s="20">
        <v>44</v>
      </c>
      <c r="Q14" s="44">
        <v>7.3472727272727328E-2</v>
      </c>
      <c r="R14"/>
      <c r="S14" s="45" t="s">
        <v>2982</v>
      </c>
      <c r="T14" s="6">
        <v>8472</v>
      </c>
      <c r="U14" s="6">
        <v>10963</v>
      </c>
      <c r="V14" s="6">
        <v>7397</v>
      </c>
      <c r="W14" s="6">
        <v>8616</v>
      </c>
      <c r="X14" s="6">
        <v>10742</v>
      </c>
      <c r="Y14" s="6">
        <v>46190</v>
      </c>
    </row>
    <row r="15" spans="3:25" ht="15" thickTop="1" x14ac:dyDescent="0.35">
      <c r="C15" s="29" t="s">
        <v>46</v>
      </c>
      <c r="D15" s="30">
        <v>174</v>
      </c>
      <c r="E15" s="30"/>
      <c r="F15" s="34" t="s">
        <v>2961</v>
      </c>
      <c r="G15" s="35">
        <v>678016</v>
      </c>
      <c r="I15" s="21" t="s">
        <v>54</v>
      </c>
      <c r="J15" s="25">
        <v>29555</v>
      </c>
      <c r="L15" s="31">
        <v>2024</v>
      </c>
      <c r="M15" s="25">
        <v>134662</v>
      </c>
      <c r="O15" s="46">
        <v>2023</v>
      </c>
      <c r="P15" s="20">
        <v>43</v>
      </c>
      <c r="Q15" s="44">
        <v>4.6504651162790719E-2</v>
      </c>
      <c r="R15"/>
      <c r="S15" s="45" t="s">
        <v>2980</v>
      </c>
      <c r="T15" s="6">
        <v>14719</v>
      </c>
      <c r="U15" s="6">
        <v>7190</v>
      </c>
      <c r="V15" s="6">
        <v>15598</v>
      </c>
      <c r="W15" s="6">
        <v>16544</v>
      </c>
      <c r="X15" s="6">
        <v>11473</v>
      </c>
      <c r="Y15" s="6">
        <v>65524</v>
      </c>
    </row>
    <row r="16" spans="3:25" x14ac:dyDescent="0.35">
      <c r="C16" s="29" t="s">
        <v>41</v>
      </c>
      <c r="D16" s="30">
        <v>239</v>
      </c>
      <c r="E16" s="30"/>
      <c r="F16" s="36"/>
      <c r="G16" s="37"/>
      <c r="I16" s="21" t="s">
        <v>50</v>
      </c>
      <c r="J16" s="25">
        <v>29170</v>
      </c>
      <c r="L16" s="31" t="s">
        <v>2961</v>
      </c>
      <c r="M16" s="25">
        <v>678016</v>
      </c>
      <c r="O16" s="46">
        <v>2024</v>
      </c>
      <c r="P16" s="20">
        <v>55</v>
      </c>
      <c r="Q16" s="44">
        <v>6.665090909090915E-2</v>
      </c>
      <c r="R16"/>
      <c r="S16" s="45" t="s">
        <v>2978</v>
      </c>
      <c r="T16" s="6">
        <v>9138</v>
      </c>
      <c r="U16" s="6">
        <v>9752</v>
      </c>
      <c r="V16" s="6">
        <v>9928</v>
      </c>
      <c r="W16" s="6">
        <v>11990</v>
      </c>
      <c r="X16" s="6">
        <v>11721</v>
      </c>
      <c r="Y16" s="6">
        <v>52529</v>
      </c>
    </row>
    <row r="17" spans="3:25" x14ac:dyDescent="0.35">
      <c r="C17" s="29" t="s">
        <v>14</v>
      </c>
      <c r="D17" s="30">
        <v>203</v>
      </c>
      <c r="E17" s="30"/>
      <c r="I17" s="21" t="s">
        <v>82</v>
      </c>
      <c r="J17" s="25">
        <v>26209</v>
      </c>
      <c r="O17" s="45" t="s">
        <v>14</v>
      </c>
      <c r="P17" s="20">
        <v>203</v>
      </c>
      <c r="Q17" s="44">
        <v>0.10357142857142841</v>
      </c>
      <c r="R17"/>
      <c r="S17" s="45" t="s">
        <v>2983</v>
      </c>
      <c r="T17" s="6">
        <v>9548</v>
      </c>
      <c r="U17" s="6">
        <v>10090</v>
      </c>
      <c r="V17" s="6">
        <v>16997</v>
      </c>
      <c r="W17" s="6">
        <v>12914</v>
      </c>
      <c r="X17" s="6">
        <v>14743</v>
      </c>
      <c r="Y17" s="6">
        <v>64292</v>
      </c>
    </row>
    <row r="18" spans="3:25" x14ac:dyDescent="0.35">
      <c r="C18" s="29" t="s">
        <v>72</v>
      </c>
      <c r="D18" s="30">
        <v>194</v>
      </c>
      <c r="E18" s="30"/>
      <c r="F18" s="26" t="s">
        <v>2974</v>
      </c>
      <c r="G18" s="26"/>
      <c r="I18" s="21" t="s">
        <v>12</v>
      </c>
      <c r="J18" s="25">
        <v>21083</v>
      </c>
      <c r="L18" s="21" t="s">
        <v>2960</v>
      </c>
      <c r="M18" s="25" t="s">
        <v>2962</v>
      </c>
      <c r="O18" s="46">
        <v>2020</v>
      </c>
      <c r="P18" s="20">
        <v>35</v>
      </c>
      <c r="Q18" s="44">
        <v>0.13249999999999998</v>
      </c>
      <c r="R18"/>
      <c r="S18" s="45" t="s">
        <v>2987</v>
      </c>
      <c r="T18" s="6">
        <v>9685</v>
      </c>
      <c r="U18" s="6">
        <v>10500</v>
      </c>
      <c r="V18" s="6">
        <v>9628</v>
      </c>
      <c r="W18" s="6">
        <v>19938</v>
      </c>
      <c r="X18" s="6">
        <v>8244</v>
      </c>
      <c r="Y18" s="6">
        <v>57995</v>
      </c>
    </row>
    <row r="19" spans="3:25" x14ac:dyDescent="0.35">
      <c r="C19" s="29" t="s">
        <v>61</v>
      </c>
      <c r="D19" s="30">
        <v>184</v>
      </c>
      <c r="E19" s="30"/>
      <c r="F19" s="28" t="s">
        <v>2970</v>
      </c>
      <c r="G19" s="28" t="s">
        <v>2971</v>
      </c>
      <c r="I19" s="21" t="s">
        <v>188</v>
      </c>
      <c r="J19" s="25">
        <v>17896</v>
      </c>
      <c r="L19" s="31">
        <v>2024</v>
      </c>
      <c r="M19" s="25">
        <v>134662</v>
      </c>
      <c r="O19" s="46">
        <v>2021</v>
      </c>
      <c r="P19" s="20">
        <v>46</v>
      </c>
      <c r="Q19" s="44">
        <v>0.18586956521739129</v>
      </c>
      <c r="R19"/>
      <c r="S19" s="45" t="s">
        <v>2981</v>
      </c>
      <c r="T19" s="6">
        <v>14261</v>
      </c>
      <c r="U19" s="6">
        <v>7591</v>
      </c>
      <c r="V19" s="6">
        <v>7052</v>
      </c>
      <c r="W19" s="6">
        <v>10720</v>
      </c>
      <c r="X19" s="6">
        <v>13671</v>
      </c>
      <c r="Y19" s="6">
        <v>53295</v>
      </c>
    </row>
    <row r="20" spans="3:25" x14ac:dyDescent="0.35">
      <c r="C20" s="29" t="s">
        <v>36</v>
      </c>
      <c r="D20" s="30">
        <v>190</v>
      </c>
      <c r="E20" s="30"/>
      <c r="F20" s="21" t="s">
        <v>920</v>
      </c>
      <c r="G20" s="21">
        <v>13</v>
      </c>
      <c r="I20" s="21" t="s">
        <v>242</v>
      </c>
      <c r="J20" s="25">
        <v>17477</v>
      </c>
      <c r="L20" s="38" t="s">
        <v>2989</v>
      </c>
      <c r="M20" s="25">
        <v>15611</v>
      </c>
      <c r="O20" s="46">
        <v>2022</v>
      </c>
      <c r="P20" s="20">
        <v>48</v>
      </c>
      <c r="Q20" s="44">
        <v>7.1875000000000008E-2</v>
      </c>
      <c r="R20"/>
      <c r="S20" s="45" t="s">
        <v>2985</v>
      </c>
      <c r="T20" s="6">
        <v>11449</v>
      </c>
      <c r="U20" s="6">
        <v>10318</v>
      </c>
      <c r="V20" s="6">
        <v>10185</v>
      </c>
      <c r="W20" s="6">
        <v>11839</v>
      </c>
      <c r="X20" s="6">
        <v>11218</v>
      </c>
      <c r="Y20" s="6">
        <v>55009</v>
      </c>
    </row>
    <row r="21" spans="3:25" x14ac:dyDescent="0.35">
      <c r="C21" s="29" t="s">
        <v>115</v>
      </c>
      <c r="D21" s="30">
        <v>196</v>
      </c>
      <c r="E21" s="30"/>
      <c r="F21" s="21" t="s">
        <v>348</v>
      </c>
      <c r="G21" s="21">
        <v>12</v>
      </c>
      <c r="I21" s="21" t="s">
        <v>96</v>
      </c>
      <c r="J21" s="25">
        <v>16686</v>
      </c>
      <c r="L21" s="38" t="s">
        <v>2988</v>
      </c>
      <c r="M21" s="25">
        <v>8504</v>
      </c>
      <c r="O21" s="46">
        <v>2023</v>
      </c>
      <c r="P21" s="20">
        <v>36</v>
      </c>
      <c r="Q21" s="44">
        <v>5.2777777777777771E-2</v>
      </c>
      <c r="R21"/>
      <c r="S21" s="45" t="s">
        <v>2979</v>
      </c>
      <c r="T21" s="6">
        <v>12344</v>
      </c>
      <c r="U21" s="6">
        <v>15215</v>
      </c>
      <c r="V21" s="6">
        <v>10758</v>
      </c>
      <c r="W21" s="6">
        <v>11622</v>
      </c>
      <c r="X21" s="6">
        <v>11053</v>
      </c>
      <c r="Y21" s="6">
        <v>60992</v>
      </c>
    </row>
    <row r="22" spans="3:25" x14ac:dyDescent="0.35">
      <c r="C22" s="29" t="s">
        <v>55</v>
      </c>
      <c r="D22" s="30">
        <v>199</v>
      </c>
      <c r="E22" s="30"/>
      <c r="F22" s="21" t="s">
        <v>791</v>
      </c>
      <c r="G22" s="21">
        <v>11</v>
      </c>
      <c r="I22" s="21" t="s">
        <v>18</v>
      </c>
      <c r="J22" s="25">
        <v>16591</v>
      </c>
      <c r="L22" s="38" t="s">
        <v>2982</v>
      </c>
      <c r="M22" s="25">
        <v>10742</v>
      </c>
      <c r="O22" s="46">
        <v>2024</v>
      </c>
      <c r="P22" s="20">
        <v>38</v>
      </c>
      <c r="Q22" s="44">
        <v>6.5460526315789469E-2</v>
      </c>
      <c r="R22"/>
      <c r="S22" s="45" t="s">
        <v>2986</v>
      </c>
      <c r="T22" s="6">
        <v>17320</v>
      </c>
      <c r="U22" s="6">
        <v>11859</v>
      </c>
      <c r="V22" s="6">
        <v>12396</v>
      </c>
      <c r="W22" s="6">
        <v>14160</v>
      </c>
      <c r="X22" s="6">
        <v>8608</v>
      </c>
      <c r="Y22" s="6">
        <v>64343</v>
      </c>
    </row>
    <row r="23" spans="3:25" ht="15" thickBot="1" x14ac:dyDescent="0.4">
      <c r="C23" s="39" t="s">
        <v>2961</v>
      </c>
      <c r="D23" s="40">
        <v>2339</v>
      </c>
      <c r="E23" s="41"/>
      <c r="F23" s="21" t="s">
        <v>312</v>
      </c>
      <c r="G23" s="21">
        <v>11</v>
      </c>
      <c r="I23" s="21" t="s">
        <v>128</v>
      </c>
      <c r="J23" s="25">
        <v>16397</v>
      </c>
      <c r="L23" s="38" t="s">
        <v>2980</v>
      </c>
      <c r="M23" s="25">
        <v>11473</v>
      </c>
      <c r="O23" s="45" t="s">
        <v>55</v>
      </c>
      <c r="P23" s="20">
        <v>199</v>
      </c>
      <c r="Q23" s="44">
        <v>0.22311557788944736</v>
      </c>
      <c r="R23"/>
      <c r="S23" s="45" t="s">
        <v>2984</v>
      </c>
      <c r="T23" s="6">
        <v>10952</v>
      </c>
      <c r="U23" s="6">
        <v>11152</v>
      </c>
      <c r="V23" s="6">
        <v>7064</v>
      </c>
      <c r="W23" s="6">
        <v>12556</v>
      </c>
      <c r="X23" s="6">
        <v>9074</v>
      </c>
      <c r="Y23" s="6">
        <v>50798</v>
      </c>
    </row>
    <row r="24" spans="3:25" ht="15" thickTop="1" x14ac:dyDescent="0.35">
      <c r="F24" s="21" t="s">
        <v>713</v>
      </c>
      <c r="G24" s="21">
        <v>11</v>
      </c>
      <c r="I24" s="21" t="s">
        <v>147</v>
      </c>
      <c r="J24" s="25">
        <v>16374</v>
      </c>
      <c r="L24" s="38" t="s">
        <v>2978</v>
      </c>
      <c r="M24" s="25">
        <v>11721</v>
      </c>
      <c r="O24" s="46">
        <v>2020</v>
      </c>
      <c r="P24" s="20">
        <v>38</v>
      </c>
      <c r="Q24" s="44">
        <v>0.22684210526315787</v>
      </c>
      <c r="R24"/>
      <c r="S24" s="45" t="s">
        <v>2961</v>
      </c>
      <c r="T24" s="6">
        <v>137737</v>
      </c>
      <c r="U24" s="6">
        <v>127355</v>
      </c>
      <c r="V24" s="6">
        <v>127289</v>
      </c>
      <c r="W24" s="6">
        <v>150973</v>
      </c>
      <c r="X24" s="6">
        <v>134662</v>
      </c>
      <c r="Y24" s="6">
        <v>678016</v>
      </c>
    </row>
    <row r="25" spans="3:25" x14ac:dyDescent="0.35">
      <c r="I25" s="21" t="s">
        <v>206</v>
      </c>
      <c r="J25" s="25">
        <v>16247</v>
      </c>
      <c r="L25" s="38" t="s">
        <v>2983</v>
      </c>
      <c r="M25" s="25">
        <v>14743</v>
      </c>
      <c r="O25" s="46">
        <v>2021</v>
      </c>
      <c r="P25" s="20">
        <v>40</v>
      </c>
      <c r="Q25" s="44">
        <v>0.21425000000000005</v>
      </c>
      <c r="R25"/>
      <c r="S25"/>
      <c r="T25"/>
      <c r="U25"/>
      <c r="V25"/>
      <c r="W25"/>
      <c r="X25"/>
      <c r="Y25"/>
    </row>
    <row r="26" spans="3:25" x14ac:dyDescent="0.35">
      <c r="I26" s="21" t="s">
        <v>228</v>
      </c>
      <c r="J26" s="25">
        <v>15724</v>
      </c>
      <c r="L26" s="38" t="s">
        <v>2987</v>
      </c>
      <c r="M26" s="25">
        <v>8244</v>
      </c>
      <c r="O26" s="46">
        <v>2022</v>
      </c>
      <c r="P26" s="20">
        <v>35</v>
      </c>
      <c r="Q26" s="44">
        <v>0.20942857142857138</v>
      </c>
      <c r="R26"/>
      <c r="S26"/>
      <c r="T26"/>
      <c r="U26"/>
      <c r="V26"/>
      <c r="W26"/>
      <c r="X26"/>
      <c r="Y26"/>
    </row>
    <row r="27" spans="3:25" x14ac:dyDescent="0.35">
      <c r="I27" s="21" t="s">
        <v>100</v>
      </c>
      <c r="J27" s="25">
        <v>15686</v>
      </c>
      <c r="L27" s="38" t="s">
        <v>2981</v>
      </c>
      <c r="M27" s="25">
        <v>13671</v>
      </c>
      <c r="O27" s="46">
        <v>2023</v>
      </c>
      <c r="P27" s="20">
        <v>43</v>
      </c>
      <c r="Q27" s="44">
        <v>0.2306976744186047</v>
      </c>
      <c r="R27"/>
      <c r="S27"/>
      <c r="T27"/>
      <c r="U27"/>
      <c r="V27"/>
      <c r="W27"/>
      <c r="X27"/>
      <c r="Y27"/>
    </row>
    <row r="28" spans="3:25" x14ac:dyDescent="0.35">
      <c r="I28" s="21" t="s">
        <v>119</v>
      </c>
      <c r="J28" s="25">
        <v>15677</v>
      </c>
      <c r="L28" s="38" t="s">
        <v>2985</v>
      </c>
      <c r="M28" s="25">
        <v>11218</v>
      </c>
      <c r="O28" s="46">
        <v>2024</v>
      </c>
      <c r="P28" s="20">
        <v>43</v>
      </c>
      <c r="Q28" s="44">
        <v>0.23162790697674421</v>
      </c>
      <c r="R28"/>
      <c r="S28"/>
      <c r="T28"/>
      <c r="U28"/>
      <c r="V28"/>
      <c r="W28"/>
      <c r="X28"/>
      <c r="Y28"/>
    </row>
    <row r="29" spans="3:25" x14ac:dyDescent="0.35">
      <c r="I29" s="21" t="s">
        <v>34</v>
      </c>
      <c r="J29" s="25">
        <v>14886</v>
      </c>
      <c r="L29" s="38" t="s">
        <v>2979</v>
      </c>
      <c r="M29" s="25">
        <v>11053</v>
      </c>
      <c r="O29" s="45" t="s">
        <v>115</v>
      </c>
      <c r="P29" s="20">
        <v>196</v>
      </c>
      <c r="Q29" s="44">
        <v>0.10681632653061199</v>
      </c>
      <c r="R29"/>
      <c r="S29"/>
      <c r="T29"/>
      <c r="U29"/>
      <c r="V29"/>
      <c r="W29"/>
      <c r="X29"/>
      <c r="Y29"/>
    </row>
    <row r="30" spans="3:25" x14ac:dyDescent="0.35">
      <c r="I30" s="21" t="s">
        <v>175</v>
      </c>
      <c r="J30" s="25">
        <v>14850</v>
      </c>
      <c r="L30" s="38" t="s">
        <v>2986</v>
      </c>
      <c r="M30" s="25">
        <v>8608</v>
      </c>
      <c r="O30" s="46">
        <v>2020</v>
      </c>
      <c r="P30" s="20">
        <v>41</v>
      </c>
      <c r="Q30" s="44">
        <v>0.13814634146341462</v>
      </c>
      <c r="R30"/>
      <c r="S30"/>
      <c r="T30"/>
      <c r="U30"/>
      <c r="V30"/>
      <c r="W30"/>
      <c r="X30"/>
      <c r="Y30"/>
    </row>
    <row r="31" spans="3:25" x14ac:dyDescent="0.35">
      <c r="I31" s="21" t="s">
        <v>171</v>
      </c>
      <c r="J31" s="25">
        <v>14846</v>
      </c>
      <c r="L31" s="38" t="s">
        <v>2984</v>
      </c>
      <c r="M31" s="25">
        <v>9074</v>
      </c>
      <c r="O31" s="46">
        <v>2021</v>
      </c>
      <c r="P31" s="20">
        <v>37</v>
      </c>
      <c r="Q31" s="44">
        <v>0.18864864864864869</v>
      </c>
      <c r="R31"/>
      <c r="S31"/>
      <c r="T31"/>
      <c r="U31"/>
      <c r="V31"/>
      <c r="W31"/>
      <c r="X31"/>
      <c r="Y31"/>
    </row>
    <row r="32" spans="3:25" x14ac:dyDescent="0.35">
      <c r="I32" s="21" t="s">
        <v>256</v>
      </c>
      <c r="J32" s="25">
        <v>13672</v>
      </c>
      <c r="L32" s="31" t="s">
        <v>2961</v>
      </c>
      <c r="M32" s="25">
        <v>134662</v>
      </c>
      <c r="O32" s="46">
        <v>2022</v>
      </c>
      <c r="P32" s="20">
        <v>38</v>
      </c>
      <c r="Q32" s="44">
        <v>7.7789473684210547E-2</v>
      </c>
      <c r="R32"/>
      <c r="S32"/>
      <c r="T32"/>
      <c r="U32"/>
      <c r="V32"/>
      <c r="W32"/>
      <c r="X32"/>
      <c r="Y32"/>
    </row>
    <row r="33" spans="9:25" x14ac:dyDescent="0.35">
      <c r="I33" s="21" t="s">
        <v>65</v>
      </c>
      <c r="J33" s="25">
        <v>13302</v>
      </c>
      <c r="O33" s="46">
        <v>2023</v>
      </c>
      <c r="P33" s="20">
        <v>40</v>
      </c>
      <c r="Q33" s="44">
        <v>4.9200000000000021E-2</v>
      </c>
      <c r="R33"/>
      <c r="S33"/>
      <c r="T33"/>
      <c r="U33"/>
      <c r="V33"/>
      <c r="W33"/>
      <c r="X33"/>
      <c r="Y33"/>
    </row>
    <row r="34" spans="9:25" x14ac:dyDescent="0.35">
      <c r="I34" s="21" t="s">
        <v>325</v>
      </c>
      <c r="J34" s="25">
        <v>13102</v>
      </c>
      <c r="O34" s="46">
        <v>2024</v>
      </c>
      <c r="P34" s="20">
        <v>40</v>
      </c>
      <c r="Q34" s="44">
        <v>8.4200000000000025E-2</v>
      </c>
      <c r="R34"/>
      <c r="S34"/>
      <c r="T34"/>
      <c r="U34"/>
      <c r="V34"/>
      <c r="W34"/>
      <c r="X34"/>
      <c r="Y34"/>
    </row>
    <row r="35" spans="9:25" x14ac:dyDescent="0.35">
      <c r="I35" s="21" t="s">
        <v>23</v>
      </c>
      <c r="J35" s="25">
        <v>13051</v>
      </c>
      <c r="O35" s="45" t="s">
        <v>122</v>
      </c>
      <c r="P35" s="20">
        <v>196</v>
      </c>
      <c r="Q35" s="44">
        <v>0.11030612244897953</v>
      </c>
      <c r="R35"/>
      <c r="S35"/>
      <c r="T35"/>
      <c r="U35"/>
      <c r="V35"/>
      <c r="W35"/>
      <c r="X35"/>
      <c r="Y35"/>
    </row>
    <row r="36" spans="9:25" x14ac:dyDescent="0.35">
      <c r="I36" s="21" t="s">
        <v>435</v>
      </c>
      <c r="J36" s="25">
        <v>13040</v>
      </c>
      <c r="O36" s="46">
        <v>2020</v>
      </c>
      <c r="P36" s="20">
        <v>35</v>
      </c>
      <c r="Q36" s="44">
        <v>0.12971428571428575</v>
      </c>
      <c r="R36"/>
      <c r="S36"/>
      <c r="T36"/>
      <c r="U36"/>
      <c r="V36"/>
      <c r="W36"/>
      <c r="X36"/>
      <c r="Y36"/>
    </row>
    <row r="37" spans="9:25" x14ac:dyDescent="0.35">
      <c r="I37" s="21" t="s">
        <v>265</v>
      </c>
      <c r="J37" s="25">
        <v>12816</v>
      </c>
      <c r="O37" s="46">
        <v>2021</v>
      </c>
      <c r="P37" s="20">
        <v>41</v>
      </c>
      <c r="Q37" s="44">
        <v>0.21170731707317073</v>
      </c>
      <c r="R37"/>
      <c r="S37"/>
      <c r="T37"/>
      <c r="U37"/>
      <c r="V37"/>
      <c r="W37"/>
      <c r="X37"/>
      <c r="Y37"/>
    </row>
    <row r="38" spans="9:25" x14ac:dyDescent="0.35">
      <c r="I38" s="21" t="s">
        <v>271</v>
      </c>
      <c r="J38" s="25">
        <v>12700</v>
      </c>
      <c r="O38" s="46">
        <v>2022</v>
      </c>
      <c r="P38" s="20">
        <v>34</v>
      </c>
      <c r="Q38" s="44">
        <v>6.7058823529411796E-2</v>
      </c>
      <c r="R38"/>
      <c r="S38"/>
      <c r="T38"/>
      <c r="U38"/>
      <c r="V38"/>
      <c r="W38"/>
      <c r="X38"/>
      <c r="Y38"/>
    </row>
    <row r="39" spans="9:25" x14ac:dyDescent="0.35">
      <c r="I39" s="21" t="s">
        <v>29</v>
      </c>
      <c r="J39" s="25">
        <v>12263</v>
      </c>
      <c r="O39" s="46">
        <v>2023</v>
      </c>
      <c r="P39" s="20">
        <v>40</v>
      </c>
      <c r="Q39" s="44">
        <v>5.7000000000000016E-2</v>
      </c>
      <c r="R39"/>
      <c r="S39"/>
      <c r="T39"/>
      <c r="U39"/>
      <c r="V39"/>
      <c r="W39"/>
      <c r="X39"/>
      <c r="Y39"/>
    </row>
    <row r="40" spans="9:25" x14ac:dyDescent="0.35">
      <c r="I40" s="21" t="s">
        <v>60</v>
      </c>
      <c r="J40" s="25">
        <v>12205</v>
      </c>
      <c r="O40" s="46">
        <v>2024</v>
      </c>
      <c r="P40" s="20">
        <v>46</v>
      </c>
      <c r="Q40" s="44">
        <v>8.3478260869565266E-2</v>
      </c>
      <c r="R40"/>
      <c r="S40"/>
      <c r="T40"/>
      <c r="U40"/>
      <c r="V40"/>
      <c r="W40"/>
      <c r="X40"/>
      <c r="Y40"/>
    </row>
    <row r="41" spans="9:25" x14ac:dyDescent="0.35">
      <c r="I41" s="21" t="s">
        <v>151</v>
      </c>
      <c r="J41" s="25">
        <v>11910</v>
      </c>
      <c r="O41" s="45" t="s">
        <v>25</v>
      </c>
      <c r="P41" s="20">
        <v>195</v>
      </c>
      <c r="Q41" s="44">
        <v>0.10312820512820516</v>
      </c>
      <c r="R41"/>
      <c r="S41"/>
      <c r="T41"/>
      <c r="U41"/>
      <c r="V41"/>
      <c r="W41"/>
      <c r="X41"/>
      <c r="Y41"/>
    </row>
    <row r="42" spans="9:25" x14ac:dyDescent="0.35">
      <c r="I42" s="21" t="s">
        <v>401</v>
      </c>
      <c r="J42" s="25">
        <v>11520</v>
      </c>
      <c r="O42" s="46">
        <v>2020</v>
      </c>
      <c r="P42" s="20">
        <v>35</v>
      </c>
      <c r="Q42" s="44">
        <v>0.13685714285714287</v>
      </c>
      <c r="R42"/>
      <c r="S42"/>
      <c r="T42"/>
      <c r="U42"/>
      <c r="V42"/>
      <c r="W42"/>
      <c r="X42"/>
      <c r="Y42"/>
    </row>
    <row r="43" spans="9:25" x14ac:dyDescent="0.35">
      <c r="I43" s="21" t="s">
        <v>45</v>
      </c>
      <c r="J43" s="25">
        <v>11257</v>
      </c>
      <c r="O43" s="46">
        <v>2021</v>
      </c>
      <c r="P43" s="20">
        <v>48</v>
      </c>
      <c r="Q43" s="44">
        <v>0.17541666666666667</v>
      </c>
      <c r="R43"/>
      <c r="S43"/>
      <c r="T43"/>
      <c r="U43"/>
      <c r="V43"/>
      <c r="W43"/>
      <c r="X43"/>
      <c r="Y43"/>
    </row>
    <row r="44" spans="9:25" x14ac:dyDescent="0.35">
      <c r="I44" s="21" t="s">
        <v>86</v>
      </c>
      <c r="J44" s="25">
        <v>11167</v>
      </c>
      <c r="O44" s="46">
        <v>2022</v>
      </c>
      <c r="P44" s="20">
        <v>34</v>
      </c>
      <c r="Q44" s="44">
        <v>7.4117647058823524E-2</v>
      </c>
      <c r="R44"/>
      <c r="S44"/>
      <c r="T44"/>
      <c r="U44"/>
      <c r="V44"/>
      <c r="W44"/>
      <c r="X44"/>
      <c r="Y44"/>
    </row>
    <row r="45" spans="9:25" x14ac:dyDescent="0.35">
      <c r="I45" s="21" t="s">
        <v>78</v>
      </c>
      <c r="J45" s="25">
        <v>10698</v>
      </c>
      <c r="O45" s="46">
        <v>2023</v>
      </c>
      <c r="P45" s="20">
        <v>44</v>
      </c>
      <c r="Q45" s="44">
        <v>4.1818181818181845E-2</v>
      </c>
      <c r="R45"/>
      <c r="S45"/>
      <c r="T45"/>
      <c r="U45"/>
      <c r="V45"/>
      <c r="W45"/>
      <c r="X45"/>
      <c r="Y45"/>
    </row>
    <row r="46" spans="9:25" ht="15" thickBot="1" x14ac:dyDescent="0.4">
      <c r="I46" s="42" t="s">
        <v>2961</v>
      </c>
      <c r="J46" s="43">
        <v>678016</v>
      </c>
      <c r="O46" s="46">
        <v>2024</v>
      </c>
      <c r="P46" s="20">
        <v>34</v>
      </c>
      <c r="Q46" s="44">
        <v>7.4705882352941191E-2</v>
      </c>
      <c r="R46"/>
      <c r="S46"/>
      <c r="T46"/>
      <c r="U46"/>
      <c r="V46"/>
      <c r="W46"/>
      <c r="X46"/>
      <c r="Y46"/>
    </row>
    <row r="47" spans="9:25" ht="15" thickTop="1" x14ac:dyDescent="0.35">
      <c r="O47" s="45" t="s">
        <v>72</v>
      </c>
      <c r="P47" s="20">
        <v>194</v>
      </c>
      <c r="Q47" s="44">
        <v>9.6391752577319658E-3</v>
      </c>
      <c r="R47"/>
      <c r="S47"/>
      <c r="T47"/>
      <c r="U47"/>
      <c r="V47"/>
      <c r="W47"/>
      <c r="X47"/>
      <c r="Y47"/>
    </row>
    <row r="48" spans="9:25" x14ac:dyDescent="0.35">
      <c r="O48" s="46">
        <v>2020</v>
      </c>
      <c r="P48" s="20">
        <v>44</v>
      </c>
      <c r="Q48" s="44">
        <v>1.0909090909090915E-2</v>
      </c>
      <c r="R48"/>
      <c r="S48"/>
      <c r="T48"/>
      <c r="U48"/>
      <c r="V48"/>
      <c r="W48"/>
      <c r="X48"/>
      <c r="Y48"/>
    </row>
    <row r="49" spans="15:25" x14ac:dyDescent="0.35">
      <c r="O49" s="46">
        <v>2021</v>
      </c>
      <c r="P49" s="20">
        <v>37</v>
      </c>
      <c r="Q49" s="44">
        <v>9.1891891891891907E-3</v>
      </c>
      <c r="R49"/>
      <c r="S49"/>
      <c r="T49"/>
      <c r="U49"/>
      <c r="V49"/>
      <c r="W49"/>
      <c r="X49"/>
      <c r="Y49"/>
    </row>
    <row r="50" spans="15:25" x14ac:dyDescent="0.35">
      <c r="O50" s="46">
        <v>2022</v>
      </c>
      <c r="P50" s="20">
        <v>29</v>
      </c>
      <c r="Q50" s="44">
        <v>9.6551724137931023E-3</v>
      </c>
      <c r="R50"/>
      <c r="S50"/>
      <c r="T50"/>
      <c r="U50"/>
      <c r="V50"/>
      <c r="W50"/>
      <c r="X50"/>
      <c r="Y50"/>
    </row>
    <row r="51" spans="15:25" x14ac:dyDescent="0.35">
      <c r="O51" s="46">
        <v>2023</v>
      </c>
      <c r="P51" s="20">
        <v>35</v>
      </c>
      <c r="Q51" s="44">
        <v>9.4285714285714285E-3</v>
      </c>
      <c r="R51"/>
      <c r="S51"/>
      <c r="T51"/>
      <c r="U51"/>
      <c r="V51"/>
      <c r="W51"/>
      <c r="X51"/>
      <c r="Y51"/>
    </row>
    <row r="52" spans="15:25" x14ac:dyDescent="0.35">
      <c r="O52" s="46">
        <v>2024</v>
      </c>
      <c r="P52" s="20">
        <v>49</v>
      </c>
      <c r="Q52" s="44">
        <v>8.9795918367346975E-3</v>
      </c>
      <c r="R52"/>
      <c r="S52"/>
      <c r="T52"/>
      <c r="U52"/>
      <c r="V52"/>
      <c r="W52"/>
      <c r="X52"/>
      <c r="Y52"/>
    </row>
    <row r="53" spans="15:25" x14ac:dyDescent="0.35">
      <c r="O53" s="45" t="s">
        <v>36</v>
      </c>
      <c r="P53" s="20">
        <v>190</v>
      </c>
      <c r="Q53" s="44">
        <v>0.1026315789473683</v>
      </c>
      <c r="R53"/>
      <c r="S53"/>
      <c r="T53"/>
      <c r="U53"/>
      <c r="V53"/>
      <c r="W53"/>
      <c r="X53"/>
      <c r="Y53"/>
    </row>
    <row r="54" spans="15:25" x14ac:dyDescent="0.35">
      <c r="O54" s="46">
        <v>2020</v>
      </c>
      <c r="P54" s="20">
        <v>45</v>
      </c>
      <c r="Q54" s="44">
        <v>0.12266666666666666</v>
      </c>
      <c r="R54"/>
      <c r="S54"/>
      <c r="T54"/>
      <c r="U54"/>
      <c r="V54"/>
      <c r="W54"/>
      <c r="X54"/>
      <c r="Y54"/>
    </row>
    <row r="55" spans="15:25" x14ac:dyDescent="0.35">
      <c r="O55" s="46">
        <v>2021</v>
      </c>
      <c r="P55" s="20">
        <v>34</v>
      </c>
      <c r="Q55" s="44">
        <v>0.1929411764705882</v>
      </c>
      <c r="R55"/>
      <c r="S55"/>
      <c r="T55"/>
      <c r="U55"/>
      <c r="V55"/>
      <c r="W55"/>
      <c r="X55"/>
      <c r="Y55"/>
    </row>
    <row r="56" spans="15:25" x14ac:dyDescent="0.35">
      <c r="O56" s="46">
        <v>2022</v>
      </c>
      <c r="P56" s="20">
        <v>34</v>
      </c>
      <c r="Q56" s="44">
        <v>7.7647058823529444E-2</v>
      </c>
      <c r="R56"/>
      <c r="S56"/>
      <c r="T56"/>
      <c r="U56"/>
      <c r="V56"/>
      <c r="W56"/>
      <c r="X56"/>
      <c r="Y56"/>
    </row>
    <row r="57" spans="15:25" x14ac:dyDescent="0.35">
      <c r="O57" s="46">
        <v>2023</v>
      </c>
      <c r="P57" s="20">
        <v>42</v>
      </c>
      <c r="Q57" s="44">
        <v>4.3809523809523826E-2</v>
      </c>
      <c r="R57"/>
      <c r="S57"/>
      <c r="T57"/>
      <c r="U57"/>
      <c r="V57"/>
      <c r="W57"/>
      <c r="X57"/>
      <c r="Y57"/>
    </row>
    <row r="58" spans="15:25" x14ac:dyDescent="0.35">
      <c r="O58" s="46">
        <v>2024</v>
      </c>
      <c r="P58" s="20">
        <v>35</v>
      </c>
      <c r="Q58" s="44">
        <v>8.4000000000000033E-2</v>
      </c>
      <c r="R58"/>
      <c r="S58"/>
      <c r="T58"/>
      <c r="U58"/>
      <c r="V58"/>
      <c r="W58"/>
      <c r="X58"/>
      <c r="Y58"/>
    </row>
    <row r="59" spans="15:25" x14ac:dyDescent="0.35">
      <c r="O59" s="45" t="s">
        <v>104</v>
      </c>
      <c r="P59" s="20">
        <v>189</v>
      </c>
      <c r="Q59" s="44">
        <v>0.10386296296296282</v>
      </c>
      <c r="R59"/>
      <c r="S59"/>
      <c r="T59"/>
      <c r="U59"/>
      <c r="V59"/>
      <c r="W59"/>
      <c r="X59"/>
      <c r="Y59"/>
    </row>
    <row r="60" spans="15:25" x14ac:dyDescent="0.35">
      <c r="O60" s="46">
        <v>2020</v>
      </c>
      <c r="P60" s="20">
        <v>32</v>
      </c>
      <c r="Q60" s="44">
        <v>0.12812812500000001</v>
      </c>
      <c r="R60"/>
      <c r="S60"/>
      <c r="T60"/>
      <c r="U60"/>
      <c r="V60"/>
      <c r="W60"/>
      <c r="X60"/>
      <c r="Y60"/>
    </row>
    <row r="61" spans="15:25" x14ac:dyDescent="0.35">
      <c r="O61" s="46">
        <v>2021</v>
      </c>
      <c r="P61" s="20">
        <v>43</v>
      </c>
      <c r="Q61" s="44">
        <v>0.21163255813953485</v>
      </c>
      <c r="R61"/>
      <c r="S61"/>
      <c r="T61"/>
      <c r="U61"/>
      <c r="V61"/>
      <c r="W61"/>
      <c r="X61"/>
      <c r="Y61"/>
    </row>
    <row r="62" spans="15:25" x14ac:dyDescent="0.35">
      <c r="O62" s="46">
        <v>2022</v>
      </c>
      <c r="P62" s="20">
        <v>44</v>
      </c>
      <c r="Q62" s="44">
        <v>6.8193181818181833E-2</v>
      </c>
      <c r="R62"/>
      <c r="S62"/>
      <c r="T62"/>
      <c r="U62"/>
      <c r="V62"/>
      <c r="W62"/>
      <c r="X62"/>
      <c r="Y62"/>
    </row>
    <row r="63" spans="15:25" x14ac:dyDescent="0.35">
      <c r="O63" s="46">
        <v>2023</v>
      </c>
      <c r="P63" s="20">
        <v>37</v>
      </c>
      <c r="Q63" s="44">
        <v>4.7497297297297292E-2</v>
      </c>
      <c r="R63"/>
      <c r="S63"/>
      <c r="T63"/>
      <c r="U63"/>
      <c r="V63"/>
      <c r="W63"/>
      <c r="X63"/>
      <c r="Y63"/>
    </row>
    <row r="64" spans="15:25" x14ac:dyDescent="0.35">
      <c r="O64" s="46">
        <v>2024</v>
      </c>
      <c r="P64" s="20">
        <v>33</v>
      </c>
      <c r="Q64" s="44">
        <v>5.0663636363636348E-2</v>
      </c>
      <c r="R64"/>
      <c r="S64"/>
      <c r="T64"/>
      <c r="U64"/>
      <c r="V64"/>
      <c r="W64"/>
      <c r="X64"/>
      <c r="Y64"/>
    </row>
    <row r="65" spans="15:25" x14ac:dyDescent="0.35">
      <c r="O65" s="45" t="s">
        <v>61</v>
      </c>
      <c r="P65" s="20">
        <v>184</v>
      </c>
      <c r="Q65" s="44">
        <v>0.23788043478260848</v>
      </c>
      <c r="R65"/>
      <c r="S65"/>
      <c r="T65"/>
      <c r="U65"/>
      <c r="V65"/>
      <c r="W65"/>
      <c r="X65"/>
      <c r="Y65"/>
    </row>
    <row r="66" spans="15:25" x14ac:dyDescent="0.35">
      <c r="O66" s="46">
        <v>2020</v>
      </c>
      <c r="P66" s="20">
        <v>43</v>
      </c>
      <c r="Q66" s="44">
        <v>0.27186046511627904</v>
      </c>
      <c r="R66"/>
      <c r="S66"/>
      <c r="T66"/>
      <c r="U66"/>
      <c r="V66"/>
      <c r="W66"/>
      <c r="X66"/>
      <c r="Y66"/>
    </row>
    <row r="67" spans="15:25" x14ac:dyDescent="0.35">
      <c r="O67" s="46">
        <v>2021</v>
      </c>
      <c r="P67" s="20">
        <v>30</v>
      </c>
      <c r="Q67" s="44">
        <v>0.20333333333333325</v>
      </c>
      <c r="R67"/>
      <c r="S67"/>
      <c r="T67"/>
      <c r="U67"/>
      <c r="V67"/>
      <c r="W67"/>
      <c r="X67"/>
      <c r="Y67"/>
    </row>
    <row r="68" spans="15:25" x14ac:dyDescent="0.35">
      <c r="O68" s="46">
        <v>2022</v>
      </c>
      <c r="P68" s="20">
        <v>37</v>
      </c>
      <c r="Q68" s="44">
        <v>0.20297297297297301</v>
      </c>
      <c r="R68"/>
      <c r="S68"/>
      <c r="T68"/>
      <c r="U68"/>
      <c r="V68"/>
      <c r="W68"/>
      <c r="X68"/>
      <c r="Y68"/>
    </row>
    <row r="69" spans="15:25" x14ac:dyDescent="0.35">
      <c r="O69" s="46">
        <v>2023</v>
      </c>
      <c r="P69" s="20">
        <v>41</v>
      </c>
      <c r="Q69" s="44">
        <v>0.26902439024390234</v>
      </c>
      <c r="R69"/>
      <c r="S69"/>
      <c r="T69"/>
      <c r="U69"/>
      <c r="V69"/>
      <c r="W69"/>
      <c r="X69"/>
      <c r="Y69"/>
    </row>
    <row r="70" spans="15:25" x14ac:dyDescent="0.35">
      <c r="O70" s="46">
        <v>2024</v>
      </c>
      <c r="P70" s="20">
        <v>33</v>
      </c>
      <c r="Q70" s="44">
        <v>0.22545454545454541</v>
      </c>
      <c r="R70"/>
      <c r="S70"/>
      <c r="T70"/>
      <c r="U70"/>
      <c r="V70"/>
      <c r="W70"/>
      <c r="X70"/>
      <c r="Y70"/>
    </row>
    <row r="71" spans="15:25" x14ac:dyDescent="0.35">
      <c r="O71" s="45" t="s">
        <v>30</v>
      </c>
      <c r="P71" s="20">
        <v>180</v>
      </c>
      <c r="Q71" s="44">
        <v>9.1646111111111081E-2</v>
      </c>
      <c r="R71"/>
      <c r="S71"/>
      <c r="T71"/>
      <c r="U71"/>
      <c r="V71"/>
      <c r="W71"/>
      <c r="X71"/>
      <c r="Y71"/>
    </row>
    <row r="72" spans="15:25" x14ac:dyDescent="0.35">
      <c r="O72" s="46">
        <v>2020</v>
      </c>
      <c r="P72" s="20">
        <v>35</v>
      </c>
      <c r="Q72" s="44">
        <v>0.1384914285714286</v>
      </c>
      <c r="R72"/>
      <c r="S72"/>
      <c r="T72"/>
      <c r="U72"/>
      <c r="V72"/>
      <c r="W72"/>
      <c r="X72"/>
      <c r="Y72"/>
    </row>
    <row r="73" spans="15:25" x14ac:dyDescent="0.35">
      <c r="O73" s="46">
        <v>2021</v>
      </c>
      <c r="P73" s="20">
        <v>33</v>
      </c>
      <c r="Q73" s="44">
        <v>0.158</v>
      </c>
      <c r="R73"/>
      <c r="S73"/>
      <c r="T73"/>
      <c r="U73"/>
      <c r="V73"/>
      <c r="W73"/>
      <c r="X73"/>
      <c r="Y73"/>
    </row>
    <row r="74" spans="15:25" x14ac:dyDescent="0.35">
      <c r="O74" s="46">
        <v>2022</v>
      </c>
      <c r="P74" s="20">
        <v>32</v>
      </c>
      <c r="Q74" s="44">
        <v>5.7312499999999995E-2</v>
      </c>
      <c r="R74"/>
      <c r="S74"/>
      <c r="T74"/>
      <c r="U74"/>
      <c r="V74"/>
      <c r="W74"/>
      <c r="X74"/>
      <c r="Y74"/>
    </row>
    <row r="75" spans="15:25" x14ac:dyDescent="0.35">
      <c r="O75" s="46">
        <v>2023</v>
      </c>
      <c r="P75" s="20">
        <v>50</v>
      </c>
      <c r="Q75" s="44">
        <v>4.8012000000000006E-2</v>
      </c>
      <c r="R75"/>
      <c r="S75"/>
      <c r="T75"/>
      <c r="U75"/>
      <c r="V75"/>
      <c r="W75"/>
      <c r="X75"/>
      <c r="Y75"/>
    </row>
    <row r="76" spans="15:25" x14ac:dyDescent="0.35">
      <c r="O76" s="46">
        <v>2024</v>
      </c>
      <c r="P76" s="20">
        <v>30</v>
      </c>
      <c r="Q76" s="44">
        <v>7.3350000000000012E-2</v>
      </c>
      <c r="R76"/>
      <c r="S76"/>
      <c r="T76"/>
      <c r="U76"/>
      <c r="V76"/>
      <c r="W76"/>
      <c r="X76"/>
      <c r="Y76"/>
    </row>
    <row r="77" spans="15:25" x14ac:dyDescent="0.35">
      <c r="O77" s="45" t="s">
        <v>46</v>
      </c>
      <c r="P77" s="20">
        <v>174</v>
      </c>
      <c r="Q77" s="44">
        <v>0.11258620689655165</v>
      </c>
      <c r="R77"/>
      <c r="S77"/>
      <c r="T77"/>
      <c r="U77"/>
      <c r="V77"/>
      <c r="W77"/>
      <c r="X77"/>
      <c r="Y77"/>
    </row>
    <row r="78" spans="15:25" x14ac:dyDescent="0.35">
      <c r="O78" s="46">
        <v>2020</v>
      </c>
      <c r="P78" s="20">
        <v>42</v>
      </c>
      <c r="Q78" s="44">
        <v>0.16904761904761903</v>
      </c>
      <c r="R78"/>
      <c r="S78"/>
      <c r="T78"/>
      <c r="U78"/>
      <c r="V78"/>
      <c r="W78"/>
      <c r="X78"/>
      <c r="Y78"/>
    </row>
    <row r="79" spans="15:25" x14ac:dyDescent="0.35">
      <c r="O79" s="46">
        <v>2021</v>
      </c>
      <c r="P79" s="20">
        <v>27</v>
      </c>
      <c r="Q79" s="44">
        <v>0.1774074074074074</v>
      </c>
      <c r="R79"/>
      <c r="S79"/>
      <c r="T79"/>
      <c r="U79"/>
      <c r="V79"/>
      <c r="W79"/>
      <c r="X79"/>
      <c r="Y79"/>
    </row>
    <row r="80" spans="15:25" x14ac:dyDescent="0.35">
      <c r="O80" s="46">
        <v>2022</v>
      </c>
      <c r="P80" s="20">
        <v>33</v>
      </c>
      <c r="Q80" s="44">
        <v>8.0606060606060598E-2</v>
      </c>
      <c r="R80"/>
      <c r="S80"/>
      <c r="T80"/>
      <c r="U80"/>
      <c r="V80"/>
      <c r="W80"/>
      <c r="X80"/>
      <c r="Y80"/>
    </row>
    <row r="81" spans="15:25" x14ac:dyDescent="0.35">
      <c r="O81" s="46">
        <v>2023</v>
      </c>
      <c r="P81" s="20">
        <v>44</v>
      </c>
      <c r="Q81" s="44">
        <v>5.7954545454545474E-2</v>
      </c>
      <c r="R81"/>
      <c r="S81"/>
      <c r="T81"/>
      <c r="U81"/>
      <c r="V81"/>
      <c r="W81"/>
      <c r="X81"/>
      <c r="Y81"/>
    </row>
    <row r="82" spans="15:25" x14ac:dyDescent="0.35">
      <c r="O82" s="46">
        <v>2024</v>
      </c>
      <c r="P82" s="20">
        <v>28</v>
      </c>
      <c r="Q82" s="44">
        <v>8.8928571428571426E-2</v>
      </c>
      <c r="R82"/>
      <c r="S82"/>
      <c r="T82"/>
      <c r="U82"/>
      <c r="V82"/>
      <c r="W82"/>
      <c r="X82"/>
      <c r="Y82"/>
    </row>
    <row r="83" spans="15:25" x14ac:dyDescent="0.35">
      <c r="O83" s="45" t="s">
        <v>2961</v>
      </c>
      <c r="P83" s="20">
        <v>2339</v>
      </c>
      <c r="Q83" s="44">
        <v>0.1165076955964089</v>
      </c>
      <c r="R83"/>
      <c r="S83"/>
      <c r="T83"/>
      <c r="U83"/>
      <c r="V83"/>
      <c r="W83"/>
      <c r="X83"/>
      <c r="Y83"/>
    </row>
    <row r="84" spans="15:25" x14ac:dyDescent="0.35">
      <c r="O84"/>
      <c r="P84"/>
      <c r="Q84"/>
      <c r="R84"/>
      <c r="S84"/>
      <c r="T84"/>
      <c r="U84"/>
      <c r="V84"/>
      <c r="W84"/>
      <c r="X84"/>
      <c r="Y84"/>
    </row>
    <row r="85" spans="15:25" x14ac:dyDescent="0.35">
      <c r="O85"/>
      <c r="P85"/>
      <c r="Q85"/>
      <c r="R85"/>
      <c r="S85"/>
      <c r="T85"/>
      <c r="U85"/>
      <c r="V85"/>
      <c r="W85"/>
      <c r="X85"/>
      <c r="Y85"/>
    </row>
    <row r="86" spans="15:25" x14ac:dyDescent="0.35">
      <c r="O86"/>
      <c r="P86"/>
      <c r="Q86"/>
      <c r="R86"/>
      <c r="S86"/>
      <c r="T86"/>
      <c r="U86"/>
      <c r="V86"/>
      <c r="W86"/>
      <c r="X86"/>
      <c r="Y86"/>
    </row>
    <row r="87" spans="15:25" x14ac:dyDescent="0.35">
      <c r="O87"/>
      <c r="P87"/>
      <c r="Q87"/>
      <c r="R87"/>
      <c r="S87"/>
      <c r="T87"/>
      <c r="U87"/>
      <c r="V87"/>
      <c r="W87"/>
      <c r="X87"/>
      <c r="Y87"/>
    </row>
    <row r="88" spans="15:25" x14ac:dyDescent="0.35">
      <c r="O88"/>
      <c r="P88"/>
      <c r="Q88"/>
      <c r="R88"/>
      <c r="S88"/>
      <c r="T88"/>
      <c r="U88"/>
      <c r="V88"/>
      <c r="W88"/>
      <c r="X88"/>
      <c r="Y88"/>
    </row>
    <row r="89" spans="15:25" x14ac:dyDescent="0.35">
      <c r="O89"/>
      <c r="P89"/>
      <c r="Q89"/>
      <c r="R89"/>
      <c r="S89"/>
      <c r="T89"/>
      <c r="U89"/>
      <c r="V89"/>
      <c r="W89"/>
      <c r="X89"/>
      <c r="Y89"/>
    </row>
    <row r="90" spans="15:25" x14ac:dyDescent="0.35">
      <c r="O90"/>
      <c r="P90"/>
      <c r="Q90"/>
      <c r="R90"/>
      <c r="S90"/>
      <c r="T90"/>
      <c r="U90"/>
      <c r="V90"/>
      <c r="W90"/>
      <c r="X90"/>
      <c r="Y90"/>
    </row>
    <row r="91" spans="15:25" x14ac:dyDescent="0.35">
      <c r="O91"/>
      <c r="P91"/>
      <c r="Q91"/>
      <c r="R91"/>
      <c r="S91"/>
      <c r="T91"/>
      <c r="U91"/>
      <c r="V91"/>
      <c r="W91"/>
      <c r="X91"/>
      <c r="Y91"/>
    </row>
    <row r="92" spans="15:25" x14ac:dyDescent="0.35">
      <c r="O92"/>
      <c r="P92"/>
      <c r="Q92"/>
      <c r="R92"/>
      <c r="S92"/>
      <c r="T92"/>
      <c r="U92"/>
      <c r="V92"/>
      <c r="W92"/>
      <c r="X92"/>
      <c r="Y92"/>
    </row>
    <row r="93" spans="15:25" x14ac:dyDescent="0.35">
      <c r="O93"/>
      <c r="P93"/>
      <c r="Q93"/>
      <c r="R93"/>
      <c r="S93"/>
      <c r="T93"/>
      <c r="U93"/>
      <c r="V93"/>
      <c r="W93"/>
      <c r="X93"/>
      <c r="Y93"/>
    </row>
    <row r="94" spans="15:25" x14ac:dyDescent="0.35">
      <c r="O94"/>
      <c r="P94"/>
      <c r="Q94"/>
      <c r="R94"/>
      <c r="S94"/>
      <c r="T94"/>
      <c r="U94"/>
      <c r="V94"/>
      <c r="W94"/>
      <c r="X94"/>
      <c r="Y94"/>
    </row>
    <row r="95" spans="15:25" x14ac:dyDescent="0.35">
      <c r="O95"/>
      <c r="P95"/>
      <c r="Q95"/>
      <c r="R95"/>
      <c r="S95"/>
      <c r="T95"/>
      <c r="U95"/>
      <c r="V95"/>
      <c r="W95"/>
      <c r="X95"/>
      <c r="Y95"/>
    </row>
    <row r="96" spans="15:25" x14ac:dyDescent="0.35">
      <c r="O96"/>
      <c r="P96"/>
      <c r="Q96"/>
      <c r="R96"/>
      <c r="S96"/>
      <c r="T96"/>
      <c r="U96"/>
      <c r="V96"/>
      <c r="W96"/>
      <c r="X96"/>
      <c r="Y96"/>
    </row>
    <row r="97" spans="15:25" x14ac:dyDescent="0.35">
      <c r="O97"/>
      <c r="P97"/>
      <c r="Q97"/>
      <c r="R97"/>
      <c r="S97"/>
      <c r="T97"/>
      <c r="U97"/>
      <c r="V97"/>
      <c r="W97"/>
      <c r="X97"/>
      <c r="Y97"/>
    </row>
    <row r="98" spans="15:25" x14ac:dyDescent="0.35">
      <c r="O98"/>
      <c r="P98"/>
      <c r="Q98"/>
      <c r="R98"/>
      <c r="S98"/>
      <c r="T98"/>
      <c r="U98"/>
      <c r="V98"/>
      <c r="W98"/>
      <c r="X98"/>
      <c r="Y98"/>
    </row>
    <row r="99" spans="15:25" x14ac:dyDescent="0.35">
      <c r="O99"/>
      <c r="P99"/>
      <c r="Q99"/>
      <c r="R99"/>
      <c r="S99"/>
      <c r="T99"/>
      <c r="U99"/>
      <c r="V99"/>
      <c r="W99"/>
      <c r="X99"/>
      <c r="Y99"/>
    </row>
    <row r="100" spans="15:25" x14ac:dyDescent="0.35">
      <c r="O100"/>
      <c r="P100"/>
      <c r="Q100"/>
      <c r="R100"/>
      <c r="S100"/>
      <c r="T100"/>
      <c r="U100"/>
      <c r="V100"/>
      <c r="W100"/>
      <c r="X100"/>
      <c r="Y100"/>
    </row>
    <row r="101" spans="15:25" x14ac:dyDescent="0.35">
      <c r="O101"/>
      <c r="P101"/>
      <c r="Q101"/>
      <c r="R101"/>
      <c r="S101"/>
      <c r="T101"/>
      <c r="U101"/>
      <c r="V101"/>
      <c r="W101"/>
      <c r="X101"/>
      <c r="Y101"/>
    </row>
    <row r="102" spans="15:25" x14ac:dyDescent="0.35">
      <c r="O102"/>
      <c r="P102"/>
      <c r="Q102"/>
      <c r="R102"/>
      <c r="S102"/>
      <c r="T102"/>
      <c r="U102"/>
      <c r="V102"/>
      <c r="W102"/>
      <c r="X102"/>
      <c r="Y102"/>
    </row>
    <row r="103" spans="15:25" x14ac:dyDescent="0.35">
      <c r="O103"/>
      <c r="P103"/>
      <c r="Q103"/>
      <c r="R103"/>
      <c r="S103"/>
      <c r="T103"/>
      <c r="U103"/>
      <c r="V103"/>
      <c r="W103"/>
      <c r="X103"/>
      <c r="Y103"/>
    </row>
    <row r="104" spans="15:25" x14ac:dyDescent="0.35">
      <c r="O104"/>
      <c r="P104"/>
      <c r="Q104"/>
      <c r="R104"/>
      <c r="S104"/>
      <c r="T104"/>
      <c r="U104"/>
      <c r="V104"/>
      <c r="W104"/>
      <c r="X104"/>
      <c r="Y104"/>
    </row>
    <row r="105" spans="15:25" x14ac:dyDescent="0.35">
      <c r="O105"/>
      <c r="P105"/>
      <c r="Q105"/>
      <c r="R105"/>
      <c r="S105"/>
      <c r="T105"/>
      <c r="U105"/>
      <c r="V105"/>
      <c r="W105"/>
      <c r="X105"/>
      <c r="Y105"/>
    </row>
    <row r="106" spans="15:25" x14ac:dyDescent="0.35">
      <c r="O106"/>
      <c r="P106"/>
      <c r="Q106"/>
      <c r="R106"/>
      <c r="S106"/>
      <c r="T106"/>
      <c r="U106"/>
      <c r="V106"/>
      <c r="W106"/>
      <c r="X106"/>
      <c r="Y106"/>
    </row>
    <row r="107" spans="15:25" x14ac:dyDescent="0.35">
      <c r="O107"/>
      <c r="P107"/>
      <c r="Q107"/>
      <c r="R107"/>
      <c r="S107"/>
      <c r="T107"/>
      <c r="U107"/>
      <c r="V107"/>
      <c r="W107"/>
      <c r="X107"/>
      <c r="Y107"/>
    </row>
    <row r="108" spans="15:25" x14ac:dyDescent="0.35">
      <c r="O108"/>
      <c r="P108"/>
      <c r="Q108"/>
      <c r="R108"/>
      <c r="S108"/>
      <c r="T108"/>
      <c r="U108"/>
      <c r="V108"/>
      <c r="W108"/>
      <c r="X108"/>
      <c r="Y108"/>
    </row>
    <row r="109" spans="15:25" x14ac:dyDescent="0.35">
      <c r="O109"/>
      <c r="P109"/>
      <c r="Q109"/>
      <c r="R109"/>
      <c r="S109"/>
      <c r="T109"/>
      <c r="U109"/>
      <c r="V109"/>
      <c r="W109"/>
      <c r="X109"/>
      <c r="Y109"/>
    </row>
    <row r="110" spans="15:25" x14ac:dyDescent="0.35">
      <c r="O110"/>
      <c r="P110"/>
      <c r="Q110"/>
      <c r="R110"/>
      <c r="S110"/>
      <c r="T110"/>
      <c r="U110"/>
      <c r="V110"/>
      <c r="W110"/>
      <c r="X110"/>
      <c r="Y110"/>
    </row>
    <row r="111" spans="15:25" x14ac:dyDescent="0.35">
      <c r="O111"/>
      <c r="P111"/>
      <c r="Q111"/>
      <c r="R111"/>
      <c r="S111"/>
      <c r="T111"/>
      <c r="U111"/>
      <c r="V111"/>
      <c r="W111"/>
      <c r="X111"/>
      <c r="Y111"/>
    </row>
    <row r="112" spans="15:25" x14ac:dyDescent="0.35">
      <c r="O112"/>
      <c r="P112"/>
      <c r="Q112"/>
      <c r="R112"/>
      <c r="S112"/>
      <c r="T112"/>
      <c r="U112"/>
      <c r="V112"/>
      <c r="W112"/>
      <c r="X112"/>
      <c r="Y112"/>
    </row>
    <row r="113" spans="15:25" x14ac:dyDescent="0.35">
      <c r="O113"/>
      <c r="P113"/>
      <c r="Q113"/>
      <c r="R113"/>
      <c r="S113"/>
      <c r="T113"/>
      <c r="U113"/>
      <c r="V113"/>
      <c r="W113"/>
      <c r="X113"/>
      <c r="Y113"/>
    </row>
    <row r="114" spans="15:25" x14ac:dyDescent="0.35">
      <c r="O114"/>
      <c r="P114"/>
      <c r="Q114"/>
      <c r="R114"/>
      <c r="S114"/>
      <c r="T114"/>
      <c r="U114"/>
      <c r="V114"/>
      <c r="W114"/>
      <c r="X114"/>
      <c r="Y114"/>
    </row>
    <row r="115" spans="15:25" x14ac:dyDescent="0.35">
      <c r="O115"/>
      <c r="P115"/>
      <c r="Q115"/>
      <c r="R115"/>
      <c r="S115"/>
      <c r="T115"/>
      <c r="U115"/>
      <c r="V115"/>
      <c r="W115"/>
      <c r="X115"/>
      <c r="Y115"/>
    </row>
    <row r="116" spans="15:25" x14ac:dyDescent="0.35">
      <c r="O116"/>
      <c r="P116"/>
      <c r="Q116"/>
      <c r="R116"/>
      <c r="S116"/>
      <c r="T116"/>
      <c r="U116"/>
      <c r="V116"/>
      <c r="W116"/>
      <c r="X116"/>
      <c r="Y116"/>
    </row>
    <row r="117" spans="15:25" x14ac:dyDescent="0.35">
      <c r="O117"/>
      <c r="P117"/>
      <c r="Q117"/>
      <c r="R117"/>
      <c r="S117"/>
      <c r="T117"/>
      <c r="U117"/>
      <c r="V117"/>
      <c r="W117"/>
      <c r="X117"/>
      <c r="Y117"/>
    </row>
    <row r="118" spans="15:25" x14ac:dyDescent="0.35">
      <c r="O118"/>
      <c r="P118"/>
      <c r="Q118"/>
      <c r="R118"/>
      <c r="S118"/>
      <c r="T118"/>
      <c r="U118"/>
      <c r="V118"/>
      <c r="W118"/>
      <c r="X118"/>
      <c r="Y118"/>
    </row>
    <row r="119" spans="15:25" x14ac:dyDescent="0.35">
      <c r="O119"/>
      <c r="P119"/>
      <c r="Q119"/>
      <c r="R119"/>
      <c r="S119"/>
      <c r="T119"/>
      <c r="U119"/>
      <c r="V119"/>
      <c r="W119"/>
      <c r="X119"/>
      <c r="Y119"/>
    </row>
    <row r="120" spans="15:25" x14ac:dyDescent="0.35">
      <c r="O120"/>
      <c r="P120"/>
      <c r="Q120"/>
      <c r="R120"/>
      <c r="S120"/>
      <c r="T120"/>
      <c r="U120"/>
      <c r="V120"/>
      <c r="W120"/>
      <c r="X120"/>
      <c r="Y120"/>
    </row>
    <row r="121" spans="15:25" x14ac:dyDescent="0.35">
      <c r="O121"/>
      <c r="P121"/>
      <c r="Q121"/>
      <c r="R121"/>
      <c r="S121"/>
      <c r="T121"/>
      <c r="U121"/>
      <c r="V121"/>
      <c r="W121"/>
      <c r="X121"/>
      <c r="Y121"/>
    </row>
    <row r="122" spans="15:25" x14ac:dyDescent="0.35">
      <c r="O122"/>
      <c r="P122"/>
      <c r="Q122"/>
      <c r="R122"/>
      <c r="S122"/>
      <c r="T122"/>
      <c r="U122"/>
      <c r="V122"/>
      <c r="W122"/>
      <c r="X122"/>
      <c r="Y122"/>
    </row>
    <row r="123" spans="15:25" x14ac:dyDescent="0.35">
      <c r="O123"/>
      <c r="P123"/>
      <c r="Q123"/>
      <c r="R123"/>
      <c r="S123"/>
      <c r="T123"/>
      <c r="U123"/>
      <c r="V123"/>
      <c r="W123"/>
      <c r="X123"/>
      <c r="Y123"/>
    </row>
    <row r="124" spans="15:25" x14ac:dyDescent="0.35">
      <c r="O124"/>
      <c r="P124"/>
      <c r="Q124"/>
      <c r="R124"/>
      <c r="S124"/>
      <c r="T124"/>
      <c r="U124"/>
      <c r="V124"/>
      <c r="W124"/>
      <c r="X124"/>
      <c r="Y124"/>
    </row>
    <row r="125" spans="15:25" x14ac:dyDescent="0.35">
      <c r="O125"/>
      <c r="P125"/>
      <c r="Q125"/>
      <c r="R125"/>
      <c r="S125"/>
      <c r="T125"/>
      <c r="U125"/>
      <c r="V125"/>
      <c r="W125"/>
      <c r="X125"/>
      <c r="Y125"/>
    </row>
    <row r="126" spans="15:25" x14ac:dyDescent="0.35">
      <c r="O126"/>
      <c r="P126"/>
      <c r="Q126"/>
      <c r="R126"/>
      <c r="S126"/>
      <c r="T126"/>
      <c r="U126"/>
      <c r="V126"/>
      <c r="W126"/>
      <c r="X126"/>
      <c r="Y126"/>
    </row>
    <row r="127" spans="15:25" x14ac:dyDescent="0.35">
      <c r="O127"/>
      <c r="P127"/>
      <c r="Q127"/>
      <c r="R127"/>
      <c r="S127"/>
      <c r="T127"/>
      <c r="U127"/>
      <c r="V127"/>
      <c r="W127"/>
      <c r="X127"/>
      <c r="Y127"/>
    </row>
    <row r="128" spans="15:25" x14ac:dyDescent="0.35">
      <c r="O128"/>
      <c r="P128"/>
      <c r="Q128"/>
      <c r="R128"/>
      <c r="S128"/>
      <c r="T128"/>
      <c r="U128"/>
      <c r="V128"/>
      <c r="W128"/>
      <c r="X128"/>
      <c r="Y128"/>
    </row>
    <row r="129" spans="15:25" x14ac:dyDescent="0.35">
      <c r="O129"/>
      <c r="P129"/>
      <c r="Q129"/>
      <c r="R129"/>
      <c r="S129"/>
      <c r="T129"/>
      <c r="U129"/>
      <c r="V129"/>
      <c r="W129"/>
      <c r="X129"/>
      <c r="Y129"/>
    </row>
    <row r="130" spans="15:25" x14ac:dyDescent="0.35">
      <c r="O130"/>
      <c r="P130"/>
      <c r="Q130"/>
      <c r="R130"/>
      <c r="S130"/>
      <c r="T130"/>
      <c r="U130"/>
      <c r="V130"/>
      <c r="W130"/>
      <c r="X130"/>
      <c r="Y130"/>
    </row>
    <row r="131" spans="15:25" x14ac:dyDescent="0.35">
      <c r="O131"/>
      <c r="P131"/>
      <c r="Q131"/>
      <c r="R131"/>
      <c r="S131"/>
      <c r="T131"/>
      <c r="U131"/>
      <c r="V131"/>
      <c r="W131"/>
      <c r="X131"/>
      <c r="Y131"/>
    </row>
    <row r="132" spans="15:25" x14ac:dyDescent="0.35">
      <c r="O132"/>
      <c r="P132"/>
      <c r="Q132"/>
      <c r="R132"/>
      <c r="S132"/>
      <c r="T132"/>
      <c r="U132"/>
      <c r="V132"/>
      <c r="W132"/>
      <c r="X132"/>
      <c r="Y132"/>
    </row>
    <row r="133" spans="15:25" x14ac:dyDescent="0.35">
      <c r="O133"/>
      <c r="P133"/>
      <c r="Q133"/>
      <c r="R133"/>
      <c r="S133"/>
      <c r="T133"/>
      <c r="U133"/>
      <c r="V133"/>
      <c r="W133"/>
      <c r="X133"/>
      <c r="Y133"/>
    </row>
    <row r="134" spans="15:25" x14ac:dyDescent="0.35">
      <c r="O134"/>
      <c r="P134"/>
      <c r="Q134"/>
      <c r="R134"/>
      <c r="S134"/>
      <c r="T134"/>
      <c r="U134"/>
      <c r="V134"/>
      <c r="W134"/>
      <c r="X134"/>
      <c r="Y134"/>
    </row>
    <row r="135" spans="15:25" x14ac:dyDescent="0.35">
      <c r="O135"/>
      <c r="P135"/>
      <c r="Q135"/>
      <c r="R135"/>
      <c r="S135"/>
      <c r="T135"/>
      <c r="U135"/>
      <c r="V135"/>
      <c r="W135"/>
      <c r="X135"/>
      <c r="Y135"/>
    </row>
    <row r="136" spans="15:25" x14ac:dyDescent="0.35">
      <c r="O136"/>
      <c r="P136"/>
      <c r="Q136"/>
      <c r="R136"/>
      <c r="S136"/>
      <c r="T136"/>
      <c r="U136"/>
      <c r="V136"/>
      <c r="W136"/>
      <c r="X136"/>
      <c r="Y136"/>
    </row>
    <row r="137" spans="15:25" x14ac:dyDescent="0.35">
      <c r="O137"/>
      <c r="P137"/>
      <c r="Q137"/>
      <c r="R137"/>
      <c r="S137"/>
      <c r="T137"/>
      <c r="U137"/>
      <c r="V137"/>
      <c r="W137"/>
      <c r="X137"/>
      <c r="Y137"/>
    </row>
    <row r="138" spans="15:25" x14ac:dyDescent="0.35">
      <c r="O138"/>
      <c r="P138"/>
      <c r="Q138"/>
      <c r="R138"/>
      <c r="S138"/>
      <c r="T138"/>
      <c r="U138"/>
      <c r="V138"/>
      <c r="W138"/>
      <c r="X138"/>
      <c r="Y138"/>
    </row>
    <row r="139" spans="15:25" x14ac:dyDescent="0.35">
      <c r="O139"/>
      <c r="P139"/>
      <c r="Q139"/>
      <c r="R139"/>
      <c r="S139"/>
      <c r="T139"/>
      <c r="U139"/>
      <c r="V139"/>
      <c r="W139"/>
      <c r="X139"/>
      <c r="Y139"/>
    </row>
    <row r="140" spans="15:25" x14ac:dyDescent="0.35">
      <c r="O140"/>
      <c r="P140"/>
      <c r="Q140"/>
      <c r="R140"/>
      <c r="S140"/>
      <c r="T140"/>
      <c r="U140"/>
      <c r="V140"/>
      <c r="W140"/>
      <c r="X140"/>
      <c r="Y140"/>
    </row>
    <row r="141" spans="15:25" x14ac:dyDescent="0.35">
      <c r="O141"/>
      <c r="P141"/>
      <c r="Q141"/>
      <c r="R141"/>
      <c r="S141"/>
      <c r="T141"/>
      <c r="U141"/>
      <c r="V141"/>
      <c r="W141"/>
      <c r="X141"/>
      <c r="Y141"/>
    </row>
    <row r="142" spans="15:25" x14ac:dyDescent="0.35">
      <c r="O142"/>
      <c r="P142"/>
      <c r="Q142"/>
      <c r="R142"/>
      <c r="S142"/>
      <c r="T142"/>
      <c r="U142"/>
      <c r="V142"/>
      <c r="W142"/>
      <c r="X142"/>
      <c r="Y142"/>
    </row>
    <row r="143" spans="15:25" x14ac:dyDescent="0.35">
      <c r="O143"/>
      <c r="P143"/>
      <c r="Q143"/>
      <c r="R143"/>
      <c r="S143"/>
      <c r="T143"/>
      <c r="U143"/>
      <c r="V143"/>
      <c r="W143"/>
      <c r="X143"/>
      <c r="Y143"/>
    </row>
    <row r="144" spans="15:25" x14ac:dyDescent="0.35">
      <c r="O144"/>
      <c r="P144"/>
      <c r="Q144"/>
      <c r="R144"/>
      <c r="S144"/>
      <c r="T144"/>
      <c r="U144"/>
      <c r="V144"/>
      <c r="W144"/>
      <c r="X144"/>
      <c r="Y144"/>
    </row>
    <row r="145" spans="15:18" x14ac:dyDescent="0.35">
      <c r="O145"/>
      <c r="P145"/>
      <c r="Q145"/>
      <c r="R145"/>
    </row>
    <row r="146" spans="15:18" x14ac:dyDescent="0.35">
      <c r="O146"/>
      <c r="P146"/>
      <c r="Q146"/>
      <c r="R146"/>
    </row>
    <row r="147" spans="15:18" x14ac:dyDescent="0.35">
      <c r="O147"/>
      <c r="P147"/>
      <c r="Q147"/>
      <c r="R147"/>
    </row>
    <row r="148" spans="15:18" x14ac:dyDescent="0.35">
      <c r="O148"/>
      <c r="P148"/>
      <c r="Q148"/>
      <c r="R148"/>
    </row>
    <row r="149" spans="15:18" x14ac:dyDescent="0.35">
      <c r="O149"/>
      <c r="P149"/>
      <c r="Q149"/>
      <c r="R149"/>
    </row>
    <row r="150" spans="15:18" x14ac:dyDescent="0.35">
      <c r="O150"/>
      <c r="P150"/>
      <c r="Q150"/>
      <c r="R150"/>
    </row>
    <row r="151" spans="15:18" x14ac:dyDescent="0.35">
      <c r="O151"/>
      <c r="P151"/>
      <c r="Q151"/>
      <c r="R151"/>
    </row>
    <row r="152" spans="15:18" x14ac:dyDescent="0.35">
      <c r="O152"/>
      <c r="P152"/>
      <c r="Q152"/>
      <c r="R152"/>
    </row>
    <row r="153" spans="15:18" x14ac:dyDescent="0.35">
      <c r="O153"/>
      <c r="P153"/>
      <c r="Q153"/>
      <c r="R153"/>
    </row>
    <row r="154" spans="15:18" x14ac:dyDescent="0.35">
      <c r="O154"/>
      <c r="P154"/>
      <c r="Q154"/>
      <c r="R154"/>
    </row>
    <row r="155" spans="15:18" x14ac:dyDescent="0.35">
      <c r="O155"/>
      <c r="P155"/>
      <c r="Q155"/>
      <c r="R155"/>
    </row>
    <row r="156" spans="15:18" x14ac:dyDescent="0.35">
      <c r="O156"/>
      <c r="P156"/>
      <c r="Q156"/>
      <c r="R156"/>
    </row>
    <row r="157" spans="15:18" x14ac:dyDescent="0.35">
      <c r="O157"/>
      <c r="P157"/>
      <c r="Q157"/>
      <c r="R157"/>
    </row>
    <row r="158" spans="15:18" x14ac:dyDescent="0.35">
      <c r="O158"/>
      <c r="P158"/>
      <c r="Q158"/>
      <c r="R158"/>
    </row>
    <row r="159" spans="15:18" x14ac:dyDescent="0.35">
      <c r="O159"/>
      <c r="P159"/>
      <c r="Q159"/>
      <c r="R159"/>
    </row>
    <row r="160" spans="15:18" x14ac:dyDescent="0.35">
      <c r="O160"/>
      <c r="P160"/>
      <c r="Q160"/>
      <c r="R160"/>
    </row>
    <row r="161" spans="15:18" x14ac:dyDescent="0.35">
      <c r="O161"/>
      <c r="P161"/>
      <c r="Q161"/>
      <c r="R161"/>
    </row>
    <row r="162" spans="15:18" x14ac:dyDescent="0.35">
      <c r="O162"/>
      <c r="P162"/>
      <c r="Q162"/>
      <c r="R162"/>
    </row>
    <row r="163" spans="15:18" x14ac:dyDescent="0.35">
      <c r="O163"/>
      <c r="P163"/>
      <c r="Q163"/>
      <c r="R163"/>
    </row>
    <row r="164" spans="15:18" x14ac:dyDescent="0.35">
      <c r="O164"/>
      <c r="P164"/>
      <c r="Q164"/>
      <c r="R164"/>
    </row>
    <row r="165" spans="15:18" x14ac:dyDescent="0.35">
      <c r="O165"/>
      <c r="P165"/>
      <c r="Q165"/>
      <c r="R165"/>
    </row>
    <row r="166" spans="15:18" x14ac:dyDescent="0.35">
      <c r="O166"/>
      <c r="P166"/>
      <c r="Q166"/>
      <c r="R166"/>
    </row>
    <row r="167" spans="15:18" x14ac:dyDescent="0.35">
      <c r="O167"/>
      <c r="P167"/>
      <c r="Q167"/>
      <c r="R167"/>
    </row>
    <row r="168" spans="15:18" x14ac:dyDescent="0.35">
      <c r="O168"/>
      <c r="P168"/>
      <c r="Q168"/>
      <c r="R168"/>
    </row>
    <row r="169" spans="15:18" x14ac:dyDescent="0.35">
      <c r="O169"/>
      <c r="P169"/>
      <c r="Q169"/>
      <c r="R169"/>
    </row>
    <row r="170" spans="15:18" x14ac:dyDescent="0.35">
      <c r="O170"/>
      <c r="P170"/>
      <c r="Q170"/>
      <c r="R170"/>
    </row>
    <row r="171" spans="15:18" x14ac:dyDescent="0.35">
      <c r="O171"/>
      <c r="P171"/>
      <c r="Q171"/>
      <c r="R171"/>
    </row>
    <row r="172" spans="15:18" x14ac:dyDescent="0.35">
      <c r="O172"/>
      <c r="P172"/>
      <c r="Q172"/>
      <c r="R172"/>
    </row>
    <row r="173" spans="15:18" x14ac:dyDescent="0.35">
      <c r="O173"/>
      <c r="P173"/>
      <c r="Q173"/>
      <c r="R173"/>
    </row>
    <row r="174" spans="15:18" x14ac:dyDescent="0.35">
      <c r="O174"/>
      <c r="P174"/>
      <c r="Q174"/>
      <c r="R174"/>
    </row>
    <row r="175" spans="15:18" x14ac:dyDescent="0.35">
      <c r="O175"/>
      <c r="P175"/>
      <c r="Q175"/>
      <c r="R175"/>
    </row>
    <row r="176" spans="15:18" x14ac:dyDescent="0.35">
      <c r="O176"/>
      <c r="P176"/>
      <c r="Q176"/>
      <c r="R176"/>
    </row>
    <row r="177" spans="15:18" x14ac:dyDescent="0.35">
      <c r="O177"/>
      <c r="P177"/>
      <c r="Q177"/>
      <c r="R177"/>
    </row>
    <row r="178" spans="15:18" x14ac:dyDescent="0.35">
      <c r="O178"/>
      <c r="P178"/>
      <c r="Q178"/>
      <c r="R178"/>
    </row>
    <row r="179" spans="15:18" x14ac:dyDescent="0.35">
      <c r="O179"/>
      <c r="P179"/>
      <c r="Q179"/>
      <c r="R179"/>
    </row>
    <row r="180" spans="15:18" x14ac:dyDescent="0.35">
      <c r="O180"/>
      <c r="P180"/>
      <c r="Q180"/>
      <c r="R180"/>
    </row>
    <row r="181" spans="15:18" x14ac:dyDescent="0.35">
      <c r="O181"/>
      <c r="P181"/>
      <c r="Q181"/>
      <c r="R181"/>
    </row>
    <row r="182" spans="15:18" x14ac:dyDescent="0.35">
      <c r="O182"/>
      <c r="P182"/>
      <c r="Q182"/>
      <c r="R182"/>
    </row>
    <row r="183" spans="15:18" x14ac:dyDescent="0.35">
      <c r="O183"/>
      <c r="P183"/>
      <c r="Q183"/>
      <c r="R183"/>
    </row>
    <row r="184" spans="15:18" x14ac:dyDescent="0.35">
      <c r="O184"/>
      <c r="P184"/>
      <c r="Q184"/>
      <c r="R184"/>
    </row>
    <row r="185" spans="15:18" x14ac:dyDescent="0.35">
      <c r="O185"/>
      <c r="P185"/>
      <c r="Q185"/>
      <c r="R185"/>
    </row>
    <row r="186" spans="15:18" x14ac:dyDescent="0.35">
      <c r="O186"/>
      <c r="P186"/>
      <c r="Q186"/>
      <c r="R186"/>
    </row>
    <row r="187" spans="15:18" x14ac:dyDescent="0.35">
      <c r="O187"/>
      <c r="P187"/>
      <c r="Q187"/>
      <c r="R187"/>
    </row>
    <row r="188" spans="15:18" x14ac:dyDescent="0.35">
      <c r="O188"/>
      <c r="P188"/>
      <c r="Q188"/>
      <c r="R188"/>
    </row>
    <row r="189" spans="15:18" x14ac:dyDescent="0.35">
      <c r="O189"/>
      <c r="P189"/>
      <c r="Q189"/>
      <c r="R189"/>
    </row>
    <row r="190" spans="15:18" x14ac:dyDescent="0.35">
      <c r="O190"/>
      <c r="P190"/>
      <c r="Q190"/>
      <c r="R190"/>
    </row>
    <row r="191" spans="15:18" x14ac:dyDescent="0.35">
      <c r="O191"/>
      <c r="P191"/>
      <c r="Q191"/>
      <c r="R191"/>
    </row>
    <row r="192" spans="15:18" x14ac:dyDescent="0.35">
      <c r="O192"/>
      <c r="P192"/>
      <c r="Q192"/>
      <c r="R192"/>
    </row>
    <row r="193" spans="15:18" x14ac:dyDescent="0.35">
      <c r="O193"/>
      <c r="P193"/>
      <c r="Q193"/>
      <c r="R193"/>
    </row>
    <row r="194" spans="15:18" x14ac:dyDescent="0.35">
      <c r="O194"/>
      <c r="P194"/>
      <c r="Q194"/>
      <c r="R194"/>
    </row>
    <row r="195" spans="15:18" x14ac:dyDescent="0.35">
      <c r="O195"/>
      <c r="P195"/>
      <c r="Q195"/>
      <c r="R195"/>
    </row>
    <row r="196" spans="15:18" x14ac:dyDescent="0.35">
      <c r="O196"/>
      <c r="P196"/>
      <c r="Q196"/>
      <c r="R196"/>
    </row>
    <row r="197" spans="15:18" x14ac:dyDescent="0.35">
      <c r="O197"/>
      <c r="P197"/>
      <c r="Q197"/>
      <c r="R197"/>
    </row>
    <row r="198" spans="15:18" x14ac:dyDescent="0.35">
      <c r="O198"/>
      <c r="P198"/>
      <c r="Q198"/>
      <c r="R198"/>
    </row>
    <row r="199" spans="15:18" x14ac:dyDescent="0.35">
      <c r="O199"/>
      <c r="P199"/>
      <c r="Q199"/>
      <c r="R199"/>
    </row>
    <row r="200" spans="15:18" x14ac:dyDescent="0.35">
      <c r="O200"/>
      <c r="P200"/>
      <c r="Q200"/>
      <c r="R200"/>
    </row>
    <row r="201" spans="15:18" x14ac:dyDescent="0.35">
      <c r="O201"/>
      <c r="P201"/>
      <c r="Q201"/>
      <c r="R201"/>
    </row>
    <row r="202" spans="15:18" x14ac:dyDescent="0.35">
      <c r="O202"/>
      <c r="P202"/>
      <c r="Q202"/>
      <c r="R202"/>
    </row>
    <row r="203" spans="15:18" x14ac:dyDescent="0.35">
      <c r="O203"/>
      <c r="P203"/>
      <c r="Q203"/>
      <c r="R203"/>
    </row>
    <row r="204" spans="15:18" x14ac:dyDescent="0.35">
      <c r="O204"/>
      <c r="P204"/>
      <c r="Q204"/>
      <c r="R204"/>
    </row>
    <row r="205" spans="15:18" x14ac:dyDescent="0.35">
      <c r="O205"/>
      <c r="P205"/>
      <c r="Q205"/>
      <c r="R205"/>
    </row>
    <row r="206" spans="15:18" x14ac:dyDescent="0.35">
      <c r="O206"/>
      <c r="P206"/>
      <c r="Q206"/>
      <c r="R206"/>
    </row>
    <row r="207" spans="15:18" x14ac:dyDescent="0.35">
      <c r="O207"/>
      <c r="P207"/>
      <c r="Q207"/>
      <c r="R207"/>
    </row>
    <row r="208" spans="15:18" x14ac:dyDescent="0.35">
      <c r="O208"/>
      <c r="P208"/>
      <c r="Q208"/>
      <c r="R208"/>
    </row>
    <row r="209" spans="15:18" x14ac:dyDescent="0.35">
      <c r="O209"/>
      <c r="P209"/>
      <c r="Q209"/>
      <c r="R209"/>
    </row>
    <row r="210" spans="15:18" x14ac:dyDescent="0.35">
      <c r="O210"/>
      <c r="P210"/>
      <c r="Q210"/>
      <c r="R210"/>
    </row>
    <row r="211" spans="15:18" x14ac:dyDescent="0.35">
      <c r="O211"/>
      <c r="P211"/>
      <c r="Q211"/>
      <c r="R211"/>
    </row>
    <row r="212" spans="15:18" x14ac:dyDescent="0.35">
      <c r="O212"/>
      <c r="P212"/>
      <c r="Q212"/>
      <c r="R212"/>
    </row>
    <row r="213" spans="15:18" x14ac:dyDescent="0.35">
      <c r="O213"/>
      <c r="P213"/>
      <c r="Q213"/>
      <c r="R213"/>
    </row>
    <row r="214" spans="15:18" x14ac:dyDescent="0.35">
      <c r="O214"/>
      <c r="P214"/>
      <c r="Q214"/>
      <c r="R214"/>
    </row>
    <row r="215" spans="15:18" x14ac:dyDescent="0.35">
      <c r="O215"/>
      <c r="P215"/>
      <c r="Q215"/>
      <c r="R215"/>
    </row>
    <row r="216" spans="15:18" x14ac:dyDescent="0.35">
      <c r="O216"/>
      <c r="P216"/>
      <c r="Q216"/>
      <c r="R216"/>
    </row>
    <row r="217" spans="15:18" x14ac:dyDescent="0.35">
      <c r="O217"/>
      <c r="P217"/>
      <c r="Q217"/>
      <c r="R217"/>
    </row>
    <row r="218" spans="15:18" x14ac:dyDescent="0.35">
      <c r="O218"/>
      <c r="P218"/>
      <c r="Q218"/>
      <c r="R218"/>
    </row>
    <row r="219" spans="15:18" x14ac:dyDescent="0.35">
      <c r="O219"/>
      <c r="P219"/>
      <c r="Q219"/>
      <c r="R219"/>
    </row>
    <row r="220" spans="15:18" x14ac:dyDescent="0.35">
      <c r="O220"/>
      <c r="P220"/>
      <c r="Q220"/>
      <c r="R220"/>
    </row>
    <row r="221" spans="15:18" x14ac:dyDescent="0.35">
      <c r="O221"/>
      <c r="P221"/>
      <c r="Q221"/>
      <c r="R221"/>
    </row>
  </sheetData>
  <pageMargins left="0.7" right="0.7" top="0.75" bottom="0.75" header="0.3" footer="0.3"/>
  <pageSetup orientation="portrait" r:id="rId6"/>
  <drawing r:id="rId7"/>
  <tableParts count="3"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4F2-D751-4D0E-AB2B-4C90FA657036}">
  <dimension ref="C3:G9"/>
  <sheetViews>
    <sheetView workbookViewId="0">
      <selection activeCell="F5" sqref="F5"/>
    </sheetView>
  </sheetViews>
  <sheetFormatPr defaultRowHeight="14.5" x14ac:dyDescent="0.35"/>
  <cols>
    <col min="3" max="3" width="10.6328125" bestFit="1" customWidth="1"/>
    <col min="4" max="4" width="18.26953125" bestFit="1" customWidth="1"/>
    <col min="5" max="5" width="19.54296875" bestFit="1" customWidth="1"/>
    <col min="6" max="6" width="20.54296875" bestFit="1" customWidth="1"/>
    <col min="7" max="7" width="25.26953125" bestFit="1" customWidth="1"/>
  </cols>
  <sheetData>
    <row r="3" spans="3:7" x14ac:dyDescent="0.35">
      <c r="C3" t="s">
        <v>2960</v>
      </c>
      <c r="D3" t="s">
        <v>2993</v>
      </c>
      <c r="E3" t="s">
        <v>2990</v>
      </c>
      <c r="F3" t="s">
        <v>2994</v>
      </c>
      <c r="G3" t="s">
        <v>2995</v>
      </c>
    </row>
    <row r="4" spans="3:7" x14ac:dyDescent="0.35">
      <c r="C4">
        <v>2020</v>
      </c>
      <c r="D4">
        <v>476</v>
      </c>
      <c r="E4">
        <v>0.14423319327731102</v>
      </c>
      <c r="F4">
        <f>($D4 - MIN($D$4:$D$8)) / (MAX($D$4:$D$8) - MIN($D$4:$D$8))</f>
        <v>0.64150943396226412</v>
      </c>
      <c r="G4">
        <f>($E4 - MIN($E$4:$E$8)) / (MAX($E$4:$E$8) - MIN($E$4:$E$8))</f>
        <v>0.66771090555215085</v>
      </c>
    </row>
    <row r="5" spans="3:7" x14ac:dyDescent="0.35">
      <c r="C5">
        <v>2021</v>
      </c>
      <c r="D5">
        <v>462</v>
      </c>
      <c r="E5">
        <v>0.17598225108225107</v>
      </c>
      <c r="F5">
        <f t="shared" ref="F5:F8" si="0">($D5 - MIN($D$4:$D$8)) / (MAX($D$4:$D$8) - MIN($D$4:$D$8))</f>
        <v>0.37735849056603776</v>
      </c>
      <c r="G5">
        <f t="shared" ref="G5:G8" si="1">($E5 - MIN($E$4:$E$8)) / (MAX($E$4:$E$8) - MIN($E$4:$E$8))</f>
        <v>1</v>
      </c>
    </row>
    <row r="6" spans="3:7" x14ac:dyDescent="0.35">
      <c r="C6">
        <v>2022</v>
      </c>
      <c r="D6">
        <v>442</v>
      </c>
      <c r="E6">
        <v>8.9803846153846234E-2</v>
      </c>
      <c r="F6">
        <f t="shared" si="0"/>
        <v>0</v>
      </c>
      <c r="G6">
        <f t="shared" si="1"/>
        <v>9.8047434649729828E-2</v>
      </c>
    </row>
    <row r="7" spans="3:7" x14ac:dyDescent="0.35">
      <c r="C7">
        <v>2023</v>
      </c>
      <c r="D7">
        <v>495</v>
      </c>
      <c r="E7">
        <v>8.0435757575757466E-2</v>
      </c>
      <c r="F7">
        <f t="shared" si="0"/>
        <v>1</v>
      </c>
      <c r="G7">
        <f t="shared" si="1"/>
        <v>0</v>
      </c>
    </row>
    <row r="8" spans="3:7" x14ac:dyDescent="0.35">
      <c r="C8">
        <v>2024</v>
      </c>
      <c r="D8">
        <v>464</v>
      </c>
      <c r="E8">
        <v>9.276659482758616E-2</v>
      </c>
      <c r="F8">
        <f t="shared" si="0"/>
        <v>0.41509433962264153</v>
      </c>
      <c r="G8">
        <f t="shared" si="1"/>
        <v>0.12905588472475607</v>
      </c>
    </row>
    <row r="9" spans="3:7" x14ac:dyDescent="0.35">
      <c r="C9" t="s">
        <v>2961</v>
      </c>
      <c r="D9">
        <v>2339</v>
      </c>
      <c r="E9">
        <v>0.11650769559640881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Practice</vt:lpstr>
      <vt:lpstr>Dashboard</vt:lpstr>
      <vt:lpstr>Information</vt:lpstr>
      <vt:lpstr>normalized item vs discount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Salma Salsabila</cp:lastModifiedBy>
  <cp:revision/>
  <cp:lastPrinted>2025-04-29T07:03:21Z</cp:lastPrinted>
  <dcterms:created xsi:type="dcterms:W3CDTF">2021-08-05T04:57:40Z</dcterms:created>
  <dcterms:modified xsi:type="dcterms:W3CDTF">2025-05-08T06:04:23Z</dcterms:modified>
  <cp:category/>
  <cp:contentStatus/>
</cp:coreProperties>
</file>